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汇总表" sheetId="1" r:id="rId1"/>
    <sheet name="过21点" sheetId="2" r:id="rId2"/>
    <sheet name="月度汇总" sheetId="3" r:id="rId3"/>
    <sheet name="排班" sheetId="4" r:id="rId4"/>
    <sheet name="北京考勤" sheetId="5" r:id="rId5"/>
    <sheet name="总编室、东方网" sheetId="6" r:id="rId6"/>
    <sheet name="匹配" sheetId="7" r:id="rId7"/>
    <sheet name="补卡" sheetId="8" r:id="rId8"/>
    <sheet name="请假" sheetId="9" r:id="rId9"/>
    <sheet name="加班" sheetId="10" r:id="rId10"/>
    <sheet name="因公" sheetId="11" r:id="rId11"/>
    <sheet name="入职" sheetId="12" r:id="rId12"/>
    <sheet name="离职" sheetId="13" r:id="rId13"/>
  </sheets>
  <externalReferences>
    <externalReference r:id="rId14"/>
    <externalReference r:id="rId15"/>
  </externalReferences>
  <definedNames>
    <definedName name="_xlnm._FilterDatabase" localSheetId="0" hidden="1">汇总表!$A$1:$BH$733</definedName>
    <definedName name="_xlnm._FilterDatabase" localSheetId="1" hidden="1">过21点!$A$1:$AX$740</definedName>
    <definedName name="_xlnm._FilterDatabase" localSheetId="6" hidden="1">匹配!$A$4:$W$257</definedName>
    <definedName name="_xlnm._FilterDatabase" localSheetId="7" hidden="1">补卡!$A$1:$J$496</definedName>
    <definedName name="_xlnm._FilterDatabase" localSheetId="8" hidden="1">请假!$A$1:$K$556</definedName>
    <definedName name="_xlnm._FilterDatabase" localSheetId="9" hidden="1">加班!$A$1:$K$94</definedName>
    <definedName name="_xlnm._FilterDatabase" localSheetId="10" hidden="1">因公!$A$1:$J$64</definedName>
    <definedName name="公司">#REF!</definedName>
    <definedName name="出勤">[2]数据有效!$A$1:$A$9</definedName>
  </definedNames>
  <calcPr calcId="144525"/>
</workbook>
</file>

<file path=xl/comments1.xml><?xml version="1.0" encoding="utf-8"?>
<comments xmlns="http://schemas.openxmlformats.org/spreadsheetml/2006/main">
  <authors>
    <author>朱红霞</author>
    <author>Li Jing</author>
  </authors>
  <commentList>
    <comment ref="AZ1" authorId="0">
      <text>
        <r>
          <rPr>
            <b/>
            <sz val="9"/>
            <rFont val="宋体"/>
            <charset val="134"/>
          </rPr>
          <t>朱红霞:</t>
        </r>
        <r>
          <rPr>
            <sz val="9"/>
            <rFont val="宋体"/>
            <charset val="134"/>
          </rPr>
          <t xml:space="preserve">
排班人员匹配的排班表的出勤天数</t>
        </r>
      </text>
    </comment>
    <comment ref="F48" authorId="1">
      <text>
        <r>
          <rPr>
            <b/>
            <sz val="9"/>
            <rFont val="宋体"/>
            <charset val="134"/>
          </rPr>
          <t>Li Jing:</t>
        </r>
        <r>
          <rPr>
            <sz val="9"/>
            <rFont val="宋体"/>
            <charset val="134"/>
          </rPr>
          <t xml:space="preserve">
扣1小时事假</t>
        </r>
      </text>
    </comment>
    <comment ref="W48" authorId="1">
      <text>
        <r>
          <rPr>
            <b/>
            <sz val="9"/>
            <rFont val="宋体"/>
            <charset val="134"/>
          </rPr>
          <t>Li Jing:</t>
        </r>
        <r>
          <rPr>
            <sz val="9"/>
            <rFont val="宋体"/>
            <charset val="134"/>
          </rPr>
          <t xml:space="preserve">
扣2小时事假</t>
        </r>
      </text>
    </comment>
    <comment ref="K115" authorId="1">
      <text>
        <r>
          <rPr>
            <b/>
            <sz val="9"/>
            <rFont val="宋体"/>
            <charset val="134"/>
          </rPr>
          <t>Li Jing:</t>
        </r>
        <r>
          <rPr>
            <sz val="9"/>
            <rFont val="宋体"/>
            <charset val="134"/>
          </rPr>
          <t xml:space="preserve">
扣1小时调休
</t>
        </r>
      </text>
    </comment>
    <comment ref="Q115" authorId="1">
      <text>
        <r>
          <rPr>
            <b/>
            <sz val="9"/>
            <rFont val="宋体"/>
            <charset val="134"/>
          </rPr>
          <t>Li Jing:</t>
        </r>
        <r>
          <rPr>
            <sz val="9"/>
            <rFont val="宋体"/>
            <charset val="134"/>
          </rPr>
          <t xml:space="preserve">
Li Jing:
扣1小时调休</t>
        </r>
      </text>
    </comment>
    <comment ref="Z137" authorId="1">
      <text>
        <r>
          <rPr>
            <b/>
            <sz val="9"/>
            <rFont val="宋体"/>
            <charset val="134"/>
          </rPr>
          <t>Li Jing:</t>
        </r>
        <r>
          <rPr>
            <sz val="9"/>
            <rFont val="宋体"/>
            <charset val="134"/>
          </rPr>
          <t xml:space="preserve">
扣2个小时调休</t>
        </r>
      </text>
    </comment>
    <comment ref="J139" authorId="1">
      <text>
        <r>
          <rPr>
            <b/>
            <sz val="9"/>
            <rFont val="宋体"/>
            <charset val="134"/>
          </rPr>
          <t>Li Jing:</t>
        </r>
        <r>
          <rPr>
            <sz val="9"/>
            <rFont val="宋体"/>
            <charset val="134"/>
          </rPr>
          <t xml:space="preserve">
扣调休</t>
        </r>
      </text>
    </comment>
    <comment ref="L139" authorId="1">
      <text>
        <r>
          <rPr>
            <b/>
            <sz val="9"/>
            <rFont val="宋体"/>
            <charset val="134"/>
          </rPr>
          <t>Li Jing:</t>
        </r>
        <r>
          <rPr>
            <sz val="9"/>
            <rFont val="宋体"/>
            <charset val="134"/>
          </rPr>
          <t xml:space="preserve">
扣调休
</t>
        </r>
      </text>
    </comment>
    <comment ref="M139" authorId="1">
      <text>
        <r>
          <rPr>
            <b/>
            <sz val="9"/>
            <rFont val="宋体"/>
            <charset val="134"/>
          </rPr>
          <t>Li Jing:</t>
        </r>
        <r>
          <rPr>
            <sz val="9"/>
            <rFont val="宋体"/>
            <charset val="134"/>
          </rPr>
          <t xml:space="preserve">
扣调休
</t>
        </r>
      </text>
    </comment>
    <comment ref="S139" authorId="1">
      <text>
        <r>
          <rPr>
            <b/>
            <sz val="9"/>
            <rFont val="宋体"/>
            <charset val="134"/>
          </rPr>
          <t>Li Jing:</t>
        </r>
        <r>
          <rPr>
            <sz val="9"/>
            <rFont val="宋体"/>
            <charset val="134"/>
          </rPr>
          <t xml:space="preserve">
扣调休
</t>
        </r>
      </text>
    </comment>
    <comment ref="X139" authorId="1">
      <text>
        <r>
          <rPr>
            <b/>
            <sz val="9"/>
            <rFont val="宋体"/>
            <charset val="134"/>
          </rPr>
          <t>Li Jing:</t>
        </r>
        <r>
          <rPr>
            <sz val="9"/>
            <rFont val="宋体"/>
            <charset val="134"/>
          </rPr>
          <t xml:space="preserve">
扣调休
</t>
        </r>
      </text>
    </comment>
    <comment ref="Z139" authorId="1">
      <text>
        <r>
          <rPr>
            <b/>
            <sz val="9"/>
            <rFont val="宋体"/>
            <charset val="134"/>
          </rPr>
          <t>Li Jing:</t>
        </r>
        <r>
          <rPr>
            <sz val="9"/>
            <rFont val="宋体"/>
            <charset val="134"/>
          </rPr>
          <t xml:space="preserve">
扣调休
</t>
        </r>
      </text>
    </comment>
    <comment ref="AA139" authorId="1">
      <text>
        <r>
          <rPr>
            <b/>
            <sz val="9"/>
            <rFont val="宋体"/>
            <charset val="134"/>
          </rPr>
          <t>Li Jing:</t>
        </r>
        <r>
          <rPr>
            <sz val="9"/>
            <rFont val="宋体"/>
            <charset val="134"/>
          </rPr>
          <t xml:space="preserve">
扣调休
</t>
        </r>
      </text>
    </comment>
    <comment ref="Z141" authorId="1">
      <text>
        <r>
          <rPr>
            <b/>
            <sz val="9"/>
            <rFont val="宋体"/>
            <charset val="134"/>
          </rPr>
          <t>Li Jing:</t>
        </r>
        <r>
          <rPr>
            <sz val="9"/>
            <rFont val="宋体"/>
            <charset val="134"/>
          </rPr>
          <t xml:space="preserve">
扣调休
</t>
        </r>
      </text>
    </comment>
    <comment ref="AA169" authorId="1">
      <text>
        <r>
          <rPr>
            <b/>
            <sz val="9"/>
            <rFont val="宋体"/>
            <charset val="134"/>
          </rPr>
          <t>Li Jing:</t>
        </r>
        <r>
          <rPr>
            <sz val="9"/>
            <rFont val="宋体"/>
            <charset val="134"/>
          </rPr>
          <t xml:space="preserve">
扣调休</t>
        </r>
      </text>
    </comment>
    <comment ref="K170" authorId="1">
      <text>
        <r>
          <rPr>
            <b/>
            <sz val="9"/>
            <rFont val="宋体"/>
            <charset val="134"/>
          </rPr>
          <t>Li Jing:</t>
        </r>
        <r>
          <rPr>
            <sz val="9"/>
            <rFont val="宋体"/>
            <charset val="134"/>
          </rPr>
          <t xml:space="preserve">
扣调休</t>
        </r>
      </text>
    </comment>
    <comment ref="Y170" authorId="1">
      <text>
        <r>
          <rPr>
            <b/>
            <sz val="9"/>
            <rFont val="宋体"/>
            <charset val="134"/>
          </rPr>
          <t>Li Jing:</t>
        </r>
        <r>
          <rPr>
            <sz val="9"/>
            <rFont val="宋体"/>
            <charset val="134"/>
          </rPr>
          <t xml:space="preserve">
扣调休</t>
        </r>
      </text>
    </comment>
    <comment ref="AG170" authorId="1">
      <text>
        <r>
          <rPr>
            <b/>
            <sz val="9"/>
            <rFont val="宋体"/>
            <charset val="134"/>
          </rPr>
          <t>Li Jing:</t>
        </r>
        <r>
          <rPr>
            <sz val="9"/>
            <rFont val="宋体"/>
            <charset val="134"/>
          </rPr>
          <t xml:space="preserve">
扣调休
</t>
        </r>
      </text>
    </comment>
    <comment ref="M172" authorId="1">
      <text>
        <r>
          <rPr>
            <b/>
            <sz val="9"/>
            <rFont val="宋体"/>
            <charset val="134"/>
          </rPr>
          <t>Li Jing:</t>
        </r>
        <r>
          <rPr>
            <sz val="9"/>
            <rFont val="宋体"/>
            <charset val="134"/>
          </rPr>
          <t xml:space="preserve">
扣调休</t>
        </r>
      </text>
    </comment>
    <comment ref="X172" authorId="1">
      <text>
        <r>
          <rPr>
            <b/>
            <sz val="9"/>
            <rFont val="宋体"/>
            <charset val="134"/>
          </rPr>
          <t>Li Jing:</t>
        </r>
        <r>
          <rPr>
            <sz val="9"/>
            <rFont val="宋体"/>
            <charset val="134"/>
          </rPr>
          <t xml:space="preserve">
扣调休
</t>
        </r>
      </text>
    </comment>
    <comment ref="Y172" authorId="1">
      <text>
        <r>
          <rPr>
            <b/>
            <sz val="9"/>
            <rFont val="宋体"/>
            <charset val="134"/>
          </rPr>
          <t>Li Jing:</t>
        </r>
        <r>
          <rPr>
            <sz val="9"/>
            <rFont val="宋体"/>
            <charset val="134"/>
          </rPr>
          <t xml:space="preserve">
扣调休
</t>
        </r>
      </text>
    </comment>
    <comment ref="AA172" authorId="1">
      <text>
        <r>
          <rPr>
            <b/>
            <sz val="9"/>
            <rFont val="宋体"/>
            <charset val="134"/>
          </rPr>
          <t>Li Jing:</t>
        </r>
        <r>
          <rPr>
            <sz val="9"/>
            <rFont val="宋体"/>
            <charset val="134"/>
          </rPr>
          <t xml:space="preserve">
扣调休
</t>
        </r>
      </text>
    </comment>
    <comment ref="W260" authorId="1">
      <text>
        <r>
          <rPr>
            <b/>
            <sz val="9"/>
            <rFont val="宋体"/>
            <charset val="134"/>
          </rPr>
          <t>Li Jing:</t>
        </r>
        <r>
          <rPr>
            <sz val="9"/>
            <rFont val="宋体"/>
            <charset val="134"/>
          </rPr>
          <t xml:space="preserve">
扣调休</t>
        </r>
      </text>
    </comment>
    <comment ref="AG260" authorId="1">
      <text>
        <r>
          <rPr>
            <b/>
            <sz val="9"/>
            <rFont val="宋体"/>
            <charset val="134"/>
          </rPr>
          <t>Li Jing:</t>
        </r>
        <r>
          <rPr>
            <sz val="9"/>
            <rFont val="宋体"/>
            <charset val="134"/>
          </rPr>
          <t xml:space="preserve">
扣调休
</t>
        </r>
      </text>
    </comment>
    <comment ref="F392" authorId="1">
      <text>
        <r>
          <rPr>
            <b/>
            <sz val="9"/>
            <rFont val="宋体"/>
            <charset val="134"/>
          </rPr>
          <t>Li Jing:</t>
        </r>
        <r>
          <rPr>
            <sz val="9"/>
            <rFont val="宋体"/>
            <charset val="134"/>
          </rPr>
          <t xml:space="preserve">
扣事假</t>
        </r>
      </text>
    </comment>
    <comment ref="R392" authorId="1">
      <text>
        <r>
          <rPr>
            <b/>
            <sz val="9"/>
            <rFont val="宋体"/>
            <charset val="134"/>
          </rPr>
          <t>Li Jing:</t>
        </r>
        <r>
          <rPr>
            <sz val="9"/>
            <rFont val="宋体"/>
            <charset val="134"/>
          </rPr>
          <t xml:space="preserve">
扣事假
</t>
        </r>
      </text>
    </comment>
    <comment ref="AA392" authorId="1">
      <text>
        <r>
          <rPr>
            <b/>
            <sz val="9"/>
            <rFont val="宋体"/>
            <charset val="134"/>
          </rPr>
          <t>Li Jing:</t>
        </r>
        <r>
          <rPr>
            <sz val="9"/>
            <rFont val="宋体"/>
            <charset val="134"/>
          </rPr>
          <t xml:space="preserve">
扣事假
</t>
        </r>
      </text>
    </comment>
    <comment ref="AH392" authorId="1">
      <text>
        <r>
          <rPr>
            <b/>
            <sz val="9"/>
            <rFont val="宋体"/>
            <charset val="134"/>
          </rPr>
          <t>Li Jing:</t>
        </r>
        <r>
          <rPr>
            <sz val="9"/>
            <rFont val="宋体"/>
            <charset val="134"/>
          </rPr>
          <t xml:space="preserve">
扣事假
</t>
        </r>
      </text>
    </comment>
    <comment ref="M717" authorId="1">
      <text>
        <r>
          <rPr>
            <b/>
            <sz val="9"/>
            <rFont val="宋体"/>
            <charset val="134"/>
          </rPr>
          <t>Li Jing:</t>
        </r>
        <r>
          <rPr>
            <sz val="9"/>
            <rFont val="宋体"/>
            <charset val="134"/>
          </rPr>
          <t xml:space="preserve">
扣事假
</t>
        </r>
      </text>
    </comment>
    <comment ref="Q717" authorId="1">
      <text>
        <r>
          <rPr>
            <b/>
            <sz val="9"/>
            <rFont val="宋体"/>
            <charset val="134"/>
          </rPr>
          <t>Li Jing:</t>
        </r>
        <r>
          <rPr>
            <sz val="9"/>
            <rFont val="宋体"/>
            <charset val="134"/>
          </rPr>
          <t xml:space="preserve">
扣事假</t>
        </r>
      </text>
    </comment>
  </commentList>
</comments>
</file>

<file path=xl/comments2.xml><?xml version="1.0" encoding="utf-8"?>
<comments xmlns="http://schemas.openxmlformats.org/spreadsheetml/2006/main">
  <authors>
    <author>朱红霞</author>
  </authors>
  <commentList>
    <comment ref="AQ1" authorId="0">
      <text>
        <r>
          <rPr>
            <b/>
            <sz val="9"/>
            <rFont val="宋体"/>
            <charset val="134"/>
          </rPr>
          <t>朱红霞:</t>
        </r>
        <r>
          <rPr>
            <sz val="9"/>
            <rFont val="宋体"/>
            <charset val="134"/>
          </rPr>
          <t xml:space="preserve">
排班人员匹配的排班表的出勤天数</t>
        </r>
      </text>
    </comment>
  </commentList>
</comments>
</file>

<file path=xl/comments3.xml><?xml version="1.0" encoding="utf-8"?>
<comments xmlns="http://schemas.openxmlformats.org/spreadsheetml/2006/main">
  <authors>
    <author>Li Jing</author>
    <author>Admin</author>
  </authors>
  <commentList>
    <comment ref="AF62" authorId="0">
      <text>
        <r>
          <rPr>
            <b/>
            <sz val="9"/>
            <rFont val="宋体"/>
            <charset val="134"/>
          </rPr>
          <t>Li Jing:</t>
        </r>
        <r>
          <rPr>
            <sz val="9"/>
            <rFont val="宋体"/>
            <charset val="134"/>
          </rPr>
          <t xml:space="preserve">
年假半天</t>
        </r>
      </text>
    </comment>
    <comment ref="AB88" authorId="1">
      <text>
        <r>
          <rPr>
            <b/>
            <sz val="9"/>
            <rFont val="宋体"/>
            <charset val="134"/>
          </rPr>
          <t>Admin:</t>
        </r>
        <r>
          <rPr>
            <sz val="9"/>
            <rFont val="宋体"/>
            <charset val="134"/>
          </rPr>
          <t xml:space="preserve">
下午半天年假</t>
        </r>
      </text>
    </comment>
    <comment ref="E116" authorId="0">
      <text>
        <r>
          <rPr>
            <b/>
            <sz val="9"/>
            <rFont val="宋体"/>
            <charset val="134"/>
          </rPr>
          <t>Li Jing:</t>
        </r>
        <r>
          <rPr>
            <sz val="9"/>
            <rFont val="宋体"/>
            <charset val="134"/>
          </rPr>
          <t xml:space="preserve">
半天年假</t>
        </r>
      </text>
    </comment>
  </commentList>
</comments>
</file>

<file path=xl/comments4.xml><?xml version="1.0" encoding="utf-8"?>
<comments xmlns="http://schemas.openxmlformats.org/spreadsheetml/2006/main">
  <authors>
    <author>louku</author>
  </authors>
  <commentList>
    <comment ref="AH5" authorId="0">
      <text>
        <r>
          <rPr>
            <b/>
            <sz val="9"/>
            <rFont val="宋体"/>
            <charset val="134"/>
          </rPr>
          <t>louku:</t>
        </r>
        <r>
          <rPr>
            <sz val="9"/>
            <rFont val="宋体"/>
            <charset val="134"/>
          </rPr>
          <t xml:space="preserve">
年假1天</t>
        </r>
      </text>
    </comment>
    <comment ref="AI5" authorId="0">
      <text>
        <r>
          <rPr>
            <b/>
            <sz val="9"/>
            <rFont val="宋体"/>
            <charset val="134"/>
          </rPr>
          <t>louku:</t>
        </r>
        <r>
          <rPr>
            <sz val="9"/>
            <rFont val="宋体"/>
            <charset val="134"/>
          </rPr>
          <t xml:space="preserve">
年假1天</t>
        </r>
      </text>
    </comment>
    <comment ref="Q7" authorId="0">
      <text>
        <r>
          <rPr>
            <b/>
            <sz val="9"/>
            <rFont val="宋体"/>
            <charset val="134"/>
          </rPr>
          <t>louku:</t>
        </r>
        <r>
          <rPr>
            <sz val="9"/>
            <rFont val="宋体"/>
            <charset val="134"/>
          </rPr>
          <t xml:space="preserve">
事假</t>
        </r>
      </text>
    </comment>
    <comment ref="F10" authorId="0">
      <text>
        <r>
          <rPr>
            <b/>
            <sz val="9"/>
            <rFont val="宋体"/>
            <charset val="134"/>
          </rPr>
          <t>louku:</t>
        </r>
        <r>
          <rPr>
            <sz val="9"/>
            <rFont val="宋体"/>
            <charset val="134"/>
          </rPr>
          <t xml:space="preserve">
产假1天</t>
        </r>
      </text>
    </comment>
    <comment ref="N10" authorId="0">
      <text>
        <r>
          <rPr>
            <b/>
            <sz val="9"/>
            <rFont val="宋体"/>
            <charset val="134"/>
          </rPr>
          <t>louku:</t>
        </r>
        <r>
          <rPr>
            <sz val="9"/>
            <rFont val="宋体"/>
            <charset val="134"/>
          </rPr>
          <t xml:space="preserve">
调休1小时</t>
        </r>
      </text>
    </comment>
    <comment ref="AA10" authorId="0">
      <text>
        <r>
          <rPr>
            <b/>
            <sz val="9"/>
            <rFont val="宋体"/>
            <charset val="134"/>
          </rPr>
          <t>louku:</t>
        </r>
        <r>
          <rPr>
            <sz val="9"/>
            <rFont val="宋体"/>
            <charset val="134"/>
          </rPr>
          <t xml:space="preserve">
产假1天</t>
        </r>
      </text>
    </comment>
    <comment ref="AG10" authorId="0">
      <text>
        <r>
          <rPr>
            <b/>
            <sz val="9"/>
            <rFont val="宋体"/>
            <charset val="134"/>
          </rPr>
          <t>louku:</t>
        </r>
        <r>
          <rPr>
            <sz val="9"/>
            <rFont val="宋体"/>
            <charset val="134"/>
          </rPr>
          <t xml:space="preserve">
产假1天</t>
        </r>
      </text>
    </comment>
    <comment ref="AB11" authorId="0">
      <text>
        <r>
          <rPr>
            <b/>
            <sz val="9"/>
            <rFont val="宋体"/>
            <charset val="134"/>
          </rPr>
          <t>louku:</t>
        </r>
        <r>
          <rPr>
            <sz val="9"/>
            <rFont val="宋体"/>
            <charset val="134"/>
          </rPr>
          <t xml:space="preserve">
调休1天</t>
        </r>
      </text>
    </comment>
    <comment ref="AE11" authorId="0">
      <text>
        <r>
          <rPr>
            <b/>
            <sz val="9"/>
            <rFont val="宋体"/>
            <charset val="134"/>
          </rPr>
          <t>louku:</t>
        </r>
        <r>
          <rPr>
            <sz val="9"/>
            <rFont val="宋体"/>
            <charset val="134"/>
          </rPr>
          <t xml:space="preserve">
年假1天</t>
        </r>
      </text>
    </comment>
    <comment ref="AF11" authorId="0">
      <text>
        <r>
          <rPr>
            <b/>
            <sz val="9"/>
            <rFont val="宋体"/>
            <charset val="134"/>
          </rPr>
          <t>louku:</t>
        </r>
        <r>
          <rPr>
            <sz val="9"/>
            <rFont val="宋体"/>
            <charset val="134"/>
          </rPr>
          <t xml:space="preserve">
年假1天
</t>
        </r>
      </text>
    </comment>
    <comment ref="G15" authorId="0">
      <text>
        <r>
          <rPr>
            <b/>
            <sz val="9"/>
            <rFont val="宋体"/>
            <charset val="134"/>
          </rPr>
          <t>louku:</t>
        </r>
        <r>
          <rPr>
            <sz val="9"/>
            <rFont val="宋体"/>
            <charset val="134"/>
          </rPr>
          <t xml:space="preserve">
年假1天</t>
        </r>
      </text>
    </comment>
    <comment ref="AB15" authorId="0">
      <text>
        <r>
          <rPr>
            <b/>
            <sz val="9"/>
            <rFont val="宋体"/>
            <charset val="134"/>
          </rPr>
          <t>louku:</t>
        </r>
        <r>
          <rPr>
            <sz val="9"/>
            <rFont val="宋体"/>
            <charset val="134"/>
          </rPr>
          <t xml:space="preserve">
病假0.5天</t>
        </r>
      </text>
    </comment>
    <comment ref="R16" authorId="0">
      <text>
        <r>
          <rPr>
            <b/>
            <sz val="9"/>
            <rFont val="宋体"/>
            <charset val="134"/>
          </rPr>
          <t>louku:</t>
        </r>
        <r>
          <rPr>
            <sz val="9"/>
            <rFont val="宋体"/>
            <charset val="134"/>
          </rPr>
          <t xml:space="preserve">
调休0.5天</t>
        </r>
      </text>
    </comment>
    <comment ref="AI16" authorId="0">
      <text>
        <r>
          <rPr>
            <b/>
            <sz val="9"/>
            <rFont val="宋体"/>
            <charset val="134"/>
          </rPr>
          <t>louku:</t>
        </r>
        <r>
          <rPr>
            <sz val="9"/>
            <rFont val="宋体"/>
            <charset val="134"/>
          </rPr>
          <t xml:space="preserve">
调休0.5天
</t>
        </r>
      </text>
    </comment>
    <comment ref="N17" authorId="0">
      <text>
        <r>
          <rPr>
            <b/>
            <sz val="9"/>
            <rFont val="宋体"/>
            <charset val="134"/>
          </rPr>
          <t>louku:</t>
        </r>
        <r>
          <rPr>
            <sz val="9"/>
            <rFont val="宋体"/>
            <charset val="134"/>
          </rPr>
          <t xml:space="preserve">
事假2小时</t>
        </r>
      </text>
    </comment>
    <comment ref="Q17" authorId="0">
      <text>
        <r>
          <rPr>
            <b/>
            <sz val="9"/>
            <rFont val="宋体"/>
            <charset val="134"/>
          </rPr>
          <t>louku:</t>
        </r>
        <r>
          <rPr>
            <sz val="9"/>
            <rFont val="宋体"/>
            <charset val="134"/>
          </rPr>
          <t xml:space="preserve">
事假2小时</t>
        </r>
      </text>
    </comment>
    <comment ref="S17" authorId="0">
      <text>
        <r>
          <rPr>
            <b/>
            <sz val="9"/>
            <rFont val="宋体"/>
            <charset val="134"/>
          </rPr>
          <t>louku:</t>
        </r>
        <r>
          <rPr>
            <sz val="9"/>
            <rFont val="宋体"/>
            <charset val="134"/>
          </rPr>
          <t xml:space="preserve">
事假3小时</t>
        </r>
      </text>
    </comment>
    <comment ref="K18" authorId="0">
      <text>
        <r>
          <rPr>
            <b/>
            <sz val="9"/>
            <rFont val="宋体"/>
            <charset val="134"/>
          </rPr>
          <t>louku:</t>
        </r>
        <r>
          <rPr>
            <sz val="9"/>
            <rFont val="宋体"/>
            <charset val="134"/>
          </rPr>
          <t xml:space="preserve">
调休0.5天
</t>
        </r>
      </text>
    </comment>
    <comment ref="L18" authorId="0">
      <text>
        <r>
          <rPr>
            <b/>
            <sz val="9"/>
            <rFont val="宋体"/>
            <charset val="134"/>
          </rPr>
          <t>louku:</t>
        </r>
        <r>
          <rPr>
            <sz val="9"/>
            <rFont val="宋体"/>
            <charset val="134"/>
          </rPr>
          <t xml:space="preserve">
调休0.5天
</t>
        </r>
      </text>
    </comment>
    <comment ref="AA18" authorId="0">
      <text>
        <r>
          <rPr>
            <b/>
            <sz val="9"/>
            <rFont val="宋体"/>
            <charset val="134"/>
          </rPr>
          <t>louku:</t>
        </r>
        <r>
          <rPr>
            <sz val="9"/>
            <rFont val="宋体"/>
            <charset val="134"/>
          </rPr>
          <t xml:space="preserve">
年假1天</t>
        </r>
      </text>
    </comment>
    <comment ref="AI18" authorId="0">
      <text>
        <r>
          <rPr>
            <b/>
            <sz val="9"/>
            <rFont val="宋体"/>
            <charset val="134"/>
          </rPr>
          <t>louku:</t>
        </r>
        <r>
          <rPr>
            <sz val="9"/>
            <rFont val="宋体"/>
            <charset val="134"/>
          </rPr>
          <t xml:space="preserve">
年假1天</t>
        </r>
      </text>
    </comment>
    <comment ref="J19" authorId="0">
      <text>
        <r>
          <rPr>
            <b/>
            <sz val="9"/>
            <rFont val="宋体"/>
            <charset val="134"/>
          </rPr>
          <t>louku:</t>
        </r>
        <r>
          <rPr>
            <sz val="9"/>
            <rFont val="宋体"/>
            <charset val="134"/>
          </rPr>
          <t xml:space="preserve">
调休1天
</t>
        </r>
      </text>
    </comment>
    <comment ref="X20" authorId="0">
      <text>
        <r>
          <rPr>
            <b/>
            <sz val="9"/>
            <rFont val="宋体"/>
            <charset val="134"/>
          </rPr>
          <t>louku:</t>
        </r>
        <r>
          <rPr>
            <sz val="9"/>
            <rFont val="宋体"/>
            <charset val="134"/>
          </rPr>
          <t xml:space="preserve">
年假1天</t>
        </r>
      </text>
    </comment>
    <comment ref="Y20" authorId="0">
      <text>
        <r>
          <rPr>
            <b/>
            <sz val="9"/>
            <rFont val="宋体"/>
            <charset val="134"/>
          </rPr>
          <t>louku:</t>
        </r>
        <r>
          <rPr>
            <sz val="9"/>
            <rFont val="宋体"/>
            <charset val="134"/>
          </rPr>
          <t xml:space="preserve">
年假1天
</t>
        </r>
      </text>
    </comment>
    <comment ref="Z20" authorId="0">
      <text>
        <r>
          <rPr>
            <b/>
            <sz val="9"/>
            <rFont val="宋体"/>
            <charset val="134"/>
          </rPr>
          <t>louku:</t>
        </r>
        <r>
          <rPr>
            <sz val="9"/>
            <rFont val="宋体"/>
            <charset val="134"/>
          </rPr>
          <t xml:space="preserve">
事假1天</t>
        </r>
      </text>
    </comment>
    <comment ref="AA20" authorId="0">
      <text>
        <r>
          <rPr>
            <b/>
            <sz val="9"/>
            <rFont val="宋体"/>
            <charset val="134"/>
          </rPr>
          <t>louku:</t>
        </r>
        <r>
          <rPr>
            <sz val="9"/>
            <rFont val="宋体"/>
            <charset val="134"/>
          </rPr>
          <t xml:space="preserve">
事假1天
</t>
        </r>
      </text>
    </comment>
    <comment ref="AB20" authorId="0">
      <text>
        <r>
          <rPr>
            <b/>
            <sz val="9"/>
            <rFont val="宋体"/>
            <charset val="134"/>
          </rPr>
          <t>louku:</t>
        </r>
        <r>
          <rPr>
            <sz val="9"/>
            <rFont val="宋体"/>
            <charset val="134"/>
          </rPr>
          <t xml:space="preserve">
事假1天
</t>
        </r>
      </text>
    </comment>
    <comment ref="AI23" authorId="0">
      <text>
        <r>
          <rPr>
            <b/>
            <sz val="9"/>
            <rFont val="宋体"/>
            <charset val="134"/>
          </rPr>
          <t>louku:</t>
        </r>
        <r>
          <rPr>
            <sz val="9"/>
            <rFont val="宋体"/>
            <charset val="134"/>
          </rPr>
          <t xml:space="preserve">
年假1天</t>
        </r>
      </text>
    </comment>
    <comment ref="K24" authorId="0">
      <text>
        <r>
          <rPr>
            <b/>
            <sz val="9"/>
            <rFont val="宋体"/>
            <charset val="134"/>
          </rPr>
          <t>louku:</t>
        </r>
        <r>
          <rPr>
            <sz val="9"/>
            <rFont val="宋体"/>
            <charset val="134"/>
          </rPr>
          <t xml:space="preserve">
调休1天</t>
        </r>
      </text>
    </comment>
    <comment ref="U24" authorId="0">
      <text>
        <r>
          <rPr>
            <b/>
            <sz val="9"/>
            <rFont val="宋体"/>
            <charset val="134"/>
          </rPr>
          <t>louku:</t>
        </r>
        <r>
          <rPr>
            <sz val="9"/>
            <rFont val="宋体"/>
            <charset val="134"/>
          </rPr>
          <t xml:space="preserve">
调休1天
</t>
        </r>
      </text>
    </comment>
    <comment ref="AB24" authorId="0">
      <text>
        <r>
          <rPr>
            <b/>
            <sz val="9"/>
            <rFont val="宋体"/>
            <charset val="134"/>
          </rPr>
          <t>louku:</t>
        </r>
        <r>
          <rPr>
            <sz val="9"/>
            <rFont val="宋体"/>
            <charset val="134"/>
          </rPr>
          <t xml:space="preserve">
调休1天
</t>
        </r>
      </text>
    </comment>
    <comment ref="AI24" authorId="0">
      <text>
        <r>
          <rPr>
            <b/>
            <sz val="9"/>
            <rFont val="宋体"/>
            <charset val="134"/>
          </rPr>
          <t>louku:</t>
        </r>
        <r>
          <rPr>
            <sz val="9"/>
            <rFont val="宋体"/>
            <charset val="134"/>
          </rPr>
          <t xml:space="preserve">
调休1天
</t>
        </r>
      </text>
    </comment>
    <comment ref="G26" authorId="0">
      <text>
        <r>
          <rPr>
            <b/>
            <sz val="9"/>
            <rFont val="宋体"/>
            <charset val="134"/>
          </rPr>
          <t>louku:</t>
        </r>
        <r>
          <rPr>
            <sz val="9"/>
            <rFont val="宋体"/>
            <charset val="134"/>
          </rPr>
          <t xml:space="preserve">
调休1天</t>
        </r>
      </text>
    </comment>
    <comment ref="Q26" authorId="0">
      <text>
        <r>
          <rPr>
            <b/>
            <sz val="9"/>
            <rFont val="宋体"/>
            <charset val="134"/>
          </rPr>
          <t>louku:</t>
        </r>
        <r>
          <rPr>
            <sz val="9"/>
            <rFont val="宋体"/>
            <charset val="134"/>
          </rPr>
          <t xml:space="preserve">
事假1天</t>
        </r>
      </text>
    </comment>
    <comment ref="R26" authorId="0">
      <text>
        <r>
          <rPr>
            <b/>
            <sz val="9"/>
            <rFont val="宋体"/>
            <charset val="134"/>
          </rPr>
          <t>louku:</t>
        </r>
        <r>
          <rPr>
            <sz val="9"/>
            <rFont val="宋体"/>
            <charset val="134"/>
          </rPr>
          <t xml:space="preserve">
事假1天
</t>
        </r>
      </text>
    </comment>
    <comment ref="S26" authorId="0">
      <text>
        <r>
          <rPr>
            <b/>
            <sz val="9"/>
            <rFont val="宋体"/>
            <charset val="134"/>
          </rPr>
          <t>louku:</t>
        </r>
        <r>
          <rPr>
            <sz val="9"/>
            <rFont val="宋体"/>
            <charset val="134"/>
          </rPr>
          <t xml:space="preserve">
事假1天
</t>
        </r>
      </text>
    </comment>
    <comment ref="F30" authorId="0">
      <text>
        <r>
          <rPr>
            <b/>
            <sz val="9"/>
            <rFont val="宋体"/>
            <charset val="134"/>
          </rPr>
          <t>louku:</t>
        </r>
        <r>
          <rPr>
            <sz val="9"/>
            <rFont val="宋体"/>
            <charset val="134"/>
          </rPr>
          <t xml:space="preserve">
事假1天</t>
        </r>
      </text>
    </comment>
    <comment ref="G30" authorId="0">
      <text>
        <r>
          <rPr>
            <b/>
            <sz val="9"/>
            <rFont val="宋体"/>
            <charset val="134"/>
          </rPr>
          <t>louku:</t>
        </r>
        <r>
          <rPr>
            <sz val="9"/>
            <rFont val="宋体"/>
            <charset val="134"/>
          </rPr>
          <t xml:space="preserve">
事假1天
</t>
        </r>
      </text>
    </comment>
    <comment ref="K30" authorId="0">
      <text>
        <r>
          <rPr>
            <b/>
            <sz val="9"/>
            <rFont val="宋体"/>
            <charset val="134"/>
          </rPr>
          <t>louku:</t>
        </r>
        <r>
          <rPr>
            <sz val="9"/>
            <rFont val="宋体"/>
            <charset val="134"/>
          </rPr>
          <t xml:space="preserve">
事假1天</t>
        </r>
      </text>
    </comment>
    <comment ref="T30" authorId="0">
      <text>
        <r>
          <rPr>
            <b/>
            <sz val="9"/>
            <rFont val="宋体"/>
            <charset val="134"/>
          </rPr>
          <t>louku:</t>
        </r>
        <r>
          <rPr>
            <sz val="9"/>
            <rFont val="宋体"/>
            <charset val="134"/>
          </rPr>
          <t xml:space="preserve">
事假1天</t>
        </r>
      </text>
    </comment>
    <comment ref="U30" authorId="0">
      <text>
        <r>
          <rPr>
            <b/>
            <sz val="9"/>
            <rFont val="宋体"/>
            <charset val="134"/>
          </rPr>
          <t>louku:</t>
        </r>
        <r>
          <rPr>
            <sz val="9"/>
            <rFont val="宋体"/>
            <charset val="134"/>
          </rPr>
          <t xml:space="preserve">
事假1天</t>
        </r>
      </text>
    </comment>
    <comment ref="V30" authorId="0">
      <text>
        <r>
          <rPr>
            <b/>
            <sz val="9"/>
            <rFont val="宋体"/>
            <charset val="134"/>
          </rPr>
          <t>louku:</t>
        </r>
        <r>
          <rPr>
            <sz val="9"/>
            <rFont val="宋体"/>
            <charset val="134"/>
          </rPr>
          <t xml:space="preserve">
事假1天</t>
        </r>
      </text>
    </comment>
    <comment ref="X30" authorId="0">
      <text>
        <r>
          <rPr>
            <b/>
            <sz val="9"/>
            <rFont val="宋体"/>
            <charset val="134"/>
          </rPr>
          <t>louku:</t>
        </r>
        <r>
          <rPr>
            <sz val="9"/>
            <rFont val="宋体"/>
            <charset val="134"/>
          </rPr>
          <t xml:space="preserve">
调休1天</t>
        </r>
      </text>
    </comment>
    <comment ref="Y30" authorId="0">
      <text>
        <r>
          <rPr>
            <b/>
            <sz val="9"/>
            <rFont val="宋体"/>
            <charset val="134"/>
          </rPr>
          <t>louku:</t>
        </r>
        <r>
          <rPr>
            <sz val="9"/>
            <rFont val="宋体"/>
            <charset val="134"/>
          </rPr>
          <t xml:space="preserve">
事假1天</t>
        </r>
      </text>
    </comment>
    <comment ref="Z30" authorId="0">
      <text>
        <r>
          <rPr>
            <b/>
            <sz val="9"/>
            <rFont val="宋体"/>
            <charset val="134"/>
          </rPr>
          <t>louku:</t>
        </r>
        <r>
          <rPr>
            <sz val="9"/>
            <rFont val="宋体"/>
            <charset val="134"/>
          </rPr>
          <t xml:space="preserve">
事假1天
</t>
        </r>
      </text>
    </comment>
    <comment ref="AA30" authorId="0">
      <text>
        <r>
          <rPr>
            <b/>
            <sz val="9"/>
            <rFont val="宋体"/>
            <charset val="134"/>
          </rPr>
          <t>louku:</t>
        </r>
        <r>
          <rPr>
            <sz val="9"/>
            <rFont val="宋体"/>
            <charset val="134"/>
          </rPr>
          <t xml:space="preserve">
事假1天
</t>
        </r>
      </text>
    </comment>
    <comment ref="G31" authorId="0">
      <text>
        <r>
          <rPr>
            <b/>
            <sz val="9"/>
            <rFont val="宋体"/>
            <charset val="134"/>
          </rPr>
          <t>louku:</t>
        </r>
        <r>
          <rPr>
            <sz val="9"/>
            <rFont val="宋体"/>
            <charset val="134"/>
          </rPr>
          <t xml:space="preserve">
调休1天
</t>
        </r>
      </text>
    </comment>
    <comment ref="M31" authorId="0">
      <text>
        <r>
          <rPr>
            <b/>
            <sz val="9"/>
            <rFont val="宋体"/>
            <charset val="134"/>
          </rPr>
          <t>louku:</t>
        </r>
        <r>
          <rPr>
            <sz val="9"/>
            <rFont val="宋体"/>
            <charset val="134"/>
          </rPr>
          <t xml:space="preserve">
调休1天
</t>
        </r>
      </text>
    </comment>
    <comment ref="T31" authorId="0">
      <text>
        <r>
          <rPr>
            <b/>
            <sz val="9"/>
            <rFont val="宋体"/>
            <charset val="134"/>
          </rPr>
          <t>louku:</t>
        </r>
        <r>
          <rPr>
            <sz val="9"/>
            <rFont val="宋体"/>
            <charset val="134"/>
          </rPr>
          <t xml:space="preserve">
调休1天
</t>
        </r>
      </text>
    </comment>
    <comment ref="AA31" authorId="0">
      <text>
        <r>
          <rPr>
            <b/>
            <sz val="9"/>
            <rFont val="宋体"/>
            <charset val="134"/>
          </rPr>
          <t>louku:</t>
        </r>
        <r>
          <rPr>
            <sz val="9"/>
            <rFont val="宋体"/>
            <charset val="134"/>
          </rPr>
          <t xml:space="preserve">
调休1天
</t>
        </r>
      </text>
    </comment>
    <comment ref="AH31" authorId="0">
      <text>
        <r>
          <rPr>
            <b/>
            <sz val="9"/>
            <rFont val="宋体"/>
            <charset val="134"/>
          </rPr>
          <t>louku:</t>
        </r>
        <r>
          <rPr>
            <sz val="9"/>
            <rFont val="宋体"/>
            <charset val="134"/>
          </rPr>
          <t xml:space="preserve">
调休1天
</t>
        </r>
      </text>
    </comment>
    <comment ref="K35" authorId="0">
      <text>
        <r>
          <rPr>
            <b/>
            <sz val="9"/>
            <rFont val="宋体"/>
            <charset val="134"/>
          </rPr>
          <t>louku:</t>
        </r>
        <r>
          <rPr>
            <sz val="9"/>
            <rFont val="宋体"/>
            <charset val="134"/>
          </rPr>
          <t xml:space="preserve">
调休1天</t>
        </r>
      </text>
    </comment>
    <comment ref="L35" authorId="0">
      <text>
        <r>
          <rPr>
            <b/>
            <sz val="9"/>
            <rFont val="宋体"/>
            <charset val="134"/>
          </rPr>
          <t>louku:</t>
        </r>
        <r>
          <rPr>
            <sz val="9"/>
            <rFont val="宋体"/>
            <charset val="134"/>
          </rPr>
          <t xml:space="preserve">
调休1天</t>
        </r>
      </text>
    </comment>
    <comment ref="S35" authorId="0">
      <text>
        <r>
          <rPr>
            <b/>
            <sz val="9"/>
            <rFont val="宋体"/>
            <charset val="134"/>
          </rPr>
          <t>louku:</t>
        </r>
        <r>
          <rPr>
            <sz val="9"/>
            <rFont val="宋体"/>
            <charset val="134"/>
          </rPr>
          <t xml:space="preserve">
调休1天</t>
        </r>
      </text>
    </comment>
    <comment ref="Z35" authorId="0">
      <text>
        <r>
          <rPr>
            <b/>
            <sz val="9"/>
            <rFont val="宋体"/>
            <charset val="134"/>
          </rPr>
          <t>louku:</t>
        </r>
        <r>
          <rPr>
            <sz val="9"/>
            <rFont val="宋体"/>
            <charset val="134"/>
          </rPr>
          <t xml:space="preserve">
调休1天</t>
        </r>
      </text>
    </comment>
    <comment ref="AG35" authorId="0">
      <text>
        <r>
          <rPr>
            <b/>
            <sz val="9"/>
            <rFont val="宋体"/>
            <charset val="134"/>
          </rPr>
          <t>louku:</t>
        </r>
        <r>
          <rPr>
            <sz val="9"/>
            <rFont val="宋体"/>
            <charset val="134"/>
          </rPr>
          <t xml:space="preserve">
调休1天</t>
        </r>
      </text>
    </comment>
    <comment ref="AI35" authorId="0">
      <text>
        <r>
          <rPr>
            <b/>
            <sz val="9"/>
            <rFont val="宋体"/>
            <charset val="134"/>
          </rPr>
          <t>louku:</t>
        </r>
        <r>
          <rPr>
            <sz val="9"/>
            <rFont val="宋体"/>
            <charset val="134"/>
          </rPr>
          <t xml:space="preserve">
调休1天</t>
        </r>
      </text>
    </comment>
    <comment ref="F36" authorId="0">
      <text>
        <r>
          <rPr>
            <b/>
            <sz val="9"/>
            <rFont val="宋体"/>
            <charset val="134"/>
          </rPr>
          <t>louku:</t>
        </r>
        <r>
          <rPr>
            <sz val="9"/>
            <rFont val="宋体"/>
            <charset val="134"/>
          </rPr>
          <t xml:space="preserve">
调休1天
</t>
        </r>
      </text>
    </comment>
    <comment ref="S36" authorId="0">
      <text>
        <r>
          <rPr>
            <b/>
            <sz val="9"/>
            <rFont val="宋体"/>
            <charset val="134"/>
          </rPr>
          <t>louku:</t>
        </r>
        <r>
          <rPr>
            <sz val="9"/>
            <rFont val="宋体"/>
            <charset val="134"/>
          </rPr>
          <t xml:space="preserve">
调休1天
</t>
        </r>
      </text>
    </comment>
    <comment ref="AF39" authorId="0">
      <text>
        <r>
          <rPr>
            <b/>
            <sz val="9"/>
            <rFont val="宋体"/>
            <charset val="134"/>
          </rPr>
          <t>louku:</t>
        </r>
        <r>
          <rPr>
            <sz val="9"/>
            <rFont val="宋体"/>
            <charset val="134"/>
          </rPr>
          <t xml:space="preserve">
调休1天
</t>
        </r>
      </text>
    </comment>
  </commentList>
</comments>
</file>

<file path=xl/sharedStrings.xml><?xml version="1.0" encoding="utf-8"?>
<sst xmlns="http://schemas.openxmlformats.org/spreadsheetml/2006/main" count="15843">
  <si>
    <t>姓名</t>
  </si>
  <si>
    <t>公司</t>
  </si>
  <si>
    <t>部门</t>
  </si>
  <si>
    <t>职位</t>
  </si>
  <si>
    <t>1</t>
  </si>
  <si>
    <t>2</t>
  </si>
  <si>
    <t>六</t>
  </si>
  <si>
    <t>日</t>
  </si>
  <si>
    <t>5</t>
  </si>
  <si>
    <t>6</t>
  </si>
  <si>
    <t>7</t>
  </si>
  <si>
    <t>8</t>
  </si>
  <si>
    <t>9</t>
  </si>
  <si>
    <t>12</t>
  </si>
  <si>
    <t>13</t>
  </si>
  <si>
    <t>14</t>
  </si>
  <si>
    <t>15</t>
  </si>
  <si>
    <t>16</t>
  </si>
  <si>
    <t>19</t>
  </si>
  <si>
    <t>20</t>
  </si>
  <si>
    <t>21</t>
  </si>
  <si>
    <t>22</t>
  </si>
  <si>
    <t>23</t>
  </si>
  <si>
    <t>26</t>
  </si>
  <si>
    <t>27</t>
  </si>
  <si>
    <t>28</t>
  </si>
  <si>
    <t>29</t>
  </si>
  <si>
    <t>30</t>
  </si>
  <si>
    <t>迟到次数</t>
  </si>
  <si>
    <t>补卡次数</t>
  </si>
  <si>
    <t>迟到+补卡</t>
  </si>
  <si>
    <t>事假（天）</t>
  </si>
  <si>
    <t>带薪病假（天）</t>
  </si>
  <si>
    <t>旷工</t>
  </si>
  <si>
    <t>婚丧假</t>
  </si>
  <si>
    <t>产假（陪）</t>
  </si>
  <si>
    <t>年假（天）</t>
  </si>
  <si>
    <t>全薪病假（天）</t>
  </si>
  <si>
    <t>公假（天）
因公外出</t>
  </si>
  <si>
    <t>调休（天)</t>
  </si>
  <si>
    <t>入离职缺勤</t>
  </si>
  <si>
    <t>法定假缺勤</t>
  </si>
  <si>
    <t>入职日期</t>
  </si>
  <si>
    <t>离职日期</t>
  </si>
  <si>
    <t>Vlookup
车饭贴天数</t>
  </si>
  <si>
    <t>车贴饭贴天数</t>
  </si>
  <si>
    <t>过21点次数</t>
  </si>
  <si>
    <t>过20点次数</t>
  </si>
  <si>
    <t>夜班次数</t>
  </si>
  <si>
    <t>工作日加班（天）</t>
  </si>
  <si>
    <t>周末加班（天）</t>
  </si>
  <si>
    <t>法定假日加班</t>
  </si>
  <si>
    <t>朱洪伟</t>
  </si>
  <si>
    <t>上海嵩恒网络科技股份有限公司</t>
  </si>
  <si>
    <t>CEO办公室</t>
  </si>
  <si>
    <t>OA产品经理</t>
  </si>
  <si>
    <t>李嵩</t>
  </si>
  <si>
    <t>CEO</t>
  </si>
  <si>
    <t>黄根平</t>
  </si>
  <si>
    <t>CEO办公室
软件中心</t>
  </si>
  <si>
    <t>副总裁</t>
  </si>
  <si>
    <t>朱小苗</t>
  </si>
  <si>
    <t>CEO办公室-CEO助理</t>
  </si>
  <si>
    <t>CEO办公室助理</t>
  </si>
  <si>
    <t xml:space="preserve">09:13  </t>
  </si>
  <si>
    <t xml:space="preserve">09:12  </t>
  </si>
  <si>
    <t xml:space="preserve">09:11  
21:00  </t>
  </si>
  <si>
    <t xml:space="preserve">08:49  
20:09  </t>
  </si>
  <si>
    <t xml:space="preserve">09:11  
18:50  </t>
  </si>
  <si>
    <t xml:space="preserve">09:10  
19:21  </t>
  </si>
  <si>
    <t xml:space="preserve">09:15  
18:26  </t>
  </si>
  <si>
    <t xml:space="preserve">20:12  </t>
  </si>
  <si>
    <t xml:space="preserve">09:20  </t>
  </si>
  <si>
    <t xml:space="preserve">09:17  
20:15  </t>
  </si>
  <si>
    <t xml:space="preserve">09:28  
20:20  </t>
  </si>
  <si>
    <t xml:space="preserve">08:55  
18:52  </t>
  </si>
  <si>
    <t xml:space="preserve">09:07  
20:04  </t>
  </si>
  <si>
    <t xml:space="preserve">09:14  
20:05  </t>
  </si>
  <si>
    <t xml:space="preserve">09:24  
21:00  </t>
  </si>
  <si>
    <t xml:space="preserve">09:16  
19:46  </t>
  </si>
  <si>
    <t xml:space="preserve">09:07  
20:00  </t>
  </si>
  <si>
    <t xml:space="preserve">09:17  
20:43  </t>
  </si>
  <si>
    <t xml:space="preserve">09:18  
19:43  </t>
  </si>
  <si>
    <t xml:space="preserve">09:16  
20:01  </t>
  </si>
  <si>
    <t xml:space="preserve">09:02  
19:23  </t>
  </si>
  <si>
    <t xml:space="preserve">09:34  </t>
  </si>
  <si>
    <t>张翮</t>
  </si>
  <si>
    <t>管理培训生</t>
  </si>
  <si>
    <t xml:space="preserve">09:29  
19:09  </t>
  </si>
  <si>
    <t>李晓婉</t>
  </si>
  <si>
    <t>CEO办公室秘书实习生</t>
  </si>
  <si>
    <t xml:space="preserve">08:51  
21:32  </t>
  </si>
  <si>
    <t xml:space="preserve">08:58  
21:07  </t>
  </si>
  <si>
    <t xml:space="preserve">08:58  
22:05  </t>
  </si>
  <si>
    <t xml:space="preserve">08:56  
20:28  </t>
  </si>
  <si>
    <t xml:space="preserve">09:06  
20:43  </t>
  </si>
  <si>
    <t xml:space="preserve">09:08  
19:21  </t>
  </si>
  <si>
    <t xml:space="preserve">09:16  </t>
  </si>
  <si>
    <t xml:space="preserve">08:53  
22:26  </t>
  </si>
  <si>
    <t xml:space="preserve">09:23  
22:04  </t>
  </si>
  <si>
    <t xml:space="preserve">08:28  </t>
  </si>
  <si>
    <t xml:space="preserve">09:02  
22:04  </t>
  </si>
  <si>
    <t xml:space="preserve">08:45  
22:04  </t>
  </si>
  <si>
    <t xml:space="preserve">08:38  
22:01  </t>
  </si>
  <si>
    <t xml:space="preserve">08:52  </t>
  </si>
  <si>
    <t xml:space="preserve">08:49  
22:01  </t>
  </si>
  <si>
    <t xml:space="preserve">08:43  
21:23  </t>
  </si>
  <si>
    <t xml:space="preserve">08:36  
20:39  </t>
  </si>
  <si>
    <t xml:space="preserve">08:40  
22:11  </t>
  </si>
  <si>
    <t xml:space="preserve">08:34  
18:16  </t>
  </si>
  <si>
    <t xml:space="preserve">08:43  
22:04  </t>
  </si>
  <si>
    <t xml:space="preserve">08:37  
22:01  </t>
  </si>
  <si>
    <t xml:space="preserve">18:45  </t>
  </si>
  <si>
    <t>雷艳英</t>
  </si>
  <si>
    <t>上海嵩视文化传播有限公司</t>
  </si>
  <si>
    <t>产品经理</t>
  </si>
  <si>
    <t>陈艺</t>
  </si>
  <si>
    <t>CEO助理</t>
  </si>
  <si>
    <t xml:space="preserve">09:39  
21:32  </t>
  </si>
  <si>
    <t xml:space="preserve">09:55  
19:08  </t>
  </si>
  <si>
    <t xml:space="preserve">09:38  
22:05  </t>
  </si>
  <si>
    <t xml:space="preserve">09:54  </t>
  </si>
  <si>
    <t xml:space="preserve">20:43  </t>
  </si>
  <si>
    <t xml:space="preserve">09:45  </t>
  </si>
  <si>
    <t xml:space="preserve">09:40  
21:08  </t>
  </si>
  <si>
    <t xml:space="preserve">09:40  </t>
  </si>
  <si>
    <t xml:space="preserve">09:42  </t>
  </si>
  <si>
    <t xml:space="preserve">09:55  
20:13  </t>
  </si>
  <si>
    <t xml:space="preserve">09:49  
20:03  </t>
  </si>
  <si>
    <t xml:space="preserve">09:53  
21:08  </t>
  </si>
  <si>
    <t xml:space="preserve">19:24  </t>
  </si>
  <si>
    <t xml:space="preserve">09:46  
19:41  </t>
  </si>
  <si>
    <t xml:space="preserve">09:51  
19:46  </t>
  </si>
  <si>
    <t xml:space="preserve">09:39  
19:23  </t>
  </si>
  <si>
    <t xml:space="preserve">09:25  </t>
  </si>
  <si>
    <t>王小平</t>
  </si>
  <si>
    <t>上海高欣计算机系统有限公司</t>
  </si>
  <si>
    <t>安卓应用研发部</t>
  </si>
  <si>
    <t>项目总监</t>
  </si>
  <si>
    <t xml:space="preserve">09:25  
19:42  </t>
  </si>
  <si>
    <t xml:space="preserve">09:26  
19:46  </t>
  </si>
  <si>
    <t xml:space="preserve">09:29  
19:20  </t>
  </si>
  <si>
    <t xml:space="preserve">09:26  
18:32  </t>
  </si>
  <si>
    <t xml:space="preserve">09:25  
18:55  </t>
  </si>
  <si>
    <t xml:space="preserve">09:25  
19:00  </t>
  </si>
  <si>
    <t xml:space="preserve">09:26  
19:39  </t>
  </si>
  <si>
    <t xml:space="preserve">09:28  
18:59  </t>
  </si>
  <si>
    <t xml:space="preserve">09:28  
19:02  </t>
  </si>
  <si>
    <t xml:space="preserve">09:25  
19:07  </t>
  </si>
  <si>
    <t xml:space="preserve">09:30  </t>
  </si>
  <si>
    <t xml:space="preserve">09:22  
19:26  </t>
  </si>
  <si>
    <t xml:space="preserve">09:27  </t>
  </si>
  <si>
    <t xml:space="preserve">09:25  
18:52  </t>
  </si>
  <si>
    <t xml:space="preserve">09:26  
18:55  </t>
  </si>
  <si>
    <t xml:space="preserve">09:26  
19:04  </t>
  </si>
  <si>
    <t xml:space="preserve">09:26  
20:08  </t>
  </si>
  <si>
    <t xml:space="preserve">09:28  
19:04  </t>
  </si>
  <si>
    <t xml:space="preserve">09:23  
18:59  </t>
  </si>
  <si>
    <t xml:space="preserve">09:26  
19:06  </t>
  </si>
  <si>
    <t xml:space="preserve">09:26  </t>
  </si>
  <si>
    <t>张曼</t>
  </si>
  <si>
    <t>安卓应用研发部-测试部</t>
  </si>
  <si>
    <t>软件测试工程师</t>
  </si>
  <si>
    <t xml:space="preserve">09:17  
18:22  </t>
  </si>
  <si>
    <t xml:space="preserve">09:14  
20:00  </t>
  </si>
  <si>
    <t xml:space="preserve">09:14  
18:22  </t>
  </si>
  <si>
    <t xml:space="preserve">09:12  
18:33  </t>
  </si>
  <si>
    <t xml:space="preserve">18:00  </t>
  </si>
  <si>
    <t xml:space="preserve">09:12  
18:13  </t>
  </si>
  <si>
    <t xml:space="preserve">09:07  
18:14  </t>
  </si>
  <si>
    <t xml:space="preserve">09:20  
18:20  </t>
  </si>
  <si>
    <t xml:space="preserve">09:16  
18:18  </t>
  </si>
  <si>
    <t xml:space="preserve">09:07  
18:08  </t>
  </si>
  <si>
    <t xml:space="preserve">09:16  
19:23  </t>
  </si>
  <si>
    <t xml:space="preserve">09:14  
18:59  </t>
  </si>
  <si>
    <t xml:space="preserve">09:14  
18:23  </t>
  </si>
  <si>
    <t xml:space="preserve">09:09  
18:09  </t>
  </si>
  <si>
    <t xml:space="preserve">09:15  
20:00  </t>
  </si>
  <si>
    <t xml:space="preserve">09:16  
18:19  </t>
  </si>
  <si>
    <t xml:space="preserve">09:14  
20:31  </t>
  </si>
  <si>
    <t>袁维</t>
  </si>
  <si>
    <t>安卓应用研发部-产品推广部</t>
  </si>
  <si>
    <t>游戏主播</t>
  </si>
  <si>
    <t xml:space="preserve">12:28  
19:43  </t>
  </si>
  <si>
    <t xml:space="preserve">12:05  
19:49  </t>
  </si>
  <si>
    <t xml:space="preserve">12:22  </t>
  </si>
  <si>
    <t xml:space="preserve">12:10  
19:46  </t>
  </si>
  <si>
    <t xml:space="preserve">11:29  </t>
  </si>
  <si>
    <t xml:space="preserve">12:26  
19:58  </t>
  </si>
  <si>
    <t xml:space="preserve">12:25  
19:55  </t>
  </si>
  <si>
    <t xml:space="preserve">12:28  
19:39  </t>
  </si>
  <si>
    <t xml:space="preserve">19:45  </t>
  </si>
  <si>
    <t xml:space="preserve">12:16  
19:33  </t>
  </si>
  <si>
    <t xml:space="preserve">12:27  </t>
  </si>
  <si>
    <t xml:space="preserve">12:17  
19:03  </t>
  </si>
  <si>
    <t xml:space="preserve">19:41  </t>
  </si>
  <si>
    <t xml:space="preserve">12:49  
19:45  </t>
  </si>
  <si>
    <t xml:space="preserve">12:40  
19:46  </t>
  </si>
  <si>
    <t xml:space="preserve">12:15  
20:03  </t>
  </si>
  <si>
    <t xml:space="preserve">12:12  </t>
  </si>
  <si>
    <t>徐维阳</t>
  </si>
  <si>
    <t xml:space="preserve">11:51  
19:44  </t>
  </si>
  <si>
    <t xml:space="preserve">12:17  </t>
  </si>
  <si>
    <t xml:space="preserve">11:54  
19:38  </t>
  </si>
  <si>
    <t xml:space="preserve">11:54  
19:58  </t>
  </si>
  <si>
    <t xml:space="preserve">12:15  
19:33  </t>
  </si>
  <si>
    <t xml:space="preserve">11:53  
19:32  </t>
  </si>
  <si>
    <t xml:space="preserve">12:31  </t>
  </si>
  <si>
    <t xml:space="preserve">11:57  
19:29  </t>
  </si>
  <si>
    <t xml:space="preserve">11:05  
19:29  </t>
  </si>
  <si>
    <t xml:space="preserve">12:10  </t>
  </si>
  <si>
    <t xml:space="preserve">12:15  </t>
  </si>
  <si>
    <t xml:space="preserve">12:18  
19:28  </t>
  </si>
  <si>
    <t xml:space="preserve">19:33  </t>
  </si>
  <si>
    <t xml:space="preserve">12:08  
19:37  </t>
  </si>
  <si>
    <t xml:space="preserve">12:18  
18:56  </t>
  </si>
  <si>
    <t xml:space="preserve">19:03  </t>
  </si>
  <si>
    <t xml:space="preserve">12:33  
19:30  </t>
  </si>
  <si>
    <t xml:space="preserve">12:25  
19:41  </t>
  </si>
  <si>
    <t xml:space="preserve">12:47  
19:35  </t>
  </si>
  <si>
    <t xml:space="preserve">12:15  
19:34  </t>
  </si>
  <si>
    <t xml:space="preserve">12:41  </t>
  </si>
  <si>
    <t>陈晓峰</t>
  </si>
  <si>
    <t>运营推广主管</t>
  </si>
  <si>
    <t xml:space="preserve">09:25  
18:59  </t>
  </si>
  <si>
    <t xml:space="preserve">09:57  
18:59  </t>
  </si>
  <si>
    <t xml:space="preserve">10:13  
19:14  </t>
  </si>
  <si>
    <t xml:space="preserve">10:22  
19:27  </t>
  </si>
  <si>
    <t xml:space="preserve">09:31  
19:05  </t>
  </si>
  <si>
    <t xml:space="preserve">18:37  </t>
  </si>
  <si>
    <t xml:space="preserve">09:47  
18:50  </t>
  </si>
  <si>
    <t xml:space="preserve">10:23  
19:22  </t>
  </si>
  <si>
    <t xml:space="preserve">10:21  
19:23  </t>
  </si>
  <si>
    <t xml:space="preserve">10:19  
19:19  </t>
  </si>
  <si>
    <t xml:space="preserve">19:01  </t>
  </si>
  <si>
    <t xml:space="preserve">09:50  
19:05  </t>
  </si>
  <si>
    <t xml:space="preserve">10:13  
19:12  </t>
  </si>
  <si>
    <t xml:space="preserve">10:24  
19:24  </t>
  </si>
  <si>
    <t xml:space="preserve">10:28  
19:28  </t>
  </si>
  <si>
    <t xml:space="preserve">09:37  
18:48  </t>
  </si>
  <si>
    <t xml:space="preserve">09:48  
19:04  </t>
  </si>
  <si>
    <t xml:space="preserve">10:30  
19:39  </t>
  </si>
  <si>
    <t xml:space="preserve">10:22  
19:30  </t>
  </si>
  <si>
    <t xml:space="preserve">10:33  
19:37  </t>
  </si>
  <si>
    <t xml:space="preserve">09:38  
20:43  </t>
  </si>
  <si>
    <t>操姣姣</t>
  </si>
  <si>
    <t>网络主播</t>
  </si>
  <si>
    <t xml:space="preserve">12:18  
20:06  </t>
  </si>
  <si>
    <t xml:space="preserve">12:26  
19:43  </t>
  </si>
  <si>
    <t xml:space="preserve">12:18  
19:54  </t>
  </si>
  <si>
    <t xml:space="preserve">12:19  
20:02  </t>
  </si>
  <si>
    <t xml:space="preserve">12:14  
19:46  </t>
  </si>
  <si>
    <t xml:space="preserve">12:22  
19:42  </t>
  </si>
  <si>
    <t xml:space="preserve">12:29  
20:03  </t>
  </si>
  <si>
    <t xml:space="preserve">12:21  
19:31  </t>
  </si>
  <si>
    <t xml:space="preserve">12:25  
19:39  </t>
  </si>
  <si>
    <t xml:space="preserve">12:34  
19:36  </t>
  </si>
  <si>
    <t xml:space="preserve">23:02  </t>
  </si>
  <si>
    <t xml:space="preserve">12:31  
19:37  </t>
  </si>
  <si>
    <t xml:space="preserve">12:21  
19:32  </t>
  </si>
  <si>
    <t xml:space="preserve">12:24  
19:41  </t>
  </si>
  <si>
    <t xml:space="preserve">12:38  
19:29  </t>
  </si>
  <si>
    <t xml:space="preserve">12:15  
19:03  </t>
  </si>
  <si>
    <t xml:space="preserve">12:37  
20:02  </t>
  </si>
  <si>
    <t xml:space="preserve">12:36  
19:56  </t>
  </si>
  <si>
    <t xml:space="preserve">12:23  
20:23  </t>
  </si>
  <si>
    <t xml:space="preserve">12:11  
19:39  </t>
  </si>
  <si>
    <t xml:space="preserve">12:08  </t>
  </si>
  <si>
    <t>张志成</t>
  </si>
  <si>
    <t>安卓应用研发部-研发部</t>
  </si>
  <si>
    <t>.net开发工程师</t>
  </si>
  <si>
    <t xml:space="preserve">09:15  
18:32  </t>
  </si>
  <si>
    <t xml:space="preserve">09:22  
19:10  </t>
  </si>
  <si>
    <t xml:space="preserve">09:14  
18:40  </t>
  </si>
  <si>
    <t xml:space="preserve">09:18  
18:33  </t>
  </si>
  <si>
    <t xml:space="preserve">09:16  
18:47  </t>
  </si>
  <si>
    <t xml:space="preserve">09:16  
18:35  </t>
  </si>
  <si>
    <t xml:space="preserve">09:15  
18:27  </t>
  </si>
  <si>
    <t xml:space="preserve">09:17  
18:42  </t>
  </si>
  <si>
    <t xml:space="preserve">09:17  
18:45  </t>
  </si>
  <si>
    <t xml:space="preserve">09:26  
18:38  </t>
  </si>
  <si>
    <t xml:space="preserve">09:16  
18:54  </t>
  </si>
  <si>
    <t xml:space="preserve">09:14  
18:45  </t>
  </si>
  <si>
    <t xml:space="preserve">09:15  
18:44  </t>
  </si>
  <si>
    <t xml:space="preserve">09:14  
18:46  </t>
  </si>
  <si>
    <t xml:space="preserve">09:14  
19:38  </t>
  </si>
  <si>
    <t xml:space="preserve">09:14  
19:13  </t>
  </si>
  <si>
    <t xml:space="preserve">09:15  
21:22  </t>
  </si>
  <si>
    <t xml:space="preserve">09:15  
18:42  </t>
  </si>
  <si>
    <t xml:space="preserve">09:16  
18:36  </t>
  </si>
  <si>
    <t xml:space="preserve">09:15  
18:48  </t>
  </si>
  <si>
    <t xml:space="preserve">09:16  
18:53  </t>
  </si>
  <si>
    <t xml:space="preserve">09:15  
19:39  </t>
  </si>
  <si>
    <t>张宁</t>
  </si>
  <si>
    <t>安卓工程师</t>
  </si>
  <si>
    <t xml:space="preserve">09:28  
20:02  </t>
  </si>
  <si>
    <t xml:space="preserve">09:34  
20:17  </t>
  </si>
  <si>
    <t xml:space="preserve">19:44  </t>
  </si>
  <si>
    <t xml:space="preserve">09:28  
19:56  </t>
  </si>
  <si>
    <t xml:space="preserve">09:27  
19:02  </t>
  </si>
  <si>
    <t xml:space="preserve">09:36  
20:05  </t>
  </si>
  <si>
    <t xml:space="preserve">09:23  
20:00  </t>
  </si>
  <si>
    <t xml:space="preserve">09:26  
18:59  </t>
  </si>
  <si>
    <t xml:space="preserve">09:33  
18:56  </t>
  </si>
  <si>
    <t xml:space="preserve">09:22  
18:38  </t>
  </si>
  <si>
    <t xml:space="preserve">09:18  
22:08  </t>
  </si>
  <si>
    <t xml:space="preserve">09:30  
19:19  </t>
  </si>
  <si>
    <t xml:space="preserve">09:28  
18:42  </t>
  </si>
  <si>
    <t xml:space="preserve">09:30  
19:00  </t>
  </si>
  <si>
    <t xml:space="preserve">09:24  
18:46  </t>
  </si>
  <si>
    <t xml:space="preserve">09:27  
22:00  </t>
  </si>
  <si>
    <t xml:space="preserve">09:27  
19:04  </t>
  </si>
  <si>
    <t xml:space="preserve">09:29  
18:54  </t>
  </si>
  <si>
    <t xml:space="preserve">09:30  
19:07  </t>
  </si>
  <si>
    <t xml:space="preserve">09:30  
20:43  </t>
  </si>
  <si>
    <t>李伟国</t>
  </si>
  <si>
    <t>UI设计师</t>
  </si>
  <si>
    <t xml:space="preserve">09:25  
18:45  </t>
  </si>
  <si>
    <t xml:space="preserve">09:25  
19:09  </t>
  </si>
  <si>
    <t xml:space="preserve">09:28  
18:38  </t>
  </si>
  <si>
    <t xml:space="preserve">09:29  
18:39  </t>
  </si>
  <si>
    <t xml:space="preserve">09:36  
18:38  </t>
  </si>
  <si>
    <t xml:space="preserve">09:23  
18:50  </t>
  </si>
  <si>
    <t xml:space="preserve">09:28  
18:40  </t>
  </si>
  <si>
    <t xml:space="preserve">09:31  
18:59  </t>
  </si>
  <si>
    <t xml:space="preserve">09:27  
18:43  </t>
  </si>
  <si>
    <t xml:space="preserve">09:28  
19:05  </t>
  </si>
  <si>
    <t xml:space="preserve">09:34  
18:58  </t>
  </si>
  <si>
    <t xml:space="preserve">09:30  
18:39  </t>
  </si>
  <si>
    <t xml:space="preserve">09:28  
18:33  </t>
  </si>
  <si>
    <t xml:space="preserve">09:27  
18:59  </t>
  </si>
  <si>
    <t xml:space="preserve">18:59  </t>
  </si>
  <si>
    <t xml:space="preserve">09:32  
18:34  </t>
  </si>
  <si>
    <t xml:space="preserve">09:31  
18:44  </t>
  </si>
  <si>
    <t xml:space="preserve">09:34  
18:51  </t>
  </si>
  <si>
    <t xml:space="preserve">09:32  
20:42  </t>
  </si>
  <si>
    <t>陈振华</t>
  </si>
  <si>
    <t xml:space="preserve">09:15  
19:46  </t>
  </si>
  <si>
    <t xml:space="preserve">09:14  
19:44  </t>
  </si>
  <si>
    <t xml:space="preserve">09:15  
19:13  </t>
  </si>
  <si>
    <t xml:space="preserve">09:17  
18:59  </t>
  </si>
  <si>
    <t xml:space="preserve">09:17 
18:57  </t>
  </si>
  <si>
    <t xml:space="preserve">09:16  
18:51  </t>
  </si>
  <si>
    <t xml:space="preserve">09:15   
22:08  </t>
  </si>
  <si>
    <t xml:space="preserve">09:14  
19:19  </t>
  </si>
  <si>
    <t xml:space="preserve">09:15  
18:59  </t>
  </si>
  <si>
    <t xml:space="preserve">09:14  
18:42  </t>
  </si>
  <si>
    <t xml:space="preserve">19:00  </t>
  </si>
  <si>
    <t xml:space="preserve">09:14  
19:12  </t>
  </si>
  <si>
    <t xml:space="preserve">09:20  
22:00  </t>
  </si>
  <si>
    <t xml:space="preserve">09:26  
19:03  </t>
  </si>
  <si>
    <t xml:space="preserve">09:18  
18:52  </t>
  </si>
  <si>
    <t xml:space="preserve">09:15  
18:58  </t>
  </si>
  <si>
    <t xml:space="preserve">09:16  
19:06  </t>
  </si>
  <si>
    <t xml:space="preserve">09:15  
20:45  </t>
  </si>
  <si>
    <t>陈晓海</t>
  </si>
  <si>
    <t>安卓开发主管</t>
  </si>
  <si>
    <t xml:space="preserve">09:14  
19:55  </t>
  </si>
  <si>
    <t xml:space="preserve">09:16  
20:37  </t>
  </si>
  <si>
    <t xml:space="preserve">09:18  
19:09  </t>
  </si>
  <si>
    <t xml:space="preserve">19:54  </t>
  </si>
  <si>
    <t xml:space="preserve">09:15  
20:23  </t>
  </si>
  <si>
    <t xml:space="preserve">09:24  
19:01  </t>
  </si>
  <si>
    <t xml:space="preserve">09:06  
19:06  </t>
  </si>
  <si>
    <t xml:space="preserve">19:07  </t>
  </si>
  <si>
    <t xml:space="preserve">09:16  
22:01  </t>
  </si>
  <si>
    <t xml:space="preserve">09:16  
19:19  </t>
  </si>
  <si>
    <t xml:space="preserve">09:29  
18:59  </t>
  </si>
  <si>
    <t xml:space="preserve">09:14  
19:45  </t>
  </si>
  <si>
    <t xml:space="preserve">09:14  
19:33  </t>
  </si>
  <si>
    <t xml:space="preserve">09:09  
19:12  </t>
  </si>
  <si>
    <t xml:space="preserve">09:14  
21:21  </t>
  </si>
  <si>
    <t xml:space="preserve">09:29  
19:04  </t>
  </si>
  <si>
    <t xml:space="preserve">09:18  
18:54  </t>
  </si>
  <si>
    <t xml:space="preserve">09:15  
19:03  </t>
  </si>
  <si>
    <t xml:space="preserve">09:14  
20:14  </t>
  </si>
  <si>
    <t>胡晓怡</t>
  </si>
  <si>
    <t>安卓应用研发部-运营支持部</t>
  </si>
  <si>
    <t>运营专员</t>
  </si>
  <si>
    <t xml:space="preserve">18:16  </t>
  </si>
  <si>
    <t xml:space="preserve">09:26  
21:01  </t>
  </si>
  <si>
    <t xml:space="preserve">09:28  
18:30  </t>
  </si>
  <si>
    <t xml:space="preserve">09:25  
18:30  </t>
  </si>
  <si>
    <t xml:space="preserve">09:25  
18:26  </t>
  </si>
  <si>
    <t xml:space="preserve">09:22  
18:23  </t>
  </si>
  <si>
    <t xml:space="preserve">09:26  
18:28  </t>
  </si>
  <si>
    <t xml:space="preserve">09:22  
18:32  </t>
  </si>
  <si>
    <t xml:space="preserve">18:20  </t>
  </si>
  <si>
    <t xml:space="preserve">09:26   
18:26  </t>
  </si>
  <si>
    <t xml:space="preserve">09:26  
22:01  </t>
  </si>
  <si>
    <t xml:space="preserve">09:27  
21:01  </t>
  </si>
  <si>
    <t xml:space="preserve">09:29  
21:01  </t>
  </si>
  <si>
    <t xml:space="preserve">09:29  
18:31  </t>
  </si>
  <si>
    <t xml:space="preserve">09:26  
18:26  </t>
  </si>
  <si>
    <t xml:space="preserve">09:27  
19:03  </t>
  </si>
  <si>
    <t xml:space="preserve">09:29  
18:30  </t>
  </si>
  <si>
    <t xml:space="preserve">09:24  
18:25  </t>
  </si>
  <si>
    <t xml:space="preserve">09:26  
18:27  </t>
  </si>
  <si>
    <t xml:space="preserve">09:28  
22:02  </t>
  </si>
  <si>
    <t>朱先锋</t>
  </si>
  <si>
    <t>财务部</t>
  </si>
  <si>
    <t>总账会计</t>
  </si>
  <si>
    <t xml:space="preserve">08:56  
18:16  </t>
  </si>
  <si>
    <t xml:space="preserve">08:50  
18:15  </t>
  </si>
  <si>
    <t xml:space="preserve">08:53  
18:28  </t>
  </si>
  <si>
    <t xml:space="preserve">08:54  
14:00  </t>
  </si>
  <si>
    <t xml:space="preserve">09:14  
18:27  </t>
  </si>
  <si>
    <t xml:space="preserve">09:11  
19:40  </t>
  </si>
  <si>
    <t xml:space="preserve">09:00  
18:22  </t>
  </si>
  <si>
    <t xml:space="preserve">08:55  
18:14  </t>
  </si>
  <si>
    <t xml:space="preserve">11:37  
18:21  </t>
  </si>
  <si>
    <t xml:space="preserve">09:23  
18:25  </t>
  </si>
  <si>
    <t>周玲</t>
  </si>
  <si>
    <t>资金专员</t>
  </si>
  <si>
    <t xml:space="preserve">09:12  
18:25  </t>
  </si>
  <si>
    <t xml:space="preserve">09:04  
20:04  </t>
  </si>
  <si>
    <t xml:space="preserve">09:03  
18:25  </t>
  </si>
  <si>
    <t xml:space="preserve">09:10  
20:14  </t>
  </si>
  <si>
    <t xml:space="preserve">09:08  
18:18  </t>
  </si>
  <si>
    <t xml:space="preserve">09:16  
22:08  </t>
  </si>
  <si>
    <t xml:space="preserve">09:00  
22:02  </t>
  </si>
  <si>
    <t xml:space="preserve">08:12  
18:55  </t>
  </si>
  <si>
    <t xml:space="preserve">09:12  
18:37  </t>
  </si>
  <si>
    <t xml:space="preserve">09:06  
18:11  </t>
  </si>
  <si>
    <t xml:space="preserve">09:24  
18:26  </t>
  </si>
  <si>
    <t xml:space="preserve">09:16  
21:08  </t>
  </si>
  <si>
    <t xml:space="preserve">09:04  
18:22  </t>
  </si>
  <si>
    <t xml:space="preserve">09:34  
18:47  </t>
  </si>
  <si>
    <t xml:space="preserve">08:52  
18:24  </t>
  </si>
  <si>
    <t xml:space="preserve">09:09  
20:08  </t>
  </si>
  <si>
    <t xml:space="preserve">09:09  
18:45  </t>
  </si>
  <si>
    <t xml:space="preserve">09:05  
18:18  </t>
  </si>
  <si>
    <t xml:space="preserve">09:20  
21:26  </t>
  </si>
  <si>
    <t xml:space="preserve">09:21  
18:28  </t>
  </si>
  <si>
    <t xml:space="preserve">08:52  
18:09  </t>
  </si>
  <si>
    <t>周厚宽</t>
  </si>
  <si>
    <t>会计</t>
  </si>
  <si>
    <t xml:space="preserve">09:17  
20:05  </t>
  </si>
  <si>
    <t xml:space="preserve">09:22  
19:11  </t>
  </si>
  <si>
    <t xml:space="preserve">09:19  
21:12  </t>
  </si>
  <si>
    <t xml:space="preserve">09:17  
21:04  </t>
  </si>
  <si>
    <t xml:space="preserve">09:18  
21:00  </t>
  </si>
  <si>
    <t xml:space="preserve">09:20  
19:01  </t>
  </si>
  <si>
    <t xml:space="preserve">09:15  
20:16  </t>
  </si>
  <si>
    <t xml:space="preserve">09:15  
19:29  </t>
  </si>
  <si>
    <t xml:space="preserve">09:17  
20:08  </t>
  </si>
  <si>
    <t xml:space="preserve">09:17  
20:19  </t>
  </si>
  <si>
    <t xml:space="preserve">09:21  
21:01  </t>
  </si>
  <si>
    <t xml:space="preserve">09:23  
18:44  </t>
  </si>
  <si>
    <t xml:space="preserve">09:09  
19:06  </t>
  </si>
  <si>
    <t xml:space="preserve">09:22  
18:50  </t>
  </si>
  <si>
    <t xml:space="preserve">09:23  
20:18  </t>
  </si>
  <si>
    <t xml:space="preserve">09:20  
18:34  </t>
  </si>
  <si>
    <t xml:space="preserve">09:23  
21:11  </t>
  </si>
  <si>
    <t xml:space="preserve">09:19  
18:50  </t>
  </si>
  <si>
    <t xml:space="preserve">09:20  
18:44  </t>
  </si>
  <si>
    <t xml:space="preserve">09:20  
19:19  </t>
  </si>
  <si>
    <t xml:space="preserve">09:21  
20:08  </t>
  </si>
  <si>
    <t>赵婧</t>
  </si>
  <si>
    <t>出纳</t>
  </si>
  <si>
    <t xml:space="preserve">09:06  
18:27  </t>
  </si>
  <si>
    <t xml:space="preserve">09:05  
18:31  </t>
  </si>
  <si>
    <t xml:space="preserve">09:17  
18:34  </t>
  </si>
  <si>
    <t xml:space="preserve">09:07  
18:35  </t>
  </si>
  <si>
    <t xml:space="preserve">09:07  
20:28  </t>
  </si>
  <si>
    <t xml:space="preserve">09:11  
18:30  </t>
  </si>
  <si>
    <t xml:space="preserve">09:08  
18:20  </t>
  </si>
  <si>
    <t xml:space="preserve">09:08  
18:27  </t>
  </si>
  <si>
    <t xml:space="preserve">08:38  
18:33  </t>
  </si>
  <si>
    <t xml:space="preserve">09:06  
18:12  </t>
  </si>
  <si>
    <t xml:space="preserve">09:11  
18:33  </t>
  </si>
  <si>
    <t xml:space="preserve">08:52  
18:30  </t>
  </si>
  <si>
    <t xml:space="preserve">11:21  
18:30  </t>
  </si>
  <si>
    <t xml:space="preserve">09:06  
18:48  </t>
  </si>
  <si>
    <t xml:space="preserve">09:18  
18:35  </t>
  </si>
  <si>
    <t xml:space="preserve">09:10  
18:32  </t>
  </si>
  <si>
    <t xml:space="preserve">09:18  
20:11  </t>
  </si>
  <si>
    <t xml:space="preserve">09:13  
18:33  </t>
  </si>
  <si>
    <t xml:space="preserve">08:57  
20:00  </t>
  </si>
  <si>
    <t>余晗菲</t>
  </si>
  <si>
    <t xml:space="preserve">14:19  
18:56  </t>
  </si>
  <si>
    <t xml:space="preserve">09:04  
20:17  </t>
  </si>
  <si>
    <t xml:space="preserve">09:14  
20:37  </t>
  </si>
  <si>
    <t xml:space="preserve">09:19  
19:39  </t>
  </si>
  <si>
    <t xml:space="preserve">09:10  
18:50  </t>
  </si>
  <si>
    <t xml:space="preserve">09:16  
18:49  </t>
  </si>
  <si>
    <t xml:space="preserve">09:16  
18:48  </t>
  </si>
  <si>
    <t>应孟孟</t>
  </si>
  <si>
    <t>财务主管</t>
  </si>
  <si>
    <t xml:space="preserve">08:56  
18:26  </t>
  </si>
  <si>
    <t xml:space="preserve">09:15  
18:15  </t>
  </si>
  <si>
    <t xml:space="preserve">09:14  
20:08  </t>
  </si>
  <si>
    <t xml:space="preserve">09:02  
18:28  </t>
  </si>
  <si>
    <t xml:space="preserve">09:00  
20:02  </t>
  </si>
  <si>
    <t xml:space="preserve">09:08  
22:01  </t>
  </si>
  <si>
    <t xml:space="preserve">09:10  
18:38  </t>
  </si>
  <si>
    <t xml:space="preserve">08:10  
18:09  </t>
  </si>
  <si>
    <t xml:space="preserve">09:13  
18:30  </t>
  </si>
  <si>
    <t xml:space="preserve">09:08  
18:46  </t>
  </si>
  <si>
    <t xml:space="preserve">08:04  
18:21  </t>
  </si>
  <si>
    <t xml:space="preserve">19:05  </t>
  </si>
  <si>
    <t xml:space="preserve">09:03  </t>
  </si>
  <si>
    <t xml:space="preserve">09:01  
18:44  </t>
  </si>
  <si>
    <t xml:space="preserve">09:03  
18:17  </t>
  </si>
  <si>
    <t xml:space="preserve">09:02  
19:41  </t>
  </si>
  <si>
    <t xml:space="preserve">09:13  
18:15  </t>
  </si>
  <si>
    <t xml:space="preserve">09:08  
20:09  </t>
  </si>
  <si>
    <t xml:space="preserve">13:30  
18:39  </t>
  </si>
  <si>
    <t>杨勇</t>
  </si>
  <si>
    <t>财务副总监</t>
  </si>
  <si>
    <t xml:space="preserve">18:48  </t>
  </si>
  <si>
    <t xml:space="preserve">08:56  
19:06  </t>
  </si>
  <si>
    <t xml:space="preserve">09:12   
18:23  </t>
  </si>
  <si>
    <t xml:space="preserve">09:03  
18:47  </t>
  </si>
  <si>
    <t xml:space="preserve">09:00  
18:50  </t>
  </si>
  <si>
    <t xml:space="preserve">18:51  </t>
  </si>
  <si>
    <t xml:space="preserve">09:02  
18:17  </t>
  </si>
  <si>
    <t xml:space="preserve">08:57  
18:28  </t>
  </si>
  <si>
    <t>外出</t>
  </si>
  <si>
    <t xml:space="preserve">08:48  
18:31  </t>
  </si>
  <si>
    <t xml:space="preserve">08:51  
18:24  </t>
  </si>
  <si>
    <t xml:space="preserve">09:08  
19:02  </t>
  </si>
  <si>
    <t xml:space="preserve">09:18  
18:38  </t>
  </si>
  <si>
    <t xml:space="preserve">18:26  </t>
  </si>
  <si>
    <t xml:space="preserve">09:06  
18:32  </t>
  </si>
  <si>
    <t xml:space="preserve">18:41  </t>
  </si>
  <si>
    <t xml:space="preserve">09:05  
18:22  </t>
  </si>
  <si>
    <t xml:space="preserve">18:28  </t>
  </si>
  <si>
    <t xml:space="preserve">09:23  
19:05  </t>
  </si>
  <si>
    <t>王新珍</t>
  </si>
  <si>
    <t>高级财务经理</t>
  </si>
  <si>
    <t xml:space="preserve">16:41  
23:07  </t>
  </si>
  <si>
    <t xml:space="preserve">08:57  
18:07  </t>
  </si>
  <si>
    <t xml:space="preserve">08:53  
22:10  </t>
  </si>
  <si>
    <t xml:space="preserve">08:27  
22:45  </t>
  </si>
  <si>
    <t xml:space="preserve">08:13  
23:02  </t>
  </si>
  <si>
    <t xml:space="preserve">08:56  
22:43  </t>
  </si>
  <si>
    <t xml:space="preserve">08:46  
18:06  </t>
  </si>
  <si>
    <t xml:space="preserve">08:50  
22:40  </t>
  </si>
  <si>
    <t xml:space="preserve">08:37  
22:06  </t>
  </si>
  <si>
    <t xml:space="preserve">08:26  
22:13  </t>
  </si>
  <si>
    <t xml:space="preserve">08:48  
22:01  </t>
  </si>
  <si>
    <t xml:space="preserve">08:50  
18:28  </t>
  </si>
  <si>
    <t xml:space="preserve">08:51  
22:07  </t>
  </si>
  <si>
    <t xml:space="preserve">08:53  
22:38  </t>
  </si>
  <si>
    <t xml:space="preserve">08:33  
22:47  </t>
  </si>
  <si>
    <t xml:space="preserve">08:08  
22:25  </t>
  </si>
  <si>
    <t xml:space="preserve">08:52  
18:10  </t>
  </si>
  <si>
    <t xml:space="preserve">08:11  
22:05  </t>
  </si>
  <si>
    <t xml:space="preserve">08:16  
18:28  </t>
  </si>
  <si>
    <t xml:space="preserve">08:37  
18:57  </t>
  </si>
  <si>
    <t xml:space="preserve">08:37  
22:21  </t>
  </si>
  <si>
    <t xml:space="preserve">08:41  
18:06  </t>
  </si>
  <si>
    <t>王光明</t>
  </si>
  <si>
    <t xml:space="preserve">08:57  
19:31  </t>
  </si>
  <si>
    <t xml:space="preserve">09:08  
18:45  </t>
  </si>
  <si>
    <t xml:space="preserve">09:22  
22:02  </t>
  </si>
  <si>
    <t xml:space="preserve">08:59  
21:21  </t>
  </si>
  <si>
    <t xml:space="preserve">09:09  
20:39  </t>
  </si>
  <si>
    <t xml:space="preserve">08:57  
21:08  </t>
  </si>
  <si>
    <t xml:space="preserve">09:06  
18:39  </t>
  </si>
  <si>
    <t xml:space="preserve">08:51  
20:11  </t>
  </si>
  <si>
    <t xml:space="preserve">08:53  
19:17  </t>
  </si>
  <si>
    <t xml:space="preserve">08:53  
20:22  </t>
  </si>
  <si>
    <t xml:space="preserve">09:23  
19:14  </t>
  </si>
  <si>
    <t xml:space="preserve">09:05  
18:43  </t>
  </si>
  <si>
    <t xml:space="preserve">09:08  
22:08  </t>
  </si>
  <si>
    <t xml:space="preserve">09:03  
18:54  </t>
  </si>
  <si>
    <t xml:space="preserve">09:04  
20:42  </t>
  </si>
  <si>
    <t xml:space="preserve">08:46  
21:04  </t>
  </si>
  <si>
    <t xml:space="preserve">08:43  
19:00  </t>
  </si>
  <si>
    <t xml:space="preserve">08:56  
20:23  </t>
  </si>
  <si>
    <t xml:space="preserve">08:52  
20:19  </t>
  </si>
  <si>
    <t xml:space="preserve">09:05  
18:39  </t>
  </si>
  <si>
    <t xml:space="preserve">08:49  
21:29  </t>
  </si>
  <si>
    <t xml:space="preserve">08:47  
21:22  </t>
  </si>
  <si>
    <t>汪丽君</t>
  </si>
  <si>
    <t>应收应付会计</t>
  </si>
  <si>
    <t xml:space="preserve">09:15  
18:25  </t>
  </si>
  <si>
    <t xml:space="preserve">09:28  
18:52  </t>
  </si>
  <si>
    <t xml:space="preserve">12:15  
20:14  </t>
  </si>
  <si>
    <t xml:space="preserve">09:15  
18:43  </t>
  </si>
  <si>
    <t xml:space="preserve">09:15  
19:11  </t>
  </si>
  <si>
    <t xml:space="preserve">09:17  
18:57  </t>
  </si>
  <si>
    <t xml:space="preserve">09:17  
18:40  </t>
  </si>
  <si>
    <t xml:space="preserve">09:30  
21:00  </t>
  </si>
  <si>
    <t xml:space="preserve">09:16  
20:23  </t>
  </si>
  <si>
    <t xml:space="preserve">09:27  
21:08  </t>
  </si>
  <si>
    <t xml:space="preserve">09:16  
20:18  </t>
  </si>
  <si>
    <t xml:space="preserve">09:15  
18:51  </t>
  </si>
  <si>
    <t xml:space="preserve">09:16  
18:24  </t>
  </si>
  <si>
    <t xml:space="preserve">09:14  
20:12  </t>
  </si>
  <si>
    <t xml:space="preserve">09:16  
18:41  </t>
  </si>
  <si>
    <t xml:space="preserve">09:16  
19:03  </t>
  </si>
  <si>
    <t xml:space="preserve">09:17  
20:12  </t>
  </si>
  <si>
    <t xml:space="preserve">09:17  
18:49  </t>
  </si>
  <si>
    <t xml:space="preserve">09:11  
22:02  </t>
  </si>
  <si>
    <t>施燕华</t>
  </si>
  <si>
    <t xml:space="preserve">08:37  
20:14  </t>
  </si>
  <si>
    <t xml:space="preserve">08:32  
18:41  </t>
  </si>
  <si>
    <t xml:space="preserve">08:39  
21:04  </t>
  </si>
  <si>
    <t xml:space="preserve">08:35  
20:34  </t>
  </si>
  <si>
    <t xml:space="preserve">08:34  
18:40  </t>
  </si>
  <si>
    <t xml:space="preserve">08:48  
21:06  </t>
  </si>
  <si>
    <t xml:space="preserve">08:26  
18:37  </t>
  </si>
  <si>
    <t xml:space="preserve">08:36  
20:04  </t>
  </si>
  <si>
    <t xml:space="preserve">08:37  
18:59  </t>
  </si>
  <si>
    <t xml:space="preserve">08:34  
18:34  </t>
  </si>
  <si>
    <t xml:space="preserve">08:29  
22:01  </t>
  </si>
  <si>
    <t xml:space="preserve">08:25    18:46  </t>
  </si>
  <si>
    <t xml:space="preserve">08:24  
21:01  </t>
  </si>
  <si>
    <t xml:space="preserve">08:16  
20:06  </t>
  </si>
  <si>
    <t xml:space="preserve">08:29  
20:20  </t>
  </si>
  <si>
    <t xml:space="preserve">08:39  
21:08  </t>
  </si>
  <si>
    <t xml:space="preserve">08:32  
18:29  </t>
  </si>
  <si>
    <t xml:space="preserve">08:53  
17:25  </t>
  </si>
  <si>
    <t xml:space="preserve">08:28  
20:23  </t>
  </si>
  <si>
    <t xml:space="preserve">08:32  
19:31  </t>
  </si>
  <si>
    <t xml:space="preserve">08:29  
21:05  </t>
  </si>
  <si>
    <t xml:space="preserve">08:31  
18:29  </t>
  </si>
  <si>
    <t xml:space="preserve">08:52  
18:00  </t>
  </si>
  <si>
    <t>孟运芳</t>
  </si>
  <si>
    <t xml:space="preserve">09:00  
18:35  </t>
  </si>
  <si>
    <t xml:space="preserve">09:01  
19:23  </t>
  </si>
  <si>
    <t xml:space="preserve">09:15  
18:54  </t>
  </si>
  <si>
    <t xml:space="preserve">08:58  
18:31  </t>
  </si>
  <si>
    <t xml:space="preserve">09:14  
20:21  </t>
  </si>
  <si>
    <t xml:space="preserve">08:54  
19:04  </t>
  </si>
  <si>
    <t xml:space="preserve">08:56  
19:42  </t>
  </si>
  <si>
    <t xml:space="preserve">09:17  
20:35  </t>
  </si>
  <si>
    <t xml:space="preserve">09:13  
18:51  </t>
  </si>
  <si>
    <t xml:space="preserve">09:13  
19:23  </t>
  </si>
  <si>
    <t xml:space="preserve">09:09  
18:46  </t>
  </si>
  <si>
    <t xml:space="preserve">09:02  
18:21  </t>
  </si>
  <si>
    <t xml:space="preserve">08:54  
18:38  </t>
  </si>
  <si>
    <t xml:space="preserve">09:04  
18:05  </t>
  </si>
  <si>
    <t xml:space="preserve">09:16  
19:38  </t>
  </si>
  <si>
    <t xml:space="preserve">09:06  
21:49  </t>
  </si>
  <si>
    <t xml:space="preserve">09:07  
19:32  </t>
  </si>
  <si>
    <t xml:space="preserve">09:06  
18:46  </t>
  </si>
  <si>
    <t xml:space="preserve">09:06  
19:17  </t>
  </si>
  <si>
    <t>雷佳佳</t>
  </si>
  <si>
    <t>财务助理</t>
  </si>
  <si>
    <t xml:space="preserve">10:38  
18:26  </t>
  </si>
  <si>
    <t xml:space="preserve">10:25  
18:15  </t>
  </si>
  <si>
    <t xml:space="preserve">10:23  
20:14  </t>
  </si>
  <si>
    <t xml:space="preserve">09:09  
18:28  </t>
  </si>
  <si>
    <t xml:space="preserve">09:07  
18:27  </t>
  </si>
  <si>
    <t xml:space="preserve">09:03  
18:05  </t>
  </si>
  <si>
    <t xml:space="preserve">09:17  
18:24  </t>
  </si>
  <si>
    <t xml:space="preserve">09:17  
18:29  </t>
  </si>
  <si>
    <t xml:space="preserve">09:06  
21:00  </t>
  </si>
  <si>
    <t xml:space="preserve">09:06  
20:23  </t>
  </si>
  <si>
    <t xml:space="preserve">08:51  
18:32  </t>
  </si>
  <si>
    <t xml:space="preserve">13:02  
18:07  </t>
  </si>
  <si>
    <t xml:space="preserve">09:06  
20:18  </t>
  </si>
  <si>
    <t xml:space="preserve">09:07  
18:13  </t>
  </si>
  <si>
    <t xml:space="preserve">09:09  
20:07  </t>
  </si>
  <si>
    <t xml:space="preserve">09:14  
18:14  </t>
  </si>
  <si>
    <t xml:space="preserve">09:03  
18:45  </t>
  </si>
  <si>
    <t xml:space="preserve">09:06  
20:12  </t>
  </si>
  <si>
    <t xml:space="preserve">09:09  
19:19  </t>
  </si>
  <si>
    <t xml:space="preserve">09:17  
18:17  </t>
  </si>
  <si>
    <t>崔逊娟</t>
  </si>
  <si>
    <t xml:space="preserve">09:04  
19:24  </t>
  </si>
  <si>
    <t xml:space="preserve">09:14  
20:04  </t>
  </si>
  <si>
    <t xml:space="preserve">09:45  
19:53  </t>
  </si>
  <si>
    <t xml:space="preserve">09:18  
20:29  </t>
  </si>
  <si>
    <t xml:space="preserve">09:14  
21:18  </t>
  </si>
  <si>
    <t xml:space="preserve">09:19  
20:33  </t>
  </si>
  <si>
    <t xml:space="preserve">09:14  
20:29  </t>
  </si>
  <si>
    <t xml:space="preserve">09:13  
19:58  </t>
  </si>
  <si>
    <t xml:space="preserve">09:23  
20:22  </t>
  </si>
  <si>
    <t xml:space="preserve">09:19  
19:10  </t>
  </si>
  <si>
    <t xml:space="preserve">09:25  
19:06  </t>
  </si>
  <si>
    <t xml:space="preserve">09:09  
21:07  </t>
  </si>
  <si>
    <t xml:space="preserve">19:35  </t>
  </si>
  <si>
    <t xml:space="preserve">09:27  
19:34  </t>
  </si>
  <si>
    <t xml:space="preserve">09:20  
20:45  </t>
  </si>
  <si>
    <t xml:space="preserve">09:16  
19:47  </t>
  </si>
  <si>
    <t xml:space="preserve">08:42  
22:02  </t>
  </si>
  <si>
    <t xml:space="preserve">09:31   
23:31  </t>
  </si>
  <si>
    <t xml:space="preserve">09:10  
20:10  </t>
  </si>
  <si>
    <t xml:space="preserve">09:19  
18:35  </t>
  </si>
  <si>
    <t xml:space="preserve">09:12  
19:00  </t>
  </si>
  <si>
    <t xml:space="preserve">09:03  
19:00  </t>
  </si>
  <si>
    <t>车丽磊</t>
  </si>
  <si>
    <t xml:space="preserve">09:08  
18:30  </t>
  </si>
  <si>
    <t xml:space="preserve">08:50  
18:16  </t>
  </si>
  <si>
    <t xml:space="preserve">09:14  
18:39  </t>
  </si>
  <si>
    <t xml:space="preserve">09:10  
18:29  </t>
  </si>
  <si>
    <t xml:space="preserve">09:23  
21:07  </t>
  </si>
  <si>
    <t xml:space="preserve">09:24  
18:29  </t>
  </si>
  <si>
    <t xml:space="preserve">09:15  
20:06  </t>
  </si>
  <si>
    <t xml:space="preserve">09:19  
18:59  </t>
  </si>
  <si>
    <t xml:space="preserve">09:16  
18:52  </t>
  </si>
  <si>
    <t xml:space="preserve">09:17  
18:19  </t>
  </si>
  <si>
    <t xml:space="preserve">09:16  
18:31  </t>
  </si>
  <si>
    <t xml:space="preserve">09:15  
18:46  </t>
  </si>
  <si>
    <t xml:space="preserve">09:19  
21:03  </t>
  </si>
  <si>
    <t xml:space="preserve">09:14  
18:28  </t>
  </si>
  <si>
    <t xml:space="preserve">09:14  
18:32  </t>
  </si>
  <si>
    <t xml:space="preserve">09:16  
18:29  </t>
  </si>
  <si>
    <t xml:space="preserve">09:17  
18:32  </t>
  </si>
  <si>
    <t xml:space="preserve">09:16  
18:39  </t>
  </si>
  <si>
    <t xml:space="preserve">09:16  
20:10  </t>
  </si>
  <si>
    <t xml:space="preserve">09:27  
18:44  </t>
  </si>
  <si>
    <t>张甜甜1</t>
  </si>
  <si>
    <t>东方头条事业部-大运营-东方号</t>
  </si>
  <si>
    <t>新媒体内容编辑实习生</t>
  </si>
  <si>
    <t xml:space="preserve">09:15  
18:02  </t>
  </si>
  <si>
    <t xml:space="preserve">09:10  
18:04  </t>
  </si>
  <si>
    <t xml:space="preserve">09:12  
18:11  </t>
  </si>
  <si>
    <t xml:space="preserve">09:11  
18:02  </t>
  </si>
  <si>
    <t xml:space="preserve">09:08  
18:05  </t>
  </si>
  <si>
    <t xml:space="preserve">08:57  
18:03  </t>
  </si>
  <si>
    <t xml:space="preserve">09:12  
18:09  </t>
  </si>
  <si>
    <t xml:space="preserve">09:16  
18:02  </t>
  </si>
  <si>
    <t xml:space="preserve">09:21  
18:04  </t>
  </si>
  <si>
    <t xml:space="preserve">09:25  
18:04  </t>
  </si>
  <si>
    <t xml:space="preserve">09:24  
18:04  </t>
  </si>
  <si>
    <t>王子璇</t>
  </si>
  <si>
    <t xml:space="preserve">09:07  
18:11  </t>
  </si>
  <si>
    <t>梅欢</t>
  </si>
  <si>
    <t>东方号运营主管</t>
  </si>
  <si>
    <t xml:space="preserve">09:19  
21:28  </t>
  </si>
  <si>
    <t xml:space="preserve">09:28  
21:49  </t>
  </si>
  <si>
    <t xml:space="preserve">09:28  
18:53  </t>
  </si>
  <si>
    <t xml:space="preserve">10:58  
21:03  </t>
  </si>
  <si>
    <t xml:space="preserve">09:27  
19:53  </t>
  </si>
  <si>
    <t xml:space="preserve">09:27  
20:36  </t>
  </si>
  <si>
    <t xml:space="preserve">09:24  
18:56  </t>
  </si>
  <si>
    <t xml:space="preserve">09:16  
21:20  </t>
  </si>
  <si>
    <t xml:space="preserve">09:25  
19:32  </t>
  </si>
  <si>
    <t xml:space="preserve">09:29  
20:32  </t>
  </si>
  <si>
    <t xml:space="preserve">09:26  
19:14  </t>
  </si>
  <si>
    <t xml:space="preserve">09:26  
20:13  </t>
  </si>
  <si>
    <t xml:space="preserve">09:28  
19:39  </t>
  </si>
  <si>
    <t xml:space="preserve">09:14  
19:10  </t>
  </si>
  <si>
    <t xml:space="preserve">09:20  
20:27  </t>
  </si>
  <si>
    <t xml:space="preserve">09:31  </t>
  </si>
  <si>
    <t xml:space="preserve">09:24  
20:09  </t>
  </si>
  <si>
    <t xml:space="preserve">09:24  
21:28  </t>
  </si>
  <si>
    <t xml:space="preserve">09:16  
19:29  </t>
  </si>
  <si>
    <t xml:space="preserve">09:24  
18:52  </t>
  </si>
  <si>
    <t xml:space="preserve">09:23   
20:50  </t>
  </si>
  <si>
    <t xml:space="preserve">09:20  
19:31  </t>
  </si>
  <si>
    <t>朱冬莲</t>
  </si>
  <si>
    <t>东方头条事业部-大运营-东方号-运营部</t>
  </si>
  <si>
    <t>产品运营专员</t>
  </si>
  <si>
    <t xml:space="preserve">09:06  
18:18  </t>
  </si>
  <si>
    <t xml:space="preserve">09:08  
18:15  </t>
  </si>
  <si>
    <t xml:space="preserve">10:14  
18:18  </t>
  </si>
  <si>
    <t xml:space="preserve">09:25  
18:27  </t>
  </si>
  <si>
    <t xml:space="preserve">10:12  
18:16  </t>
  </si>
  <si>
    <t xml:space="preserve">09:19  
18:17  </t>
  </si>
  <si>
    <t xml:space="preserve">10:12  
18:23  </t>
  </si>
  <si>
    <t xml:space="preserve">09:17  
18:25  </t>
  </si>
  <si>
    <t xml:space="preserve">10:20  
18:26  </t>
  </si>
  <si>
    <t xml:space="preserve">09:17  
18:23  </t>
  </si>
  <si>
    <t xml:space="preserve">10:23  
18:21  </t>
  </si>
  <si>
    <t xml:space="preserve">09:09  
18:22  </t>
  </si>
  <si>
    <t xml:space="preserve">10:20  
18:16  </t>
  </si>
  <si>
    <t xml:space="preserve">09:14  
18:10  </t>
  </si>
  <si>
    <t xml:space="preserve">10:15  
18:28  </t>
  </si>
  <si>
    <t xml:space="preserve">09:23  
18:18  </t>
  </si>
  <si>
    <t xml:space="preserve">10:18  
18:19  </t>
  </si>
  <si>
    <t xml:space="preserve">09:18  
18:16  </t>
  </si>
  <si>
    <t xml:space="preserve">10:17  
18:16  </t>
  </si>
  <si>
    <t xml:space="preserve">10:24  
18:21  </t>
  </si>
  <si>
    <t xml:space="preserve">09:15  
12:23  </t>
  </si>
  <si>
    <t>周扬</t>
  </si>
  <si>
    <t xml:space="preserve">09:08  
18:07  </t>
  </si>
  <si>
    <t xml:space="preserve">09:18  
18:08  </t>
  </si>
  <si>
    <t xml:space="preserve">09:28  
18:18  </t>
  </si>
  <si>
    <t xml:space="preserve">09:09  
18:06  </t>
  </si>
  <si>
    <t xml:space="preserve">09:12  
18:21  </t>
  </si>
  <si>
    <t xml:space="preserve">09:11  
18:10  </t>
  </si>
  <si>
    <t xml:space="preserve">09:20  
18:11  </t>
  </si>
  <si>
    <t xml:space="preserve">09:11  
18:07  </t>
  </si>
  <si>
    <t xml:space="preserve">09:18  
18:13  </t>
  </si>
  <si>
    <t xml:space="preserve">09:10  
18:11  </t>
  </si>
  <si>
    <t xml:space="preserve">09:18  
18:12  </t>
  </si>
  <si>
    <t xml:space="preserve">09:17  
18:14  </t>
  </si>
  <si>
    <t xml:space="preserve">09:18  
18:28  </t>
  </si>
  <si>
    <t xml:space="preserve">09:19  
18:12  </t>
  </si>
  <si>
    <t xml:space="preserve">09:16  
18:11  </t>
  </si>
  <si>
    <t xml:space="preserve">09:12  
18:10  </t>
  </si>
  <si>
    <t xml:space="preserve">09:16  
18:16  </t>
  </si>
  <si>
    <t xml:space="preserve">09:18  
18:07  </t>
  </si>
  <si>
    <t xml:space="preserve">09:04  
18:12  </t>
  </si>
  <si>
    <t>袁徐祎</t>
  </si>
  <si>
    <t xml:space="preserve">09:14  
18:04  </t>
  </si>
  <si>
    <t xml:space="preserve">10:14  
18:05  </t>
  </si>
  <si>
    <t xml:space="preserve">10:18  
18:13  </t>
  </si>
  <si>
    <t xml:space="preserve">09:21  
18:08  </t>
  </si>
  <si>
    <t xml:space="preserve">10:13  
18:09  </t>
  </si>
  <si>
    <t xml:space="preserve">10:16  
18:04  </t>
  </si>
  <si>
    <t xml:space="preserve">10:16  
18:05  </t>
  </si>
  <si>
    <t xml:space="preserve">09:32  
18:07  </t>
  </si>
  <si>
    <t xml:space="preserve">09:20  
18:05  </t>
  </si>
  <si>
    <t xml:space="preserve">10:28  
18:04  </t>
  </si>
  <si>
    <t xml:space="preserve">10:20  
18:09  </t>
  </si>
  <si>
    <t xml:space="preserve">09:20  
18:07  </t>
  </si>
  <si>
    <t xml:space="preserve">10:16  
18:02  </t>
  </si>
  <si>
    <t xml:space="preserve">09:19  
18:03  </t>
  </si>
  <si>
    <t xml:space="preserve">10:22  
18:02  </t>
  </si>
  <si>
    <t xml:space="preserve">09:18  
18:02  </t>
  </si>
  <si>
    <t>于明文</t>
  </si>
  <si>
    <t xml:space="preserve">08:57  
19:12  </t>
  </si>
  <si>
    <t xml:space="preserve">08:07  
19:39  </t>
  </si>
  <si>
    <t xml:space="preserve">08:45  
22:56  </t>
  </si>
  <si>
    <t xml:space="preserve">08:57  
18:46  </t>
  </si>
  <si>
    <t xml:space="preserve">08:45  
18:56  </t>
  </si>
  <si>
    <t xml:space="preserve">08:47  
18:46  </t>
  </si>
  <si>
    <t xml:space="preserve">08:59  
19:09  </t>
  </si>
  <si>
    <t xml:space="preserve">08:43  
18:49  </t>
  </si>
  <si>
    <t xml:space="preserve">08:42  
18:06  </t>
  </si>
  <si>
    <t xml:space="preserve">08:36  
19:09  </t>
  </si>
  <si>
    <t xml:space="preserve">08:36  
19:01  </t>
  </si>
  <si>
    <t xml:space="preserve">08:38  
19:20  </t>
  </si>
  <si>
    <t xml:space="preserve">08:47  
19:00  </t>
  </si>
  <si>
    <t xml:space="preserve">08:59  
19:20  </t>
  </si>
  <si>
    <t xml:space="preserve">08:47  
19:17  </t>
  </si>
  <si>
    <t xml:space="preserve">08:54  
19:23  </t>
  </si>
  <si>
    <t xml:space="preserve">08:48  
19:27  </t>
  </si>
  <si>
    <t xml:space="preserve">08:47  
19:13  </t>
  </si>
  <si>
    <t xml:space="preserve">08:46  
18:49  </t>
  </si>
  <si>
    <t xml:space="preserve">08:43  
18:27  </t>
  </si>
  <si>
    <t xml:space="preserve">08:45  
18:44  </t>
  </si>
  <si>
    <t xml:space="preserve">08:44  
18:22  </t>
  </si>
  <si>
    <t>陈婷婷1</t>
  </si>
  <si>
    <t xml:space="preserve">09:29  
19:22  </t>
  </si>
  <si>
    <t xml:space="preserve">09:18  
18:25  </t>
  </si>
  <si>
    <t xml:space="preserve">09:29  
18:56  </t>
  </si>
  <si>
    <t xml:space="preserve">09:37  
19:23  </t>
  </si>
  <si>
    <t xml:space="preserve">09:26  
18:52  </t>
  </si>
  <si>
    <t xml:space="preserve">09:27  
18:49  </t>
  </si>
  <si>
    <t xml:space="preserve">09:27  
18:32  </t>
  </si>
  <si>
    <t xml:space="preserve">09:24  
18:34  </t>
  </si>
  <si>
    <t xml:space="preserve">09:42  
19:25  </t>
  </si>
  <si>
    <t xml:space="preserve">09:20  
13:54  </t>
  </si>
  <si>
    <t xml:space="preserve">09:25  
18:50  </t>
  </si>
  <si>
    <t xml:space="preserve">09:40  
19:18  </t>
  </si>
  <si>
    <t xml:space="preserve">09:24  
20:10  </t>
  </si>
  <si>
    <t xml:space="preserve">09:32  
18:47  </t>
  </si>
  <si>
    <t xml:space="preserve">09:38  
18:39  </t>
  </si>
  <si>
    <t xml:space="preserve">09:24  </t>
  </si>
  <si>
    <t xml:space="preserve">09:14  
18:18  </t>
  </si>
  <si>
    <t xml:space="preserve">09:28  
18:32  </t>
  </si>
  <si>
    <t xml:space="preserve">09:17  
18:36  </t>
  </si>
  <si>
    <t>王静</t>
  </si>
  <si>
    <t>东方头条事业部-大运营-短视频中心</t>
  </si>
  <si>
    <t>内容编辑</t>
  </si>
  <si>
    <t xml:space="preserve">08:48  
18:07  </t>
  </si>
  <si>
    <t xml:space="preserve">08:59  
18:09  </t>
  </si>
  <si>
    <t xml:space="preserve">09:00  
18:02  </t>
  </si>
  <si>
    <t xml:space="preserve">09:20  
18:25  </t>
  </si>
  <si>
    <t xml:space="preserve">09:18  
18:21  </t>
  </si>
  <si>
    <t xml:space="preserve">09:08  
18:08  </t>
  </si>
  <si>
    <t xml:space="preserve">09:14  
18:20  </t>
  </si>
  <si>
    <t xml:space="preserve">09:11  
18:15  </t>
  </si>
  <si>
    <t xml:space="preserve">09:09  
18:13  </t>
  </si>
  <si>
    <t xml:space="preserve">09:23  
18:24  </t>
  </si>
  <si>
    <t xml:space="preserve">09:22  
18:30  </t>
  </si>
  <si>
    <t xml:space="preserve">09:12  
18:12  </t>
  </si>
  <si>
    <t xml:space="preserve">09:27  
18:28  </t>
  </si>
  <si>
    <t xml:space="preserve">09:27  
18:27  </t>
  </si>
  <si>
    <t xml:space="preserve">09:01  
18:04  </t>
  </si>
  <si>
    <t xml:space="preserve">18:11  </t>
  </si>
  <si>
    <t xml:space="preserve">09:12  
18:16  </t>
  </si>
  <si>
    <t xml:space="preserve">09:21  
18:21  </t>
  </si>
  <si>
    <t>李晋晋</t>
  </si>
  <si>
    <t xml:space="preserve">09:23  
18:28  </t>
  </si>
  <si>
    <t xml:space="preserve">09:25  
19:23  </t>
  </si>
  <si>
    <t xml:space="preserve">09:22  
18:48  </t>
  </si>
  <si>
    <t xml:space="preserve">09:25  
18:25  </t>
  </si>
  <si>
    <t xml:space="preserve">09:20  
18:21  </t>
  </si>
  <si>
    <t xml:space="preserve">18:25  </t>
  </si>
  <si>
    <t xml:space="preserve">09:27  
14:45  </t>
  </si>
  <si>
    <t xml:space="preserve">09:25  
18:28  </t>
  </si>
  <si>
    <t xml:space="preserve">09:28  
18:28  </t>
  </si>
  <si>
    <t xml:space="preserve">09:27  
18:30  </t>
  </si>
  <si>
    <t xml:space="preserve">09:08  
18:12  </t>
  </si>
  <si>
    <t xml:space="preserve">09:24  
18:27  </t>
  </si>
  <si>
    <t xml:space="preserve">09:30  
20:03  </t>
  </si>
  <si>
    <t xml:space="preserve">09:27  
18:35  </t>
  </si>
  <si>
    <t>张敏</t>
  </si>
  <si>
    <t>东方头条事业部-大运营-短视频中心-原创组</t>
  </si>
  <si>
    <t>视频剪辑</t>
  </si>
  <si>
    <t xml:space="preserve">09:17  
19:29  </t>
  </si>
  <si>
    <t xml:space="preserve">09:22  
20:17  </t>
  </si>
  <si>
    <t xml:space="preserve">09:23  
18:40  </t>
  </si>
  <si>
    <t>张连升</t>
  </si>
  <si>
    <t>视频编导</t>
  </si>
  <si>
    <t xml:space="preserve">09:28  
18:09  </t>
  </si>
  <si>
    <t xml:space="preserve">09:58  
17:19  </t>
  </si>
  <si>
    <t>事假</t>
  </si>
  <si>
    <t xml:space="preserve">09:22  
18:09  </t>
  </si>
  <si>
    <t xml:space="preserve">09:20  
18:08  </t>
  </si>
  <si>
    <t xml:space="preserve">09:22  
18:10  </t>
  </si>
  <si>
    <t xml:space="preserve">09:26  
18:03  </t>
  </si>
  <si>
    <t xml:space="preserve">09:28  
18:06  </t>
  </si>
  <si>
    <t xml:space="preserve">09:29  
18:05  </t>
  </si>
  <si>
    <t xml:space="preserve">09:20  
18:06  </t>
  </si>
  <si>
    <t xml:space="preserve">09:20  
16:20  </t>
  </si>
  <si>
    <t>丧假</t>
  </si>
  <si>
    <t xml:space="preserve">09:23  
18:00  </t>
  </si>
  <si>
    <t xml:space="preserve">09:21  
18:20  </t>
  </si>
  <si>
    <t xml:space="preserve">08:59  
19:08  </t>
  </si>
  <si>
    <t>刘璐雅</t>
  </si>
  <si>
    <t>后期制作实习生</t>
  </si>
  <si>
    <t xml:space="preserve">09:12  
18:15  </t>
  </si>
  <si>
    <t xml:space="preserve">09:06  
18:16  </t>
  </si>
  <si>
    <t xml:space="preserve">08:56  
18:28  </t>
  </si>
  <si>
    <t xml:space="preserve">13:14  
18:36  </t>
  </si>
  <si>
    <t xml:space="preserve">08:52  
20:10  </t>
  </si>
  <si>
    <t xml:space="preserve">09:20  
18:41  </t>
  </si>
  <si>
    <t xml:space="preserve">09:02  
18:06  </t>
  </si>
  <si>
    <t>顾智啸1</t>
  </si>
  <si>
    <t>原创短视频主管</t>
  </si>
  <si>
    <t xml:space="preserve">09:33  
18:58  </t>
  </si>
  <si>
    <t xml:space="preserve">09:29  
19:14  </t>
  </si>
  <si>
    <t xml:space="preserve">09:31  
19:58  </t>
  </si>
  <si>
    <t xml:space="preserve">18:40  </t>
  </si>
  <si>
    <t xml:space="preserve">09:29  
18:40  </t>
  </si>
  <si>
    <t xml:space="preserve">09:31  
19:25  </t>
  </si>
  <si>
    <t xml:space="preserve">09:34  
19:03  </t>
  </si>
  <si>
    <t xml:space="preserve">09:27  
19:21  </t>
  </si>
  <si>
    <t xml:space="preserve">09:30  
19:04  </t>
  </si>
  <si>
    <t xml:space="preserve">09:32  
00:15  </t>
  </si>
  <si>
    <t xml:space="preserve">09:30  
20:36  </t>
  </si>
  <si>
    <t xml:space="preserve">09:20  
19:27  </t>
  </si>
  <si>
    <t xml:space="preserve">19:37  </t>
  </si>
  <si>
    <t xml:space="preserve">19:04  </t>
  </si>
  <si>
    <t xml:space="preserve">09:34  
20:03  </t>
  </si>
  <si>
    <t xml:space="preserve">09:24  
19:40  </t>
  </si>
  <si>
    <t xml:space="preserve">19:31  </t>
  </si>
  <si>
    <t xml:space="preserve">13:48  
19:27  </t>
  </si>
  <si>
    <t>熊伟</t>
  </si>
  <si>
    <t>东方头条事业部-大运营-流量支持中心-渠道运营部</t>
  </si>
  <si>
    <t>渠道运营主管</t>
  </si>
  <si>
    <t xml:space="preserve">09:29  
19:35  </t>
  </si>
  <si>
    <t xml:space="preserve">09:20  
18:29  </t>
  </si>
  <si>
    <t xml:space="preserve">09:29  
19:02  </t>
  </si>
  <si>
    <t xml:space="preserve">09:35  
19:04  </t>
  </si>
  <si>
    <t xml:space="preserve">09:40  
18:46  </t>
  </si>
  <si>
    <t xml:space="preserve">09:21  
19:07  </t>
  </si>
  <si>
    <t xml:space="preserve">09:25  
18:34  </t>
  </si>
  <si>
    <t xml:space="preserve">09:21  
19:19  </t>
  </si>
  <si>
    <t xml:space="preserve">09:20  
18:52  </t>
  </si>
  <si>
    <t xml:space="preserve">09:26  
18:47  </t>
  </si>
  <si>
    <t xml:space="preserve">09:15  
19:14  </t>
  </si>
  <si>
    <t xml:space="preserve">09:29  
18:51  </t>
  </si>
  <si>
    <t xml:space="preserve">09:28  
12:27  </t>
  </si>
  <si>
    <t xml:space="preserve">12:42  
18:32  </t>
  </si>
  <si>
    <t xml:space="preserve">09:28  
19:10  </t>
  </si>
  <si>
    <t xml:space="preserve">09:24  
19:17  </t>
  </si>
  <si>
    <t xml:space="preserve">09:17  
18:38  </t>
  </si>
  <si>
    <t xml:space="preserve">09:04  
18:55  </t>
  </si>
  <si>
    <t xml:space="preserve">09:43  
19:04  </t>
  </si>
  <si>
    <t>虞玉霞</t>
  </si>
  <si>
    <t>东方头条事业部-大运营-流量支持中心-渠道运营部-运营二部</t>
  </si>
  <si>
    <t>渠道运营</t>
  </si>
  <si>
    <t xml:space="preserve">12:16  
17:03  </t>
  </si>
  <si>
    <t xml:space="preserve">12:30  
17:01  </t>
  </si>
  <si>
    <t xml:space="preserve">12:28  
17:00  </t>
  </si>
  <si>
    <t xml:space="preserve">12:07  
16:49  </t>
  </si>
  <si>
    <t xml:space="preserve">12:12  
17:07  </t>
  </si>
  <si>
    <t xml:space="preserve">12:24  
17:03  </t>
  </si>
  <si>
    <t xml:space="preserve">12:22  
17:02  </t>
  </si>
  <si>
    <t xml:space="preserve">12:29  
17:13  </t>
  </si>
  <si>
    <t xml:space="preserve">12:25  </t>
  </si>
  <si>
    <t xml:space="preserve">12:27  
16:57  </t>
  </si>
  <si>
    <t xml:space="preserve">11:52  
16:32  </t>
  </si>
  <si>
    <t xml:space="preserve">12:37  
17:10  </t>
  </si>
  <si>
    <t xml:space="preserve">12:01  
16:36  </t>
  </si>
  <si>
    <t xml:space="preserve">12:34  
17:10  </t>
  </si>
  <si>
    <t xml:space="preserve">12:29  
17:08  </t>
  </si>
  <si>
    <t xml:space="preserve">12:24  
17:11  </t>
  </si>
  <si>
    <t xml:space="preserve">12:17  
16:52  </t>
  </si>
  <si>
    <t xml:space="preserve">12:27  
17:09  </t>
  </si>
  <si>
    <t xml:space="preserve">12:28  
17:03  </t>
  </si>
  <si>
    <t>熊慧敏</t>
  </si>
  <si>
    <t xml:space="preserve">12:28  
17:18  </t>
  </si>
  <si>
    <t xml:space="preserve">12:30  
17:07  </t>
  </si>
  <si>
    <t xml:space="preserve">12:25  
17:01  </t>
  </si>
  <si>
    <t xml:space="preserve">12:30  
17:02  </t>
  </si>
  <si>
    <t xml:space="preserve">12:22  
17:07  </t>
  </si>
  <si>
    <t xml:space="preserve">12:27  
17:12  </t>
  </si>
  <si>
    <t xml:space="preserve">12:28  
17:11  </t>
  </si>
  <si>
    <t xml:space="preserve">12:23  
17:16  </t>
  </si>
  <si>
    <t xml:space="preserve">12:19  
16:13  </t>
  </si>
  <si>
    <t xml:space="preserve">12:23  
17:08  </t>
  </si>
  <si>
    <t xml:space="preserve">12:10  
16:44  </t>
  </si>
  <si>
    <t xml:space="preserve">12:29  
17:01  </t>
  </si>
  <si>
    <t xml:space="preserve">12:25  
16:36  </t>
  </si>
  <si>
    <t xml:space="preserve">12:32  
16:36  </t>
  </si>
  <si>
    <t xml:space="preserve">12:28  
17:04  </t>
  </si>
  <si>
    <t xml:space="preserve">12:30  
17:08  </t>
  </si>
  <si>
    <t xml:space="preserve">12:33  
17:10  </t>
  </si>
  <si>
    <t xml:space="preserve">12:06  
16:10  </t>
  </si>
  <si>
    <t xml:space="preserve">12:25  
17:06  </t>
  </si>
  <si>
    <t>王学胜</t>
  </si>
  <si>
    <t xml:space="preserve">09:18  
18:22  </t>
  </si>
  <si>
    <t xml:space="preserve">09:16  
18:40  </t>
  </si>
  <si>
    <t xml:space="preserve">09:20  
18:12  </t>
  </si>
  <si>
    <t xml:space="preserve">09:24  
18:18  </t>
  </si>
  <si>
    <t xml:space="preserve">09:28  
18:12  </t>
  </si>
  <si>
    <t xml:space="preserve">09:33  
18:11  </t>
  </si>
  <si>
    <t xml:space="preserve">09:11  
18:13  </t>
  </si>
  <si>
    <t xml:space="preserve">09:24  
18:38  </t>
  </si>
  <si>
    <t xml:space="preserve">09:23  
18:33  </t>
  </si>
  <si>
    <t xml:space="preserve">09:13  
18:11  </t>
  </si>
  <si>
    <t xml:space="preserve">09:13  
18:13  </t>
  </si>
  <si>
    <t xml:space="preserve">09:25  
18:17  </t>
  </si>
  <si>
    <t xml:space="preserve">09:25  
18:14  </t>
  </si>
  <si>
    <t xml:space="preserve">09:15  
18:18  </t>
  </si>
  <si>
    <t xml:space="preserve">18:47  </t>
  </si>
  <si>
    <t xml:space="preserve">09:15  
18:38  </t>
  </si>
  <si>
    <t xml:space="preserve">09:03  
18:16  </t>
  </si>
  <si>
    <t xml:space="preserve">09:16  
18:15  </t>
  </si>
  <si>
    <t xml:space="preserve">09:18  
19:19  </t>
  </si>
  <si>
    <t xml:space="preserve">09:14  
18:41  </t>
  </si>
  <si>
    <t xml:space="preserve">09:26  
18:44  </t>
  </si>
  <si>
    <t>汪媛</t>
  </si>
  <si>
    <t xml:space="preserve">12:24  
17:20  </t>
  </si>
  <si>
    <t xml:space="preserve">12:25  
17:07  </t>
  </si>
  <si>
    <t xml:space="preserve">12:07  
16:51  </t>
  </si>
  <si>
    <t xml:space="preserve">12:09  
16:09  </t>
  </si>
  <si>
    <t xml:space="preserve">11:57  
16:33  </t>
  </si>
  <si>
    <t xml:space="preserve">12:01  
18:08  </t>
  </si>
  <si>
    <t xml:space="preserve">12:12  
17:11  </t>
  </si>
  <si>
    <t xml:space="preserve">12:10  
16:59  </t>
  </si>
  <si>
    <t xml:space="preserve">12:25  
16:27  </t>
  </si>
  <si>
    <t xml:space="preserve">12:21  
16:23  </t>
  </si>
  <si>
    <t xml:space="preserve">12:12  
17:13  </t>
  </si>
  <si>
    <t xml:space="preserve">12:23  
17:10  </t>
  </si>
  <si>
    <t xml:space="preserve">12:25  
16:59  </t>
  </si>
  <si>
    <t xml:space="preserve">12:22  
17:21  </t>
  </si>
  <si>
    <t xml:space="preserve">12:25  
17:10  </t>
  </si>
  <si>
    <t xml:space="preserve">12:26  </t>
  </si>
  <si>
    <t xml:space="preserve">17:56  </t>
  </si>
  <si>
    <t xml:space="preserve">12:19  
17:10  </t>
  </si>
  <si>
    <t xml:space="preserve">12:21  
17:08  </t>
  </si>
  <si>
    <t xml:space="preserve">12:11  
17:11  </t>
  </si>
  <si>
    <t xml:space="preserve">12:27  
16:30  </t>
  </si>
  <si>
    <t>彭佳佳</t>
  </si>
  <si>
    <t xml:space="preserve">11:48  
16:40  </t>
  </si>
  <si>
    <t xml:space="preserve">12:33  
16:47  </t>
  </si>
  <si>
    <t xml:space="preserve">16:07  </t>
  </si>
  <si>
    <t xml:space="preserve">12:27  
17:11  </t>
  </si>
  <si>
    <t xml:space="preserve">12:23  
16:58  </t>
  </si>
  <si>
    <t xml:space="preserve">12:21  
16:49  </t>
  </si>
  <si>
    <t xml:space="preserve">12:23  
17:07  </t>
  </si>
  <si>
    <t xml:space="preserve">12:13  
16:16  </t>
  </si>
  <si>
    <t xml:space="preserve">12:15  
17:01  </t>
  </si>
  <si>
    <t xml:space="preserve">17:13  </t>
  </si>
  <si>
    <t xml:space="preserve">12:16  
17:19  </t>
  </si>
  <si>
    <t xml:space="preserve">12:25  
16:53  </t>
  </si>
  <si>
    <t xml:space="preserve">12:24  
16:33  </t>
  </si>
  <si>
    <t xml:space="preserve">12:25  
16:34  </t>
  </si>
  <si>
    <t xml:space="preserve">12:28  
17:12  </t>
  </si>
  <si>
    <t xml:space="preserve">12:20  
16:27  </t>
  </si>
  <si>
    <t xml:space="preserve">12:30  
16:40  </t>
  </si>
  <si>
    <t xml:space="preserve">12:31  
17:24  </t>
  </si>
  <si>
    <t xml:space="preserve">12:29  
17:10  </t>
  </si>
  <si>
    <t xml:space="preserve">12:31  
17:06  </t>
  </si>
  <si>
    <t>刘慧敏</t>
  </si>
  <si>
    <t>渠道运营组长</t>
  </si>
  <si>
    <t xml:space="preserve">09:12  
19:05  </t>
  </si>
  <si>
    <t xml:space="preserve">09:23  
18:06  </t>
  </si>
  <si>
    <t xml:space="preserve">12:27  
17:27  </t>
  </si>
  <si>
    <t xml:space="preserve">09:04  
18:44  </t>
  </si>
  <si>
    <t xml:space="preserve">09:10  
18:16  </t>
  </si>
  <si>
    <t xml:space="preserve">09:14  
19:00  </t>
  </si>
  <si>
    <t xml:space="preserve">09:17  
18:28  </t>
  </si>
  <si>
    <t xml:space="preserve">09:20  
18:50  </t>
  </si>
  <si>
    <t xml:space="preserve">09:13  
18:40  </t>
  </si>
  <si>
    <t xml:space="preserve">09:18  
18:39  </t>
  </si>
  <si>
    <t xml:space="preserve">09:20  
18:40  </t>
  </si>
  <si>
    <t xml:space="preserve">12:04  
16:40  </t>
  </si>
  <si>
    <t xml:space="preserve">09:27  
18:46  </t>
  </si>
  <si>
    <t xml:space="preserve">09:24  
18:45  </t>
  </si>
  <si>
    <t xml:space="preserve">09:13  
19:10  </t>
  </si>
  <si>
    <t xml:space="preserve">17:47  </t>
  </si>
  <si>
    <t xml:space="preserve">12:30  
17:50  </t>
  </si>
  <si>
    <t xml:space="preserve">09:12  
18:35  </t>
  </si>
  <si>
    <t xml:space="preserve">16:38  </t>
  </si>
  <si>
    <t xml:space="preserve">12:21  
17:10  </t>
  </si>
  <si>
    <t xml:space="preserve">12:04  
17:29  </t>
  </si>
  <si>
    <t xml:space="preserve">12:07  
16:56  </t>
  </si>
  <si>
    <t>陈小维</t>
  </si>
  <si>
    <t xml:space="preserve">11:51  
16:54  </t>
  </si>
  <si>
    <t xml:space="preserve">11:45  
17:00  </t>
  </si>
  <si>
    <t xml:space="preserve">12:02  
16:56  </t>
  </si>
  <si>
    <t xml:space="preserve">12:21  
17:17  </t>
  </si>
  <si>
    <t xml:space="preserve">12:20  
17:11  </t>
  </si>
  <si>
    <t xml:space="preserve">12:05  
16:58  </t>
  </si>
  <si>
    <t xml:space="preserve">11:57  
17:13  </t>
  </si>
  <si>
    <t xml:space="preserve">12:05  
17:03  </t>
  </si>
  <si>
    <t xml:space="preserve">12:25  
16:54  </t>
  </si>
  <si>
    <t xml:space="preserve">12:19  
16:53  </t>
  </si>
  <si>
    <t xml:space="preserve">12:09  
16:54  </t>
  </si>
  <si>
    <t xml:space="preserve">12:10  
16:40  </t>
  </si>
  <si>
    <t xml:space="preserve">12:18  
16:57  </t>
  </si>
  <si>
    <t xml:space="preserve">12:13  
16:48  </t>
  </si>
  <si>
    <t xml:space="preserve">12:12  
16:53  </t>
  </si>
  <si>
    <t xml:space="preserve">12:08  
16:58  </t>
  </si>
  <si>
    <t xml:space="preserve">12:07  
16:45  </t>
  </si>
  <si>
    <t xml:space="preserve">11:55  
16:44  </t>
  </si>
  <si>
    <t>张恬恬</t>
  </si>
  <si>
    <t>东方头条事业部-大运营-流量支持中心-渠道运营部-运营三部</t>
  </si>
  <si>
    <t>夏晓咪</t>
  </si>
  <si>
    <t xml:space="preserve">09:23  
18:32  </t>
  </si>
  <si>
    <t xml:space="preserve">12:37  
17:16  </t>
  </si>
  <si>
    <t xml:space="preserve">12:24  
16:55  </t>
  </si>
  <si>
    <t xml:space="preserve">12:17  
17:04  </t>
  </si>
  <si>
    <t xml:space="preserve">12:17  
17:08  </t>
  </si>
  <si>
    <t xml:space="preserve">12:21  
16:54  </t>
  </si>
  <si>
    <t xml:space="preserve">12:23  
16:59  </t>
  </si>
  <si>
    <t xml:space="preserve">12:21  
16:55  </t>
  </si>
  <si>
    <t xml:space="preserve">12:30  
17:00  </t>
  </si>
  <si>
    <t xml:space="preserve">12:29  
17:12  </t>
  </si>
  <si>
    <t xml:space="preserve">12:16  
17:00  </t>
  </si>
  <si>
    <t xml:space="preserve">12:23  
16:54  </t>
  </si>
  <si>
    <t xml:space="preserve">12:20  
16:51  </t>
  </si>
  <si>
    <t xml:space="preserve">12:23  
16:55  </t>
  </si>
  <si>
    <t xml:space="preserve">12:28  
16:57  </t>
  </si>
  <si>
    <t xml:space="preserve">12:26  
17:02  </t>
  </si>
  <si>
    <t xml:space="preserve">12:15  
16:45  </t>
  </si>
  <si>
    <t xml:space="preserve">12:30  
17:04  </t>
  </si>
  <si>
    <t xml:space="preserve">12:17  
16:59  </t>
  </si>
  <si>
    <t xml:space="preserve">12:28  
17:09  </t>
  </si>
  <si>
    <t>刘欢</t>
  </si>
  <si>
    <t xml:space="preserve">09:13  
18:36  </t>
  </si>
  <si>
    <t xml:space="preserve">19:06  </t>
  </si>
  <si>
    <t xml:space="preserve">09:21  
18:36  </t>
  </si>
  <si>
    <t xml:space="preserve">09:21  
18:30  </t>
  </si>
  <si>
    <t xml:space="preserve">09:18  
18:40  </t>
  </si>
  <si>
    <t xml:space="preserve">09:26  
18:30  </t>
  </si>
  <si>
    <t xml:space="preserve">09:22  
18:43  </t>
  </si>
  <si>
    <t xml:space="preserve">09:26  
18:35  </t>
  </si>
  <si>
    <t xml:space="preserve">09:29  
18:36  </t>
  </si>
  <si>
    <t xml:space="preserve">09:23  
18:36  </t>
  </si>
  <si>
    <t xml:space="preserve">09:29  
18:33  </t>
  </si>
  <si>
    <t xml:space="preserve">12:00  
17:20  </t>
  </si>
  <si>
    <t xml:space="preserve">12:04  
18:06  </t>
  </si>
  <si>
    <t xml:space="preserve">18:35  </t>
  </si>
  <si>
    <t xml:space="preserve">09:18  
18:34  </t>
  </si>
  <si>
    <t xml:space="preserve">09:23  
18:30  </t>
  </si>
  <si>
    <t xml:space="preserve">09:20  
18:35  </t>
  </si>
  <si>
    <t xml:space="preserve">09:29  
18:29  </t>
  </si>
  <si>
    <t>金雪</t>
  </si>
  <si>
    <t xml:space="preserve">12:26  
17:06  </t>
  </si>
  <si>
    <t xml:space="preserve">12:25  
17:08  </t>
  </si>
  <si>
    <t xml:space="preserve">12:24  
17:47  </t>
  </si>
  <si>
    <t xml:space="preserve">12:23  
17:15  </t>
  </si>
  <si>
    <t xml:space="preserve">12:21  
17:06  </t>
  </si>
  <si>
    <t xml:space="preserve">12:23  
17:28  </t>
  </si>
  <si>
    <t xml:space="preserve">12:29  
17:05  </t>
  </si>
  <si>
    <t xml:space="preserve">12:16  
17:05  </t>
  </si>
  <si>
    <t xml:space="preserve">12:23  
17:05  </t>
  </si>
  <si>
    <t xml:space="preserve">12:25  
17:02  </t>
  </si>
  <si>
    <t xml:space="preserve">12:23  
17:03  </t>
  </si>
  <si>
    <t xml:space="preserve">12:29  
17:03  </t>
  </si>
  <si>
    <t xml:space="preserve">12:19  
17:05  </t>
  </si>
  <si>
    <t xml:space="preserve">12:26  
17:11  </t>
  </si>
  <si>
    <t xml:space="preserve">12:24  
17:18  </t>
  </si>
  <si>
    <t xml:space="preserve">12:24  
17:24  </t>
  </si>
  <si>
    <t xml:space="preserve">11:57  
16:36  </t>
  </si>
  <si>
    <t>陈爽</t>
  </si>
  <si>
    <t xml:space="preserve">09:11  
18:17  </t>
  </si>
  <si>
    <t xml:space="preserve">09:23  
18:21  </t>
  </si>
  <si>
    <t xml:space="preserve">09:14  
18:16  </t>
  </si>
  <si>
    <t xml:space="preserve">09:09  
18:37  </t>
  </si>
  <si>
    <t xml:space="preserve">09:11  
18:23  </t>
  </si>
  <si>
    <t xml:space="preserve">09:09  
18:38  </t>
  </si>
  <si>
    <t xml:space="preserve">09:17  
18:21  </t>
  </si>
  <si>
    <t xml:space="preserve">09:18  
18:41  </t>
  </si>
  <si>
    <t xml:space="preserve">09:14  
18:19  </t>
  </si>
  <si>
    <t xml:space="preserve">09:06  
18:23  </t>
  </si>
  <si>
    <t xml:space="preserve">09:22  
18:24  </t>
  </si>
  <si>
    <t xml:space="preserve">09:09  
18:14  </t>
  </si>
  <si>
    <t>陈超凡</t>
  </si>
  <si>
    <t xml:space="preserve">11:42  
17:03  </t>
  </si>
  <si>
    <t xml:space="preserve">11:53  
17:18  </t>
  </si>
  <si>
    <t xml:space="preserve">11:46  
16:32  </t>
  </si>
  <si>
    <t xml:space="preserve">11:47  
17:01  </t>
  </si>
  <si>
    <t xml:space="preserve">11:50  
17:02  </t>
  </si>
  <si>
    <t xml:space="preserve">11:48  
17:07  </t>
  </si>
  <si>
    <t xml:space="preserve">11:41  
17:12  </t>
  </si>
  <si>
    <t xml:space="preserve">11:54  
17:11  </t>
  </si>
  <si>
    <t xml:space="preserve">11:48  
17:15  </t>
  </si>
  <si>
    <t xml:space="preserve">11:40  </t>
  </si>
  <si>
    <t xml:space="preserve">11:59  
17:08  </t>
  </si>
  <si>
    <t xml:space="preserve">12:14  
16:34  </t>
  </si>
  <si>
    <t xml:space="preserve">11:56  </t>
  </si>
  <si>
    <t xml:space="preserve">11:51  
16:30  </t>
  </si>
  <si>
    <t xml:space="preserve">11:31  
16:58  </t>
  </si>
  <si>
    <t xml:space="preserve">11:47  
16:51  </t>
  </si>
  <si>
    <t xml:space="preserve">12:00  
16:56  </t>
  </si>
  <si>
    <t xml:space="preserve">12:01  
17:05  </t>
  </si>
  <si>
    <t xml:space="preserve">12:10  
16:31  </t>
  </si>
  <si>
    <t>王茜</t>
  </si>
  <si>
    <t>东方头条事业部-大运营-流量支持中心-渠道运营部-运营四部</t>
  </si>
  <si>
    <t xml:space="preserve">16:45  </t>
  </si>
  <si>
    <t xml:space="preserve">12:25  
16:55  </t>
  </si>
  <si>
    <t xml:space="preserve">12:26  
16:56  </t>
  </si>
  <si>
    <t xml:space="preserve">12:12  
16:43  </t>
  </si>
  <si>
    <t xml:space="preserve">12:19  
16:49  </t>
  </si>
  <si>
    <t xml:space="preserve">12:25  
17:09  </t>
  </si>
  <si>
    <t xml:space="preserve">12:25  
16:56  </t>
  </si>
  <si>
    <t xml:space="preserve">12:25  
16:58  </t>
  </si>
  <si>
    <t xml:space="preserve">12:17  
16:56  </t>
  </si>
  <si>
    <t xml:space="preserve">12:18  
16:48  </t>
  </si>
  <si>
    <t xml:space="preserve">12:10  
16:54  </t>
  </si>
  <si>
    <t xml:space="preserve">12:28  
17:01  </t>
  </si>
  <si>
    <t xml:space="preserve">12:21  
16:52  </t>
  </si>
  <si>
    <t xml:space="preserve">12:18  
16:49  </t>
  </si>
  <si>
    <t xml:space="preserve">12:21  
16:51  </t>
  </si>
  <si>
    <t xml:space="preserve">12:20  
16:57  </t>
  </si>
  <si>
    <t xml:space="preserve">12:26  
16:55  </t>
  </si>
  <si>
    <t>王菡</t>
  </si>
  <si>
    <t xml:space="preserve">12:09  
17:17  </t>
  </si>
  <si>
    <t xml:space="preserve">12:17  
17:00  </t>
  </si>
  <si>
    <t xml:space="preserve">12:17  
17:20  </t>
  </si>
  <si>
    <t xml:space="preserve">12:08  
17:48  </t>
  </si>
  <si>
    <t xml:space="preserve">12:16  
16:59  </t>
  </si>
  <si>
    <t xml:space="preserve">12:07  
17:13  </t>
  </si>
  <si>
    <t xml:space="preserve">12:11  
17:03  </t>
  </si>
  <si>
    <t xml:space="preserve">12:08  
17:36  </t>
  </si>
  <si>
    <t xml:space="preserve">12:08  
16:53  </t>
  </si>
  <si>
    <t xml:space="preserve">12:04  
16:54  </t>
  </si>
  <si>
    <t xml:space="preserve">12:29  
17:00  </t>
  </si>
  <si>
    <t xml:space="preserve">12:08  
16:57  </t>
  </si>
  <si>
    <t xml:space="preserve">12:13  
17:22  </t>
  </si>
  <si>
    <t xml:space="preserve">12:04  
17:04  </t>
  </si>
  <si>
    <t xml:space="preserve">12:04  
16:44  </t>
  </si>
  <si>
    <t>代翠翠</t>
  </si>
  <si>
    <t xml:space="preserve">12:19  
16:50  </t>
  </si>
  <si>
    <t xml:space="preserve">12:20  
17:55  </t>
  </si>
  <si>
    <t xml:space="preserve">12:12  
16:51  </t>
  </si>
  <si>
    <t xml:space="preserve">12:16  
17:16  </t>
  </si>
  <si>
    <t xml:space="preserve">12:21  
16:53  </t>
  </si>
  <si>
    <t xml:space="preserve">12:14  
16:44  </t>
  </si>
  <si>
    <t xml:space="preserve">12:13  
16:54  </t>
  </si>
  <si>
    <t xml:space="preserve">12:08  
16:55  </t>
  </si>
  <si>
    <t xml:space="preserve">12:22  
17:16  </t>
  </si>
  <si>
    <t xml:space="preserve">12:17  
17:02  </t>
  </si>
  <si>
    <t xml:space="preserve">12:18  
17:03  </t>
  </si>
  <si>
    <t xml:space="preserve">12:23  
17:11  </t>
  </si>
  <si>
    <t xml:space="preserve">12:26  
17:08  </t>
  </si>
  <si>
    <t xml:space="preserve">12:21  
16:57  </t>
  </si>
  <si>
    <t xml:space="preserve">12:22  
16:57  </t>
  </si>
  <si>
    <t xml:space="preserve">12:20  
17:19  </t>
  </si>
  <si>
    <t>朱丽君</t>
  </si>
  <si>
    <t>东方头条事业部-大运营-流量支持中心-渠道运营部-运营一部</t>
  </si>
  <si>
    <t xml:space="preserve">12:30  
17:05  </t>
  </si>
  <si>
    <t xml:space="preserve">12:28  
17:17  </t>
  </si>
  <si>
    <t xml:space="preserve">12:16  
17:18  </t>
  </si>
  <si>
    <t xml:space="preserve">12:31  
17:16  </t>
  </si>
  <si>
    <t xml:space="preserve">12:21 
16:48  </t>
  </si>
  <si>
    <t xml:space="preserve">12:32  
17:13  </t>
  </si>
  <si>
    <t xml:space="preserve">12:31  
17:05  </t>
  </si>
  <si>
    <t xml:space="preserve">12:18  
16:58  </t>
  </si>
  <si>
    <t xml:space="preserve">12:16  
16:53  </t>
  </si>
  <si>
    <t xml:space="preserve">12:21  
17:00  </t>
  </si>
  <si>
    <t xml:space="preserve">12:23  
16:53  </t>
  </si>
  <si>
    <t xml:space="preserve">12:15  
16:56  </t>
  </si>
  <si>
    <t xml:space="preserve">12:17  
17:19  </t>
  </si>
  <si>
    <t xml:space="preserve">12:34  
17:15  </t>
  </si>
  <si>
    <t xml:space="preserve">12:15  
17:30  </t>
  </si>
  <si>
    <t xml:space="preserve">11:56  
17:05  </t>
  </si>
  <si>
    <t>张欣</t>
  </si>
  <si>
    <t xml:space="preserve">18:27  </t>
  </si>
  <si>
    <t xml:space="preserve">12:26  
17:10  </t>
  </si>
  <si>
    <t xml:space="preserve">09:30  
18:43  </t>
  </si>
  <si>
    <t xml:space="preserve">09:21  
18:42  </t>
  </si>
  <si>
    <t xml:space="preserve">12:38  
16:51  </t>
  </si>
  <si>
    <t xml:space="preserve">12:11  
17:28  </t>
  </si>
  <si>
    <t xml:space="preserve">11:28  
16:31  </t>
  </si>
  <si>
    <t xml:space="preserve">09:13  
18:42  </t>
  </si>
  <si>
    <t xml:space="preserve">08:32  
18:45  </t>
  </si>
  <si>
    <t xml:space="preserve">09:12  
18:23  </t>
  </si>
  <si>
    <t xml:space="preserve">09:27  
18:45  </t>
  </si>
  <si>
    <t xml:space="preserve">21:08  </t>
  </si>
  <si>
    <t xml:space="preserve">09:20  
18:23  </t>
  </si>
  <si>
    <t xml:space="preserve">09:25  
18:37  </t>
  </si>
  <si>
    <t xml:space="preserve">09:28  
18:13  </t>
  </si>
  <si>
    <t xml:space="preserve">18:22  </t>
  </si>
  <si>
    <t xml:space="preserve">09:28  
18:29  </t>
  </si>
  <si>
    <t xml:space="preserve">18:19  </t>
  </si>
  <si>
    <t>叶欢</t>
  </si>
  <si>
    <t xml:space="preserve">12:04  
16:34  </t>
  </si>
  <si>
    <t xml:space="preserve">11:55  
16:57  </t>
  </si>
  <si>
    <t xml:space="preserve">12:14  
16:47  </t>
  </si>
  <si>
    <t xml:space="preserve">12:04  
16:30  </t>
  </si>
  <si>
    <t xml:space="preserve">12:02  
16:28  </t>
  </si>
  <si>
    <t xml:space="preserve">12:20  
16:55  </t>
  </si>
  <si>
    <t xml:space="preserve">12:06  
16:49  </t>
  </si>
  <si>
    <t xml:space="preserve">12:00  
16:30  </t>
  </si>
  <si>
    <t xml:space="preserve">12:20  
16:49  </t>
  </si>
  <si>
    <t xml:space="preserve">12:17  
16:53  </t>
  </si>
  <si>
    <t xml:space="preserve">11:43  
16:29  </t>
  </si>
  <si>
    <t xml:space="preserve">12:30  
16:59  </t>
  </si>
  <si>
    <t xml:space="preserve">12:28  
17:07  </t>
  </si>
  <si>
    <t xml:space="preserve">16:53  </t>
  </si>
  <si>
    <t xml:space="preserve">12:03  
16:33  </t>
  </si>
  <si>
    <t xml:space="preserve">11:49  
16:31  </t>
  </si>
  <si>
    <t xml:space="preserve">12:17  
16:47  </t>
  </si>
  <si>
    <t xml:space="preserve">12:00  
16:45  </t>
  </si>
  <si>
    <t xml:space="preserve">12:07  
17:10  </t>
  </si>
  <si>
    <t xml:space="preserve">12:01  
16:30  </t>
  </si>
  <si>
    <t>校振强</t>
  </si>
  <si>
    <t xml:space="preserve">12:25  
17:00  </t>
  </si>
  <si>
    <t xml:space="preserve">12:12  
16:42  </t>
  </si>
  <si>
    <t xml:space="preserve">12:17  
16:58  </t>
  </si>
  <si>
    <t xml:space="preserve">12:02  
18:00  </t>
  </si>
  <si>
    <t xml:space="preserve">12:22  
16:54  </t>
  </si>
  <si>
    <t xml:space="preserve">12:20  
17:14  </t>
  </si>
  <si>
    <t xml:space="preserve">12:30  
17:19  </t>
  </si>
  <si>
    <t xml:space="preserve">12:11  
17:19  </t>
  </si>
  <si>
    <t xml:space="preserve">12:08  
17:08  </t>
  </si>
  <si>
    <t xml:space="preserve">12:23  
17:13  </t>
  </si>
  <si>
    <t xml:space="preserve">11:58  
17:43  </t>
  </si>
  <si>
    <t xml:space="preserve">12:23  
16:56  </t>
  </si>
  <si>
    <t xml:space="preserve">12:08  
16:50  </t>
  </si>
  <si>
    <t xml:space="preserve">12:12  
17:09  </t>
  </si>
  <si>
    <t xml:space="preserve">12:23  
16:51  </t>
  </si>
  <si>
    <t xml:space="preserve">12:08  
16:48  </t>
  </si>
  <si>
    <t xml:space="preserve">12:07  
17:36  </t>
  </si>
  <si>
    <t xml:space="preserve">11:55  
17:19  </t>
  </si>
  <si>
    <t xml:space="preserve">12:03  
17:09  </t>
  </si>
  <si>
    <t>王晓斌</t>
  </si>
  <si>
    <t xml:space="preserve">12:21  
16:42  </t>
  </si>
  <si>
    <t xml:space="preserve">12:17  
16:49  </t>
  </si>
  <si>
    <t xml:space="preserve">12:30  
16:50  </t>
  </si>
  <si>
    <t xml:space="preserve">12:20  
16:53  </t>
  </si>
  <si>
    <t xml:space="preserve">12:30  
17:21  </t>
  </si>
  <si>
    <t xml:space="preserve">12:11  
17:01  </t>
  </si>
  <si>
    <t xml:space="preserve">09:11  
18:06  </t>
  </si>
  <si>
    <t xml:space="preserve">12:20  
16:45  </t>
  </si>
  <si>
    <t xml:space="preserve">12:09  
16:53  </t>
  </si>
  <si>
    <t xml:space="preserve">09:23  
18:01  </t>
  </si>
  <si>
    <t xml:space="preserve">09:17  
18:12  </t>
  </si>
  <si>
    <t xml:space="preserve">09:19  
18:18  </t>
  </si>
  <si>
    <t xml:space="preserve">09:26   
18:29  </t>
  </si>
  <si>
    <t>韩晓丹</t>
  </si>
  <si>
    <t xml:space="preserve">12:22  
16:58  </t>
  </si>
  <si>
    <t xml:space="preserve">12:15  
16:48  </t>
  </si>
  <si>
    <t xml:space="preserve">12:17  
16:50  </t>
  </si>
  <si>
    <t xml:space="preserve">12:07  
17:11  </t>
  </si>
  <si>
    <t xml:space="preserve">12:18  
17:01  </t>
  </si>
  <si>
    <t xml:space="preserve">11:42  
17:00  </t>
  </si>
  <si>
    <t xml:space="preserve">11:57  
16:53  </t>
  </si>
  <si>
    <t xml:space="preserve">12:09  
17:09  </t>
  </si>
  <si>
    <t xml:space="preserve">12:08  
17:06  </t>
  </si>
  <si>
    <t xml:space="preserve">12:02  
16:54  </t>
  </si>
  <si>
    <t xml:space="preserve">12:23  
18:32  </t>
  </si>
  <si>
    <t xml:space="preserve">12:15  
17:32  </t>
  </si>
  <si>
    <t xml:space="preserve">12:04  
17:31  </t>
  </si>
  <si>
    <t xml:space="preserve">12:19  
16:56  </t>
  </si>
  <si>
    <t>朱照红</t>
  </si>
  <si>
    <t>东方头条事业部-大运营-流量支持中心-网站运营部</t>
  </si>
  <si>
    <t>网站编辑</t>
  </si>
  <si>
    <t>朱慧</t>
  </si>
  <si>
    <t xml:space="preserve">07:58  
17:15  </t>
  </si>
  <si>
    <t xml:space="preserve">07:47  
17:08  </t>
  </si>
  <si>
    <t xml:space="preserve">08:09  
17:14  </t>
  </si>
  <si>
    <t xml:space="preserve">08:14  
17:14  </t>
  </si>
  <si>
    <t xml:space="preserve">08:06  
17:10  </t>
  </si>
  <si>
    <t xml:space="preserve">07:59  
17:05  </t>
  </si>
  <si>
    <t xml:space="preserve">08:11  
17:14  </t>
  </si>
  <si>
    <t xml:space="preserve">08:14  </t>
  </si>
  <si>
    <t xml:space="preserve">08:19  
17:14  </t>
  </si>
  <si>
    <t xml:space="preserve">08:00  
17:18  </t>
  </si>
  <si>
    <t>杨丽君</t>
  </si>
  <si>
    <t xml:space="preserve">07:54  
17:28  </t>
  </si>
  <si>
    <t xml:space="preserve">07:54  
17:06  </t>
  </si>
  <si>
    <t xml:space="preserve">07:41  
17:21  </t>
  </si>
  <si>
    <t xml:space="preserve">07:50  
17:07  </t>
  </si>
  <si>
    <t xml:space="preserve">08:02  
17:07  </t>
  </si>
  <si>
    <t xml:space="preserve">07:59  
17:09  </t>
  </si>
  <si>
    <t xml:space="preserve">07:54  </t>
  </si>
  <si>
    <t xml:space="preserve">08:00  
17:09  </t>
  </si>
  <si>
    <t xml:space="preserve">07:44  
17:06  </t>
  </si>
  <si>
    <t xml:space="preserve">07:49  
17:10  </t>
  </si>
  <si>
    <t>杨传玉</t>
  </si>
  <si>
    <t xml:space="preserve">07:54  
17:49  </t>
  </si>
  <si>
    <t xml:space="preserve">07:57  
17:15  </t>
  </si>
  <si>
    <t xml:space="preserve">07:56  
17:10  </t>
  </si>
  <si>
    <t xml:space="preserve">07:58  
17:09  </t>
  </si>
  <si>
    <t xml:space="preserve">07:59  
17:08  </t>
  </si>
  <si>
    <t xml:space="preserve">07:44  
17:23  </t>
  </si>
  <si>
    <t xml:space="preserve">07:50  
17:03  </t>
  </si>
  <si>
    <t xml:space="preserve">07:51  
17:05  </t>
  </si>
  <si>
    <t xml:space="preserve">07:55  
17:09  </t>
  </si>
  <si>
    <t xml:space="preserve">07:58  
17:03  </t>
  </si>
  <si>
    <t xml:space="preserve">07:52  
17:03  </t>
  </si>
  <si>
    <t xml:space="preserve">07:55  
17:04  </t>
  </si>
  <si>
    <t xml:space="preserve">07:53  
17:05  </t>
  </si>
  <si>
    <t>徐菲</t>
  </si>
  <si>
    <t xml:space="preserve">07:32  
17:08  </t>
  </si>
  <si>
    <t xml:space="preserve">07:36  
17:05  </t>
  </si>
  <si>
    <t xml:space="preserve">07:36  
17:03  </t>
  </si>
  <si>
    <t xml:space="preserve">07:38  
17:06  </t>
  </si>
  <si>
    <t xml:space="preserve">07:55  
17:23  </t>
  </si>
  <si>
    <t xml:space="preserve">07:38  
17:05  </t>
  </si>
  <si>
    <t xml:space="preserve">07:40  
17:05  </t>
  </si>
  <si>
    <t xml:space="preserve">07:37  
17:03  </t>
  </si>
  <si>
    <t xml:space="preserve">07:40  
17:14  </t>
  </si>
  <si>
    <t>武月</t>
  </si>
  <si>
    <t xml:space="preserve">17:11  </t>
  </si>
  <si>
    <t xml:space="preserve">17:08  </t>
  </si>
  <si>
    <t xml:space="preserve">08:23  
17:40  </t>
  </si>
  <si>
    <t xml:space="preserve">08:09  
15:21  </t>
  </si>
  <si>
    <t xml:space="preserve">17:03  </t>
  </si>
  <si>
    <t xml:space="preserve">08:19  
17:20  </t>
  </si>
  <si>
    <t xml:space="preserve">08:00  </t>
  </si>
  <si>
    <t>汪智力</t>
  </si>
  <si>
    <t>SEO优化主管</t>
  </si>
  <si>
    <t xml:space="preserve">08:49  
18:16  </t>
  </si>
  <si>
    <t xml:space="preserve">18:12  </t>
  </si>
  <si>
    <t xml:space="preserve">08:49  
18:14  </t>
  </si>
  <si>
    <t xml:space="preserve">08:49  
18:15  </t>
  </si>
  <si>
    <t xml:space="preserve">08:50  
18:12  </t>
  </si>
  <si>
    <t xml:space="preserve">09:16  
18:23  </t>
  </si>
  <si>
    <t xml:space="preserve">08:55  
18:07  </t>
  </si>
  <si>
    <t xml:space="preserve">08:51  
18:22  </t>
  </si>
  <si>
    <t xml:space="preserve">08:50  
18:14  </t>
  </si>
  <si>
    <t xml:space="preserve">09:19  
18:20  </t>
  </si>
  <si>
    <t xml:space="preserve">08:27  
18:07  </t>
  </si>
  <si>
    <t xml:space="preserve">08:34  
18:07  </t>
  </si>
  <si>
    <t xml:space="preserve">08:51  
18:21  </t>
  </si>
  <si>
    <t xml:space="preserve">08:51  
18:19  </t>
  </si>
  <si>
    <t xml:space="preserve">08:50  
18:19  </t>
  </si>
  <si>
    <t xml:space="preserve">09:06  
18:09  </t>
  </si>
  <si>
    <t xml:space="preserve">08:31  
18:01  </t>
  </si>
  <si>
    <t xml:space="preserve">08:34  
18:19  </t>
  </si>
  <si>
    <t xml:space="preserve">08:50  
18:08  </t>
  </si>
  <si>
    <t xml:space="preserve">08:28  
18:01  </t>
  </si>
  <si>
    <t>吕文静</t>
  </si>
  <si>
    <t xml:space="preserve">08:00  
17:28  </t>
  </si>
  <si>
    <t xml:space="preserve">08:01  
17:09  </t>
  </si>
  <si>
    <t xml:space="preserve">07:57  
17:16  </t>
  </si>
  <si>
    <t xml:space="preserve">07:53  
17:06  </t>
  </si>
  <si>
    <t xml:space="preserve">07:50  
17:21  </t>
  </si>
  <si>
    <t xml:space="preserve">07:53  
17:08  </t>
  </si>
  <si>
    <t xml:space="preserve">07:58  
17:07  </t>
  </si>
  <si>
    <t xml:space="preserve">07:53  
17:03  </t>
  </si>
  <si>
    <t xml:space="preserve">07:52  
17:04  </t>
  </si>
  <si>
    <t>刘雨</t>
  </si>
  <si>
    <t xml:space="preserve">07:52  
17:28  </t>
  </si>
  <si>
    <t xml:space="preserve">07:52  
17:08  </t>
  </si>
  <si>
    <t xml:space="preserve">07:47  
17:05  </t>
  </si>
  <si>
    <t xml:space="preserve">07:52  
17:07  </t>
  </si>
  <si>
    <t xml:space="preserve">07:44  
17:09  </t>
  </si>
  <si>
    <t xml:space="preserve">07:39  
17:06  </t>
  </si>
  <si>
    <t>郑磊</t>
  </si>
  <si>
    <t>东方头条事业部-大运营-内容审核中心</t>
  </si>
  <si>
    <t>视频审核</t>
  </si>
  <si>
    <t xml:space="preserve">12:05  
16:08  </t>
  </si>
  <si>
    <t xml:space="preserve">09:30  
18:31  </t>
  </si>
  <si>
    <t xml:space="preserve">09:17  
18:06  </t>
  </si>
  <si>
    <t xml:space="preserve">09:17  
18:05  </t>
  </si>
  <si>
    <t xml:space="preserve">09:16  
18:17  </t>
  </si>
  <si>
    <t xml:space="preserve">11:08  
15:56  </t>
  </si>
  <si>
    <t xml:space="preserve">11:04  
15:35  </t>
  </si>
  <si>
    <t xml:space="preserve">11:03  
15:37  </t>
  </si>
  <si>
    <t xml:space="preserve">11:21  
15:52  </t>
  </si>
  <si>
    <t xml:space="preserve">11:20  
15:51  </t>
  </si>
  <si>
    <t xml:space="preserve">09:30  
18:30  </t>
  </si>
  <si>
    <t xml:space="preserve">09:19  
18:10  </t>
  </si>
  <si>
    <t xml:space="preserve">09:03  
18:03  </t>
  </si>
  <si>
    <t xml:space="preserve">09:05  
18:03  </t>
  </si>
  <si>
    <t xml:space="preserve">09:26  
18:12  </t>
  </si>
  <si>
    <t xml:space="preserve">12:13  
16:15  </t>
  </si>
  <si>
    <t xml:space="preserve">12:19  
16:27  </t>
  </si>
  <si>
    <t xml:space="preserve">12:03  
16:05  </t>
  </si>
  <si>
    <t>张仲杰</t>
  </si>
  <si>
    <t>东方号新闻审核</t>
  </si>
  <si>
    <t xml:space="preserve">08:57  
18:09  </t>
  </si>
  <si>
    <t xml:space="preserve">11:30  
16:03  </t>
  </si>
  <si>
    <t xml:space="preserve">16:03  </t>
  </si>
  <si>
    <t xml:space="preserve">11:18  
16:03  </t>
  </si>
  <si>
    <t xml:space="preserve">11:23  
16:03  </t>
  </si>
  <si>
    <t xml:space="preserve">16:04  </t>
  </si>
  <si>
    <t xml:space="preserve">11:25  
16:03  </t>
  </si>
  <si>
    <t xml:space="preserve">11:19  
16:05  </t>
  </si>
  <si>
    <t xml:space="preserve">10:35  
15:34  </t>
  </si>
  <si>
    <t xml:space="preserve">11:14  
16:04  </t>
  </si>
  <si>
    <t xml:space="preserve">08:45  
18:03  </t>
  </si>
  <si>
    <t xml:space="preserve">11:08  
16:03  </t>
  </si>
  <si>
    <t xml:space="preserve">11:16  
16:03  </t>
  </si>
  <si>
    <t xml:space="preserve">10:33  
15:33  </t>
  </si>
  <si>
    <t xml:space="preserve">10:42  
15:33  </t>
  </si>
  <si>
    <t xml:space="preserve">11:23  
16:04  </t>
  </si>
  <si>
    <t xml:space="preserve">11:28  
16:03  </t>
  </si>
  <si>
    <t xml:space="preserve">11:19  
16:03  </t>
  </si>
  <si>
    <t xml:space="preserve">11:22  
16:03  </t>
  </si>
  <si>
    <t xml:space="preserve">11:17  
16:03  </t>
  </si>
  <si>
    <t xml:space="preserve">11:21  
16:04  </t>
  </si>
  <si>
    <t>袁佳娣</t>
  </si>
  <si>
    <t xml:space="preserve">10:57  
15:33  </t>
  </si>
  <si>
    <t xml:space="preserve">10:52  
15:33  </t>
  </si>
  <si>
    <t xml:space="preserve">11:42  
16:04  </t>
  </si>
  <si>
    <t xml:space="preserve">11:46  
16:04  </t>
  </si>
  <si>
    <t xml:space="preserve">11:53  
16:09  </t>
  </si>
  <si>
    <t xml:space="preserve">11:52  
16:01  </t>
  </si>
  <si>
    <t xml:space="preserve">11:21  
16:14  </t>
  </si>
  <si>
    <t xml:space="preserve">11:12  
15:32  </t>
  </si>
  <si>
    <t xml:space="preserve">10:57  
15:34  </t>
  </si>
  <si>
    <t xml:space="preserve">11:00  
15:34  </t>
  </si>
  <si>
    <t xml:space="preserve">10:58  
15:34  </t>
  </si>
  <si>
    <t xml:space="preserve">10:57  
15:37  </t>
  </si>
  <si>
    <t xml:space="preserve">11:55  
16:05  </t>
  </si>
  <si>
    <t xml:space="preserve">11:04  
15:34  </t>
  </si>
  <si>
    <t xml:space="preserve">10:57  
15:39  </t>
  </si>
  <si>
    <t xml:space="preserve">11:39  
16:04  </t>
  </si>
  <si>
    <t xml:space="preserve">10:58  
15:33  </t>
  </si>
  <si>
    <t xml:space="preserve">10:57  
15:35  </t>
  </si>
  <si>
    <t xml:space="preserve">10:58  
15:35  </t>
  </si>
  <si>
    <t>杨金元</t>
  </si>
  <si>
    <t xml:space="preserve">09:32  
18:09  </t>
  </si>
  <si>
    <t xml:space="preserve">09:14  
18:13  </t>
  </si>
  <si>
    <t xml:space="preserve">09:31  
18:05  </t>
  </si>
  <si>
    <t xml:space="preserve">09:28  
18:22  </t>
  </si>
  <si>
    <t xml:space="preserve">09:29  
18:04  </t>
  </si>
  <si>
    <t xml:space="preserve">09:31  
18:04  </t>
  </si>
  <si>
    <t xml:space="preserve">09:38  
18:04  </t>
  </si>
  <si>
    <t xml:space="preserve">18:03  </t>
  </si>
  <si>
    <t xml:space="preserve">09:28  
18:14  </t>
  </si>
  <si>
    <t xml:space="preserve">09:16  
18:03  </t>
  </si>
  <si>
    <t xml:space="preserve">09:22  
18:03  </t>
  </si>
  <si>
    <t xml:space="preserve">09:12  
18:03  </t>
  </si>
  <si>
    <t xml:space="preserve">09:33  
18:06  </t>
  </si>
  <si>
    <t xml:space="preserve">09:27  
18:05  </t>
  </si>
  <si>
    <t xml:space="preserve">09:15  
18:03  </t>
  </si>
  <si>
    <t xml:space="preserve">09:22   
18:12  </t>
  </si>
  <si>
    <t xml:space="preserve">09:23  
18:08  </t>
  </si>
  <si>
    <t xml:space="preserve">09:32  
18:04  </t>
  </si>
  <si>
    <t xml:space="preserve">09:32  
18:06  </t>
  </si>
  <si>
    <t xml:space="preserve">09:35  
18:03  </t>
  </si>
  <si>
    <t xml:space="preserve">09:18  
18:03  </t>
  </si>
  <si>
    <t>杨佳丽</t>
  </si>
  <si>
    <t xml:space="preserve">09:00  
18:06  </t>
  </si>
  <si>
    <t xml:space="preserve">09:07  
18:19  </t>
  </si>
  <si>
    <t xml:space="preserve">09:23 
18:42  </t>
  </si>
  <si>
    <t xml:space="preserve">09:02  
18:08  </t>
  </si>
  <si>
    <t xml:space="preserve">08:59  
18:04  </t>
  </si>
  <si>
    <t xml:space="preserve">07:23  
15:36  </t>
  </si>
  <si>
    <t xml:space="preserve">11:53  
16:08  </t>
  </si>
  <si>
    <t xml:space="preserve">11:41  
16:07  </t>
  </si>
  <si>
    <t xml:space="preserve">11:45  
16:00  </t>
  </si>
  <si>
    <t xml:space="preserve">11:31  
16:05  </t>
  </si>
  <si>
    <t xml:space="preserve">12:11  
16:15  </t>
  </si>
  <si>
    <t xml:space="preserve">11:55  
16:03  </t>
  </si>
  <si>
    <t xml:space="preserve">11:35  
16:03  </t>
  </si>
  <si>
    <t xml:space="preserve">11:38  
16:11  </t>
  </si>
  <si>
    <t>夏啟军</t>
  </si>
  <si>
    <t xml:space="preserve">09:01  
18:12  </t>
  </si>
  <si>
    <t xml:space="preserve">08:57  
18:05  </t>
  </si>
  <si>
    <t xml:space="preserve">09:03  
18:06  </t>
  </si>
  <si>
    <t xml:space="preserve">09:01  
18:19  </t>
  </si>
  <si>
    <t xml:space="preserve">09:05  
18:13  </t>
  </si>
  <si>
    <t xml:space="preserve">08:58  
18:05  </t>
  </si>
  <si>
    <t xml:space="preserve">08:57  
18:08  </t>
  </si>
  <si>
    <t xml:space="preserve">09:02  
18:05  </t>
  </si>
  <si>
    <t xml:space="preserve">08:55  
18:10  </t>
  </si>
  <si>
    <t xml:space="preserve">08:59  
18:03  </t>
  </si>
  <si>
    <t xml:space="preserve">09:04  
18:07  </t>
  </si>
  <si>
    <t xml:space="preserve">09:01  
18:11  </t>
  </si>
  <si>
    <t xml:space="preserve">09:04  
18:15  </t>
  </si>
  <si>
    <t xml:space="preserve">09:00  
18:14  </t>
  </si>
  <si>
    <t xml:space="preserve">09:04  
18:02  </t>
  </si>
  <si>
    <t xml:space="preserve">09:00  
18:07  </t>
  </si>
  <si>
    <t xml:space="preserve">08:59  
18:07  </t>
  </si>
  <si>
    <t xml:space="preserve">09:06  
18:06  </t>
  </si>
  <si>
    <t xml:space="preserve">09:04  
18:09  </t>
  </si>
  <si>
    <t xml:space="preserve">10:57  
15:32  </t>
  </si>
  <si>
    <t>吴坚</t>
  </si>
  <si>
    <t xml:space="preserve">11:54  </t>
  </si>
  <si>
    <t xml:space="preserve">11:26  </t>
  </si>
  <si>
    <t xml:space="preserve">11:22  
15:35  </t>
  </si>
  <si>
    <t xml:space="preserve">11:16  
15:33  </t>
  </si>
  <si>
    <t xml:space="preserve">11:09  
15:33  </t>
  </si>
  <si>
    <t xml:space="preserve">11:22  </t>
  </si>
  <si>
    <t xml:space="preserve">08:49  
18:03  </t>
  </si>
  <si>
    <t xml:space="preserve">08:57  
18:04  </t>
  </si>
  <si>
    <t xml:space="preserve">09:02   
18:03  </t>
  </si>
  <si>
    <t xml:space="preserve">09:26  
18:05  </t>
  </si>
  <si>
    <t xml:space="preserve">11:52  
16:04  </t>
  </si>
  <si>
    <t xml:space="preserve">11:59  
16:04  </t>
  </si>
  <si>
    <t xml:space="preserve">11:45  
16:04  </t>
  </si>
  <si>
    <t xml:space="preserve">11:48  
16:04  </t>
  </si>
  <si>
    <t xml:space="preserve">08:44  
18:05  </t>
  </si>
  <si>
    <t xml:space="preserve">08:49  
18:05  </t>
  </si>
  <si>
    <t xml:space="preserve">11:06  
15:34  </t>
  </si>
  <si>
    <t xml:space="preserve">10:54  
15:37  </t>
  </si>
  <si>
    <t>吴皓</t>
  </si>
  <si>
    <t xml:space="preserve">09:17  
18:09  </t>
  </si>
  <si>
    <t xml:space="preserve">12:14  </t>
  </si>
  <si>
    <t xml:space="preserve">12:06  
16:01  </t>
  </si>
  <si>
    <t xml:space="preserve">09:02  
18:04  </t>
  </si>
  <si>
    <t xml:space="preserve">10:49  
15:33  </t>
  </si>
  <si>
    <t xml:space="preserve">12:00  
16:05  </t>
  </si>
  <si>
    <t xml:space="preserve">09:02  
18:03  </t>
  </si>
  <si>
    <t xml:space="preserve">12:11  
16:02  </t>
  </si>
  <si>
    <t xml:space="preserve">11:05  
15:34  </t>
  </si>
  <si>
    <t xml:space="preserve">11:11  </t>
  </si>
  <si>
    <t xml:space="preserve">11:09  
15:32  </t>
  </si>
  <si>
    <t xml:space="preserve">09:05  
18:05  </t>
  </si>
  <si>
    <t xml:space="preserve">09:27  
18:03  </t>
  </si>
  <si>
    <t xml:space="preserve">12:06  
16:03  </t>
  </si>
  <si>
    <t xml:space="preserve">09:15  
18:06  </t>
  </si>
  <si>
    <t xml:space="preserve">09:11  
18:03  </t>
  </si>
  <si>
    <t xml:space="preserve">09:13  
18:03  </t>
  </si>
  <si>
    <t>魏津</t>
  </si>
  <si>
    <t>万能渠道推稿</t>
  </si>
  <si>
    <t xml:space="preserve">09:16  
18:38  </t>
  </si>
  <si>
    <t xml:space="preserve">09:46  </t>
  </si>
  <si>
    <t xml:space="preserve">11:07  
15:50  </t>
  </si>
  <si>
    <t xml:space="preserve">09:32  
15:36  </t>
  </si>
  <si>
    <t xml:space="preserve">09:34  
15:34  </t>
  </si>
  <si>
    <t xml:space="preserve">09:38  
15:35  </t>
  </si>
  <si>
    <t xml:space="preserve">10:56  
15:39  </t>
  </si>
  <si>
    <t xml:space="preserve">10:42  
15:43  </t>
  </si>
  <si>
    <t xml:space="preserve">08:23  
15:36  </t>
  </si>
  <si>
    <t xml:space="preserve">10:49  
15:34  </t>
  </si>
  <si>
    <t xml:space="preserve">11:14  
15:32  </t>
  </si>
  <si>
    <t>秦婕</t>
  </si>
  <si>
    <t xml:space="preserve">09:07  
18:07  </t>
  </si>
  <si>
    <t xml:space="preserve">09:08  
18:04  </t>
  </si>
  <si>
    <t xml:space="preserve">09:06  
18:04  </t>
  </si>
  <si>
    <t xml:space="preserve">09:06  
18:07  </t>
  </si>
  <si>
    <t xml:space="preserve">09:03  
18:04  </t>
  </si>
  <si>
    <t xml:space="preserve">09:07  
18:05  </t>
  </si>
  <si>
    <t xml:space="preserve">09:06  
18:03  </t>
  </si>
  <si>
    <t xml:space="preserve">09:09  
18:03  </t>
  </si>
  <si>
    <t xml:space="preserve">09:07  
18:04  </t>
  </si>
  <si>
    <t xml:space="preserve">09:07  
18:02  </t>
  </si>
  <si>
    <t>茅燕燕</t>
  </si>
  <si>
    <t>内容审核组长</t>
  </si>
  <si>
    <t xml:space="preserve">09:27  
18:20  </t>
  </si>
  <si>
    <t xml:space="preserve">09:27   
18:35  </t>
  </si>
  <si>
    <t xml:space="preserve">09:53  
19:04  </t>
  </si>
  <si>
    <t xml:space="preserve">09:21  
18:31  </t>
  </si>
  <si>
    <t xml:space="preserve">09:32  
17:22  </t>
  </si>
  <si>
    <t xml:space="preserve">09:24  
18:14  </t>
  </si>
  <si>
    <t xml:space="preserve">09:23  
20:08  </t>
  </si>
  <si>
    <t xml:space="preserve">09:20  
18:16  </t>
  </si>
  <si>
    <t xml:space="preserve">09:29  
18:28  </t>
  </si>
  <si>
    <t xml:space="preserve">09:18  </t>
  </si>
  <si>
    <t xml:space="preserve">09:31  
22:03  </t>
  </si>
  <si>
    <t xml:space="preserve">09:25  
18:20  </t>
  </si>
  <si>
    <t xml:space="preserve">11:29  
16:04  </t>
  </si>
  <si>
    <t xml:space="preserve">09:23  
18:51  </t>
  </si>
  <si>
    <t xml:space="preserve">09:21  
18:33  </t>
  </si>
  <si>
    <t>刘文慧</t>
  </si>
  <si>
    <t>李欢霖</t>
  </si>
  <si>
    <t xml:space="preserve">11:54  
16:01  </t>
  </si>
  <si>
    <t xml:space="preserve">11:56  
16:02  </t>
  </si>
  <si>
    <t xml:space="preserve">11:52  
16:05  </t>
  </si>
  <si>
    <t xml:space="preserve">11:54  
16:02  </t>
  </si>
  <si>
    <t xml:space="preserve">10:56  
15:35  </t>
  </si>
  <si>
    <t xml:space="preserve">10:51  
15:32  </t>
  </si>
  <si>
    <t xml:space="preserve">10:54  
15:33  </t>
  </si>
  <si>
    <t xml:space="preserve">11:08  
17:01  </t>
  </si>
  <si>
    <t xml:space="preserve">11:50  
16:02  </t>
  </si>
  <si>
    <t xml:space="preserve">11:55  
16:02  </t>
  </si>
  <si>
    <t xml:space="preserve">11:51  
22:54  </t>
  </si>
  <si>
    <t>姜梦橙</t>
  </si>
  <si>
    <t xml:space="preserve">12:09  
16:05  </t>
  </si>
  <si>
    <t xml:space="preserve">11:53  
16:03  </t>
  </si>
  <si>
    <t xml:space="preserve">12:06  
16:02  </t>
  </si>
  <si>
    <t xml:space="preserve">11:57  
16:03  </t>
  </si>
  <si>
    <t xml:space="preserve">10:57  
15:36  </t>
  </si>
  <si>
    <t xml:space="preserve">11:13  
15:34  </t>
  </si>
  <si>
    <t xml:space="preserve">11:10  
15:34  </t>
  </si>
  <si>
    <t xml:space="preserve">11:03  
15:36  </t>
  </si>
  <si>
    <t xml:space="preserve">12:19  
16:03  </t>
  </si>
  <si>
    <t xml:space="preserve">12:07  
16:04  </t>
  </si>
  <si>
    <t xml:space="preserve">12:08  
16:03  </t>
  </si>
  <si>
    <t xml:space="preserve">11:49  
16:04  </t>
  </si>
  <si>
    <t xml:space="preserve">12:04  
16:05  </t>
  </si>
  <si>
    <t>江岑</t>
  </si>
  <si>
    <t xml:space="preserve">10:55  
15:33  </t>
  </si>
  <si>
    <t xml:space="preserve">10:47  </t>
  </si>
  <si>
    <t xml:space="preserve">08:59  
18:06  </t>
  </si>
  <si>
    <t xml:space="preserve">11:44  
16:13  </t>
  </si>
  <si>
    <t xml:space="preserve">11:10  
16:17  </t>
  </si>
  <si>
    <t xml:space="preserve">11:41  
16:01  </t>
  </si>
  <si>
    <t xml:space="preserve">09:10  
18:03  </t>
  </si>
  <si>
    <t xml:space="preserve">09:15  
18:05  </t>
  </si>
  <si>
    <t xml:space="preserve">08:56  
18:02  </t>
  </si>
  <si>
    <t xml:space="preserve">09:11  
18:01  </t>
  </si>
  <si>
    <t xml:space="preserve">09:02  
18:02  </t>
  </si>
  <si>
    <t xml:space="preserve">11:40  
16:05  </t>
  </si>
  <si>
    <t xml:space="preserve">10:16  
16:04  </t>
  </si>
  <si>
    <t xml:space="preserve">10:45  
15:35  </t>
  </si>
  <si>
    <t xml:space="preserve">10:45  
15:33  </t>
  </si>
  <si>
    <t>胡丽</t>
  </si>
  <si>
    <t>内容编辑主管</t>
  </si>
  <si>
    <t xml:space="preserve">18:21  </t>
  </si>
  <si>
    <t xml:space="preserve">18:17  </t>
  </si>
  <si>
    <t xml:space="preserve">22:04  </t>
  </si>
  <si>
    <t xml:space="preserve">18:18  </t>
  </si>
  <si>
    <t xml:space="preserve">18:31  </t>
  </si>
  <si>
    <t xml:space="preserve">18:14  </t>
  </si>
  <si>
    <t xml:space="preserve">09:31  
18:18  </t>
  </si>
  <si>
    <t xml:space="preserve">09:58  
16:31  </t>
  </si>
  <si>
    <t xml:space="preserve">09:53  
20:08  </t>
  </si>
  <si>
    <t xml:space="preserve">09:46  
18:17  </t>
  </si>
  <si>
    <t xml:space="preserve">10:55  
22:03  </t>
  </si>
  <si>
    <t xml:space="preserve">09:47  
18:13  </t>
  </si>
  <si>
    <t xml:space="preserve">09:30  
18:19  </t>
  </si>
  <si>
    <t xml:space="preserve">09:35  
18:12  </t>
  </si>
  <si>
    <t xml:space="preserve">09:56  
18:40  </t>
  </si>
  <si>
    <t xml:space="preserve">09:35  
18:23  </t>
  </si>
  <si>
    <t>韩昌阳</t>
  </si>
  <si>
    <t xml:space="preserve">09:25  
18:05  </t>
  </si>
  <si>
    <t xml:space="preserve">09:18  
18:01  </t>
  </si>
  <si>
    <t xml:space="preserve">09:12  
18:04  </t>
  </si>
  <si>
    <t xml:space="preserve">11:44  
16:06  </t>
  </si>
  <si>
    <t xml:space="preserve">11:49  
16:05  </t>
  </si>
  <si>
    <t xml:space="preserve">09:06  
18:01  </t>
  </si>
  <si>
    <t xml:space="preserve">09:29  
18:07  </t>
  </si>
  <si>
    <t xml:space="preserve">09:26  
18:02  </t>
  </si>
  <si>
    <t xml:space="preserve">09:21  
18:02  </t>
  </si>
  <si>
    <t xml:space="preserve">10:57  
16:07  </t>
  </si>
  <si>
    <t xml:space="preserve">11:00  
15:37  </t>
  </si>
  <si>
    <t xml:space="preserve">11:51  
16:06  </t>
  </si>
  <si>
    <t xml:space="preserve">12:04  
17:07  </t>
  </si>
  <si>
    <t>付金辉</t>
  </si>
  <si>
    <t xml:space="preserve">10:36  
15:32  </t>
  </si>
  <si>
    <t xml:space="preserve">10:43  
15:31  </t>
  </si>
  <si>
    <t xml:space="preserve">08:38  
18:06  </t>
  </si>
  <si>
    <t xml:space="preserve">08:44  
18:03  </t>
  </si>
  <si>
    <t xml:space="preserve">11:47  
16:03  </t>
  </si>
  <si>
    <t xml:space="preserve">11:59  
16:06  </t>
  </si>
  <si>
    <t xml:space="preserve">11:48  
16:06  </t>
  </si>
  <si>
    <t xml:space="preserve">11:54  
16:09  </t>
  </si>
  <si>
    <t xml:space="preserve">11:43  
16:07  </t>
  </si>
  <si>
    <t xml:space="preserve">11:47  
16:01  </t>
  </si>
  <si>
    <t xml:space="preserve">11:33  
16:06  </t>
  </si>
  <si>
    <t xml:space="preserve">11:57  
16:04  </t>
  </si>
  <si>
    <t xml:space="preserve">11:36  
16:04  </t>
  </si>
  <si>
    <t xml:space="preserve">10:57  
15:40  </t>
  </si>
  <si>
    <t xml:space="preserve">11:11  
15:41  </t>
  </si>
  <si>
    <t xml:space="preserve">10:46  
16:19  </t>
  </si>
  <si>
    <t xml:space="preserve">10:56  
15:33  </t>
  </si>
  <si>
    <t xml:space="preserve">11:02  
15:33  </t>
  </si>
  <si>
    <t xml:space="preserve">08:50  
18:00  </t>
  </si>
  <si>
    <t xml:space="preserve">10:30  
15:39  </t>
  </si>
  <si>
    <t>冯思腾</t>
  </si>
  <si>
    <t xml:space="preserve">11:31  
16:02  </t>
  </si>
  <si>
    <t xml:space="preserve">09:08  
18:03  </t>
  </si>
  <si>
    <t xml:space="preserve">09:15  
19:33  </t>
  </si>
  <si>
    <t xml:space="preserve">09:10  
18:20  </t>
  </si>
  <si>
    <t xml:space="preserve">09:08  
18:02  </t>
  </si>
  <si>
    <t xml:space="preserve">11:07  
20:24  </t>
  </si>
  <si>
    <t xml:space="preserve">11:34  
16:04  </t>
  </si>
  <si>
    <t xml:space="preserve">11:43  
16:06  </t>
  </si>
  <si>
    <t xml:space="preserve">11:42  
16:03  </t>
  </si>
  <si>
    <t xml:space="preserve">09:12  
18:02  </t>
  </si>
  <si>
    <t xml:space="preserve">09:51  
18:53  </t>
  </si>
  <si>
    <t xml:space="preserve">09:17  
18:01  </t>
  </si>
  <si>
    <t xml:space="preserve">09:22  
18:02  </t>
  </si>
  <si>
    <t xml:space="preserve">11:50  
16:04  </t>
  </si>
  <si>
    <t xml:space="preserve">11:27  
16:04  </t>
  </si>
  <si>
    <t xml:space="preserve">11:27  
16:05  </t>
  </si>
  <si>
    <t>单晶晶</t>
  </si>
  <si>
    <t>东方头条事业部-大运营-品牌中心</t>
  </si>
  <si>
    <t>新媒体运营主管</t>
  </si>
  <si>
    <t xml:space="preserve">09:11  
19:09  </t>
  </si>
  <si>
    <t xml:space="preserve">09:05  
18:59  </t>
  </si>
  <si>
    <t xml:space="preserve">09:26  
18:36  </t>
  </si>
  <si>
    <t xml:space="preserve">09:28  
21:00  </t>
  </si>
  <si>
    <t xml:space="preserve">09:18 
20:05  </t>
  </si>
  <si>
    <t xml:space="preserve">21:05  </t>
  </si>
  <si>
    <t xml:space="preserve">09:12  
21:02  </t>
  </si>
  <si>
    <t xml:space="preserve">09:13  
20:07  </t>
  </si>
  <si>
    <t xml:space="preserve">08:53  
20:06  </t>
  </si>
  <si>
    <t xml:space="preserve">09:11  
20:17  </t>
  </si>
  <si>
    <t xml:space="preserve">08:56  
18:31  </t>
  </si>
  <si>
    <t xml:space="preserve">09:03  
20:17  </t>
  </si>
  <si>
    <t xml:space="preserve">20:06  </t>
  </si>
  <si>
    <t xml:space="preserve">09:09  
20:15  </t>
  </si>
  <si>
    <t xml:space="preserve">09:19  
19:59  </t>
  </si>
  <si>
    <t xml:space="preserve">09:25  
18:38  </t>
  </si>
  <si>
    <t xml:space="preserve">09:09  </t>
  </si>
  <si>
    <t xml:space="preserve">09:00  
20:01  </t>
  </si>
  <si>
    <t xml:space="preserve">08:55  
20:06  </t>
  </si>
  <si>
    <t xml:space="preserve">09:12  
20:05  </t>
  </si>
  <si>
    <t xml:space="preserve">09:19  
18:49  </t>
  </si>
  <si>
    <t>王秋琴</t>
  </si>
  <si>
    <t>东方头条事业部-大运营-品牌中心-创意文案组</t>
  </si>
  <si>
    <t>创意文案</t>
  </si>
  <si>
    <t xml:space="preserve">09:26  
18:34  </t>
  </si>
  <si>
    <t xml:space="preserve">09:25  
18:31  </t>
  </si>
  <si>
    <t xml:space="preserve">09:27  
18:41  </t>
  </si>
  <si>
    <t xml:space="preserve">09:23  
21:01  </t>
  </si>
  <si>
    <t xml:space="preserve">09:23  
18:58  </t>
  </si>
  <si>
    <t xml:space="preserve">09:22  
18:33  </t>
  </si>
  <si>
    <t xml:space="preserve">09:23  
18:52  </t>
  </si>
  <si>
    <t xml:space="preserve">09:25  
18:36  </t>
  </si>
  <si>
    <t xml:space="preserve">09:24  
18:40  </t>
  </si>
  <si>
    <t xml:space="preserve">09:24  
18:32  </t>
  </si>
  <si>
    <t xml:space="preserve">09:25  
18:40  </t>
  </si>
  <si>
    <t xml:space="preserve">09:27  
18:33  </t>
  </si>
  <si>
    <t xml:space="preserve">09:28  
18:34  </t>
  </si>
  <si>
    <t xml:space="preserve">09:07  
18:09  </t>
  </si>
  <si>
    <t>钮思绮</t>
  </si>
  <si>
    <t xml:space="preserve">09:26  
18:29  </t>
  </si>
  <si>
    <t xml:space="preserve">09:03  
18:20  </t>
  </si>
  <si>
    <t xml:space="preserve">09:12  
18:30  </t>
  </si>
  <si>
    <t xml:space="preserve">09:23  
21:00  </t>
  </si>
  <si>
    <t xml:space="preserve">09:23  
18:57  </t>
  </si>
  <si>
    <t xml:space="preserve">09:25  
18:33  </t>
  </si>
  <si>
    <t xml:space="preserve">09:27  
18:34  </t>
  </si>
  <si>
    <t>徐立洋</t>
  </si>
  <si>
    <t>东方头条事业部-大运营-品牌中心-新媒体运营组</t>
  </si>
  <si>
    <t>新媒体运营</t>
  </si>
  <si>
    <t xml:space="preserve">09:24  
20:28  </t>
  </si>
  <si>
    <t xml:space="preserve">09:20  
19:39  </t>
  </si>
  <si>
    <t xml:space="preserve">09:03  
18:46  </t>
  </si>
  <si>
    <t xml:space="preserve">08:59  
18:32  </t>
  </si>
  <si>
    <t xml:space="preserve">09:11  
18:32  </t>
  </si>
  <si>
    <t xml:space="preserve">09:18  
18:36  </t>
  </si>
  <si>
    <t xml:space="preserve">09:15  
19:08  </t>
  </si>
  <si>
    <t xml:space="preserve">09:23  
19:03  </t>
  </si>
  <si>
    <t xml:space="preserve">10:33  
14:47  </t>
  </si>
  <si>
    <t xml:space="preserve">09:13  
20:03  </t>
  </si>
  <si>
    <t xml:space="preserve">09:17  
18:46  </t>
  </si>
  <si>
    <t xml:space="preserve">09:16  
19:07  </t>
  </si>
  <si>
    <t xml:space="preserve">09:23  
18:43  </t>
  </si>
  <si>
    <t xml:space="preserve">09:23  
18:45  </t>
  </si>
  <si>
    <t xml:space="preserve">09:19  
18:48  </t>
  </si>
  <si>
    <t>陈颖</t>
  </si>
  <si>
    <t>东方头条事业部-大运营-用户中心</t>
  </si>
  <si>
    <t>活动运营专员</t>
  </si>
  <si>
    <t xml:space="preserve">09:18  
18:30  </t>
  </si>
  <si>
    <t xml:space="preserve">09:13  
18:31  </t>
  </si>
  <si>
    <t xml:space="preserve">09:19  
18:41  </t>
  </si>
  <si>
    <t xml:space="preserve">09:22  
18:41  </t>
  </si>
  <si>
    <t xml:space="preserve">09:07  
18:57  </t>
  </si>
  <si>
    <t xml:space="preserve">09:14  
19:26  </t>
  </si>
  <si>
    <t xml:space="preserve">09:07  
18:30  </t>
  </si>
  <si>
    <t xml:space="preserve">09:26  
18:40  </t>
  </si>
  <si>
    <t xml:space="preserve">09:06  
18:37  </t>
  </si>
  <si>
    <t xml:space="preserve">09:10  
18:34  </t>
  </si>
  <si>
    <t xml:space="preserve">09:19  
18:33  </t>
  </si>
  <si>
    <t xml:space="preserve">09:19  
18:34  </t>
  </si>
  <si>
    <t xml:space="preserve">09:28  
18:39  </t>
  </si>
  <si>
    <t>包先润</t>
  </si>
  <si>
    <t>数据运营</t>
  </si>
  <si>
    <t xml:space="preserve">09:17  
18:30  </t>
  </si>
  <si>
    <t xml:space="preserve">09:37  
18:37  </t>
  </si>
  <si>
    <t xml:space="preserve">09:18  
18:29  </t>
  </si>
  <si>
    <t xml:space="preserve">09:14  
18:29  </t>
  </si>
  <si>
    <t xml:space="preserve">08:35  
18:11  </t>
  </si>
  <si>
    <t xml:space="preserve">09:23  
18:29  </t>
  </si>
  <si>
    <t xml:space="preserve">09:27  
22:07  </t>
  </si>
  <si>
    <t xml:space="preserve">18:29  </t>
  </si>
  <si>
    <t xml:space="preserve">09:14  
22:01  </t>
  </si>
  <si>
    <t xml:space="preserve">09:16  
22:00  </t>
  </si>
  <si>
    <t xml:space="preserve">09:29  
20:00  </t>
  </si>
  <si>
    <t xml:space="preserve">09:34  
22:01  </t>
  </si>
  <si>
    <t xml:space="preserve">09:14  
18:31  </t>
  </si>
  <si>
    <t>周佳莉</t>
  </si>
  <si>
    <t>东方头条事业部-大运营-用户中心-客服组</t>
  </si>
  <si>
    <t>客服专员</t>
  </si>
  <si>
    <t xml:space="preserve">08:53  
18:03  </t>
  </si>
  <si>
    <t xml:space="preserve">08:50  
18:03  </t>
  </si>
  <si>
    <t xml:space="preserve">08:57  
18:06  </t>
  </si>
  <si>
    <t xml:space="preserve">08:43  
18:00  </t>
  </si>
  <si>
    <t xml:space="preserve">08:58  
18:01  </t>
  </si>
  <si>
    <t xml:space="preserve">09:20  
18:22  </t>
  </si>
  <si>
    <t xml:space="preserve">08:53  
18:01  </t>
  </si>
  <si>
    <t xml:space="preserve">09:17  
17:21  </t>
  </si>
  <si>
    <t xml:space="preserve">08:51  
17:01  </t>
  </si>
  <si>
    <t xml:space="preserve">09:00  
17:10  </t>
  </si>
  <si>
    <t xml:space="preserve">08:24  
17:05  </t>
  </si>
  <si>
    <t xml:space="preserve">08:41  
17:07  </t>
  </si>
  <si>
    <t xml:space="preserve">08:40  
17:06  </t>
  </si>
  <si>
    <t xml:space="preserve">08:36  
17:04  </t>
  </si>
  <si>
    <t xml:space="preserve">08:52  
17:02  </t>
  </si>
  <si>
    <t>余晓斐</t>
  </si>
  <si>
    <t xml:space="preserve">09:58  
18:26  </t>
  </si>
  <si>
    <t>陆迪婷</t>
  </si>
  <si>
    <t>客服组长</t>
  </si>
  <si>
    <t xml:space="preserve">08:52  
18:03  </t>
  </si>
  <si>
    <t xml:space="preserve">08:51  
18:04  </t>
  </si>
  <si>
    <t xml:space="preserve">08:51  
18:14  </t>
  </si>
  <si>
    <t xml:space="preserve">09:06  
18:08  </t>
  </si>
  <si>
    <t xml:space="preserve">08:46  
18:00  </t>
  </si>
  <si>
    <t xml:space="preserve">08:50  
18:02  </t>
  </si>
  <si>
    <t xml:space="preserve">09:02  
18:10  </t>
  </si>
  <si>
    <t xml:space="preserve">08:49  
18:06  </t>
  </si>
  <si>
    <t xml:space="preserve">08:11  
18:01  </t>
  </si>
  <si>
    <t xml:space="preserve">08:51  
18:02  </t>
  </si>
  <si>
    <t xml:space="preserve">09:04  
18:06  </t>
  </si>
  <si>
    <t xml:space="preserve">08:48  
18:00  </t>
  </si>
  <si>
    <t xml:space="preserve">08:49  </t>
  </si>
  <si>
    <t>李康</t>
  </si>
  <si>
    <t xml:space="preserve">09:47  
18:02  </t>
  </si>
  <si>
    <t xml:space="preserve">09:23  
18:22  </t>
  </si>
  <si>
    <t xml:space="preserve">09:39  
17:57  </t>
  </si>
  <si>
    <t xml:space="preserve">13:38  
18:01  </t>
  </si>
  <si>
    <t xml:space="preserve">09:22  
18:25  </t>
  </si>
  <si>
    <t xml:space="preserve">09:54  
18:14  </t>
  </si>
  <si>
    <t xml:space="preserve">09:37  
18:00  </t>
  </si>
  <si>
    <t xml:space="preserve">09:23  
18:23  </t>
  </si>
  <si>
    <t xml:space="preserve">10:54  
18:02  </t>
  </si>
  <si>
    <t>胡红霞</t>
  </si>
  <si>
    <t xml:space="preserve">09:17  
18:31  </t>
  </si>
  <si>
    <t xml:space="preserve">08:44  
18:04  </t>
  </si>
  <si>
    <t xml:space="preserve">08:56  
18:17  </t>
  </si>
  <si>
    <t xml:space="preserve">09:05  
18:30  </t>
  </si>
  <si>
    <t xml:space="preserve">08:55  
18:20  </t>
  </si>
  <si>
    <t xml:space="preserve">09:09  
18:10  </t>
  </si>
  <si>
    <t xml:space="preserve">08:53  
18:11  </t>
  </si>
  <si>
    <t xml:space="preserve">08:55  
18:05  </t>
  </si>
  <si>
    <t xml:space="preserve">09:09  
18:11  </t>
  </si>
  <si>
    <t>殷进</t>
  </si>
  <si>
    <t>东方头条事业部-大运营-资讯中心</t>
  </si>
  <si>
    <t>产品运营经理</t>
  </si>
  <si>
    <t xml:space="preserve">09:02  
18:47  </t>
  </si>
  <si>
    <t xml:space="preserve">09:21  
18:34  </t>
  </si>
  <si>
    <t xml:space="preserve">09:02  
19:06  </t>
  </si>
  <si>
    <t xml:space="preserve">09:22  
18:52  </t>
  </si>
  <si>
    <t xml:space="preserve">09:06  
18:28  </t>
  </si>
  <si>
    <t xml:space="preserve">08:56  
18:40  </t>
  </si>
  <si>
    <t xml:space="preserve">09:25  
21:05  </t>
  </si>
  <si>
    <t xml:space="preserve">09:25  
20:06  </t>
  </si>
  <si>
    <t xml:space="preserve">09:11  
18:41  </t>
  </si>
  <si>
    <t xml:space="preserve">09:25  
21:01  </t>
  </si>
  <si>
    <t xml:space="preserve">09:04  
19:16  </t>
  </si>
  <si>
    <t xml:space="preserve">09:12  
18:41  </t>
  </si>
  <si>
    <t xml:space="preserve">09:02  
19:05  </t>
  </si>
  <si>
    <t xml:space="preserve">09:04  
20:12  </t>
  </si>
  <si>
    <t xml:space="preserve">09:09  
18:44  </t>
  </si>
  <si>
    <t xml:space="preserve">09:05  
19:21  </t>
  </si>
  <si>
    <t>姚碧倩</t>
  </si>
  <si>
    <t xml:space="preserve">09:16  
23:38  </t>
  </si>
  <si>
    <t xml:space="preserve">09:34  
20:12  </t>
  </si>
  <si>
    <t xml:space="preserve">09:28  
18:35  </t>
  </si>
  <si>
    <t xml:space="preserve">09:11  
22:03  </t>
  </si>
  <si>
    <t xml:space="preserve">09:25  
19:51  </t>
  </si>
  <si>
    <t xml:space="preserve">09:19  
18:54  </t>
  </si>
  <si>
    <t xml:space="preserve">09:23   
00:05  </t>
  </si>
  <si>
    <t xml:space="preserve">09:21  
22:11  </t>
  </si>
  <si>
    <t xml:space="preserve">09:20  
21:10  </t>
  </si>
  <si>
    <t xml:space="preserve">09:30  
20:00  </t>
  </si>
  <si>
    <t xml:space="preserve">09:22  </t>
  </si>
  <si>
    <t xml:space="preserve">09:21  
18:56  </t>
  </si>
  <si>
    <t xml:space="preserve">09:27  
18:55  </t>
  </si>
  <si>
    <t xml:space="preserve">09:29 
22:05  </t>
  </si>
  <si>
    <t xml:space="preserve">09:33  
19:39  </t>
  </si>
  <si>
    <t xml:space="preserve">09:21  
20:07  </t>
  </si>
  <si>
    <t xml:space="preserve">09:43  
19:02  </t>
  </si>
  <si>
    <t xml:space="preserve">09:29  
19:24  </t>
  </si>
  <si>
    <t xml:space="preserve">09:25  
22:05  </t>
  </si>
  <si>
    <t xml:space="preserve">09:36  
00:22  </t>
  </si>
  <si>
    <t>王文剑</t>
  </si>
  <si>
    <t>产品专员</t>
  </si>
  <si>
    <t xml:space="preserve">09:28  
20:05  </t>
  </si>
  <si>
    <t xml:space="preserve">10:22  
20:03  </t>
  </si>
  <si>
    <t xml:space="preserve">21:01  </t>
  </si>
  <si>
    <t xml:space="preserve">09:26  
21:05  </t>
  </si>
  <si>
    <t xml:space="preserve">10:24  
21:01  </t>
  </si>
  <si>
    <t xml:space="preserve">09:28  
20:13  </t>
  </si>
  <si>
    <t xml:space="preserve">21:09  </t>
  </si>
  <si>
    <t xml:space="preserve">10:29  
21:04  </t>
  </si>
  <si>
    <t xml:space="preserve">09:26  
21:06  </t>
  </si>
  <si>
    <t xml:space="preserve">22:23  </t>
  </si>
  <si>
    <t xml:space="preserve">10:24  
18:45  </t>
  </si>
  <si>
    <t xml:space="preserve">09:26  
22:03  </t>
  </si>
  <si>
    <t xml:space="preserve">09:29  
21:02  </t>
  </si>
  <si>
    <t xml:space="preserve">10:20  
21:17  </t>
  </si>
  <si>
    <t xml:space="preserve">09:30  
21:04  </t>
  </si>
  <si>
    <t xml:space="preserve">10:18  
20:05  </t>
  </si>
  <si>
    <t xml:space="preserve">10:25  
21:03  </t>
  </si>
  <si>
    <t xml:space="preserve">09:26  
23:05  </t>
  </si>
  <si>
    <t xml:space="preserve">10:23  
22:06  </t>
  </si>
  <si>
    <t>宋映黎</t>
  </si>
  <si>
    <t xml:space="preserve">09:19  
19:43  </t>
  </si>
  <si>
    <t xml:space="preserve">09:18  
20:19  </t>
  </si>
  <si>
    <t xml:space="preserve">09:19  
22:09  </t>
  </si>
  <si>
    <t xml:space="preserve">09:17   
00:05  </t>
  </si>
  <si>
    <t xml:space="preserve">09:18  
22:01  </t>
  </si>
  <si>
    <t xml:space="preserve">09:18  
20:05  </t>
  </si>
  <si>
    <t xml:space="preserve">09:17  
20:00  </t>
  </si>
  <si>
    <t xml:space="preserve">10:15  
20:42  </t>
  </si>
  <si>
    <t xml:space="preserve">09:16  
20:38  </t>
  </si>
  <si>
    <t xml:space="preserve">09:09  
18:30  </t>
  </si>
  <si>
    <t xml:space="preserve">09:11  
20:29  </t>
  </si>
  <si>
    <t xml:space="preserve">09:17  
21:16  </t>
  </si>
  <si>
    <t xml:space="preserve">09:25  
19:11  </t>
  </si>
  <si>
    <t xml:space="preserve">09:29  
21:19  </t>
  </si>
  <si>
    <t xml:space="preserve">09:16  
22:19  </t>
  </si>
  <si>
    <t xml:space="preserve">09:17  
18:20  </t>
  </si>
  <si>
    <t>高伊</t>
  </si>
  <si>
    <t xml:space="preserve">09:24  
21:07  </t>
  </si>
  <si>
    <t xml:space="preserve">09:28  
20:12  </t>
  </si>
  <si>
    <t xml:space="preserve">19:02  </t>
  </si>
  <si>
    <t xml:space="preserve">20:18  </t>
  </si>
  <si>
    <t xml:space="preserve">09:21  
19:51  </t>
  </si>
  <si>
    <t xml:space="preserve">09:28  
18:54  </t>
  </si>
  <si>
    <t xml:space="preserve">09:26  
18:33  </t>
  </si>
  <si>
    <t xml:space="preserve">09:24  
22:13  </t>
  </si>
  <si>
    <t xml:space="preserve">09:26  
21:16  </t>
  </si>
  <si>
    <t xml:space="preserve">09:19  
20:00  </t>
  </si>
  <si>
    <t xml:space="preserve">19:28  </t>
  </si>
  <si>
    <t xml:space="preserve">09:19  
18:56  </t>
  </si>
  <si>
    <t xml:space="preserve">09:26  
18:58  </t>
  </si>
  <si>
    <t xml:space="preserve">09:25  
20:24  </t>
  </si>
  <si>
    <t xml:space="preserve">09:30  
18:59  </t>
  </si>
  <si>
    <t xml:space="preserve">09:28  
20:07  </t>
  </si>
  <si>
    <t xml:space="preserve">09:21  
19:02  </t>
  </si>
  <si>
    <t xml:space="preserve">09:24  
21:06  </t>
  </si>
  <si>
    <t xml:space="preserve">21:33  </t>
  </si>
  <si>
    <t xml:space="preserve">09:22  
20:00  </t>
  </si>
  <si>
    <t>卓艳艳</t>
  </si>
  <si>
    <t>东方头条事业部-东方头条APP产品组</t>
  </si>
  <si>
    <t xml:space="preserve">23:08  </t>
  </si>
  <si>
    <t xml:space="preserve">09:29  
18:35  </t>
  </si>
  <si>
    <t xml:space="preserve">09:29  
21:05  </t>
  </si>
  <si>
    <t xml:space="preserve">09:28   
18:33  </t>
  </si>
  <si>
    <t xml:space="preserve">09:23  </t>
  </si>
  <si>
    <t xml:space="preserve">18:34  </t>
  </si>
  <si>
    <t xml:space="preserve">09:26  
18:49  </t>
  </si>
  <si>
    <t xml:space="preserve">09:26  
19:40  </t>
  </si>
  <si>
    <t xml:space="preserve">09:24  
19:12  </t>
  </si>
  <si>
    <t xml:space="preserve">09:21  
18:52  </t>
  </si>
  <si>
    <t xml:space="preserve">09:22  
19:42  </t>
  </si>
  <si>
    <t xml:space="preserve">09:28  
19:22  </t>
  </si>
  <si>
    <t xml:space="preserve">09:22  
18:35  </t>
  </si>
  <si>
    <t xml:space="preserve">09:30  
18:33  </t>
  </si>
  <si>
    <t xml:space="preserve">09:28  
18:31  </t>
  </si>
  <si>
    <t>周圣</t>
  </si>
  <si>
    <t xml:space="preserve">12:31  
18:57  </t>
  </si>
  <si>
    <t xml:space="preserve">09:11  
19:43  </t>
  </si>
  <si>
    <t xml:space="preserve">09:09  
19:14  </t>
  </si>
  <si>
    <t xml:space="preserve">09:13  
19:04  </t>
  </si>
  <si>
    <t xml:space="preserve">09:10  
20:43  </t>
  </si>
  <si>
    <t xml:space="preserve">09:13  
21:11  </t>
  </si>
  <si>
    <t xml:space="preserve">09:12  
20:29  </t>
  </si>
  <si>
    <t xml:space="preserve">08:58  
19:40  </t>
  </si>
  <si>
    <t>周俊涛</t>
  </si>
  <si>
    <t xml:space="preserve">09:20  
20:05  </t>
  </si>
  <si>
    <t xml:space="preserve">09:19  
22:08  </t>
  </si>
  <si>
    <t xml:space="preserve">09:18  
22:02  </t>
  </si>
  <si>
    <t xml:space="preserve">09:20  
00:07  </t>
  </si>
  <si>
    <t xml:space="preserve">09:21  
18:32  </t>
  </si>
  <si>
    <t xml:space="preserve">09:21  
19:04  </t>
  </si>
  <si>
    <t xml:space="preserve">09:20  
18:31  </t>
  </si>
  <si>
    <t xml:space="preserve">09:19  
18:31  </t>
  </si>
  <si>
    <t xml:space="preserve">09:20  
20:09  </t>
  </si>
  <si>
    <t xml:space="preserve">09:18  
22:06  </t>
  </si>
  <si>
    <t xml:space="preserve">09:20  
22:31  </t>
  </si>
  <si>
    <t xml:space="preserve">09:21  
22:05  </t>
  </si>
  <si>
    <t xml:space="preserve">09:19  
19:35  </t>
  </si>
  <si>
    <t xml:space="preserve">09:22  
18:31  </t>
  </si>
  <si>
    <t xml:space="preserve">09:20  
22:02  </t>
  </si>
  <si>
    <t>张琦</t>
  </si>
  <si>
    <t>高级产品经理</t>
  </si>
  <si>
    <t xml:space="preserve">09:38  
04:01  </t>
  </si>
  <si>
    <t xml:space="preserve">09:39  
01:00  </t>
  </si>
  <si>
    <t xml:space="preserve">10:56  
19:21  </t>
  </si>
  <si>
    <t xml:space="preserve">09:36  
18:52  </t>
  </si>
  <si>
    <t xml:space="preserve">09:37  
21:08  </t>
  </si>
  <si>
    <t xml:space="preserve">09:35  
20:45  </t>
  </si>
  <si>
    <t xml:space="preserve">09:36  
22:35  </t>
  </si>
  <si>
    <t xml:space="preserve">09:36  
20:06  </t>
  </si>
  <si>
    <t xml:space="preserve">09:32  
21:06  </t>
  </si>
  <si>
    <t xml:space="preserve">09:48  
17:22  </t>
  </si>
  <si>
    <t xml:space="preserve">09:37  
23:51  </t>
  </si>
  <si>
    <t xml:space="preserve">09:37  
02:04  </t>
  </si>
  <si>
    <t xml:space="preserve">12:38  
18:30  </t>
  </si>
  <si>
    <t xml:space="preserve">09:29  
00:13  </t>
  </si>
  <si>
    <t xml:space="preserve">10:59  
22:06  </t>
  </si>
  <si>
    <t xml:space="preserve">10:05  
00:17  </t>
  </si>
  <si>
    <t xml:space="preserve">09:36  
19:45  </t>
  </si>
  <si>
    <t xml:space="preserve">09:35  
21:02  </t>
  </si>
  <si>
    <t xml:space="preserve">09:36  
20:32  </t>
  </si>
  <si>
    <t xml:space="preserve">09:36  
22:32  </t>
  </si>
  <si>
    <t>应静静</t>
  </si>
  <si>
    <t>产品总监</t>
  </si>
  <si>
    <t xml:space="preserve">09:33  
12:18  </t>
  </si>
  <si>
    <t xml:space="preserve">09:32  
21:37  </t>
  </si>
  <si>
    <t xml:space="preserve">09:53  
23:33  </t>
  </si>
  <si>
    <t xml:space="preserve">09:33  
22:02  </t>
  </si>
  <si>
    <t xml:space="preserve">09:34  
22:53  </t>
  </si>
  <si>
    <t xml:space="preserve">09:43  
21:02  </t>
  </si>
  <si>
    <t xml:space="preserve">09:31  
21:01  </t>
  </si>
  <si>
    <t xml:space="preserve">09:49  
00:01  </t>
  </si>
  <si>
    <t xml:space="preserve">09:51  
21:26  </t>
  </si>
  <si>
    <t xml:space="preserve">09:51  
21:28  </t>
  </si>
  <si>
    <t xml:space="preserve">09:37  
22:36  </t>
  </si>
  <si>
    <t xml:space="preserve">09:33  
23:35  </t>
  </si>
  <si>
    <t xml:space="preserve">09:40  
02:44  </t>
  </si>
  <si>
    <t xml:space="preserve">11:55  
21:43  </t>
  </si>
  <si>
    <t xml:space="preserve">09:46  
22:32  </t>
  </si>
  <si>
    <t xml:space="preserve">09:44  
01:35  </t>
  </si>
  <si>
    <t xml:space="preserve">11:29  
23:48  </t>
  </si>
  <si>
    <t xml:space="preserve">09:48  
22:31  </t>
  </si>
  <si>
    <t xml:space="preserve">09:44  
21:02  </t>
  </si>
  <si>
    <t xml:space="preserve">09:45  
13:28  </t>
  </si>
  <si>
    <t xml:space="preserve">09:44  
04:14  </t>
  </si>
  <si>
    <t>杨杰</t>
  </si>
  <si>
    <t xml:space="preserve">09:28  
19:14  </t>
  </si>
  <si>
    <t xml:space="preserve">09:22  
21:24  </t>
  </si>
  <si>
    <t xml:space="preserve">09:18  
22:30  </t>
  </si>
  <si>
    <t xml:space="preserve">09:25  
22:12  </t>
  </si>
  <si>
    <t xml:space="preserve">09:23  
18:46  </t>
  </si>
  <si>
    <t xml:space="preserve">09:17  
19:07  </t>
  </si>
  <si>
    <t xml:space="preserve">09:23  
20:42  </t>
  </si>
  <si>
    <t xml:space="preserve">09:27  
18:42  </t>
  </si>
  <si>
    <t xml:space="preserve">09:18  
20:31  </t>
  </si>
  <si>
    <t xml:space="preserve">09:23  
22:16  </t>
  </si>
  <si>
    <t xml:space="preserve">09:24  
21:08  </t>
  </si>
  <si>
    <t xml:space="preserve">09:27  
18:39  </t>
  </si>
  <si>
    <t xml:space="preserve">09:19  
18:42  </t>
  </si>
  <si>
    <t xml:space="preserve">09:17  
18:39  </t>
  </si>
  <si>
    <t xml:space="preserve">09:13  
19:14  </t>
  </si>
  <si>
    <t xml:space="preserve">09:21  
20:37  </t>
  </si>
  <si>
    <t xml:space="preserve">09:20  
23:04  </t>
  </si>
  <si>
    <t xml:space="preserve">18:43  </t>
  </si>
  <si>
    <t xml:space="preserve">09:20  
02:36  </t>
  </si>
  <si>
    <t>杨慧芹</t>
  </si>
  <si>
    <t>数据分析师</t>
  </si>
  <si>
    <t xml:space="preserve">08:53  
18:06  </t>
  </si>
  <si>
    <t xml:space="preserve">09:29  
22:01  </t>
  </si>
  <si>
    <t xml:space="preserve">09:17  
22:02  </t>
  </si>
  <si>
    <t xml:space="preserve">09:30  
00:01  </t>
  </si>
  <si>
    <t xml:space="preserve">09:18  
18:31  </t>
  </si>
  <si>
    <t xml:space="preserve">09:27  
22:02  </t>
  </si>
  <si>
    <t xml:space="preserve">18:32  </t>
  </si>
  <si>
    <t xml:space="preserve">09:15  
20:12  </t>
  </si>
  <si>
    <t xml:space="preserve">09:26  
22:04  </t>
  </si>
  <si>
    <t xml:space="preserve">09:31  
19:22  </t>
  </si>
  <si>
    <t xml:space="preserve">09:17  
18:33  </t>
  </si>
  <si>
    <t xml:space="preserve">09:18  
18:32  </t>
  </si>
  <si>
    <t xml:space="preserve">09:15  
18:31  </t>
  </si>
  <si>
    <t xml:space="preserve">09:27  
22:03  </t>
  </si>
  <si>
    <t>王聚平</t>
  </si>
  <si>
    <t xml:space="preserve">12:51  
19:08  </t>
  </si>
  <si>
    <t>王博</t>
  </si>
  <si>
    <t xml:space="preserve">12:34  
20:43  </t>
  </si>
  <si>
    <t xml:space="preserve">09:07  
21:11  </t>
  </si>
  <si>
    <t xml:space="preserve">09:12  
20:03  </t>
  </si>
  <si>
    <t xml:space="preserve">09:11  
18:53  </t>
  </si>
  <si>
    <t xml:space="preserve">09:11  
22:43  </t>
  </si>
  <si>
    <t>孙力健</t>
  </si>
  <si>
    <t xml:space="preserve">09:38  
18:40  </t>
  </si>
  <si>
    <t xml:space="preserve">09:38  </t>
  </si>
  <si>
    <t xml:space="preserve">09:39  
18:54  </t>
  </si>
  <si>
    <t xml:space="preserve">09:37  
18:31  </t>
  </si>
  <si>
    <t xml:space="preserve">09:46  
20:01  </t>
  </si>
  <si>
    <t xml:space="preserve">09:43  
18:32  </t>
  </si>
  <si>
    <t xml:space="preserve">09:36  
18:32  </t>
  </si>
  <si>
    <t xml:space="preserve">09:37  
22:00  </t>
  </si>
  <si>
    <t xml:space="preserve">09:35  
00:00  </t>
  </si>
  <si>
    <t xml:space="preserve">09:37  
21:00  </t>
  </si>
  <si>
    <t xml:space="preserve">09:36  
18:31  </t>
  </si>
  <si>
    <t xml:space="preserve">09:35  
18:32  </t>
  </si>
  <si>
    <t xml:space="preserve">09:39  
18:35  </t>
  </si>
  <si>
    <t xml:space="preserve">09:36  
18:39  </t>
  </si>
  <si>
    <t xml:space="preserve">09:35  
18:31  </t>
  </si>
  <si>
    <t>邱红昌</t>
  </si>
  <si>
    <t xml:space="preserve">14:54  
19:22  </t>
  </si>
  <si>
    <t xml:space="preserve">08:50  
18:21  </t>
  </si>
  <si>
    <t xml:space="preserve">00:00  </t>
  </si>
  <si>
    <t xml:space="preserve">08:57  </t>
  </si>
  <si>
    <t xml:space="preserve">09:05  
22:38  </t>
  </si>
  <si>
    <t xml:space="preserve">09:06  
19:53  </t>
  </si>
  <si>
    <t xml:space="preserve">09:27  
21:36  </t>
  </si>
  <si>
    <t xml:space="preserve">09:20  
20:42  </t>
  </si>
  <si>
    <t xml:space="preserve">09:25  
23:27  </t>
  </si>
  <si>
    <t xml:space="preserve">09:48  
22:20  </t>
  </si>
  <si>
    <t xml:space="preserve">09:07  
22:30  </t>
  </si>
  <si>
    <t xml:space="preserve">09:05  
23:23  </t>
  </si>
  <si>
    <t xml:space="preserve">09:14  
22:20  </t>
  </si>
  <si>
    <t xml:space="preserve">09:20  
19:08  </t>
  </si>
  <si>
    <t xml:space="preserve">09:13  
04:20  </t>
  </si>
  <si>
    <t>彭果果</t>
  </si>
  <si>
    <t xml:space="preserve">09:22  
23:22  </t>
  </si>
  <si>
    <t xml:space="preserve">09:20  
22:12  </t>
  </si>
  <si>
    <t xml:space="preserve">09:25  
18:56  </t>
  </si>
  <si>
    <t>李卫根</t>
  </si>
  <si>
    <t xml:space="preserve">09:20  
21:22  </t>
  </si>
  <si>
    <t xml:space="preserve">09:21  
18:51  </t>
  </si>
  <si>
    <t xml:space="preserve">09:22  
21:12  </t>
  </si>
  <si>
    <t xml:space="preserve">09:18  
22:20  </t>
  </si>
  <si>
    <t xml:space="preserve">09:22  
20:03  </t>
  </si>
  <si>
    <t xml:space="preserve">09:19  
20:10  </t>
  </si>
  <si>
    <t xml:space="preserve">09:18  
21:11  </t>
  </si>
  <si>
    <t xml:space="preserve">09:20  
21:13  </t>
  </si>
  <si>
    <t xml:space="preserve">09:16  
20:11  </t>
  </si>
  <si>
    <t xml:space="preserve">09:21  
21:22  </t>
  </si>
  <si>
    <t xml:space="preserve">09:26  
00:49  </t>
  </si>
  <si>
    <t xml:space="preserve">09:10  
23:15  </t>
  </si>
  <si>
    <t xml:space="preserve">09:21  
21:12  </t>
  </si>
  <si>
    <t xml:space="preserve">09:35  
22:09  </t>
  </si>
  <si>
    <t xml:space="preserve">09:29  
21:45  </t>
  </si>
  <si>
    <t xml:space="preserve">09:24  
20:44  </t>
  </si>
  <si>
    <t xml:space="preserve">09:21  
21:07  </t>
  </si>
  <si>
    <t xml:space="preserve">09:26  
20:46  </t>
  </si>
  <si>
    <t xml:space="preserve">09:22  
21:05  </t>
  </si>
  <si>
    <t xml:space="preserve">09:28  
22:35  </t>
  </si>
  <si>
    <t>李润柯</t>
  </si>
  <si>
    <t>产品运营</t>
  </si>
  <si>
    <t xml:space="preserve">12:30  
20:02  </t>
  </si>
  <si>
    <t xml:space="preserve">09:13  
21:01  </t>
  </si>
  <si>
    <t xml:space="preserve">09:10  
20:01  </t>
  </si>
  <si>
    <t>郭庆文</t>
  </si>
  <si>
    <t xml:space="preserve">09:11  
20:16  </t>
  </si>
  <si>
    <t xml:space="preserve">09:18  
19:11  </t>
  </si>
  <si>
    <t xml:space="preserve">09:24  
22:08  </t>
  </si>
  <si>
    <t xml:space="preserve">09:17  
22:27  </t>
  </si>
  <si>
    <t xml:space="preserve">09:23  
23:36  </t>
  </si>
  <si>
    <t xml:space="preserve">09:16  
22:27  </t>
  </si>
  <si>
    <t xml:space="preserve">09:25  
23:32  </t>
  </si>
  <si>
    <t xml:space="preserve">09:16  
23:11  </t>
  </si>
  <si>
    <t xml:space="preserve">09:33  
22:47  </t>
  </si>
  <si>
    <t xml:space="preserve">09:26  
22:07  </t>
  </si>
  <si>
    <t xml:space="preserve">12:48  
00:19  </t>
  </si>
  <si>
    <t xml:space="preserve">10:48  
23:37  </t>
  </si>
  <si>
    <t xml:space="preserve">14:18  
00:13  </t>
  </si>
  <si>
    <t xml:space="preserve">09:50  
00:13  </t>
  </si>
  <si>
    <t>耿文康</t>
  </si>
  <si>
    <t xml:space="preserve">09:32  
19:34  </t>
  </si>
  <si>
    <t xml:space="preserve">09:28  
20:00  </t>
  </si>
  <si>
    <t xml:space="preserve">09:38  
18:57  </t>
  </si>
  <si>
    <t xml:space="preserve">09:31  
18:57  </t>
  </si>
  <si>
    <t xml:space="preserve">09:32  
18:57  </t>
  </si>
  <si>
    <t xml:space="preserve">09:34  
19:43  </t>
  </si>
  <si>
    <t xml:space="preserve">09:35  
19:07  </t>
  </si>
  <si>
    <t xml:space="preserve">09:36  
18:47  </t>
  </si>
  <si>
    <t xml:space="preserve">09:34   
18:43  </t>
  </si>
  <si>
    <t xml:space="preserve">09:39  
19:11  </t>
  </si>
  <si>
    <t xml:space="preserve">09:33  </t>
  </si>
  <si>
    <t>丁娜</t>
  </si>
  <si>
    <t xml:space="preserve">09:24  
20:07  </t>
  </si>
  <si>
    <t xml:space="preserve">09:24  
20:00  </t>
  </si>
  <si>
    <t xml:space="preserve">09:26  
20:12  </t>
  </si>
  <si>
    <t xml:space="preserve">09:29  
20:06  </t>
  </si>
  <si>
    <t xml:space="preserve">09:27  
20:06  </t>
  </si>
  <si>
    <t xml:space="preserve">09:25  
18:48  </t>
  </si>
  <si>
    <t xml:space="preserve">09:28  
13:01  </t>
  </si>
  <si>
    <t xml:space="preserve">09:27  
20:10  </t>
  </si>
  <si>
    <t xml:space="preserve">09:22  
20:02  </t>
  </si>
  <si>
    <t xml:space="preserve">09:26  
12:19  </t>
  </si>
  <si>
    <t xml:space="preserve">09:19  
20:02  </t>
  </si>
  <si>
    <t xml:space="preserve">09:12  
18:17  </t>
  </si>
  <si>
    <t>陈伟伟</t>
  </si>
  <si>
    <t>东方头条事业部-体育项目组</t>
  </si>
  <si>
    <t>项目经理</t>
  </si>
  <si>
    <t xml:space="preserve">09:13  
22:10  </t>
  </si>
  <si>
    <t xml:space="preserve">09:12  
19:23  </t>
  </si>
  <si>
    <t xml:space="preserve">09:15  
22:05  </t>
  </si>
  <si>
    <t xml:space="preserve">09:11  
20:13  </t>
  </si>
  <si>
    <t xml:space="preserve">09:15  
20:29  </t>
  </si>
  <si>
    <t xml:space="preserve">09:08  
18:50  </t>
  </si>
  <si>
    <t xml:space="preserve">09:17  
20:36  </t>
  </si>
  <si>
    <t xml:space="preserve">09:09  
21:28  </t>
  </si>
  <si>
    <t xml:space="preserve">09:08  
21:42  </t>
  </si>
  <si>
    <t xml:space="preserve">09:11  
21:20  </t>
  </si>
  <si>
    <t xml:space="preserve">09:16  
21:14  </t>
  </si>
  <si>
    <t xml:space="preserve">09:06  </t>
  </si>
  <si>
    <t xml:space="preserve">09:14  
21:28  </t>
  </si>
  <si>
    <t xml:space="preserve">09:17  
20:04  </t>
  </si>
  <si>
    <t xml:space="preserve">09:25  
22:02  </t>
  </si>
  <si>
    <t xml:space="preserve">09:15  
20:22  </t>
  </si>
  <si>
    <t xml:space="preserve">09:18  
21:16  </t>
  </si>
  <si>
    <t xml:space="preserve">09:09  
21:36  </t>
  </si>
  <si>
    <t xml:space="preserve">09:20  
19:51  </t>
  </si>
  <si>
    <t xml:space="preserve">09:10  
21:20  </t>
  </si>
  <si>
    <t xml:space="preserve">09:19  
20:19  </t>
  </si>
  <si>
    <t>裴同乐</t>
  </si>
  <si>
    <t>东方头条事业部-体育项目组-产品部</t>
  </si>
  <si>
    <t xml:space="preserve">09:37  
18:49  </t>
  </si>
  <si>
    <t xml:space="preserve">09:28  
19:11  </t>
  </si>
  <si>
    <t xml:space="preserve">09:43  
19:43  </t>
  </si>
  <si>
    <t xml:space="preserve">09:26  
21:09  </t>
  </si>
  <si>
    <t xml:space="preserve">09:35  
21:20  </t>
  </si>
  <si>
    <t xml:space="preserve">09:33  
21:10  </t>
  </si>
  <si>
    <t xml:space="preserve">14:07  
21:12  </t>
  </si>
  <si>
    <t xml:space="preserve">09:28  
22:00  </t>
  </si>
  <si>
    <t xml:space="preserve">09:31  
22:00  </t>
  </si>
  <si>
    <t xml:space="preserve">09:30  
22:07  </t>
  </si>
  <si>
    <t xml:space="preserve">09:33  
21:03  </t>
  </si>
  <si>
    <t xml:space="preserve">09:35  
19:41  </t>
  </si>
  <si>
    <t xml:space="preserve">09:30  
23:09  </t>
  </si>
  <si>
    <t xml:space="preserve">09:34  
21:08  </t>
  </si>
  <si>
    <t xml:space="preserve">09:18 
00:00  </t>
  </si>
  <si>
    <t xml:space="preserve">09:34  
20:07  </t>
  </si>
  <si>
    <t xml:space="preserve">09:33  
21:04  </t>
  </si>
  <si>
    <t xml:space="preserve">09:16  
21:23  </t>
  </si>
  <si>
    <t xml:space="preserve">09:30  
22:00  </t>
  </si>
  <si>
    <t xml:space="preserve">09:30  
21:12  </t>
  </si>
  <si>
    <t xml:space="preserve">09:28  
19:36  </t>
  </si>
  <si>
    <t>李智杰</t>
  </si>
  <si>
    <t xml:space="preserve">09:13  
20:00  </t>
  </si>
  <si>
    <t xml:space="preserve">09:13  
19:43  </t>
  </si>
  <si>
    <t xml:space="preserve">09:12  
22:05  </t>
  </si>
  <si>
    <t xml:space="preserve">09:12  
02:37  </t>
  </si>
  <si>
    <t xml:space="preserve">09:15  
20:27  </t>
  </si>
  <si>
    <t xml:space="preserve">09:13  
22:00  </t>
  </si>
  <si>
    <t xml:space="preserve">09:17  
20:29  </t>
  </si>
  <si>
    <t xml:space="preserve">09:13  
22:24  </t>
  </si>
  <si>
    <t xml:space="preserve">09:16  
20:12  </t>
  </si>
  <si>
    <t xml:space="preserve">09:19  
00:03  </t>
  </si>
  <si>
    <t xml:space="preserve">11:14  
20:07  </t>
  </si>
  <si>
    <t xml:space="preserve">09:14  
19:23  </t>
  </si>
  <si>
    <t xml:space="preserve">09:13  
21:06  </t>
  </si>
  <si>
    <t xml:space="preserve">09:15  
21:14  </t>
  </si>
  <si>
    <t xml:space="preserve">09:14  
22:19  </t>
  </si>
  <si>
    <t xml:space="preserve">09:32  
22:01  </t>
  </si>
  <si>
    <t xml:space="preserve">09:34  
18:33  </t>
  </si>
  <si>
    <t>付明</t>
  </si>
  <si>
    <t xml:space="preserve">09:27  
21:19  </t>
  </si>
  <si>
    <t xml:space="preserve">09:30  
20:09  </t>
  </si>
  <si>
    <t xml:space="preserve">09:30  
22:10  </t>
  </si>
  <si>
    <t xml:space="preserve">09:26  
21:19  </t>
  </si>
  <si>
    <t xml:space="preserve">09:27  
22:06  </t>
  </si>
  <si>
    <t xml:space="preserve">09:27  
22:09  </t>
  </si>
  <si>
    <t xml:space="preserve">09:25  
20:30  </t>
  </si>
  <si>
    <t xml:space="preserve">16:58  
20:03  </t>
  </si>
  <si>
    <t xml:space="preserve">09:28  
21:17  </t>
  </si>
  <si>
    <t xml:space="preserve">09:27  
21:16  </t>
  </si>
  <si>
    <t xml:space="preserve">09:31  
20:40  </t>
  </si>
  <si>
    <t xml:space="preserve">09:29  
21:09  </t>
  </si>
  <si>
    <t xml:space="preserve">09:19  
21:35  </t>
  </si>
  <si>
    <t xml:space="preserve">09:24  
22:03  </t>
  </si>
  <si>
    <t xml:space="preserve">09:24  
22:09  </t>
  </si>
  <si>
    <t xml:space="preserve">09:21  
20:06  </t>
  </si>
  <si>
    <t xml:space="preserve">09:29  
20:17  </t>
  </si>
  <si>
    <t xml:space="preserve">09:19  
21:09  </t>
  </si>
  <si>
    <t xml:space="preserve">09:27  
21:10  </t>
  </si>
  <si>
    <t xml:space="preserve">09:32  
21:28  </t>
  </si>
  <si>
    <t>梁珂嘉</t>
  </si>
  <si>
    <t>东方头条事业部-体育项目组-技术部</t>
  </si>
  <si>
    <t>PHP开发工程师</t>
  </si>
  <si>
    <t xml:space="preserve">09:22  
23:13  </t>
  </si>
  <si>
    <t xml:space="preserve">09:28  
22:16  </t>
  </si>
  <si>
    <t xml:space="preserve">09:22  
22:21  </t>
  </si>
  <si>
    <t xml:space="preserve">09:54  
21:37  </t>
  </si>
  <si>
    <t xml:space="preserve">09:20  
23:23  </t>
  </si>
  <si>
    <t xml:space="preserve">09:55  
00:35  </t>
  </si>
  <si>
    <t xml:space="preserve">10:24  
23:23  </t>
  </si>
  <si>
    <t xml:space="preserve">11:12  
21:12  </t>
  </si>
  <si>
    <t xml:space="preserve">09:26  
22:00  </t>
  </si>
  <si>
    <t xml:space="preserve">09:25  
20:32  </t>
  </si>
  <si>
    <t xml:space="preserve">09:25  
22:25  </t>
  </si>
  <si>
    <t xml:space="preserve">10:04  
21:14  </t>
  </si>
  <si>
    <t xml:space="preserve">21:35  </t>
  </si>
  <si>
    <t xml:space="preserve">09:30  
00:05  </t>
  </si>
  <si>
    <t xml:space="preserve">10:26  
21:02  </t>
  </si>
  <si>
    <t xml:space="preserve">09:31  
00:03  </t>
  </si>
  <si>
    <t xml:space="preserve">10:26  
22:02  </t>
  </si>
  <si>
    <t xml:space="preserve">10:24  
21:18  </t>
  </si>
  <si>
    <t xml:space="preserve">09:28  
21:23  </t>
  </si>
  <si>
    <t>钟敏1</t>
  </si>
  <si>
    <t>东方头条事业部-体育项目组-技术部-前端组</t>
  </si>
  <si>
    <t xml:space="preserve">09:08  
18:19  </t>
  </si>
  <si>
    <t xml:space="preserve">09:20  
20:02  </t>
  </si>
  <si>
    <t xml:space="preserve">09:11  
20:05  </t>
  </si>
  <si>
    <t xml:space="preserve">09:10  
20:06  </t>
  </si>
  <si>
    <t xml:space="preserve">09:08  
20:12  </t>
  </si>
  <si>
    <t xml:space="preserve">09:07  
20:30  </t>
  </si>
  <si>
    <t xml:space="preserve">09:11  
20:14  </t>
  </si>
  <si>
    <t xml:space="preserve">09:08  
20:32  </t>
  </si>
  <si>
    <t xml:space="preserve">09:10  
22:00  </t>
  </si>
  <si>
    <t xml:space="preserve">08:59  
19:21  </t>
  </si>
  <si>
    <t xml:space="preserve">09:08  
20:00  </t>
  </si>
  <si>
    <t xml:space="preserve">09:20  
22:07  </t>
  </si>
  <si>
    <t xml:space="preserve">09:11  
20:03  </t>
  </si>
  <si>
    <t xml:space="preserve">09:10  
23:20  </t>
  </si>
  <si>
    <t xml:space="preserve">09:21  
20:24  </t>
  </si>
  <si>
    <t xml:space="preserve">09:02  
22:01  </t>
  </si>
  <si>
    <t xml:space="preserve">09:12   
21:11  </t>
  </si>
  <si>
    <t xml:space="preserve">09:10  
20:04  </t>
  </si>
  <si>
    <t xml:space="preserve">09:03  
20:04  </t>
  </si>
  <si>
    <t>王志军</t>
  </si>
  <si>
    <t>前端研发主管</t>
  </si>
  <si>
    <t xml:space="preserve">09:27  
21:02  </t>
  </si>
  <si>
    <t xml:space="preserve">09:25  
20:04  </t>
  </si>
  <si>
    <t xml:space="preserve">09:26  
20:16  </t>
  </si>
  <si>
    <t xml:space="preserve">09:23  
20:20  </t>
  </si>
  <si>
    <t xml:space="preserve">09:24  
20:01  </t>
  </si>
  <si>
    <t xml:space="preserve">09:18  
20:07  </t>
  </si>
  <si>
    <t xml:space="preserve">09:25  
21:13  </t>
  </si>
  <si>
    <t xml:space="preserve">09:29  
21:14  </t>
  </si>
  <si>
    <t xml:space="preserve">20:17  </t>
  </si>
  <si>
    <t xml:space="preserve">09:25  
21:14  </t>
  </si>
  <si>
    <t xml:space="preserve">09:25  
19:08  </t>
  </si>
  <si>
    <t xml:space="preserve">22:01  </t>
  </si>
  <si>
    <t xml:space="preserve">09:27  
20:01  </t>
  </si>
  <si>
    <t xml:space="preserve">23:20  </t>
  </si>
  <si>
    <t xml:space="preserve">10:20  
21:08  </t>
  </si>
  <si>
    <t xml:space="preserve">09:26  
21:10  </t>
  </si>
  <si>
    <t xml:space="preserve">09:13  
21:13  </t>
  </si>
  <si>
    <t xml:space="preserve">09:19  
21:23  </t>
  </si>
  <si>
    <t xml:space="preserve">09:22  
20:09  </t>
  </si>
  <si>
    <t xml:space="preserve">09:24  
21:09  </t>
  </si>
  <si>
    <t>田梦扬</t>
  </si>
  <si>
    <t>前端开发工程师</t>
  </si>
  <si>
    <t xml:space="preserve">09:20  
19:20  </t>
  </si>
  <si>
    <t xml:space="preserve">09:18  
20:03  </t>
  </si>
  <si>
    <t xml:space="preserve">09:18  
20:00  </t>
  </si>
  <si>
    <t xml:space="preserve">09:18  
20:02  </t>
  </si>
  <si>
    <t xml:space="preserve">09:19  
20:01  </t>
  </si>
  <si>
    <t xml:space="preserve">09:15  
20:07  </t>
  </si>
  <si>
    <t xml:space="preserve">09:18  
20:04  </t>
  </si>
  <si>
    <t xml:space="preserve">09:18  
20:01  </t>
  </si>
  <si>
    <t xml:space="preserve">09:19  
20:08  </t>
  </si>
  <si>
    <t xml:space="preserve">09:16  
20:13  </t>
  </si>
  <si>
    <t xml:space="preserve">09:15  
21:35  </t>
  </si>
  <si>
    <t xml:space="preserve">09:29  
22:03  </t>
  </si>
  <si>
    <t xml:space="preserve">09:16  
20:02  </t>
  </si>
  <si>
    <t xml:space="preserve">09:12  
21:10  </t>
  </si>
  <si>
    <t xml:space="preserve">09:18  
21:13  </t>
  </si>
  <si>
    <t xml:space="preserve">09:57  
21:22  </t>
  </si>
  <si>
    <t xml:space="preserve">09:22  
20:08  </t>
  </si>
  <si>
    <t xml:space="preserve">09:21  
21:09  </t>
  </si>
  <si>
    <t>励瑜科</t>
  </si>
  <si>
    <t xml:space="preserve">09:21  
19:35  </t>
  </si>
  <si>
    <t xml:space="preserve">09:26  
20:04  </t>
  </si>
  <si>
    <t xml:space="preserve">09:34  
20:21  </t>
  </si>
  <si>
    <t xml:space="preserve">09:24  
20:37  </t>
  </si>
  <si>
    <t xml:space="preserve">09:22  
18:28  </t>
  </si>
  <si>
    <t xml:space="preserve">09:28  
20:14  </t>
  </si>
  <si>
    <t xml:space="preserve">09:25  
20:01  </t>
  </si>
  <si>
    <t xml:space="preserve">09:20  
20:08  </t>
  </si>
  <si>
    <t xml:space="preserve">09:40  
20:40  </t>
  </si>
  <si>
    <t xml:space="preserve">09:23  
20:26  </t>
  </si>
  <si>
    <t xml:space="preserve">09:30  
22:01  </t>
  </si>
  <si>
    <t xml:space="preserve">09:33  
20:01  </t>
  </si>
  <si>
    <t xml:space="preserve">09:29  
21:04  </t>
  </si>
  <si>
    <t xml:space="preserve">09:28  
21:27  </t>
  </si>
  <si>
    <t xml:space="preserve">09:29  
21:07  </t>
  </si>
  <si>
    <t xml:space="preserve">09:33  
21:06  </t>
  </si>
  <si>
    <t xml:space="preserve">09:24  
21:23  </t>
  </si>
  <si>
    <t xml:space="preserve">09:14  
21:07  </t>
  </si>
  <si>
    <t xml:space="preserve">09:17  
21:07  </t>
  </si>
  <si>
    <t xml:space="preserve">09:28  
21:09  </t>
  </si>
  <si>
    <t>黄晓蓉</t>
  </si>
  <si>
    <t xml:space="preserve">09:23  
19:40  </t>
  </si>
  <si>
    <t xml:space="preserve">09:29  
20:34  </t>
  </si>
  <si>
    <t xml:space="preserve">09:19  
20:18  </t>
  </si>
  <si>
    <t xml:space="preserve">09:26  
20:43  </t>
  </si>
  <si>
    <t xml:space="preserve">09:22  
22:01  </t>
  </si>
  <si>
    <t xml:space="preserve">09:27  
21:06  </t>
  </si>
  <si>
    <t xml:space="preserve">09:25  
22:00  </t>
  </si>
  <si>
    <t xml:space="preserve">09:26  
20:06  </t>
  </si>
  <si>
    <t xml:space="preserve">09:25  
21:32  </t>
  </si>
  <si>
    <t xml:space="preserve">09:28  
20:01  </t>
  </si>
  <si>
    <t xml:space="preserve">09:22  
21:06  </t>
  </si>
  <si>
    <t xml:space="preserve">09:25  
20:09  </t>
  </si>
  <si>
    <t xml:space="preserve">09:23  
21:13  </t>
  </si>
  <si>
    <t xml:space="preserve">20:09  </t>
  </si>
  <si>
    <t xml:space="preserve">09:30  
21:23  </t>
  </si>
  <si>
    <t xml:space="preserve">09:25  
20:12  </t>
  </si>
  <si>
    <t xml:space="preserve">09:22  
19:31  </t>
  </si>
  <si>
    <t>祝源清</t>
  </si>
  <si>
    <t>东方头条事业部-体育项目组-运营部</t>
  </si>
  <si>
    <t>√</t>
  </si>
  <si>
    <t>调休</t>
  </si>
  <si>
    <t xml:space="preserve">10:00  
18:30  </t>
  </si>
  <si>
    <t xml:space="preserve">08:37  
18:04  </t>
  </si>
  <si>
    <t xml:space="preserve">08:41  
18:03  </t>
  </si>
  <si>
    <t>郑悠</t>
  </si>
  <si>
    <t xml:space="preserve">12:21  
22:09  </t>
  </si>
  <si>
    <t xml:space="preserve">12:31  
22:07  </t>
  </si>
  <si>
    <t xml:space="preserve">12:25  
18:02  </t>
  </si>
  <si>
    <t xml:space="preserve">12:50  
21:58  </t>
  </si>
  <si>
    <t xml:space="preserve">12:50  
22:07  </t>
  </si>
  <si>
    <t xml:space="preserve">12:53  
18:02  </t>
  </si>
  <si>
    <t xml:space="preserve">12:32  
20:00  </t>
  </si>
  <si>
    <t xml:space="preserve">12:28  
22:09  </t>
  </si>
  <si>
    <t xml:space="preserve">12:31  
22:33  </t>
  </si>
  <si>
    <t xml:space="preserve">12:28  
18:04  </t>
  </si>
  <si>
    <t xml:space="preserve">12:55  
18:00  </t>
  </si>
  <si>
    <t xml:space="preserve">12:44  
22:36  </t>
  </si>
  <si>
    <t xml:space="preserve">12:29  
22:00  </t>
  </si>
  <si>
    <t xml:space="preserve">12:26  
18:03  </t>
  </si>
  <si>
    <t xml:space="preserve">12:41  
21:39  </t>
  </si>
  <si>
    <t xml:space="preserve">11:51  
18:05  </t>
  </si>
  <si>
    <t xml:space="preserve">12:36  
22:09  </t>
  </si>
  <si>
    <t xml:space="preserve">12:37  
22:07  </t>
  </si>
  <si>
    <t xml:space="preserve">12:51  
22:02  </t>
  </si>
  <si>
    <t xml:space="preserve">12:55  
22:06  </t>
  </si>
  <si>
    <t>张凯旋</t>
  </si>
  <si>
    <t xml:space="preserve">12:37  
18:24  </t>
  </si>
  <si>
    <t xml:space="preserve">12:28  
18:19  </t>
  </si>
  <si>
    <t xml:space="preserve">12:42  
18:25  </t>
  </si>
  <si>
    <t xml:space="preserve">12:33  
18:16  </t>
  </si>
  <si>
    <t xml:space="preserve">12:36  
18:44  </t>
  </si>
  <si>
    <t xml:space="preserve">12:40  
20:19  </t>
  </si>
  <si>
    <t xml:space="preserve">12:37  
18:13  </t>
  </si>
  <si>
    <t xml:space="preserve">12:34  
18:37  </t>
  </si>
  <si>
    <t xml:space="preserve">12:39  
18:33  </t>
  </si>
  <si>
    <t xml:space="preserve">12:40  
18:30  </t>
  </si>
  <si>
    <t xml:space="preserve">12:44  
18:04  </t>
  </si>
  <si>
    <t xml:space="preserve">12:43  
18:27  </t>
  </si>
  <si>
    <t xml:space="preserve">12:40  
18:33  </t>
  </si>
  <si>
    <t xml:space="preserve">12:36  
20:18  </t>
  </si>
  <si>
    <t xml:space="preserve">12:41  
21:27  </t>
  </si>
  <si>
    <t xml:space="preserve">12:44  </t>
  </si>
  <si>
    <t xml:space="preserve">12:30  
18:29  </t>
  </si>
  <si>
    <t xml:space="preserve">12:35  
20:50  </t>
  </si>
  <si>
    <t xml:space="preserve">13:02  
18:36  </t>
  </si>
  <si>
    <t xml:space="preserve">12:40  
21:38  </t>
  </si>
  <si>
    <t>张豆豆</t>
  </si>
  <si>
    <t xml:space="preserve">11:41  
18:02  </t>
  </si>
  <si>
    <t xml:space="preserve">11:26  
22:02  </t>
  </si>
  <si>
    <t xml:space="preserve">18:05  </t>
  </si>
  <si>
    <t xml:space="preserve">11:30  
18:23  </t>
  </si>
  <si>
    <t xml:space="preserve">11:48  
18:00  </t>
  </si>
  <si>
    <t xml:space="preserve">11:15  
22:25  </t>
  </si>
  <si>
    <t xml:space="preserve">11:45  
18:00  </t>
  </si>
  <si>
    <t xml:space="preserve">11:39  
22:20  </t>
  </si>
  <si>
    <t xml:space="preserve">11:45  
18:24  </t>
  </si>
  <si>
    <t xml:space="preserve">18:04  </t>
  </si>
  <si>
    <t xml:space="preserve">11:53  
21:59  </t>
  </si>
  <si>
    <t xml:space="preserve">11:54  
22:05  </t>
  </si>
  <si>
    <t xml:space="preserve">11:55  
22:16  </t>
  </si>
  <si>
    <t xml:space="preserve">12:04  
18:04  </t>
  </si>
  <si>
    <t xml:space="preserve">11:45  
18:25  </t>
  </si>
  <si>
    <t xml:space="preserve">11:48  
18:02  </t>
  </si>
  <si>
    <t xml:space="preserve">11:49  
22:09  </t>
  </si>
  <si>
    <t xml:space="preserve">11:48  
22:17  </t>
  </si>
  <si>
    <t>余道洋</t>
  </si>
  <si>
    <t>SEO优化专员</t>
  </si>
  <si>
    <t xml:space="preserve">09:20  
22:33  </t>
  </si>
  <si>
    <t xml:space="preserve">09:30  
21:01  </t>
  </si>
  <si>
    <t xml:space="preserve">09:17  
20:42  </t>
  </si>
  <si>
    <t xml:space="preserve">09:17  
20:01  </t>
  </si>
  <si>
    <t xml:space="preserve">09:05  
20:02  </t>
  </si>
  <si>
    <t xml:space="preserve">09:14  
20:24  </t>
  </si>
  <si>
    <t xml:space="preserve">09:16  
20:35  </t>
  </si>
  <si>
    <t xml:space="preserve">09:10  
22:09  </t>
  </si>
  <si>
    <t xml:space="preserve">09:15  
19:00  </t>
  </si>
  <si>
    <t xml:space="preserve">09:13  
14:03  </t>
  </si>
  <si>
    <t xml:space="preserve">09:17  
22:39  </t>
  </si>
  <si>
    <t xml:space="preserve">09:13  
21:14  </t>
  </si>
  <si>
    <t xml:space="preserve">09:14  
20:13  </t>
  </si>
  <si>
    <t xml:space="preserve">09:14  
20:23  </t>
  </si>
  <si>
    <t xml:space="preserve">09:16  
22:06  </t>
  </si>
  <si>
    <t xml:space="preserve">09:25  
22:26  </t>
  </si>
  <si>
    <t>许一恒</t>
  </si>
  <si>
    <t xml:space="preserve">12:30  
22:37  </t>
  </si>
  <si>
    <t xml:space="preserve">12:30  
18:09  </t>
  </si>
  <si>
    <t xml:space="preserve">14:30  
22:24  </t>
  </si>
  <si>
    <t xml:space="preserve">12:19  
22:55  </t>
  </si>
  <si>
    <t xml:space="preserve">13:28  
23:00  </t>
  </si>
  <si>
    <t xml:space="preserve">13:23  
18:40  </t>
  </si>
  <si>
    <t xml:space="preserve">13:06  
18:15  </t>
  </si>
  <si>
    <t xml:space="preserve">13:18  
22:38  </t>
  </si>
  <si>
    <t xml:space="preserve">13:03  
18:52  </t>
  </si>
  <si>
    <t xml:space="preserve">13:15  
22:33  </t>
  </si>
  <si>
    <t xml:space="preserve">12:38  
22:13  </t>
  </si>
  <si>
    <t xml:space="preserve">13:09  
22:06  </t>
  </si>
  <si>
    <t xml:space="preserve">14:09  
22:26  </t>
  </si>
  <si>
    <t xml:space="preserve">13:04  
18:05  </t>
  </si>
  <si>
    <t xml:space="preserve">13:32  
22:11  </t>
  </si>
  <si>
    <t xml:space="preserve">12:59  
22:40  </t>
  </si>
  <si>
    <t xml:space="preserve">13:25  
21:55  </t>
  </si>
  <si>
    <t xml:space="preserve">14:54  
22:26  </t>
  </si>
  <si>
    <t xml:space="preserve">12:48  
22:09  </t>
  </si>
  <si>
    <t xml:space="preserve">13:30  
22:23  </t>
  </si>
  <si>
    <t xml:space="preserve">12:53  
18:14  </t>
  </si>
  <si>
    <t xml:space="preserve">13:00  
22:11  </t>
  </si>
  <si>
    <t xml:space="preserve">14:13  
22:13  </t>
  </si>
  <si>
    <t>谢雨丝</t>
  </si>
  <si>
    <t xml:space="preserve">12:18  
22:15  </t>
  </si>
  <si>
    <t xml:space="preserve">12:13  
18:22  </t>
  </si>
  <si>
    <t xml:space="preserve">12:17  
22:08  </t>
  </si>
  <si>
    <t xml:space="preserve">12:10  
18:10  </t>
  </si>
  <si>
    <t xml:space="preserve">12:14  
18:15  </t>
  </si>
  <si>
    <t xml:space="preserve">12:19  
18:21  </t>
  </si>
  <si>
    <t xml:space="preserve">12:14  
22:42  </t>
  </si>
  <si>
    <t xml:space="preserve">12:20  
18:23  </t>
  </si>
  <si>
    <t xml:space="preserve">12:20  
22:25  </t>
  </si>
  <si>
    <t xml:space="preserve">12:17  
18:20  </t>
  </si>
  <si>
    <t xml:space="preserve">12:22  
22:20  </t>
  </si>
  <si>
    <t xml:space="preserve">12:20  
18:24  </t>
  </si>
  <si>
    <t xml:space="preserve">12:20  
22:40  </t>
  </si>
  <si>
    <t xml:space="preserve">12:32  
19:06  </t>
  </si>
  <si>
    <t xml:space="preserve">12:10  
22:05  </t>
  </si>
  <si>
    <t xml:space="preserve">12:15  
22:16  </t>
  </si>
  <si>
    <t xml:space="preserve">12:23  
18:19  </t>
  </si>
  <si>
    <t xml:space="preserve">12:17  
22:18  </t>
  </si>
  <si>
    <t xml:space="preserve">12:18  
18:21  </t>
  </si>
  <si>
    <t xml:space="preserve">12:24  
18:25  </t>
  </si>
  <si>
    <t xml:space="preserve">12:27  
22:18  </t>
  </si>
  <si>
    <t xml:space="preserve">12:23  
18:24  </t>
  </si>
  <si>
    <t>石露</t>
  </si>
  <si>
    <t xml:space="preserve">12:29  
18:10  </t>
  </si>
  <si>
    <t xml:space="preserve">12:40  
18:23  </t>
  </si>
  <si>
    <t xml:space="preserve">12:34  
22:09  </t>
  </si>
  <si>
    <t xml:space="preserve">12:33  
18:00  </t>
  </si>
  <si>
    <t xml:space="preserve">12:28  
22:22  </t>
  </si>
  <si>
    <t xml:space="preserve">12:30  
18:24  </t>
  </si>
  <si>
    <t xml:space="preserve">12:46  
22:08  </t>
  </si>
  <si>
    <t xml:space="preserve">13:09  
18:03  </t>
  </si>
  <si>
    <t xml:space="preserve">12:42  
22:11  </t>
  </si>
  <si>
    <t xml:space="preserve">12:39  
18:05  </t>
  </si>
  <si>
    <t xml:space="preserve">12:28  
18:17  </t>
  </si>
  <si>
    <t xml:space="preserve">12:40  
18:07  </t>
  </si>
  <si>
    <t xml:space="preserve">12:54  
22:50  </t>
  </si>
  <si>
    <t xml:space="preserve">12:58  
18:09  </t>
  </si>
  <si>
    <t xml:space="preserve">12:57  
22:19  </t>
  </si>
  <si>
    <t xml:space="preserve">12:57  
22:07  </t>
  </si>
  <si>
    <t xml:space="preserve">13:03  
22:07  </t>
  </si>
  <si>
    <t xml:space="preserve">12:39  
18:27  </t>
  </si>
  <si>
    <t xml:space="preserve">12:55  
18:21  </t>
  </si>
  <si>
    <t xml:space="preserve">12:50  
22:25  </t>
  </si>
  <si>
    <t xml:space="preserve">12:55  
18:02  </t>
  </si>
  <si>
    <t>李上博</t>
  </si>
  <si>
    <t xml:space="preserve">12:29  
18:11  </t>
  </si>
  <si>
    <t xml:space="preserve">13:02  
18:11  </t>
  </si>
  <si>
    <t xml:space="preserve">12:36  
18:01  </t>
  </si>
  <si>
    <t xml:space="preserve">12:46  
18:07  </t>
  </si>
  <si>
    <t xml:space="preserve">12:52  </t>
  </si>
  <si>
    <t xml:space="preserve">13:23  
18:07  </t>
  </si>
  <si>
    <t xml:space="preserve">12:39  
18:07  </t>
  </si>
  <si>
    <t xml:space="preserve">12:58  
18:16  </t>
  </si>
  <si>
    <t xml:space="preserve">12:57  
22:08  </t>
  </si>
  <si>
    <t xml:space="preserve">12:30  
19:43  </t>
  </si>
  <si>
    <t xml:space="preserve">12:55  
18:20  </t>
  </si>
  <si>
    <t xml:space="preserve">12:50  
22:26  </t>
  </si>
  <si>
    <t>陈瑶1</t>
  </si>
  <si>
    <t xml:space="preserve">12:17  
22:37  </t>
  </si>
  <si>
    <t xml:space="preserve">12:17  
18:09  </t>
  </si>
  <si>
    <t xml:space="preserve">12:11  
22:24  </t>
  </si>
  <si>
    <t xml:space="preserve">22:55  </t>
  </si>
  <si>
    <t xml:space="preserve">12:11  
22:13  </t>
  </si>
  <si>
    <t xml:space="preserve">12:06  </t>
  </si>
  <si>
    <t xml:space="preserve">13:18  
21:39  </t>
  </si>
  <si>
    <t xml:space="preserve">12:14  
22:44  </t>
  </si>
  <si>
    <t xml:space="preserve">12:13  
22:33  </t>
  </si>
  <si>
    <t xml:space="preserve">11:59  
22:13  </t>
  </si>
  <si>
    <t xml:space="preserve">12:09  
21:07  </t>
  </si>
  <si>
    <t xml:space="preserve">11:59  
22:26  </t>
  </si>
  <si>
    <t xml:space="preserve">12:28  
18:05  </t>
  </si>
  <si>
    <t xml:space="preserve">12:33  
22:11  </t>
  </si>
  <si>
    <t xml:space="preserve">12:00  
22:40  </t>
  </si>
  <si>
    <t xml:space="preserve">11:52  
21:39  </t>
  </si>
  <si>
    <t xml:space="preserve">12:23  
22:11  </t>
  </si>
  <si>
    <t xml:space="preserve">12:19  </t>
  </si>
  <si>
    <t xml:space="preserve">12:20  
22:23  </t>
  </si>
  <si>
    <t xml:space="preserve">11:54  
22:15  </t>
  </si>
  <si>
    <t xml:space="preserve">12:17  
22:11  </t>
  </si>
  <si>
    <t xml:space="preserve">12:39  
22:13  </t>
  </si>
  <si>
    <t>陈希阳</t>
  </si>
  <si>
    <t>运营主管</t>
  </si>
  <si>
    <t xml:space="preserve">09:37  
22:07  </t>
  </si>
  <si>
    <t xml:space="preserve">09:32   
22:00  </t>
  </si>
  <si>
    <t xml:space="preserve">09:42   
22:00  </t>
  </si>
  <si>
    <t xml:space="preserve">09:34  
19:04  </t>
  </si>
  <si>
    <t xml:space="preserve">09:20  
21:57  </t>
  </si>
  <si>
    <t xml:space="preserve">09:34  
22:00  </t>
  </si>
  <si>
    <t xml:space="preserve">09:45  
22:00  </t>
  </si>
  <si>
    <t xml:space="preserve">09:33  
19:42  </t>
  </si>
  <si>
    <t xml:space="preserve">09:46  
18:48  </t>
  </si>
  <si>
    <t xml:space="preserve">09:34  
22:04  </t>
  </si>
  <si>
    <t xml:space="preserve">09:30  
22:05  </t>
  </si>
  <si>
    <t xml:space="preserve">09:36  
19:20  </t>
  </si>
  <si>
    <t xml:space="preserve">09:28  
22:40  </t>
  </si>
  <si>
    <t xml:space="preserve">09:34  
22:08  </t>
  </si>
  <si>
    <t xml:space="preserve">09:35  
19:16  </t>
  </si>
  <si>
    <t xml:space="preserve">09:33  
22:01  </t>
  </si>
  <si>
    <t xml:space="preserve">09:40  
22:04  </t>
  </si>
  <si>
    <t xml:space="preserve">09:35  
22:17  </t>
  </si>
  <si>
    <t xml:space="preserve">09:34  
22:05  </t>
  </si>
  <si>
    <t xml:space="preserve">09:33  
19:35  </t>
  </si>
  <si>
    <t>张征鸿</t>
  </si>
  <si>
    <t>东方头条事业部-研发部-IOS开发部</t>
  </si>
  <si>
    <t>IOS开发工程师</t>
  </si>
  <si>
    <t xml:space="preserve">09:40  
19:15  </t>
  </si>
  <si>
    <t xml:space="preserve">09:29  
21:30  </t>
  </si>
  <si>
    <t>张连伟</t>
  </si>
  <si>
    <t xml:space="preserve">09:28  
20:11  </t>
  </si>
  <si>
    <t xml:space="preserve">09:29  
22:08  </t>
  </si>
  <si>
    <t xml:space="preserve">10:18  
20:02  </t>
  </si>
  <si>
    <t xml:space="preserve">09:38  
20:14  </t>
  </si>
  <si>
    <t xml:space="preserve">09:26  
00:08  </t>
  </si>
  <si>
    <t xml:space="preserve">09:33  
20:06  </t>
  </si>
  <si>
    <t xml:space="preserve">10:19  
20:03  </t>
  </si>
  <si>
    <t xml:space="preserve">09:32  
22:05  </t>
  </si>
  <si>
    <t xml:space="preserve">09:30  
18:32  </t>
  </si>
  <si>
    <t xml:space="preserve">09:24  
22:21  </t>
  </si>
  <si>
    <t xml:space="preserve">09:34  
20:13  </t>
  </si>
  <si>
    <t xml:space="preserve">09:21  
20:03  </t>
  </si>
  <si>
    <t xml:space="preserve">09:21  
22:02  </t>
  </si>
  <si>
    <t xml:space="preserve">10:16  
20:01  </t>
  </si>
  <si>
    <t xml:space="preserve">09:27  
20:29  </t>
  </si>
  <si>
    <t xml:space="preserve">09:24  
18:39  </t>
  </si>
  <si>
    <t xml:space="preserve">09:24  
20:32  </t>
  </si>
  <si>
    <t xml:space="preserve">09:32  
20:08  </t>
  </si>
  <si>
    <t xml:space="preserve">09:28  
20:27  </t>
  </si>
  <si>
    <t>宋鑫</t>
  </si>
  <si>
    <t xml:space="preserve">09:22  
18:34  </t>
  </si>
  <si>
    <t xml:space="preserve">08:41  
01:00  </t>
  </si>
  <si>
    <t xml:space="preserve">09:48  
20:07  </t>
  </si>
  <si>
    <t xml:space="preserve">20:03  </t>
  </si>
  <si>
    <t xml:space="preserve">09:23  
23:24  </t>
  </si>
  <si>
    <t xml:space="preserve">09:15  
23:27  </t>
  </si>
  <si>
    <t xml:space="preserve">09:09  
21:11  </t>
  </si>
  <si>
    <t xml:space="preserve">08:18   
18:54  </t>
  </si>
  <si>
    <t xml:space="preserve">08:44  
18:42  </t>
  </si>
  <si>
    <t xml:space="preserve">09:11  
00:33  </t>
  </si>
  <si>
    <t xml:space="preserve">09:04  
21:00  </t>
  </si>
  <si>
    <t xml:space="preserve">09:20  
20:00  </t>
  </si>
  <si>
    <t xml:space="preserve">09:12  
04:20  </t>
  </si>
  <si>
    <t>沈金华</t>
  </si>
  <si>
    <t xml:space="preserve">09:26  
21:07  </t>
  </si>
  <si>
    <t xml:space="preserve">09:53  
00:56  </t>
  </si>
  <si>
    <t xml:space="preserve">09:16  
21:11  </t>
  </si>
  <si>
    <t xml:space="preserve">09:21  
18:55  </t>
  </si>
  <si>
    <t xml:space="preserve">09:29  
21:20  </t>
  </si>
  <si>
    <t xml:space="preserve">09:25  
22:09  </t>
  </si>
  <si>
    <t xml:space="preserve">09:23  
21:05  </t>
  </si>
  <si>
    <t xml:space="preserve">09:23  
21:15  </t>
  </si>
  <si>
    <t xml:space="preserve">09:17  
21:06  </t>
  </si>
  <si>
    <t xml:space="preserve">09:32  
22:18  </t>
  </si>
  <si>
    <t xml:space="preserve">09:23  
01:34  </t>
  </si>
  <si>
    <t xml:space="preserve">09:25  
22:08  </t>
  </si>
  <si>
    <t xml:space="preserve">09:26  
22:10  </t>
  </si>
  <si>
    <t xml:space="preserve">09:22  
04:22  </t>
  </si>
  <si>
    <t>李东</t>
  </si>
  <si>
    <t>技术主管</t>
  </si>
  <si>
    <t xml:space="preserve">09:27  
21:30  </t>
  </si>
  <si>
    <t xml:space="preserve">09:29  
20:35  </t>
  </si>
  <si>
    <t xml:space="preserve">11:55  
18:31  </t>
  </si>
  <si>
    <t xml:space="preserve">09:24  
01:04  </t>
  </si>
  <si>
    <t xml:space="preserve">12:27  
21:38  </t>
  </si>
  <si>
    <t xml:space="preserve">09:25  
23:12  </t>
  </si>
  <si>
    <t xml:space="preserve">09:23  
01:30  </t>
  </si>
  <si>
    <t xml:space="preserve">09:25  
23:36  </t>
  </si>
  <si>
    <t xml:space="preserve">14:24  
18:58  </t>
  </si>
  <si>
    <t xml:space="preserve">09:27  
22:41  </t>
  </si>
  <si>
    <t xml:space="preserve">09:26  
01:09  </t>
  </si>
  <si>
    <t xml:space="preserve">11:05  
23:10  </t>
  </si>
  <si>
    <t xml:space="preserve">09:30  
00:09  </t>
  </si>
  <si>
    <t xml:space="preserve">09:28  
23:52  </t>
  </si>
  <si>
    <t xml:space="preserve">09:25  
22:31  </t>
  </si>
  <si>
    <t xml:space="preserve">09:30  
23:25  </t>
  </si>
  <si>
    <t xml:space="preserve">09:26  
01:35  </t>
  </si>
  <si>
    <t xml:space="preserve">12:08  
01:17  </t>
  </si>
  <si>
    <t xml:space="preserve">13:36  
20:34  </t>
  </si>
  <si>
    <t xml:space="preserve">09:27  
23:11  </t>
  </si>
  <si>
    <t xml:space="preserve">09:27  
00:16  </t>
  </si>
  <si>
    <t xml:space="preserve">09:24  
00:08  </t>
  </si>
  <si>
    <t xml:space="preserve">09:28  
04:47  </t>
  </si>
  <si>
    <t>胡杰</t>
  </si>
  <si>
    <t xml:space="preserve">09:31  
22:07  </t>
  </si>
  <si>
    <t xml:space="preserve">09:22  
18:47  </t>
  </si>
  <si>
    <t xml:space="preserve">09:32  
20:17  </t>
  </si>
  <si>
    <t xml:space="preserve">09:20  
21:04  </t>
  </si>
  <si>
    <t xml:space="preserve">09:33  
21:27  </t>
  </si>
  <si>
    <t xml:space="preserve">23:29  </t>
  </si>
  <si>
    <t xml:space="preserve">09:17  
00:07  </t>
  </si>
  <si>
    <t xml:space="preserve">12:24  
18:58  </t>
  </si>
  <si>
    <t xml:space="preserve">09:27  
22:13  </t>
  </si>
  <si>
    <t xml:space="preserve">09:20  
22:16  </t>
  </si>
  <si>
    <t xml:space="preserve">09:20  
21:17  </t>
  </si>
  <si>
    <t xml:space="preserve">09:32  
22:13  </t>
  </si>
  <si>
    <t xml:space="preserve">09:36  
21:06  </t>
  </si>
  <si>
    <t xml:space="preserve">09:27  
21:04  </t>
  </si>
  <si>
    <t xml:space="preserve">09:25  
22:03  </t>
  </si>
  <si>
    <t xml:space="preserve">09:28  
01:34  </t>
  </si>
  <si>
    <t xml:space="preserve">10:23  
23:55  </t>
  </si>
  <si>
    <t xml:space="preserve">09:36 
21:26  </t>
  </si>
  <si>
    <t xml:space="preserve">09:35  
22:30  </t>
  </si>
  <si>
    <t xml:space="preserve">09:26  
23:51  </t>
  </si>
  <si>
    <t xml:space="preserve">09:35  
22:13  </t>
  </si>
  <si>
    <t xml:space="preserve">12:45  
04:22  </t>
  </si>
  <si>
    <t>庄晓凡</t>
  </si>
  <si>
    <t>东方头条事业部-研发部-PHP开发部</t>
  </si>
  <si>
    <t xml:space="preserve">13:09  
01:02  </t>
  </si>
  <si>
    <t xml:space="preserve">14:09  
19:29  </t>
  </si>
  <si>
    <t xml:space="preserve">09:52  
01:00  </t>
  </si>
  <si>
    <t xml:space="preserve">13:35  
20:46  </t>
  </si>
  <si>
    <t xml:space="preserve">09:49  
23:00  </t>
  </si>
  <si>
    <t xml:space="preserve">13:23  
21:13  </t>
  </si>
  <si>
    <t xml:space="preserve">09:58  
18:36  </t>
  </si>
  <si>
    <t xml:space="preserve">09:36  
22:01  </t>
  </si>
  <si>
    <t xml:space="preserve">09:58  
22:16  </t>
  </si>
  <si>
    <t xml:space="preserve">13:31  
18:33  </t>
  </si>
  <si>
    <t xml:space="preserve">09:59  
22:02  </t>
  </si>
  <si>
    <t xml:space="preserve">10:48  
19:34  </t>
  </si>
  <si>
    <t xml:space="preserve">10:26  
18:34  </t>
  </si>
  <si>
    <t xml:space="preserve">10:10  
18:43  </t>
  </si>
  <si>
    <t xml:space="preserve">14:22  
18:33  </t>
  </si>
  <si>
    <t xml:space="preserve">10:24  
18:32  </t>
  </si>
  <si>
    <t xml:space="preserve">09:21  
18:27  </t>
  </si>
  <si>
    <t>张家赫</t>
  </si>
  <si>
    <t xml:space="preserve">14:10  </t>
  </si>
  <si>
    <t>俞赛松</t>
  </si>
  <si>
    <t xml:space="preserve">09:24  
19:06  </t>
  </si>
  <si>
    <t xml:space="preserve">09:14  
18:24  </t>
  </si>
  <si>
    <t xml:space="preserve">09:42  
18:40  </t>
  </si>
  <si>
    <t xml:space="preserve">09:23  
18:48  </t>
  </si>
  <si>
    <t xml:space="preserve">09:23  
21:17  </t>
  </si>
  <si>
    <t xml:space="preserve">09:22  
18:39  </t>
  </si>
  <si>
    <t xml:space="preserve">09:17  
18:41  </t>
  </si>
  <si>
    <t xml:space="preserve">09:20  
18:43  </t>
  </si>
  <si>
    <t xml:space="preserve">09:30  
18:36  </t>
  </si>
  <si>
    <t xml:space="preserve">09:17  
19:08  </t>
  </si>
  <si>
    <t xml:space="preserve">09:23  
18:55  </t>
  </si>
  <si>
    <t xml:space="preserve">09:30  
18:46  </t>
  </si>
  <si>
    <t xml:space="preserve">09:18  
18:56  </t>
  </si>
  <si>
    <t xml:space="preserve">09:22  
18:42  </t>
  </si>
  <si>
    <t>杨礼</t>
  </si>
  <si>
    <t xml:space="preserve">09:20  
18:57  </t>
  </si>
  <si>
    <t xml:space="preserve">09:32  
19:31  </t>
  </si>
  <si>
    <t xml:space="preserve">09:18  
18:19  </t>
  </si>
  <si>
    <t xml:space="preserve">09:20  
19:14  </t>
  </si>
  <si>
    <t xml:space="preserve">09:39  
19:08  </t>
  </si>
  <si>
    <t xml:space="preserve">09:22  
18:56  </t>
  </si>
  <si>
    <t>温泉</t>
  </si>
  <si>
    <t xml:space="preserve">09:29  
22:48  </t>
  </si>
  <si>
    <t xml:space="preserve">08:25  
18:51  </t>
  </si>
  <si>
    <t xml:space="preserve">09:29  
22:00  </t>
  </si>
  <si>
    <t xml:space="preserve">09:38  
19:33  </t>
  </si>
  <si>
    <t xml:space="preserve">09:03  
20:48  </t>
  </si>
  <si>
    <t xml:space="preserve">09:30  
21:21  </t>
  </si>
  <si>
    <t xml:space="preserve">09:27  
21:54  </t>
  </si>
  <si>
    <t xml:space="preserve">09:23  
22:31  </t>
  </si>
  <si>
    <t xml:space="preserve">09:28  
23:20  </t>
  </si>
  <si>
    <t xml:space="preserve">09:21  
01:09  </t>
  </si>
  <si>
    <t xml:space="preserve">10:55  
18:58  </t>
  </si>
  <si>
    <t xml:space="preserve">08:58  
18:36  </t>
  </si>
  <si>
    <t xml:space="preserve">09:21  
18:43  </t>
  </si>
  <si>
    <t xml:space="preserve">09:30  
18:53  </t>
  </si>
  <si>
    <t xml:space="preserve">09:27  
21:00  </t>
  </si>
  <si>
    <t xml:space="preserve">09:35  
00:02  </t>
  </si>
  <si>
    <t xml:space="preserve">10:13  
23:30  </t>
  </si>
  <si>
    <t xml:space="preserve">09:55  
18:42  </t>
  </si>
  <si>
    <t>毛诚裔</t>
  </si>
  <si>
    <t xml:space="preserve">18:08  </t>
  </si>
  <si>
    <t xml:space="preserve">18:15  </t>
  </si>
  <si>
    <t xml:space="preserve">09:39  
18:43  </t>
  </si>
  <si>
    <t xml:space="preserve">09:23  
18:31  </t>
  </si>
  <si>
    <t xml:space="preserve">21:12  </t>
  </si>
  <si>
    <t xml:space="preserve">19:22  </t>
  </si>
  <si>
    <t xml:space="preserve">22:08  </t>
  </si>
  <si>
    <t xml:space="preserve">09:24  
18:43  </t>
  </si>
  <si>
    <t xml:space="preserve">18:30  </t>
  </si>
  <si>
    <t xml:space="preserve">09:33  
18:33  </t>
  </si>
  <si>
    <t xml:space="preserve">09:27  
18:29  </t>
  </si>
  <si>
    <t xml:space="preserve">09:25  
18:41  </t>
  </si>
  <si>
    <t>卢贤明</t>
  </si>
  <si>
    <t xml:space="preserve">09:28  
19:08  </t>
  </si>
  <si>
    <t xml:space="preserve">09:25  
18:35  </t>
  </si>
  <si>
    <t xml:space="preserve">09:23  
18:53  </t>
  </si>
  <si>
    <t xml:space="preserve">09:24  
18:48  </t>
  </si>
  <si>
    <t xml:space="preserve">09:26  
22:15  </t>
  </si>
  <si>
    <t xml:space="preserve">09:21  
18:47  </t>
  </si>
  <si>
    <t xml:space="preserve">09:16  
20:41  </t>
  </si>
  <si>
    <t xml:space="preserve">09:23  
20:03  </t>
  </si>
  <si>
    <t xml:space="preserve">09:17  
18:52  </t>
  </si>
  <si>
    <t xml:space="preserve">09:24  
18:41  </t>
  </si>
  <si>
    <t xml:space="preserve">09:24  
18:57  </t>
  </si>
  <si>
    <t xml:space="preserve">09:22  
18:57  </t>
  </si>
  <si>
    <t xml:space="preserve">09:25  
18:51  </t>
  </si>
  <si>
    <t xml:space="preserve">09:21  
18:57  </t>
  </si>
  <si>
    <t xml:space="preserve">09:19  </t>
  </si>
  <si>
    <t xml:space="preserve">09:20  
19:11  </t>
  </si>
  <si>
    <t xml:space="preserve">09:20  
19:57  </t>
  </si>
  <si>
    <t>刘瑞</t>
  </si>
  <si>
    <t xml:space="preserve">14:30  
18:41  </t>
  </si>
  <si>
    <t xml:space="preserve">09:14  
18:30  </t>
  </si>
  <si>
    <t xml:space="preserve">09:19  
18:43  </t>
  </si>
  <si>
    <t xml:space="preserve">09:21  
21:24  </t>
  </si>
  <si>
    <t xml:space="preserve">09:19  
19:30  </t>
  </si>
  <si>
    <t xml:space="preserve">09:19  
20:44  </t>
  </si>
  <si>
    <t xml:space="preserve">09:19  
22:27  </t>
  </si>
  <si>
    <t xml:space="preserve">10:17  
19:33  </t>
  </si>
  <si>
    <t xml:space="preserve">09:18  
22:07  </t>
  </si>
  <si>
    <t xml:space="preserve">09:31  
21:22  </t>
  </si>
  <si>
    <t xml:space="preserve">09:21  
21:33  </t>
  </si>
  <si>
    <t>刘建</t>
  </si>
  <si>
    <t xml:space="preserve">09:45  
02:49  </t>
  </si>
  <si>
    <t xml:space="preserve">18:33  </t>
  </si>
  <si>
    <t xml:space="preserve">10:13  </t>
  </si>
  <si>
    <t xml:space="preserve">10:08  
19:04  </t>
  </si>
  <si>
    <t xml:space="preserve">09:21  
19:28  </t>
  </si>
  <si>
    <t xml:space="preserve">09:35  
19:19  </t>
  </si>
  <si>
    <t xml:space="preserve">09:45  
22:05  </t>
  </si>
  <si>
    <t xml:space="preserve">09:43  
22:27  </t>
  </si>
  <si>
    <t xml:space="preserve">10:14  
23:49  </t>
  </si>
  <si>
    <t xml:space="preserve">11:26  
20:16  </t>
  </si>
  <si>
    <t xml:space="preserve">09:35  
18:30  </t>
  </si>
  <si>
    <t xml:space="preserve">09:46  
18:52  </t>
  </si>
  <si>
    <t xml:space="preserve">09:36  
19:07  </t>
  </si>
  <si>
    <t xml:space="preserve">09:27  
20:05  </t>
  </si>
  <si>
    <t xml:space="preserve">09:30  
19:39  </t>
  </si>
  <si>
    <t xml:space="preserve">10:48  
19:08  </t>
  </si>
  <si>
    <t xml:space="preserve">09:36  05:43  </t>
  </si>
  <si>
    <t>傅佳彬</t>
  </si>
  <si>
    <t xml:space="preserve">10:09  
18:35  </t>
  </si>
  <si>
    <t xml:space="preserve">09:22  
18:36  </t>
  </si>
  <si>
    <t xml:space="preserve">09:35  
18:40  </t>
  </si>
  <si>
    <t xml:space="preserve">09:31  
18:43  </t>
  </si>
  <si>
    <t xml:space="preserve">09:31  
18:42  </t>
  </si>
  <si>
    <t xml:space="preserve">09:23  
22:19  </t>
  </si>
  <si>
    <t xml:space="preserve">09:10  
21:26  </t>
  </si>
  <si>
    <t xml:space="preserve">09:27  
18:38  </t>
  </si>
  <si>
    <t xml:space="preserve">09:32  
18:41  </t>
  </si>
  <si>
    <t xml:space="preserve">09:12  
18:44  </t>
  </si>
  <si>
    <t xml:space="preserve">09:17  
23:05  </t>
  </si>
  <si>
    <t xml:space="preserve">23:25  </t>
  </si>
  <si>
    <t xml:space="preserve">09:22  
20:18  </t>
  </si>
  <si>
    <t xml:space="preserve">09:18  
18:46  </t>
  </si>
  <si>
    <t xml:space="preserve">09:33  
18:45  </t>
  </si>
  <si>
    <t xml:space="preserve">09:33  
18:41  </t>
  </si>
  <si>
    <t xml:space="preserve">09:34  
18:34  </t>
  </si>
  <si>
    <t>吴长斌</t>
  </si>
  <si>
    <t>东方头条事业部-研发部-安卓开发部</t>
  </si>
  <si>
    <t xml:space="preserve">08:44  
03:19  </t>
  </si>
  <si>
    <t xml:space="preserve">09:19  
21:02  </t>
  </si>
  <si>
    <t xml:space="preserve">09:00  
18:45  </t>
  </si>
  <si>
    <t xml:space="preserve">09:22  
22:56  </t>
  </si>
  <si>
    <t xml:space="preserve">08:42  
01:30  </t>
  </si>
  <si>
    <t xml:space="preserve">10:05  
23:25  </t>
  </si>
  <si>
    <t xml:space="preserve">11:49  
15:07  </t>
  </si>
  <si>
    <t xml:space="preserve">08:49  
23:12  </t>
  </si>
  <si>
    <t xml:space="preserve">09:09   
23:09  </t>
  </si>
  <si>
    <t xml:space="preserve">08:54  </t>
  </si>
  <si>
    <t xml:space="preserve">09:30  
23:01  </t>
  </si>
  <si>
    <t xml:space="preserve">09:28  
23:51  </t>
  </si>
  <si>
    <t xml:space="preserve">15:13  
18:06  </t>
  </si>
  <si>
    <t xml:space="preserve">09:15  
02:47  </t>
  </si>
  <si>
    <t xml:space="preserve">12:27  
21:37  </t>
  </si>
  <si>
    <t xml:space="preserve">10:12  
04:20  </t>
  </si>
  <si>
    <t xml:space="preserve">09:50  
00:32  </t>
  </si>
  <si>
    <t xml:space="preserve">09:25  
21:35  </t>
  </si>
  <si>
    <t xml:space="preserve">08:47  
22:03  </t>
  </si>
  <si>
    <t xml:space="preserve">09:11  
23:40  </t>
  </si>
  <si>
    <t xml:space="preserve">09:20  
22:48  </t>
  </si>
  <si>
    <t>潘佳强</t>
  </si>
  <si>
    <t xml:space="preserve">09:30  
01:37  </t>
  </si>
  <si>
    <t xml:space="preserve">14:02  
20:04  </t>
  </si>
  <si>
    <t xml:space="preserve">09:31  
21:00  </t>
  </si>
  <si>
    <t xml:space="preserve">09:39  
22:31  </t>
  </si>
  <si>
    <t xml:space="preserve">09:38  
22:29  </t>
  </si>
  <si>
    <t xml:space="preserve">09:27  
22:45  </t>
  </si>
  <si>
    <t xml:space="preserve">14:39  
18:58  </t>
  </si>
  <si>
    <t xml:space="preserve">09:28  
23:10  </t>
  </si>
  <si>
    <t xml:space="preserve">09:37  
23:11  </t>
  </si>
  <si>
    <t xml:space="preserve">09:43  
23:38  </t>
  </si>
  <si>
    <t xml:space="preserve">09:46  
23:18  </t>
  </si>
  <si>
    <t xml:space="preserve">10:18  
23:04  </t>
  </si>
  <si>
    <t xml:space="preserve">09:34  
02:52  </t>
  </si>
  <si>
    <t xml:space="preserve">14:08  
23:43  </t>
  </si>
  <si>
    <t xml:space="preserve">09:36  
22:07  </t>
  </si>
  <si>
    <t xml:space="preserve">09:48  
20:03  </t>
  </si>
  <si>
    <t xml:space="preserve">09:59  
00:32  </t>
  </si>
  <si>
    <t xml:space="preserve">09:38  
22:10  </t>
  </si>
  <si>
    <t xml:space="preserve">09:48  
00:00  </t>
  </si>
  <si>
    <t xml:space="preserve">09:45  
22:25  </t>
  </si>
  <si>
    <t xml:space="preserve">09:47  05:41  </t>
  </si>
  <si>
    <t>姬恒松</t>
  </si>
  <si>
    <t xml:space="preserve">09:30  
03:20  </t>
  </si>
  <si>
    <t xml:space="preserve">21:20  </t>
  </si>
  <si>
    <t xml:space="preserve">09:29  
20:23  </t>
  </si>
  <si>
    <t xml:space="preserve">09:26  
21:08  </t>
  </si>
  <si>
    <t xml:space="preserve">09:24  
21:48  </t>
  </si>
  <si>
    <t xml:space="preserve">09:37  
22:18  </t>
  </si>
  <si>
    <t xml:space="preserve">09:24  
23:22  </t>
  </si>
  <si>
    <t xml:space="preserve">09:27  
00:46  </t>
  </si>
  <si>
    <t xml:space="preserve">10:28  
00:16  </t>
  </si>
  <si>
    <t xml:space="preserve">10:53  
22:39  </t>
  </si>
  <si>
    <t xml:space="preserve">09:36  
23:30  </t>
  </si>
  <si>
    <t xml:space="preserve">09:23  
01:21  </t>
  </si>
  <si>
    <t xml:space="preserve">00:11  </t>
  </si>
  <si>
    <t xml:space="preserve">10:47  
04:20  </t>
  </si>
  <si>
    <t xml:space="preserve">12:47  
23:01  </t>
  </si>
  <si>
    <t xml:space="preserve">09:26  
00:34  </t>
  </si>
  <si>
    <t xml:space="preserve">09:24  
22:16  </t>
  </si>
  <si>
    <t xml:space="preserve">09:28  
21:15  </t>
  </si>
  <si>
    <t xml:space="preserve">09:23  
22:06  </t>
  </si>
  <si>
    <t xml:space="preserve">09:27  
00:06  </t>
  </si>
  <si>
    <t xml:space="preserve">09:29  
03:04  </t>
  </si>
  <si>
    <t>胡斌</t>
  </si>
  <si>
    <t>开发经理</t>
  </si>
  <si>
    <t xml:space="preserve">09:29  
03:19  </t>
  </si>
  <si>
    <t xml:space="preserve">15:59  
21:00  </t>
  </si>
  <si>
    <t xml:space="preserve">12:06  
21:04  </t>
  </si>
  <si>
    <t xml:space="preserve">09:27  
21:56  </t>
  </si>
  <si>
    <t xml:space="preserve">09:28  
01:30  </t>
  </si>
  <si>
    <t xml:space="preserve">10:17  
22:47  </t>
  </si>
  <si>
    <t xml:space="preserve">09:28  
23:22  </t>
  </si>
  <si>
    <t xml:space="preserve">09:23  
02:00  </t>
  </si>
  <si>
    <t xml:space="preserve">10:12  
02:37  </t>
  </si>
  <si>
    <t xml:space="preserve">11:10  
00:09  </t>
  </si>
  <si>
    <t xml:space="preserve">11:29  
23:30  </t>
  </si>
  <si>
    <t xml:space="preserve">17:04  
18:30  </t>
  </si>
  <si>
    <t xml:space="preserve">09:31  
02:50  </t>
  </si>
  <si>
    <t xml:space="preserve">12:40  
23:00  </t>
  </si>
  <si>
    <t xml:space="preserve">11:14  
04:20  </t>
  </si>
  <si>
    <t xml:space="preserve">15:34  
20:09  </t>
  </si>
  <si>
    <t xml:space="preserve">09:28  
00:35  </t>
  </si>
  <si>
    <t xml:space="preserve">09:24  
21:21  </t>
  </si>
  <si>
    <t xml:space="preserve">09:18  
21:29  </t>
  </si>
  <si>
    <t xml:space="preserve">09:25  
22:50  </t>
  </si>
  <si>
    <t xml:space="preserve">09:35  05:48 </t>
  </si>
  <si>
    <t>段张鹏</t>
  </si>
  <si>
    <t>高级安卓工程师</t>
  </si>
  <si>
    <t xml:space="preserve">09:26  
01:43  </t>
  </si>
  <si>
    <t xml:space="preserve">12:43  
20:16  </t>
  </si>
  <si>
    <t xml:space="preserve">09:25  
21:00  </t>
  </si>
  <si>
    <t xml:space="preserve">09:23  
22:00  </t>
  </si>
  <si>
    <t xml:space="preserve">09:18  
21:08  </t>
  </si>
  <si>
    <t xml:space="preserve">09:24  
20:16  </t>
  </si>
  <si>
    <t xml:space="preserve">09:25  
21:34  </t>
  </si>
  <si>
    <t xml:space="preserve">09:24  
01:41  </t>
  </si>
  <si>
    <t xml:space="preserve">12:47  
23:10  </t>
  </si>
  <si>
    <t xml:space="preserve">09:25  
23:30  </t>
  </si>
  <si>
    <t xml:space="preserve">09:24  
23:05  </t>
  </si>
  <si>
    <t xml:space="preserve">09:26  
02:50  </t>
  </si>
  <si>
    <t xml:space="preserve">12:49  
20:05  </t>
  </si>
  <si>
    <t xml:space="preserve">09:26  
23:11  </t>
  </si>
  <si>
    <t xml:space="preserve">09:17  
21:25  </t>
  </si>
  <si>
    <t xml:space="preserve">09:26  
22:02  </t>
  </si>
  <si>
    <t xml:space="preserve">09:26  
22:13  </t>
  </si>
  <si>
    <t xml:space="preserve">09:24  
03:00  </t>
  </si>
  <si>
    <t>陈庭财</t>
  </si>
  <si>
    <t xml:space="preserve">08:30  
21:03  </t>
  </si>
  <si>
    <t xml:space="preserve">08:38  
18:34  </t>
  </si>
  <si>
    <t xml:space="preserve">08:45  
18:28  </t>
  </si>
  <si>
    <t xml:space="preserve">08:47  
22:00  </t>
  </si>
  <si>
    <t xml:space="preserve">08:42  
00:07  </t>
  </si>
  <si>
    <t xml:space="preserve">08:40  
22:04  </t>
  </si>
  <si>
    <t xml:space="preserve">08:32  
22:05  </t>
  </si>
  <si>
    <t xml:space="preserve">08:36  
22:16  </t>
  </si>
  <si>
    <t xml:space="preserve">08:35  
22:21  </t>
  </si>
  <si>
    <t xml:space="preserve">08:51  
22:13  </t>
  </si>
  <si>
    <t xml:space="preserve">08:37  
18:32  </t>
  </si>
  <si>
    <t xml:space="preserve">08:37  
21:02  </t>
  </si>
  <si>
    <t xml:space="preserve">08:43  
21:16  </t>
  </si>
  <si>
    <t xml:space="preserve">08:34  
22:02  </t>
  </si>
  <si>
    <t xml:space="preserve">08:31  
20:06  </t>
  </si>
  <si>
    <t xml:space="preserve">18:53  </t>
  </si>
  <si>
    <t xml:space="preserve">08:36  
22:01  </t>
  </si>
  <si>
    <t xml:space="preserve">08:33  
21:00  </t>
  </si>
  <si>
    <t xml:space="preserve">08:28  
21:10  </t>
  </si>
  <si>
    <t xml:space="preserve">08:27  
22:05  </t>
  </si>
  <si>
    <t>陈峰</t>
  </si>
  <si>
    <t xml:space="preserve">09:33  
03:21  </t>
  </si>
  <si>
    <t xml:space="preserve">18:49  </t>
  </si>
  <si>
    <t xml:space="preserve">09:32  
20:07  </t>
  </si>
  <si>
    <t xml:space="preserve">09:31  
21:36  </t>
  </si>
  <si>
    <t xml:space="preserve">09:34  
22:20  </t>
  </si>
  <si>
    <t xml:space="preserve">22:02  </t>
  </si>
  <si>
    <t xml:space="preserve">09:30  
20:08  </t>
  </si>
  <si>
    <t xml:space="preserve">09:28  
20:23  </t>
  </si>
  <si>
    <t xml:space="preserve">09:29  
23:11  </t>
  </si>
  <si>
    <t xml:space="preserve">09:30  
23:08  </t>
  </si>
  <si>
    <t xml:space="preserve">09:44  
00:10  </t>
  </si>
  <si>
    <t xml:space="preserve">10:29  
23:13  </t>
  </si>
  <si>
    <t xml:space="preserve">09:39  
02:50  </t>
  </si>
  <si>
    <t xml:space="preserve">13:58  
20:05  </t>
  </si>
  <si>
    <t xml:space="preserve">09:42  
22:26  </t>
  </si>
  <si>
    <t xml:space="preserve">20:04  </t>
  </si>
  <si>
    <t xml:space="preserve">09:29  
22:40  </t>
  </si>
  <si>
    <t xml:space="preserve">09:38  
22:01  </t>
  </si>
  <si>
    <t xml:space="preserve">09:39  
22:03  </t>
  </si>
  <si>
    <t xml:space="preserve">09:32  05:43  </t>
  </si>
  <si>
    <t>查震旺</t>
  </si>
  <si>
    <t>高级IOS开发工程师</t>
  </si>
  <si>
    <t xml:space="preserve">09:30  
21:38  </t>
  </si>
  <si>
    <t xml:space="preserve">09:58  
19:20  </t>
  </si>
  <si>
    <t xml:space="preserve">09:29  
00:56  </t>
  </si>
  <si>
    <t xml:space="preserve">11:36  
21:16  </t>
  </si>
  <si>
    <t xml:space="preserve">09:27  
23:12  </t>
  </si>
  <si>
    <t xml:space="preserve">09:24  
01:30  </t>
  </si>
  <si>
    <t xml:space="preserve">11:36  
23:45  </t>
  </si>
  <si>
    <t xml:space="preserve">09:24  
22:45  </t>
  </si>
  <si>
    <t xml:space="preserve">11:25  
21:32  </t>
  </si>
  <si>
    <t xml:space="preserve">09:32  
00:09  </t>
  </si>
  <si>
    <t xml:space="preserve">10:52  
23:12  </t>
  </si>
  <si>
    <t xml:space="preserve">09:23  
21:06  </t>
  </si>
  <si>
    <t xml:space="preserve">09:26  
21:27  </t>
  </si>
  <si>
    <t xml:space="preserve">09:32  
01:31  </t>
  </si>
  <si>
    <t xml:space="preserve">13:10  
00:35  </t>
  </si>
  <si>
    <t xml:space="preserve">09:24  
22:40  </t>
  </si>
  <si>
    <t xml:space="preserve">13:22  
23:11  </t>
  </si>
  <si>
    <t xml:space="preserve">09:23  
22:13  </t>
  </si>
  <si>
    <t xml:space="preserve">09:53  
04:19  </t>
  </si>
  <si>
    <t>曹一少</t>
  </si>
  <si>
    <t xml:space="preserve">09:32  
21:04  </t>
  </si>
  <si>
    <t xml:space="preserve">09:16  
20:07  </t>
  </si>
  <si>
    <t xml:space="preserve">09:23  
21:12  </t>
  </si>
  <si>
    <t xml:space="preserve">09:41  
20:12  </t>
  </si>
  <si>
    <t xml:space="preserve">09:18  
00:05  </t>
  </si>
  <si>
    <t xml:space="preserve">09:21  
23:12  </t>
  </si>
  <si>
    <t xml:space="preserve">09:22  
22:12  </t>
  </si>
  <si>
    <t xml:space="preserve">09:26  
22:23  </t>
  </si>
  <si>
    <t xml:space="preserve">09:27  
00:02  </t>
  </si>
  <si>
    <t xml:space="preserve">12:28  
20:05  </t>
  </si>
  <si>
    <t xml:space="preserve">09:33  
21:12  </t>
  </si>
  <si>
    <t xml:space="preserve">09:53  
20:17  </t>
  </si>
  <si>
    <t xml:space="preserve">09:26  
20:02  </t>
  </si>
  <si>
    <t xml:space="preserve">09:26  
21:25  </t>
  </si>
  <si>
    <t xml:space="preserve">09:22  
21:48  </t>
  </si>
  <si>
    <t xml:space="preserve">10:16  
21:37  </t>
  </si>
  <si>
    <t xml:space="preserve">09:19  
21:20  </t>
  </si>
  <si>
    <t xml:space="preserve">09:35  
23:33  </t>
  </si>
  <si>
    <t>曹健</t>
  </si>
  <si>
    <t xml:space="preserve">08:55    
19:47  </t>
  </si>
  <si>
    <t xml:space="preserve">08:56  
18:38  </t>
  </si>
  <si>
    <t xml:space="preserve">09:07  
19:52  </t>
  </si>
  <si>
    <t xml:space="preserve">09:02  
19:31  </t>
  </si>
  <si>
    <t xml:space="preserve">08:48  
02:19  </t>
  </si>
  <si>
    <t xml:space="preserve">12:44  
18:29  </t>
  </si>
  <si>
    <t xml:space="preserve">08:55  
19:13  </t>
  </si>
  <si>
    <t xml:space="preserve">09:00  
19:48  </t>
  </si>
  <si>
    <t xml:space="preserve">09:05 
19:23  </t>
  </si>
  <si>
    <t xml:space="preserve">09:11  
18:58  </t>
  </si>
  <si>
    <t xml:space="preserve">08:54  
18:20  </t>
  </si>
  <si>
    <t xml:space="preserve">09:09  
18:47  </t>
  </si>
  <si>
    <t xml:space="preserve">09:03  
19:09  </t>
  </si>
  <si>
    <t xml:space="preserve">09:08  
18:51  </t>
  </si>
  <si>
    <t xml:space="preserve">09:08  
19:17  </t>
  </si>
  <si>
    <t xml:space="preserve">09:03   
19:41  </t>
  </si>
  <si>
    <t xml:space="preserve">08:54  
22:10  </t>
  </si>
  <si>
    <t xml:space="preserve">08:57  
19:44  </t>
  </si>
  <si>
    <t>仲锦</t>
  </si>
  <si>
    <t>东方头条事业部-研发部-测试部</t>
  </si>
  <si>
    <t xml:space="preserve">09:19  
03:18  </t>
  </si>
  <si>
    <t xml:space="preserve">21:02  </t>
  </si>
  <si>
    <t xml:space="preserve">09:21  
01:00  </t>
  </si>
  <si>
    <t xml:space="preserve">22:03  </t>
  </si>
  <si>
    <t xml:space="preserve">09:21  
18:37  </t>
  </si>
  <si>
    <t xml:space="preserve">09:24  
20:03  </t>
  </si>
  <si>
    <t xml:space="preserve">09:26  
20:03  </t>
  </si>
  <si>
    <t xml:space="preserve">09:23  
22:21  </t>
  </si>
  <si>
    <t xml:space="preserve">09:21  
23:03  </t>
  </si>
  <si>
    <t xml:space="preserve">09:24  
03:12  </t>
  </si>
  <si>
    <t xml:space="preserve">23:37  </t>
  </si>
  <si>
    <t xml:space="preserve">18:24  </t>
  </si>
  <si>
    <t xml:space="preserve">09:23  
01:33  </t>
  </si>
  <si>
    <t xml:space="preserve">18:29  
18:30  </t>
  </si>
  <si>
    <t xml:space="preserve">09:23  
20:06  </t>
  </si>
  <si>
    <t xml:space="preserve">09:24  
21:10  </t>
  </si>
  <si>
    <t xml:space="preserve">09:24  
04:34  </t>
  </si>
  <si>
    <t>赵顺聪</t>
  </si>
  <si>
    <t xml:space="preserve">14:48  
19:02  </t>
  </si>
  <si>
    <t xml:space="preserve">08:51  
18:54  </t>
  </si>
  <si>
    <t xml:space="preserve">08:55  
04:20  </t>
  </si>
  <si>
    <t xml:space="preserve">22:05  </t>
  </si>
  <si>
    <t xml:space="preserve">09:01  
18:30  </t>
  </si>
  <si>
    <t xml:space="preserve">07:58  
18:10  </t>
  </si>
  <si>
    <t xml:space="preserve">08:23  
18:35  </t>
  </si>
  <si>
    <t xml:space="preserve">08:25  
22:06  </t>
  </si>
  <si>
    <t xml:space="preserve">08:54  
22:04  </t>
  </si>
  <si>
    <t xml:space="preserve">08:28  
20:03  </t>
  </si>
  <si>
    <t>张洒洒</t>
  </si>
  <si>
    <t xml:space="preserve">21:03  </t>
  </si>
  <si>
    <t xml:space="preserve">09:21  
21:06  </t>
  </si>
  <si>
    <t xml:space="preserve">09:21  
22:33  </t>
  </si>
  <si>
    <t xml:space="preserve">09:23  
01:32  </t>
  </si>
  <si>
    <t xml:space="preserve">00:30  </t>
  </si>
  <si>
    <t xml:space="preserve">09:22  
18:29  </t>
  </si>
  <si>
    <t>岳观文</t>
  </si>
  <si>
    <t>自动化测试工程师</t>
  </si>
  <si>
    <t xml:space="preserve">08:57  
23:33  </t>
  </si>
  <si>
    <t xml:space="preserve">08:50  
18:40  </t>
  </si>
  <si>
    <t xml:space="preserve">08:53   
23:01  </t>
  </si>
  <si>
    <t xml:space="preserve">09:00  
18:32  </t>
  </si>
  <si>
    <t xml:space="preserve">08:53  
22:04  </t>
  </si>
  <si>
    <t xml:space="preserve">08:47  
21:10  </t>
  </si>
  <si>
    <t xml:space="preserve">08:57  
22:03  </t>
  </si>
  <si>
    <t xml:space="preserve">09:03  
22:32  </t>
  </si>
  <si>
    <t xml:space="preserve">08:56  
21:11  </t>
  </si>
  <si>
    <t xml:space="preserve">09:02  
22:17  </t>
  </si>
  <si>
    <t xml:space="preserve">09:11  
22:40  </t>
  </si>
  <si>
    <t xml:space="preserve">09:07  
23:10  </t>
  </si>
  <si>
    <t xml:space="preserve">09:08  
18:23  </t>
  </si>
  <si>
    <t xml:space="preserve">09:11  
04:20  </t>
  </si>
  <si>
    <t xml:space="preserve">22:38  </t>
  </si>
  <si>
    <t xml:space="preserve">09:28  
18:49  </t>
  </si>
  <si>
    <t xml:space="preserve">09:07  
19:35  </t>
  </si>
  <si>
    <t xml:space="preserve">09:05  
22:20  </t>
  </si>
  <si>
    <t xml:space="preserve">09:12  
21:30  </t>
  </si>
  <si>
    <t xml:space="preserve">09:21  
01:50  </t>
  </si>
  <si>
    <t>闫坤</t>
  </si>
  <si>
    <t xml:space="preserve">04:06  </t>
  </si>
  <si>
    <t xml:space="preserve">20:25  </t>
  </si>
  <si>
    <t xml:space="preserve">08:52  
00:59  </t>
  </si>
  <si>
    <t xml:space="preserve">08:42  
18:27  </t>
  </si>
  <si>
    <t xml:space="preserve">08:33  
22:02  </t>
  </si>
  <si>
    <t xml:space="preserve">08:33  
22:01  </t>
  </si>
  <si>
    <t xml:space="preserve">08:40  
19:09  </t>
  </si>
  <si>
    <t xml:space="preserve">08:42  
02:00  </t>
  </si>
  <si>
    <t xml:space="preserve">22:00  </t>
  </si>
  <si>
    <t xml:space="preserve">08:39  
23:16  </t>
  </si>
  <si>
    <t xml:space="preserve">08:43  
23:03  </t>
  </si>
  <si>
    <t xml:space="preserve">08:32  
03:00  </t>
  </si>
  <si>
    <t xml:space="preserve">00:04  </t>
  </si>
  <si>
    <t xml:space="preserve">08:33  
01:33  </t>
  </si>
  <si>
    <t xml:space="preserve">08:46  
18:29  </t>
  </si>
  <si>
    <t xml:space="preserve">08:32  
18:28  </t>
  </si>
  <si>
    <t xml:space="preserve">08:38  
20:22  </t>
  </si>
  <si>
    <t xml:space="preserve">08:41  
22:09  </t>
  </si>
  <si>
    <t xml:space="preserve">08:35  05:45    </t>
  </si>
  <si>
    <t>许红</t>
  </si>
  <si>
    <t>测试主管</t>
  </si>
  <si>
    <t xml:space="preserve">08:51  
22:02  </t>
  </si>
  <si>
    <t xml:space="preserve">09:17  
18:47  </t>
  </si>
  <si>
    <t xml:space="preserve">09:06  
21:07  </t>
  </si>
  <si>
    <t xml:space="preserve">10:48  
14:14  </t>
  </si>
  <si>
    <t xml:space="preserve">09:16  
21:12  </t>
  </si>
  <si>
    <t xml:space="preserve">09:13  
18:34  </t>
  </si>
  <si>
    <t xml:space="preserve">09:11  
23:23  </t>
  </si>
  <si>
    <t xml:space="preserve">09:09  
23:01  </t>
  </si>
  <si>
    <t xml:space="preserve">09:27  
00:42  </t>
  </si>
  <si>
    <t xml:space="preserve">09:27  
03:00  </t>
  </si>
  <si>
    <t xml:space="preserve">09:29  
22:33  </t>
  </si>
  <si>
    <t xml:space="preserve">01:35  </t>
  </si>
  <si>
    <t xml:space="preserve">19:49  </t>
  </si>
  <si>
    <t xml:space="preserve">09:38  
21:31  </t>
  </si>
  <si>
    <t xml:space="preserve">09:09  
18:29  </t>
  </si>
  <si>
    <t xml:space="preserve">20:26  </t>
  </si>
  <si>
    <t xml:space="preserve">09:06  05:43  </t>
  </si>
  <si>
    <t>徐培杰</t>
  </si>
  <si>
    <t xml:space="preserve">09:02  
03:26  </t>
  </si>
  <si>
    <t xml:space="preserve">19:10  </t>
  </si>
  <si>
    <t xml:space="preserve">09:08  
01:00  </t>
  </si>
  <si>
    <t xml:space="preserve">09:02  
22:03  </t>
  </si>
  <si>
    <t xml:space="preserve">08:57  
21:12  </t>
  </si>
  <si>
    <t xml:space="preserve">09:02  
19:09  </t>
  </si>
  <si>
    <t xml:space="preserve">09:07  
02:00  </t>
  </si>
  <si>
    <t xml:space="preserve">09:06  
23:16  </t>
  </si>
  <si>
    <t xml:space="preserve">09:13  
18:20  </t>
  </si>
  <si>
    <t xml:space="preserve">03:00  </t>
  </si>
  <si>
    <t xml:space="preserve">09:01  
04:20  </t>
  </si>
  <si>
    <t xml:space="preserve">01:33  </t>
  </si>
  <si>
    <t xml:space="preserve">08:59  
22:14  </t>
  </si>
  <si>
    <t xml:space="preserve">09:00  
18:28  </t>
  </si>
  <si>
    <t xml:space="preserve">08:55  
22:06  </t>
  </si>
  <si>
    <t xml:space="preserve">08:53  
21:09  </t>
  </si>
  <si>
    <t xml:space="preserve">09:00  05:43  </t>
  </si>
  <si>
    <t>夏晗枫</t>
  </si>
  <si>
    <t xml:space="preserve">09:05  
03:18  </t>
  </si>
  <si>
    <t xml:space="preserve">19:48  </t>
  </si>
  <si>
    <t xml:space="preserve">09:06  
18:26  </t>
  </si>
  <si>
    <t xml:space="preserve">10:00  
22:01  </t>
  </si>
  <si>
    <t xml:space="preserve">08:43  
22:01  </t>
  </si>
  <si>
    <t xml:space="preserve">21:04  </t>
  </si>
  <si>
    <t xml:space="preserve">09:24  
23:23  </t>
  </si>
  <si>
    <t xml:space="preserve">22:11  </t>
  </si>
  <si>
    <t xml:space="preserve">09:21  
00:20  </t>
  </si>
  <si>
    <t xml:space="preserve">15:52  
19:56  </t>
  </si>
  <si>
    <t xml:space="preserve">09:07  
03:00  </t>
  </si>
  <si>
    <t xml:space="preserve">09:22  
00:30  </t>
  </si>
  <si>
    <t xml:space="preserve">09:43  
22:16  </t>
  </si>
  <si>
    <t xml:space="preserve">09:11  
23:30  </t>
  </si>
  <si>
    <t xml:space="preserve">04:32  </t>
  </si>
  <si>
    <t>刘洋</t>
  </si>
  <si>
    <t xml:space="preserve">23:38  </t>
  </si>
  <si>
    <t xml:space="preserve">09:25  
22:11  </t>
  </si>
  <si>
    <t xml:space="preserve">09:29  
20:21  </t>
  </si>
  <si>
    <t xml:space="preserve">09:25  
18:49  </t>
  </si>
  <si>
    <t xml:space="preserve">09:28  
18:56  </t>
  </si>
  <si>
    <t xml:space="preserve">09:28  
20:17  </t>
  </si>
  <si>
    <t xml:space="preserve">09:28  
20:24  </t>
  </si>
  <si>
    <t xml:space="preserve">09:24   
21:00  </t>
  </si>
  <si>
    <t xml:space="preserve">09:22  
19:18  </t>
  </si>
  <si>
    <t xml:space="preserve">09:26  
22:05  </t>
  </si>
  <si>
    <t xml:space="preserve">00:22  </t>
  </si>
  <si>
    <t xml:space="preserve">09:27  
21:03  </t>
  </si>
  <si>
    <t xml:space="preserve">09:29  
18:41  </t>
  </si>
  <si>
    <t>刘伟</t>
  </si>
  <si>
    <t xml:space="preserve">09:16  
18:34  </t>
  </si>
  <si>
    <t xml:space="preserve">09:21  
20:09  </t>
  </si>
  <si>
    <t xml:space="preserve">09:16  
18:45  </t>
  </si>
  <si>
    <t xml:space="preserve">09:18  
20:23  </t>
  </si>
  <si>
    <t xml:space="preserve">09:13  
20:12  </t>
  </si>
  <si>
    <t xml:space="preserve">09:14  
22:00  </t>
  </si>
  <si>
    <t xml:space="preserve">09:08    
20:08  </t>
  </si>
  <si>
    <t xml:space="preserve">09:19  
20:15  </t>
  </si>
  <si>
    <t xml:space="preserve">09:20  
21:24  </t>
  </si>
  <si>
    <t xml:space="preserve">09:16  
21:22  </t>
  </si>
  <si>
    <t xml:space="preserve">09:10  
20:12  </t>
  </si>
  <si>
    <t xml:space="preserve">09:13  
21:15  </t>
  </si>
  <si>
    <t>霍磊</t>
  </si>
  <si>
    <t xml:space="preserve">09:19  
04:03  </t>
  </si>
  <si>
    <t xml:space="preserve">09:12  
01:00  </t>
  </si>
  <si>
    <t xml:space="preserve">09:20  
18:27  </t>
  </si>
  <si>
    <t xml:space="preserve">09:10  
22:01  </t>
  </si>
  <si>
    <t xml:space="preserve">09:13  
22:01  </t>
  </si>
  <si>
    <t xml:space="preserve">09:10  
00:04  </t>
  </si>
  <si>
    <t xml:space="preserve">09:18  
23:21  </t>
  </si>
  <si>
    <t xml:space="preserve">22:17  </t>
  </si>
  <si>
    <t xml:space="preserve">09:17  
00:20  </t>
  </si>
  <si>
    <t xml:space="preserve">15:30  
19:56  </t>
  </si>
  <si>
    <t xml:space="preserve">09:17  
03:00  </t>
  </si>
  <si>
    <t xml:space="preserve">09:17  
01:33  </t>
  </si>
  <si>
    <t xml:space="preserve">09:18  
22:16  </t>
  </si>
  <si>
    <t xml:space="preserve">09:16  
04:36  </t>
  </si>
  <si>
    <t>胡俊毅</t>
  </si>
  <si>
    <t xml:space="preserve">09:16  
03:16  </t>
  </si>
  <si>
    <t xml:space="preserve">09:27  
23:31  </t>
  </si>
  <si>
    <t xml:space="preserve">09:21  
20:31  </t>
  </si>
  <si>
    <t xml:space="preserve">09:23  
19:16  </t>
  </si>
  <si>
    <t xml:space="preserve">09:16  
21:42  </t>
  </si>
  <si>
    <t xml:space="preserve">09:09  
18:39  </t>
  </si>
  <si>
    <t xml:space="preserve">09:18  
22:05  </t>
  </si>
  <si>
    <t xml:space="preserve">09:25  
18:32  </t>
  </si>
  <si>
    <t xml:space="preserve">09:17  
18:35  </t>
  </si>
  <si>
    <t xml:space="preserve">09:16  
18:50  </t>
  </si>
  <si>
    <t xml:space="preserve">09:16  
21:06  </t>
  </si>
  <si>
    <t xml:space="preserve">09:15  
01:13  </t>
  </si>
  <si>
    <t>侯新妮</t>
  </si>
  <si>
    <t xml:space="preserve">09:22  
03:18  </t>
  </si>
  <si>
    <t xml:space="preserve">18:54  </t>
  </si>
  <si>
    <t xml:space="preserve">09:19  
01:00  </t>
  </si>
  <si>
    <t xml:space="preserve">09:14  
18:25  </t>
  </si>
  <si>
    <t xml:space="preserve">09:16  
21:01  </t>
  </si>
  <si>
    <t xml:space="preserve">09:25  
19:13  </t>
  </si>
  <si>
    <t xml:space="preserve">09:15  
21:21  </t>
  </si>
  <si>
    <t xml:space="preserve">09:25  
19:21  </t>
  </si>
  <si>
    <t xml:space="preserve">09:23  
23:03  </t>
  </si>
  <si>
    <t xml:space="preserve">18:56  </t>
  </si>
  <si>
    <t xml:space="preserve">09:28  
22:10  </t>
  </si>
  <si>
    <t xml:space="preserve">09:25  
01:34  </t>
  </si>
  <si>
    <t xml:space="preserve">09:30   
18:49  </t>
  </si>
  <si>
    <t xml:space="preserve">09:25  
19:02  </t>
  </si>
  <si>
    <t xml:space="preserve">09:21  
21:11  </t>
  </si>
  <si>
    <t xml:space="preserve">09:20  
04:34  </t>
  </si>
  <si>
    <t>洪伟</t>
  </si>
  <si>
    <t xml:space="preserve">09:27  
01:13  </t>
  </si>
  <si>
    <t xml:space="preserve">09:29  
23:01  </t>
  </si>
  <si>
    <t xml:space="preserve">09:21  
18:58  </t>
  </si>
  <si>
    <t xml:space="preserve">09:15  
22:20  </t>
  </si>
  <si>
    <t xml:space="preserve">09:24  
22:26  </t>
  </si>
  <si>
    <t xml:space="preserve">09:26  
18:37  </t>
  </si>
  <si>
    <t xml:space="preserve">09:14  
18:21  </t>
  </si>
  <si>
    <t xml:space="preserve">09:22  
23:05  </t>
  </si>
  <si>
    <t xml:space="preserve">21:07  </t>
  </si>
  <si>
    <t xml:space="preserve">22:22  </t>
  </si>
  <si>
    <t>贺圣</t>
  </si>
  <si>
    <t xml:space="preserve">09:29  
23:32  </t>
  </si>
  <si>
    <t xml:space="preserve">09:27  
20:08  </t>
  </si>
  <si>
    <t xml:space="preserve">09:27  
18:36  </t>
  </si>
  <si>
    <t xml:space="preserve">09:27  
20:11  </t>
  </si>
  <si>
    <t xml:space="preserve">11:49  
14:56  </t>
  </si>
  <si>
    <t xml:space="preserve">09:26  
22:29  </t>
  </si>
  <si>
    <t xml:space="preserve">09:26  
21:04  </t>
  </si>
  <si>
    <t xml:space="preserve">09:27  
18:31  </t>
  </si>
  <si>
    <t xml:space="preserve">09:28  
22:17  </t>
  </si>
  <si>
    <t xml:space="preserve">09:28  
22:22  </t>
  </si>
  <si>
    <t xml:space="preserve">09:28  
22:48  </t>
  </si>
  <si>
    <t xml:space="preserve">09:28  
20:10  </t>
  </si>
  <si>
    <t xml:space="preserve">09:29  </t>
  </si>
  <si>
    <t xml:space="preserve">09:28  
22:04  </t>
  </si>
  <si>
    <t>高慧敏</t>
  </si>
  <si>
    <t xml:space="preserve">09:19  
18:25  </t>
  </si>
  <si>
    <t xml:space="preserve">09:08  
18:14  </t>
  </si>
  <si>
    <t>陈珊</t>
  </si>
  <si>
    <t xml:space="preserve">09:16  
03:09  </t>
  </si>
  <si>
    <t xml:space="preserve">09:19  
23:01  </t>
  </si>
  <si>
    <t xml:space="preserve">09:19  
18:36  </t>
  </si>
  <si>
    <t xml:space="preserve">09:11  
22:06  </t>
  </si>
  <si>
    <t xml:space="preserve">09:12  
21:12  </t>
  </si>
  <si>
    <t xml:space="preserve">09:07  
20:03  </t>
  </si>
  <si>
    <t xml:space="preserve">09:14  
20:03  </t>
  </si>
  <si>
    <t xml:space="preserve">09:15  
22:10  </t>
  </si>
  <si>
    <t xml:space="preserve">09:09  
22:08  </t>
  </si>
  <si>
    <t xml:space="preserve">09:18  
22:29  </t>
  </si>
  <si>
    <t xml:space="preserve">09:17  
21:03  </t>
  </si>
  <si>
    <t xml:space="preserve">09:14  
22:33  </t>
  </si>
  <si>
    <t xml:space="preserve">09:16  
20:05  </t>
  </si>
  <si>
    <t xml:space="preserve">09:09  
18:33  </t>
  </si>
  <si>
    <t xml:space="preserve">09:11  
21:14  </t>
  </si>
  <si>
    <t xml:space="preserve">09:11  
20:26  </t>
  </si>
  <si>
    <t xml:space="preserve">09:06  
04:03  </t>
  </si>
  <si>
    <t>吴义高</t>
  </si>
  <si>
    <t>东方头条事业部-研发部-测试部
研究院-商业化事业部-DSP项目-技术组</t>
  </si>
  <si>
    <t xml:space="preserve">09:07  
21:07  </t>
  </si>
  <si>
    <t xml:space="preserve">09:14  
19:42  </t>
  </si>
  <si>
    <t xml:space="preserve">09:18  
22:32  </t>
  </si>
  <si>
    <t xml:space="preserve">09:23  
20:19  </t>
  </si>
  <si>
    <t xml:space="preserve">09:18  
19:51  </t>
  </si>
  <si>
    <t xml:space="preserve">09:12  
18:54  </t>
  </si>
  <si>
    <t xml:space="preserve">09:11  
18:49  </t>
  </si>
  <si>
    <t xml:space="preserve">09:13  
22:13  </t>
  </si>
  <si>
    <t xml:space="preserve">09:18  
21:15  </t>
  </si>
  <si>
    <t xml:space="preserve">09:20  
19:16  </t>
  </si>
  <si>
    <t xml:space="preserve">09:07  
18:56  </t>
  </si>
  <si>
    <t xml:space="preserve">09:18  
18:49  </t>
  </si>
  <si>
    <t xml:space="preserve">09:24  
20:24  </t>
  </si>
  <si>
    <t xml:space="preserve">08:38  
19:39  </t>
  </si>
  <si>
    <t xml:space="preserve">09:11  
19:02  </t>
  </si>
  <si>
    <t xml:space="preserve">09:26  
19:23  </t>
  </si>
  <si>
    <t xml:space="preserve">09:18  
22:45  </t>
  </si>
  <si>
    <t xml:space="preserve">09:14  
21:33  </t>
  </si>
  <si>
    <t>周诚</t>
  </si>
  <si>
    <t>东方头条事业部-用户体验设计部
东方头条事业部-研发部
猫扑事业部
研究院</t>
  </si>
  <si>
    <t>CTO</t>
  </si>
  <si>
    <t>周炬</t>
  </si>
  <si>
    <t>东方头条事业部-用户体验设计部-设计部</t>
  </si>
  <si>
    <t>UI主管</t>
  </si>
  <si>
    <t xml:space="preserve">08:23  
20:44  </t>
  </si>
  <si>
    <t xml:space="preserve">08:55  
21:02  </t>
  </si>
  <si>
    <t xml:space="preserve">10:54  
13:40  </t>
  </si>
  <si>
    <t xml:space="preserve">12:16  </t>
  </si>
  <si>
    <t xml:space="preserve">09:10  
21:00  </t>
  </si>
  <si>
    <t xml:space="preserve">08:46  
20:42  </t>
  </si>
  <si>
    <t xml:space="preserve">08:58  
21:35  </t>
  </si>
  <si>
    <t xml:space="preserve">08:53  
21:08  </t>
  </si>
  <si>
    <t xml:space="preserve">08:49  
21:01  </t>
  </si>
  <si>
    <t xml:space="preserve">09:18  
17:43  </t>
  </si>
  <si>
    <t xml:space="preserve">08:25  
21:15  </t>
  </si>
  <si>
    <t xml:space="preserve">08:57  
22:13  </t>
  </si>
  <si>
    <t xml:space="preserve">08:53  
22:00  </t>
  </si>
  <si>
    <t xml:space="preserve">08:55  
22:27  </t>
  </si>
  <si>
    <t xml:space="preserve">08:58  
21:05  </t>
  </si>
  <si>
    <t xml:space="preserve">08:39  
21:03  </t>
  </si>
  <si>
    <t xml:space="preserve">09:06  
19:41  </t>
  </si>
  <si>
    <t xml:space="preserve">08:53  
21:33  </t>
  </si>
  <si>
    <t xml:space="preserve">09:28  
21:43  </t>
  </si>
  <si>
    <t xml:space="preserve">08:23  
21:21  </t>
  </si>
  <si>
    <t xml:space="preserve">09:29  
20:27  </t>
  </si>
  <si>
    <t xml:space="preserve">09:02  
23:48  </t>
  </si>
  <si>
    <t>罗彭</t>
  </si>
  <si>
    <t>东方头条事业部-用户体验设计部-设计部-设计二组</t>
  </si>
  <si>
    <t xml:space="preserve">09:20  
20:25  </t>
  </si>
  <si>
    <t xml:space="preserve">09:20  
19:18  </t>
  </si>
  <si>
    <t xml:space="preserve">09:13  
19:31  </t>
  </si>
  <si>
    <t xml:space="preserve">09:20  
22:21  </t>
  </si>
  <si>
    <t xml:space="preserve">09:15  
22:13  </t>
  </si>
  <si>
    <t xml:space="preserve">09:15  
20:32  </t>
  </si>
  <si>
    <t xml:space="preserve">09:25  
20:34  </t>
  </si>
  <si>
    <t xml:space="preserve">09:25  
22:07  </t>
  </si>
  <si>
    <t xml:space="preserve">09:19  
18:44  </t>
  </si>
  <si>
    <t xml:space="preserve">09:24  
22:27  </t>
  </si>
  <si>
    <t xml:space="preserve">22:06  </t>
  </si>
  <si>
    <t xml:space="preserve">09:24  
23:25  </t>
  </si>
  <si>
    <t xml:space="preserve">20:24  </t>
  </si>
  <si>
    <t xml:space="preserve">09:28   
20:23  </t>
  </si>
  <si>
    <t xml:space="preserve">09:14  
20:54  </t>
  </si>
  <si>
    <t>孔令辉</t>
  </si>
  <si>
    <t>资深UI设计师</t>
  </si>
  <si>
    <t xml:space="preserve">09:05  
20:09  </t>
  </si>
  <si>
    <t xml:space="preserve">09:12  
19:11  </t>
  </si>
  <si>
    <t xml:space="preserve">20:08  </t>
  </si>
  <si>
    <t xml:space="preserve">09:10  
20:17  </t>
  </si>
  <si>
    <t xml:space="preserve">09:11  
19:04  </t>
  </si>
  <si>
    <t xml:space="preserve">22:59  </t>
  </si>
  <si>
    <t xml:space="preserve">09:05  
18:50  </t>
  </si>
  <si>
    <t xml:space="preserve">09:04  
20:00  </t>
  </si>
  <si>
    <t xml:space="preserve">08:36  
22:06  </t>
  </si>
  <si>
    <t xml:space="preserve">09:08  
23:14  </t>
  </si>
  <si>
    <t xml:space="preserve">08:58  
22:25  </t>
  </si>
  <si>
    <t xml:space="preserve">09:23  
19:06  </t>
  </si>
  <si>
    <t xml:space="preserve">09:22  
20:19  </t>
  </si>
  <si>
    <t xml:space="preserve">09:12  
21:08  </t>
  </si>
  <si>
    <t xml:space="preserve">09:07  
21:28  </t>
  </si>
  <si>
    <t xml:space="preserve">09:01  
21:09  </t>
  </si>
  <si>
    <t xml:space="preserve">09:08  
19:07  </t>
  </si>
  <si>
    <t xml:space="preserve">09:23  
19:18  </t>
  </si>
  <si>
    <t xml:space="preserve">09:08  
22:12  </t>
  </si>
  <si>
    <t xml:space="preserve">09:15  
19:41  </t>
  </si>
  <si>
    <t>季晶晶</t>
  </si>
  <si>
    <t xml:space="preserve">09:28  
20:09  </t>
  </si>
  <si>
    <t xml:space="preserve">09:37  
18:59  </t>
  </si>
  <si>
    <t xml:space="preserve">09:28  
22:01  </t>
  </si>
  <si>
    <t xml:space="preserve">09:28  
20:03  </t>
  </si>
  <si>
    <t xml:space="preserve">09:26  
18:06  </t>
  </si>
  <si>
    <t xml:space="preserve">09:32  
20:00  </t>
  </si>
  <si>
    <t xml:space="preserve">09:35  
20:07  </t>
  </si>
  <si>
    <t xml:space="preserve">09:28  
20:04  </t>
  </si>
  <si>
    <t xml:space="preserve">09:27  
23:05  </t>
  </si>
  <si>
    <t xml:space="preserve">09:29  
20:04  </t>
  </si>
  <si>
    <t xml:space="preserve">09:31  
18:55  </t>
  </si>
  <si>
    <t xml:space="preserve">09:39  
18:56  </t>
  </si>
  <si>
    <t xml:space="preserve">09:24  
23:00  </t>
  </si>
  <si>
    <t xml:space="preserve">09:35  
22:00  </t>
  </si>
  <si>
    <t xml:space="preserve">09:28  
19:45  </t>
  </si>
  <si>
    <t>班双燕</t>
  </si>
  <si>
    <t xml:space="preserve">09:39  
19:48  </t>
  </si>
  <si>
    <t xml:space="preserve">09:28  
20:08  </t>
  </si>
  <si>
    <t xml:space="preserve">20:20  </t>
  </si>
  <si>
    <t xml:space="preserve">10:08  
19:24  </t>
  </si>
  <si>
    <t xml:space="preserve">09:36  
19:06  </t>
  </si>
  <si>
    <t xml:space="preserve">09:35  
20:09  </t>
  </si>
  <si>
    <t xml:space="preserve">09:35  
22:07  </t>
  </si>
  <si>
    <t xml:space="preserve">09:44  
19:07  </t>
  </si>
  <si>
    <t xml:space="preserve">09:37  
20:20  </t>
  </si>
  <si>
    <t xml:space="preserve">09:35  
19:06  </t>
  </si>
  <si>
    <t xml:space="preserve">09:37  
19:09  </t>
  </si>
  <si>
    <t xml:space="preserve">09:35  
21:21  </t>
  </si>
  <si>
    <t xml:space="preserve">09:36  
22:24  </t>
  </si>
  <si>
    <t xml:space="preserve">09:35  
19:21  </t>
  </si>
  <si>
    <t xml:space="preserve">09:54  
19:45  </t>
  </si>
  <si>
    <t>张浩雪</t>
  </si>
  <si>
    <t>东方头条事业部-用户体验设计部-设计部-设计三组</t>
  </si>
  <si>
    <t xml:space="preserve">09:19  
22:01  </t>
  </si>
  <si>
    <t xml:space="preserve">13:45  
19:09  </t>
  </si>
  <si>
    <t xml:space="preserve">09:35  
18:34  </t>
  </si>
  <si>
    <t xml:space="preserve">09:21  
22:04  </t>
  </si>
  <si>
    <t xml:space="preserve">09:28  
22:03  </t>
  </si>
  <si>
    <t xml:space="preserve">09:21  
22:13  </t>
  </si>
  <si>
    <t xml:space="preserve">09:28  
19:20  </t>
  </si>
  <si>
    <t xml:space="preserve">09:19  
20:23  </t>
  </si>
  <si>
    <t xml:space="preserve">09:37  
19:44  </t>
  </si>
  <si>
    <t xml:space="preserve">11:27  
20:09  </t>
  </si>
  <si>
    <t xml:space="preserve">09:20  
18:33  </t>
  </si>
  <si>
    <t xml:space="preserve">09:58  
22:05  </t>
  </si>
  <si>
    <t xml:space="preserve">10:10  
18:32  </t>
  </si>
  <si>
    <t xml:space="preserve">09:20  
18:42  </t>
  </si>
  <si>
    <t xml:space="preserve">09:43  
18:54  </t>
  </si>
  <si>
    <t>刘恒</t>
  </si>
  <si>
    <t xml:space="preserve">09:19  
20:04  </t>
  </si>
  <si>
    <t xml:space="preserve">09:30  
20:05  </t>
  </si>
  <si>
    <t xml:space="preserve">09:29  
20:07  </t>
  </si>
  <si>
    <t xml:space="preserve">09:15  
21:15  </t>
  </si>
  <si>
    <t xml:space="preserve">09:27  
22:01  </t>
  </si>
  <si>
    <t xml:space="preserve">09:32  
21:00  </t>
  </si>
  <si>
    <t xml:space="preserve">09:20  
21:11  </t>
  </si>
  <si>
    <t xml:space="preserve">09:27  
14:11  </t>
  </si>
  <si>
    <t xml:space="preserve">09:23  
20:02  </t>
  </si>
  <si>
    <t xml:space="preserve">09:23  
18:49  </t>
  </si>
  <si>
    <t xml:space="preserve">09:20  
18:38  </t>
  </si>
  <si>
    <t xml:space="preserve">09:25  
20:00  </t>
  </si>
  <si>
    <t xml:space="preserve">09:23  
18:34  </t>
  </si>
  <si>
    <t>李红培</t>
  </si>
  <si>
    <t xml:space="preserve">07:55  
19:09  </t>
  </si>
  <si>
    <t xml:space="preserve">08:25  
12:27  </t>
  </si>
  <si>
    <t xml:space="preserve">08:17  
18:10  </t>
  </si>
  <si>
    <t xml:space="preserve">08:12  
18:13  </t>
  </si>
  <si>
    <t xml:space="preserve">07:55  
18:13  </t>
  </si>
  <si>
    <t xml:space="preserve">08:16  
19:10  </t>
  </si>
  <si>
    <t xml:space="preserve">08:06  
19:17  </t>
  </si>
  <si>
    <t xml:space="preserve">08:10  
18:44  </t>
  </si>
  <si>
    <t xml:space="preserve">07:59  
20:01  </t>
  </si>
  <si>
    <t xml:space="preserve">08:05  
19:45  </t>
  </si>
  <si>
    <t xml:space="preserve">07:54  
19:04  </t>
  </si>
  <si>
    <t xml:space="preserve">08:01  
18:22  </t>
  </si>
  <si>
    <t xml:space="preserve">08:03  
18:24  </t>
  </si>
  <si>
    <t xml:space="preserve">08:01  
20:00  </t>
  </si>
  <si>
    <t xml:space="preserve">08:04  
18:28  </t>
  </si>
  <si>
    <t xml:space="preserve">07:59  
18:40  </t>
  </si>
  <si>
    <t xml:space="preserve">08:17  
20:01  </t>
  </si>
  <si>
    <t xml:space="preserve">08:01  
18:16  </t>
  </si>
  <si>
    <t xml:space="preserve">08:33  
18:30  </t>
  </si>
  <si>
    <t xml:space="preserve">08:03  
18:12  </t>
  </si>
  <si>
    <t xml:space="preserve">08:03  
18:53  </t>
  </si>
  <si>
    <t>冯山山</t>
  </si>
  <si>
    <t xml:space="preserve">09:08  
21:03  </t>
  </si>
  <si>
    <t xml:space="preserve">09:21  
20:12  </t>
  </si>
  <si>
    <t xml:space="preserve">10:14  
18:19  </t>
  </si>
  <si>
    <t xml:space="preserve">09:39  
20:20  </t>
  </si>
  <si>
    <t xml:space="preserve">09:21  
21:20  </t>
  </si>
  <si>
    <t xml:space="preserve">09:20  
20:20  </t>
  </si>
  <si>
    <t xml:space="preserve">09:20  
20:04  </t>
  </si>
  <si>
    <t xml:space="preserve">09:22  
20:10  </t>
  </si>
  <si>
    <t xml:space="preserve">09:20  
23:01  </t>
  </si>
  <si>
    <t xml:space="preserve">09:31  
20:23  </t>
  </si>
  <si>
    <t xml:space="preserve">09:19  
20:16  </t>
  </si>
  <si>
    <t xml:space="preserve">09:20  
21:07  </t>
  </si>
  <si>
    <t xml:space="preserve">09:20  
21:08  </t>
  </si>
  <si>
    <t xml:space="preserve">09:19  
20:03  </t>
  </si>
  <si>
    <t>赵由頣</t>
  </si>
  <si>
    <t>东方头条事业部-用户体验设计部-设计部-设计四组</t>
  </si>
  <si>
    <t xml:space="preserve">14:36  
20:05  </t>
  </si>
  <si>
    <t xml:space="preserve">08:52  
19:22  </t>
  </si>
  <si>
    <t xml:space="preserve">08:59  
22:15  </t>
  </si>
  <si>
    <t xml:space="preserve">08:51  
21:30  </t>
  </si>
  <si>
    <t xml:space="preserve">08:50  
21:22  </t>
  </si>
  <si>
    <t xml:space="preserve">08:56  
21:22  </t>
  </si>
  <si>
    <t xml:space="preserve">08:59  
22:25  </t>
  </si>
  <si>
    <t xml:space="preserve">09:05  
22:41  </t>
  </si>
  <si>
    <t xml:space="preserve">09:08  
20:10  </t>
  </si>
  <si>
    <t>吴苏萍</t>
  </si>
  <si>
    <t>插画师</t>
  </si>
  <si>
    <t xml:space="preserve">09:25  
19:15  </t>
  </si>
  <si>
    <t xml:space="preserve">09:20  
19:48  </t>
  </si>
  <si>
    <t xml:space="preserve">09:16  
19:04  </t>
  </si>
  <si>
    <t xml:space="preserve">09:25  
19:04  </t>
  </si>
  <si>
    <t xml:space="preserve">09:16  
19:10  </t>
  </si>
  <si>
    <t xml:space="preserve">09:22  
19:24  </t>
  </si>
  <si>
    <t xml:space="preserve">09:24  
18:58  </t>
  </si>
  <si>
    <t xml:space="preserve">09:18  
19:06  </t>
  </si>
  <si>
    <t xml:space="preserve">09:18  
20:09  </t>
  </si>
  <si>
    <t xml:space="preserve">09:23  
18:42  </t>
  </si>
  <si>
    <t xml:space="preserve">09:23  
19:54  </t>
  </si>
  <si>
    <t xml:space="preserve">09:25  
18:47  </t>
  </si>
  <si>
    <t xml:space="preserve">09:22  
19:15  </t>
  </si>
  <si>
    <t xml:space="preserve">09:29  
19:06  </t>
  </si>
  <si>
    <t xml:space="preserve">09:17  
20:32  </t>
  </si>
  <si>
    <t xml:space="preserve">09:18  
19:34  </t>
  </si>
  <si>
    <t xml:space="preserve">09:23  
19:00  </t>
  </si>
  <si>
    <t xml:space="preserve">09:28  
19:03  </t>
  </si>
  <si>
    <t>石玥</t>
  </si>
  <si>
    <t xml:space="preserve">09:26  
19:01  </t>
  </si>
  <si>
    <t xml:space="preserve">20:15  </t>
  </si>
  <si>
    <t xml:space="preserve">09:26  
19:19  </t>
  </si>
  <si>
    <t xml:space="preserve">09:28  
23:02  </t>
  </si>
  <si>
    <t xml:space="preserve">18:39  </t>
  </si>
  <si>
    <t xml:space="preserve">09:20  
20:29  </t>
  </si>
  <si>
    <t xml:space="preserve">09:27  
18:58  </t>
  </si>
  <si>
    <t xml:space="preserve">09:23  
18:27  </t>
  </si>
  <si>
    <t xml:space="preserve">09:25  
20:08  </t>
  </si>
  <si>
    <t>满万铖</t>
  </si>
  <si>
    <t xml:space="preserve">09:16  
22:02  </t>
  </si>
  <si>
    <t xml:space="preserve">09:29  
21:00  </t>
  </si>
  <si>
    <t xml:space="preserve">09:15  
22:06  </t>
  </si>
  <si>
    <t xml:space="preserve">09:27  
22:21  </t>
  </si>
  <si>
    <t xml:space="preserve">09:28  
21:02  </t>
  </si>
  <si>
    <t xml:space="preserve">13:26  
22:04  </t>
  </si>
  <si>
    <t xml:space="preserve">09:25  
22:06  </t>
  </si>
  <si>
    <t xml:space="preserve">09:29  
22:17  </t>
  </si>
  <si>
    <t xml:space="preserve">09:25  
23:02  </t>
  </si>
  <si>
    <t xml:space="preserve">09:15  
20:05  </t>
  </si>
  <si>
    <t xml:space="preserve">10:58  
22:05  </t>
  </si>
  <si>
    <t xml:space="preserve">09:17  
22:03  </t>
  </si>
  <si>
    <t>李海燕</t>
  </si>
  <si>
    <t xml:space="preserve">09:28  
19:33  </t>
  </si>
  <si>
    <t xml:space="preserve">09:35  
20:21  </t>
  </si>
  <si>
    <t xml:space="preserve">09:29  
21:06  </t>
  </si>
  <si>
    <t xml:space="preserve">09:28  
20:37  </t>
  </si>
  <si>
    <t xml:space="preserve">09:35  
20:05  </t>
  </si>
  <si>
    <t xml:space="preserve">09:48  
18:48  </t>
  </si>
  <si>
    <t xml:space="preserve">09:18  
19:25  </t>
  </si>
  <si>
    <t xml:space="preserve">09:31  
22:14  </t>
  </si>
  <si>
    <t xml:space="preserve">09:29  
22:18  </t>
  </si>
  <si>
    <t xml:space="preserve">09:36  
20:18  </t>
  </si>
  <si>
    <t xml:space="preserve">09:30  
20:04  </t>
  </si>
  <si>
    <t xml:space="preserve">09:29  
20:08  </t>
  </si>
  <si>
    <t xml:space="preserve">09:31  
19:36  </t>
  </si>
  <si>
    <t xml:space="preserve">09:32  
22:09  </t>
  </si>
  <si>
    <t xml:space="preserve">09:35  
21:26  </t>
  </si>
  <si>
    <t xml:space="preserve">09:24  
20:38  </t>
  </si>
  <si>
    <t xml:space="preserve">09:36  
19:00  </t>
  </si>
  <si>
    <t xml:space="preserve">09:34  
23:48  </t>
  </si>
  <si>
    <t>赵海燕</t>
  </si>
  <si>
    <t>东方头条事业部-用户体验设计部-设计部-设计一组</t>
  </si>
  <si>
    <t xml:space="preserve">09:19  
20:30  </t>
  </si>
  <si>
    <t xml:space="preserve">09:36  
18:35  </t>
  </si>
  <si>
    <t xml:space="preserve">09:23  
20:28  </t>
  </si>
  <si>
    <t xml:space="preserve">09:32  
21:33  </t>
  </si>
  <si>
    <t xml:space="preserve">09:34  
20:41  </t>
  </si>
  <si>
    <t xml:space="preserve">09:24  
22:04  </t>
  </si>
  <si>
    <t xml:space="preserve">09:29  
20:19  </t>
  </si>
  <si>
    <t xml:space="preserve">20:02  </t>
  </si>
  <si>
    <t xml:space="preserve">09:30  
19:15  </t>
  </si>
  <si>
    <t xml:space="preserve">09:38  
18:42  </t>
  </si>
  <si>
    <t xml:space="preserve">09:31  
19:17  </t>
  </si>
  <si>
    <t xml:space="preserve">21:10  </t>
  </si>
  <si>
    <t xml:space="preserve">09:47  
19:38  </t>
  </si>
  <si>
    <t>宋建宏</t>
  </si>
  <si>
    <t xml:space="preserve">09:24  
21:04  </t>
  </si>
  <si>
    <t xml:space="preserve">09:28  
23:44  </t>
  </si>
  <si>
    <t xml:space="preserve">09:36  
21:10  </t>
  </si>
  <si>
    <t xml:space="preserve">09:32  
20:04  </t>
  </si>
  <si>
    <t xml:space="preserve">09:21  
21:08  </t>
  </si>
  <si>
    <t xml:space="preserve">09:20  
20:06  </t>
  </si>
  <si>
    <t xml:space="preserve">09:24  
21:16  </t>
  </si>
  <si>
    <t xml:space="preserve">09:26  
21:00  </t>
  </si>
  <si>
    <t xml:space="preserve">09:22  
22:14  </t>
  </si>
  <si>
    <t xml:space="preserve">09:26  
22:28  </t>
  </si>
  <si>
    <t xml:space="preserve">09:24  
20:14  </t>
  </si>
  <si>
    <t xml:space="preserve">09:26  
19:02  </t>
  </si>
  <si>
    <t xml:space="preserve">09:30  
22:20  </t>
  </si>
  <si>
    <t xml:space="preserve">09:22  
21:51  </t>
  </si>
  <si>
    <t xml:space="preserve">09:31  
20:38  </t>
  </si>
  <si>
    <t xml:space="preserve">09:28  
19:00  </t>
  </si>
  <si>
    <t xml:space="preserve">09:28  
23:49  </t>
  </si>
  <si>
    <t>戴成玉</t>
  </si>
  <si>
    <t>金俊</t>
  </si>
  <si>
    <t>董秘办公室</t>
  </si>
  <si>
    <t>董事会秘书</t>
  </si>
  <si>
    <t>姚涌</t>
  </si>
  <si>
    <t>董秘办公室-法务部</t>
  </si>
  <si>
    <t>法务总监</t>
  </si>
  <si>
    <t xml:space="preserve">09:28  
21:35  </t>
  </si>
  <si>
    <t xml:space="preserve">09:35  
20:17  </t>
  </si>
  <si>
    <t xml:space="preserve">09:34  
19:12  </t>
  </si>
  <si>
    <t xml:space="preserve">09:29  
20:25  </t>
  </si>
  <si>
    <t xml:space="preserve">09:26  
20:34  </t>
  </si>
  <si>
    <t xml:space="preserve">09:24  
19:54  </t>
  </si>
  <si>
    <t xml:space="preserve">09:28  
19:41  </t>
  </si>
  <si>
    <t xml:space="preserve">09:18  
22:03  </t>
  </si>
  <si>
    <t xml:space="preserve">09:34  
18:31  </t>
  </si>
  <si>
    <t xml:space="preserve">09:22  
18:51  </t>
  </si>
  <si>
    <t xml:space="preserve">09:23  
18:39  </t>
  </si>
  <si>
    <t xml:space="preserve">09:19  
19:03  </t>
  </si>
  <si>
    <t>张露楠</t>
  </si>
  <si>
    <t>董秘办公室-法务部-法务二部-维权组</t>
  </si>
  <si>
    <t>法务专员</t>
  </si>
  <si>
    <t xml:space="preserve">15:41  
18:15  </t>
  </si>
  <si>
    <t xml:space="preserve">09:12  
18:34  </t>
  </si>
  <si>
    <t xml:space="preserve">08:55   
18:05  </t>
  </si>
  <si>
    <t xml:space="preserve">09:20  
18:26  </t>
  </si>
  <si>
    <t xml:space="preserve">09:19  
18:21  </t>
  </si>
  <si>
    <t xml:space="preserve">09:11  
18:18  </t>
  </si>
  <si>
    <t xml:space="preserve">09:21  
18:24  </t>
  </si>
  <si>
    <t xml:space="preserve">09:20  
22:05  </t>
  </si>
  <si>
    <t xml:space="preserve">09:19  
18:24  </t>
  </si>
  <si>
    <t xml:space="preserve">09:21  
18:26  </t>
  </si>
  <si>
    <t xml:space="preserve">09:13  
18:19  </t>
  </si>
  <si>
    <t>肖亮君</t>
  </si>
  <si>
    <t xml:space="preserve">09:26  
00:05  </t>
  </si>
  <si>
    <t xml:space="preserve">09:23  
19:02  </t>
  </si>
  <si>
    <t xml:space="preserve">09:28  
18:43  </t>
  </si>
  <si>
    <t xml:space="preserve">09:28 
22:15  </t>
  </si>
  <si>
    <t xml:space="preserve">09:29  
18:47  </t>
  </si>
  <si>
    <t xml:space="preserve">09:30  
18:38  </t>
  </si>
  <si>
    <t xml:space="preserve">09:29  
18:43  </t>
  </si>
  <si>
    <t xml:space="preserve">09:31  
18:51  </t>
  </si>
  <si>
    <t xml:space="preserve">09:26  
18:39  </t>
  </si>
  <si>
    <t xml:space="preserve">09:26  
18:57  </t>
  </si>
  <si>
    <t xml:space="preserve">10:24  
22:03  </t>
  </si>
  <si>
    <t>任露</t>
  </si>
  <si>
    <t>法务副经理</t>
  </si>
  <si>
    <t xml:space="preserve">09:28  
18:44  </t>
  </si>
  <si>
    <t xml:space="preserve">00:05  </t>
  </si>
  <si>
    <t xml:space="preserve">09:18  
18:43  </t>
  </si>
  <si>
    <t xml:space="preserve">09:27  
22:37  </t>
  </si>
  <si>
    <t xml:space="preserve">09:38  
22:11  </t>
  </si>
  <si>
    <t xml:space="preserve">09:37  </t>
  </si>
  <si>
    <t xml:space="preserve">09:23  
22:23  </t>
  </si>
  <si>
    <t xml:space="preserve">09:38  
23:23  </t>
  </si>
  <si>
    <t xml:space="preserve">09:23  
23:18  </t>
  </si>
  <si>
    <t xml:space="preserve">09:26  
22:21  </t>
  </si>
  <si>
    <t xml:space="preserve">09:38  
22:04  </t>
  </si>
  <si>
    <t>庄全超</t>
  </si>
  <si>
    <t>董秘办公室-法务部-法务二部-应诉组</t>
  </si>
  <si>
    <t>诉讼主管</t>
  </si>
  <si>
    <t xml:space="preserve">16:58  
18:34  </t>
  </si>
  <si>
    <t xml:space="preserve">19:21  </t>
  </si>
  <si>
    <t xml:space="preserve">09:27  
19:33  </t>
  </si>
  <si>
    <t xml:space="preserve">09:24  
19:37  </t>
  </si>
  <si>
    <t xml:space="preserve">09:19  
19:12  </t>
  </si>
  <si>
    <t xml:space="preserve">09:09  
19:29  </t>
  </si>
  <si>
    <t xml:space="preserve">09:14  
19:03  </t>
  </si>
  <si>
    <t>赵浩</t>
  </si>
  <si>
    <t>法务助理</t>
  </si>
  <si>
    <t xml:space="preserve">09:13  
18:32  </t>
  </si>
  <si>
    <t xml:space="preserve">09:23  
00:05  </t>
  </si>
  <si>
    <t xml:space="preserve">09:06  
18:15  </t>
  </si>
  <si>
    <t xml:space="preserve">09:07  
18:34  </t>
  </si>
  <si>
    <t xml:space="preserve">09:06  
21:29  </t>
  </si>
  <si>
    <t xml:space="preserve">09:03  
22:37  </t>
  </si>
  <si>
    <t xml:space="preserve">09:21  
18:35  </t>
  </si>
  <si>
    <t xml:space="preserve">09:06  
18:35  </t>
  </si>
  <si>
    <t xml:space="preserve">09:17  
22:17  </t>
  </si>
  <si>
    <t xml:space="preserve">09:08  
18:55  </t>
  </si>
  <si>
    <t xml:space="preserve">09:11  
18:27  </t>
  </si>
  <si>
    <t xml:space="preserve">09:12  
18:29  </t>
  </si>
  <si>
    <t xml:space="preserve">09:11  
19:37  </t>
  </si>
  <si>
    <t xml:space="preserve">09:13  
19:06  </t>
  </si>
  <si>
    <t xml:space="preserve">09:07  
18:32  </t>
  </si>
  <si>
    <t xml:space="preserve">09:14  </t>
  </si>
  <si>
    <t xml:space="preserve">09:12  
22:03  </t>
  </si>
  <si>
    <t xml:space="preserve">09:07  
22:06  </t>
  </si>
  <si>
    <t>张雪姣</t>
  </si>
  <si>
    <t>董秘办公室-法务部-法务一部</t>
  </si>
  <si>
    <t>法务经理</t>
  </si>
  <si>
    <t xml:space="preserve">09:23  
20:07  </t>
  </si>
  <si>
    <t xml:space="preserve">09:20  
19:12  </t>
  </si>
  <si>
    <t xml:space="preserve">09:03  
18:33  </t>
  </si>
  <si>
    <t xml:space="preserve">09:21  
19:10  </t>
  </si>
  <si>
    <t xml:space="preserve">09:10  
18:37  </t>
  </si>
  <si>
    <t xml:space="preserve">09:23  
22:17  </t>
  </si>
  <si>
    <t xml:space="preserve">09:19  
19:02  </t>
  </si>
  <si>
    <t xml:space="preserve">09:09  
19:08  </t>
  </si>
  <si>
    <t xml:space="preserve">20:07  </t>
  </si>
  <si>
    <t xml:space="preserve">11:17  
18:11  </t>
  </si>
  <si>
    <t xml:space="preserve">09:14  
21:38  </t>
  </si>
  <si>
    <t>张锦旺</t>
  </si>
  <si>
    <t xml:space="preserve">09:19  
18:46  </t>
  </si>
  <si>
    <t xml:space="preserve">09:27  
19:23  </t>
  </si>
  <si>
    <t xml:space="preserve">09:22  
18:45  </t>
  </si>
  <si>
    <t xml:space="preserve">09:20  
18:32  </t>
  </si>
  <si>
    <t xml:space="preserve">09:21  
18:49  </t>
  </si>
  <si>
    <t xml:space="preserve">09:30  
18:57  </t>
  </si>
  <si>
    <t xml:space="preserve">09:22  
18:55  </t>
  </si>
  <si>
    <t xml:space="preserve">09:21  
18:45  </t>
  </si>
  <si>
    <t xml:space="preserve">09:24  
20:06  </t>
  </si>
  <si>
    <t>王杨阳</t>
  </si>
  <si>
    <t xml:space="preserve">09:19  
00:04  </t>
  </si>
  <si>
    <t xml:space="preserve">20:14  </t>
  </si>
  <si>
    <t xml:space="preserve">09:22  
19:01  </t>
  </si>
  <si>
    <t xml:space="preserve">09:20  
18:30  </t>
  </si>
  <si>
    <t xml:space="preserve">09:21  
22:07  </t>
  </si>
  <si>
    <t xml:space="preserve">09:20  
18:48  </t>
  </si>
  <si>
    <t xml:space="preserve">12:51  
19:09  </t>
  </si>
  <si>
    <t xml:space="preserve">09:19  
18:32  </t>
  </si>
  <si>
    <t xml:space="preserve">10:21  
18:36  </t>
  </si>
  <si>
    <t xml:space="preserve">09:20  
18:28  </t>
  </si>
  <si>
    <t xml:space="preserve">10:51  
22:06  </t>
  </si>
  <si>
    <t>孙二军</t>
  </si>
  <si>
    <t xml:space="preserve">09:19  
20:17  </t>
  </si>
  <si>
    <t xml:space="preserve">09:26  
18:43  </t>
  </si>
  <si>
    <t xml:space="preserve">09:19  
18:23  </t>
  </si>
  <si>
    <t>程傲梅</t>
  </si>
  <si>
    <t xml:space="preserve">09:24  
19:19  </t>
  </si>
  <si>
    <t xml:space="preserve">09:26  
20:32  </t>
  </si>
  <si>
    <t xml:space="preserve">09:25  
20:14  </t>
  </si>
  <si>
    <t xml:space="preserve">09:27  
20:13  </t>
  </si>
  <si>
    <t xml:space="preserve">09:24  
20:18  </t>
  </si>
  <si>
    <t xml:space="preserve">09:23  
21:21  </t>
  </si>
  <si>
    <t xml:space="preserve">09:26  
20:36  </t>
  </si>
  <si>
    <t xml:space="preserve">09:26  
20:14  </t>
  </si>
  <si>
    <t xml:space="preserve">09:27  
19:16  </t>
  </si>
  <si>
    <t xml:space="preserve">09:23  
19:21  </t>
  </si>
  <si>
    <t xml:space="preserve">09:24  
18:36  </t>
  </si>
  <si>
    <t xml:space="preserve">09:26  
18:31  </t>
  </si>
  <si>
    <t xml:space="preserve">09:27  
19:05  </t>
  </si>
  <si>
    <t xml:space="preserve">09:24  
18:28  </t>
  </si>
  <si>
    <t xml:space="preserve">09:24  
18:49  </t>
  </si>
  <si>
    <t xml:space="preserve">09:27  
19:07  </t>
  </si>
  <si>
    <t xml:space="preserve">09:25  
18:42  </t>
  </si>
  <si>
    <t>庾楠</t>
  </si>
  <si>
    <t>董秘办公室-企业公关部</t>
  </si>
  <si>
    <t>公关经理</t>
  </si>
  <si>
    <t xml:space="preserve">09:14  
18:54  </t>
  </si>
  <si>
    <t xml:space="preserve">09:03  
21:15  </t>
  </si>
  <si>
    <t xml:space="preserve">09:11  
19:36  </t>
  </si>
  <si>
    <t xml:space="preserve">09:20  
20:24  </t>
  </si>
  <si>
    <t xml:space="preserve">09:10  
19:26  </t>
  </si>
  <si>
    <t xml:space="preserve">08:43  
18:43  </t>
  </si>
  <si>
    <t xml:space="preserve">09:21  
19:40  </t>
  </si>
  <si>
    <t xml:space="preserve">09:14  
18:58  </t>
  </si>
  <si>
    <t xml:space="preserve">09:14  
19:17  </t>
  </si>
  <si>
    <t xml:space="preserve">08:51  
18:37  </t>
  </si>
  <si>
    <t>姚萍</t>
  </si>
  <si>
    <t>公关专员</t>
  </si>
  <si>
    <t xml:space="preserve">15:54  
19:45  </t>
  </si>
  <si>
    <t xml:space="preserve">19:27  </t>
  </si>
  <si>
    <t xml:space="preserve">20:46  </t>
  </si>
  <si>
    <t xml:space="preserve">22:10  </t>
  </si>
  <si>
    <t xml:space="preserve">09:15  
18:56  </t>
  </si>
  <si>
    <t xml:space="preserve">13:35  
18:53  </t>
  </si>
  <si>
    <t xml:space="preserve">09:14  
20:10  </t>
  </si>
  <si>
    <t xml:space="preserve">09:15  
19:06  </t>
  </si>
  <si>
    <t>吴娅兰</t>
  </si>
  <si>
    <t xml:space="preserve">09:19  
18:51  </t>
  </si>
  <si>
    <t xml:space="preserve">09:20  
19:05  </t>
  </si>
  <si>
    <t xml:space="preserve">09:19  
20:12  </t>
  </si>
  <si>
    <t xml:space="preserve">09:21  
19:12  </t>
  </si>
  <si>
    <t xml:space="preserve">09:13  
21:16  </t>
  </si>
  <si>
    <t xml:space="preserve">09:15  
22:07  </t>
  </si>
  <si>
    <t xml:space="preserve">09:28  
19:53  </t>
  </si>
  <si>
    <t xml:space="preserve">09:21  
19:56  </t>
  </si>
  <si>
    <t xml:space="preserve">09:22  
19:27  </t>
  </si>
  <si>
    <t xml:space="preserve">09:21  
22:10  </t>
  </si>
  <si>
    <t xml:space="preserve">09:14  
18:51  </t>
  </si>
  <si>
    <t xml:space="preserve">09:19  
18:47  </t>
  </si>
  <si>
    <t xml:space="preserve">09:15  
18:49  </t>
  </si>
  <si>
    <t xml:space="preserve">09:20  
19:00  </t>
  </si>
  <si>
    <t xml:space="preserve">09:23  
19:17  </t>
  </si>
  <si>
    <t xml:space="preserve">09:24  
18:37  </t>
  </si>
  <si>
    <t>赵靖萱</t>
  </si>
  <si>
    <t>董秘办公室-投资部</t>
  </si>
  <si>
    <t>投资经理</t>
  </si>
  <si>
    <t xml:space="preserve">09:18  
18:50  </t>
  </si>
  <si>
    <t xml:space="preserve">09:17  
22:08  </t>
  </si>
  <si>
    <t xml:space="preserve">09:17  </t>
  </si>
  <si>
    <t xml:space="preserve">09:21  
20:13  </t>
  </si>
  <si>
    <t xml:space="preserve">09:20  
19:06  </t>
  </si>
  <si>
    <t xml:space="preserve">09:26  
20:05  </t>
  </si>
  <si>
    <t xml:space="preserve">09:17  
22:24  </t>
  </si>
  <si>
    <t xml:space="preserve">09:20 
20:18  </t>
  </si>
  <si>
    <t xml:space="preserve">09:18  
18:27  </t>
  </si>
  <si>
    <t>章寒</t>
  </si>
  <si>
    <t>投资副经理</t>
  </si>
  <si>
    <t xml:space="preserve">09:12  
18:40  </t>
  </si>
  <si>
    <t xml:space="preserve">09:12  
20:22  </t>
  </si>
  <si>
    <t xml:space="preserve">09:22  
19:07  </t>
  </si>
  <si>
    <t xml:space="preserve">09:27  
18:52  </t>
  </si>
  <si>
    <t xml:space="preserve">09:12  
22:01  </t>
  </si>
  <si>
    <t xml:space="preserve">09:20  
18:51  </t>
  </si>
  <si>
    <t xml:space="preserve">09:10  
18:39  </t>
  </si>
  <si>
    <t xml:space="preserve">09:11  
18:29  </t>
  </si>
  <si>
    <t>温里辉</t>
  </si>
  <si>
    <t>投资助理</t>
  </si>
  <si>
    <t xml:space="preserve">09:25  
23:05  </t>
  </si>
  <si>
    <t xml:space="preserve">09:25  
20:22  </t>
  </si>
  <si>
    <t xml:space="preserve">09:15  
18:52  </t>
  </si>
  <si>
    <t xml:space="preserve">09:14  
18:47  </t>
  </si>
  <si>
    <t xml:space="preserve">09:18  
18:45  </t>
  </si>
  <si>
    <t xml:space="preserve">09:12  
20:01  </t>
  </si>
  <si>
    <t xml:space="preserve">09:13  
18:47  </t>
  </si>
  <si>
    <t>秦迪</t>
  </si>
  <si>
    <t>投资专员</t>
  </si>
  <si>
    <t xml:space="preserve">09:10  
18:25  </t>
  </si>
  <si>
    <t xml:space="preserve">09:19   
22:03  </t>
  </si>
  <si>
    <t xml:space="preserve">09:22  
18:26  </t>
  </si>
  <si>
    <t xml:space="preserve">09:06  
18:19  </t>
  </si>
  <si>
    <t xml:space="preserve">09:15  
18:19  </t>
  </si>
  <si>
    <t xml:space="preserve">09:15  
18:16  </t>
  </si>
  <si>
    <t xml:space="preserve">09:19  
18:27  </t>
  </si>
  <si>
    <t xml:space="preserve">09:06  
18:22  </t>
  </si>
  <si>
    <t>叶佳琪</t>
  </si>
  <si>
    <t>董秘办公室-证券事务部</t>
  </si>
  <si>
    <t>证券事务专员</t>
  </si>
  <si>
    <t xml:space="preserve">09:13  
20:02  </t>
  </si>
  <si>
    <t xml:space="preserve">09:27  
18:50  </t>
  </si>
  <si>
    <t xml:space="preserve">09:16  
18:27  </t>
  </si>
  <si>
    <t xml:space="preserve">09:22  
19:03  </t>
  </si>
  <si>
    <t xml:space="preserve">09:26  
18:41  </t>
  </si>
  <si>
    <t xml:space="preserve">09:13  
18:46  </t>
  </si>
  <si>
    <t xml:space="preserve">09:17  
18:37  </t>
  </si>
  <si>
    <t>唐淑君</t>
  </si>
  <si>
    <t>证券事务代表</t>
  </si>
  <si>
    <t xml:space="preserve">09:31  
20:02  </t>
  </si>
  <si>
    <t xml:space="preserve">09:27  
19:20  </t>
  </si>
  <si>
    <t xml:space="preserve">09:28  
18:50  </t>
  </si>
  <si>
    <t xml:space="preserve">09:28  
18:58  </t>
  </si>
  <si>
    <t xml:space="preserve">09:33  
19:02  </t>
  </si>
  <si>
    <t xml:space="preserve">09:25  
18:43  </t>
  </si>
  <si>
    <t xml:space="preserve">09:28  
19:01  </t>
  </si>
  <si>
    <t xml:space="preserve">18:38  </t>
  </si>
  <si>
    <t>黄筱媛</t>
  </si>
  <si>
    <t>证券事务助理实习生</t>
  </si>
  <si>
    <t xml:space="preserve">09:24  
18:51  </t>
  </si>
  <si>
    <t xml:space="preserve">09:11  
19:28  </t>
  </si>
  <si>
    <t xml:space="preserve">09:16  
18:30  </t>
  </si>
  <si>
    <t xml:space="preserve">09:17  
18:27  </t>
  </si>
  <si>
    <t xml:space="preserve">09:20  
19:02  </t>
  </si>
  <si>
    <t xml:space="preserve">09:10  
18:47  </t>
  </si>
  <si>
    <t>郭翔宇</t>
  </si>
  <si>
    <t xml:space="preserve">09:24  
20:02  </t>
  </si>
  <si>
    <t xml:space="preserve">09:21  
19:20  </t>
  </si>
  <si>
    <t xml:space="preserve">09:24  
18:50  </t>
  </si>
  <si>
    <t xml:space="preserve">09:04  
18:10  </t>
  </si>
  <si>
    <t xml:space="preserve">09:24  
19:03  </t>
  </si>
  <si>
    <t xml:space="preserve">09:19  
20:05  </t>
  </si>
  <si>
    <t xml:space="preserve">09:27  
19:01  </t>
  </si>
  <si>
    <t xml:space="preserve">09:14  
18:35  </t>
  </si>
  <si>
    <t>万博</t>
  </si>
  <si>
    <t>行政人事部</t>
  </si>
  <si>
    <t>人力资源总监</t>
  </si>
  <si>
    <t xml:space="preserve">08:33  
18:19  </t>
  </si>
  <si>
    <t xml:space="preserve">08:42  
18:22  </t>
  </si>
  <si>
    <t xml:space="preserve">08:36  
18:28  </t>
  </si>
  <si>
    <t xml:space="preserve">08:35  
18:18  </t>
  </si>
  <si>
    <t xml:space="preserve">08:34  
18:21  </t>
  </si>
  <si>
    <t xml:space="preserve">08:52  
18:36  </t>
  </si>
  <si>
    <t>年假</t>
  </si>
  <si>
    <t xml:space="preserve">08:43  
18:28  </t>
  </si>
  <si>
    <t xml:space="preserve">08:23  
18:19  </t>
  </si>
  <si>
    <t xml:space="preserve">08:35  
18:03  </t>
  </si>
  <si>
    <t xml:space="preserve">08:29  
18:30  </t>
  </si>
  <si>
    <t xml:space="preserve">08:25  
18:20  </t>
  </si>
  <si>
    <t xml:space="preserve">08:43  
18:13  </t>
  </si>
  <si>
    <t xml:space="preserve">08:38  
18:14  </t>
  </si>
  <si>
    <t xml:space="preserve">08:27  
18:23  </t>
  </si>
  <si>
    <t xml:space="preserve">08:25  
18:09  </t>
  </si>
  <si>
    <t xml:space="preserve">08:27  
18:32  </t>
  </si>
  <si>
    <t xml:space="preserve">08:34  
18:30  </t>
  </si>
  <si>
    <t xml:space="preserve">08:24  
18:16  </t>
  </si>
  <si>
    <t xml:space="preserve">08:35  
18:32  </t>
  </si>
  <si>
    <t xml:space="preserve">08:35  
18:33  </t>
  </si>
  <si>
    <t xml:space="preserve">08:22  
19:05  </t>
  </si>
  <si>
    <t>付伦英</t>
  </si>
  <si>
    <t>行政主管</t>
  </si>
  <si>
    <t xml:space="preserve">09:19  
19:07  </t>
  </si>
  <si>
    <t xml:space="preserve">09:30  
19:14  </t>
  </si>
  <si>
    <t xml:space="preserve">09:31  
21:04  </t>
  </si>
  <si>
    <t xml:space="preserve">09:29  
19:53  </t>
  </si>
  <si>
    <t xml:space="preserve">09:32  
19:17  </t>
  </si>
  <si>
    <t xml:space="preserve">09:20  
19:10  </t>
  </si>
  <si>
    <t xml:space="preserve">09:14  
19:22  </t>
  </si>
  <si>
    <t xml:space="preserve">09:23  
19:29  </t>
  </si>
  <si>
    <t xml:space="preserve">09:22  
19:23  </t>
  </si>
  <si>
    <t xml:space="preserve">09:26  
19:50  </t>
  </si>
  <si>
    <t xml:space="preserve">10:29  </t>
  </si>
  <si>
    <t xml:space="preserve">09:25  
21:02  </t>
  </si>
  <si>
    <t xml:space="preserve">09:31  
19:47  </t>
  </si>
  <si>
    <t xml:space="preserve">09:24  
18:42  </t>
  </si>
  <si>
    <t xml:space="preserve">09:24  
19:34  </t>
  </si>
  <si>
    <t>赵梦妍</t>
  </si>
  <si>
    <t>行政人事部-行政部</t>
  </si>
  <si>
    <t>行政前台</t>
  </si>
  <si>
    <t xml:space="preserve">09:11  
18:00  </t>
  </si>
  <si>
    <t xml:space="preserve">08:51  
18:03  </t>
  </si>
  <si>
    <t xml:space="preserve">08:59  
18:02  </t>
  </si>
  <si>
    <t xml:space="preserve">09:05  
18:01  </t>
  </si>
  <si>
    <t xml:space="preserve">08:58  
18:00  </t>
  </si>
  <si>
    <t xml:space="preserve">09:05  
18:02  </t>
  </si>
  <si>
    <t xml:space="preserve">08:49  
18:04  </t>
  </si>
  <si>
    <t xml:space="preserve">09:04  
18:03  </t>
  </si>
  <si>
    <t xml:space="preserve">09:00  
18:03  </t>
  </si>
  <si>
    <t xml:space="preserve">09:06  
18:00  </t>
  </si>
  <si>
    <t xml:space="preserve">09:08  </t>
  </si>
  <si>
    <t xml:space="preserve">08:51  
18:00  </t>
  </si>
  <si>
    <t xml:space="preserve">09:05  </t>
  </si>
  <si>
    <t xml:space="preserve">09:10  </t>
  </si>
  <si>
    <t>田盼盼</t>
  </si>
  <si>
    <t>行政专员</t>
  </si>
  <si>
    <t xml:space="preserve">09:59  </t>
  </si>
  <si>
    <t xml:space="preserve">09:03  
18:38  </t>
  </si>
  <si>
    <t xml:space="preserve">09:05  
18:41  </t>
  </si>
  <si>
    <t xml:space="preserve">09:11  
18:40  </t>
  </si>
  <si>
    <t xml:space="preserve">09:15  
18:33  </t>
  </si>
  <si>
    <t xml:space="preserve">10:56  </t>
  </si>
  <si>
    <t xml:space="preserve">09:11  
21:01  </t>
  </si>
  <si>
    <t xml:space="preserve">09:14  
23:59  </t>
  </si>
  <si>
    <t xml:space="preserve">09:08  
18:38  </t>
  </si>
  <si>
    <t xml:space="preserve">09:11  
20:01  </t>
  </si>
  <si>
    <t xml:space="preserve">09:14  
21:05  </t>
  </si>
  <si>
    <t xml:space="preserve">09:20  
20:07  </t>
  </si>
  <si>
    <t xml:space="preserve">09:17  
21:01  </t>
  </si>
  <si>
    <t xml:space="preserve">09:27  
19:06  </t>
  </si>
  <si>
    <t xml:space="preserve">20:56  </t>
  </si>
  <si>
    <t xml:space="preserve">09:15  
18:20  </t>
  </si>
  <si>
    <t xml:space="preserve">09:12  
21:26  </t>
  </si>
  <si>
    <t>汤霜华</t>
  </si>
  <si>
    <t xml:space="preserve">09:20  
18:24  </t>
  </si>
  <si>
    <t xml:space="preserve">09:21  18:28  </t>
  </si>
  <si>
    <t xml:space="preserve">09:27  
18:23  </t>
  </si>
  <si>
    <t xml:space="preserve">09:18  
18:23  </t>
  </si>
  <si>
    <t xml:space="preserve">09:02  
18:39  </t>
  </si>
  <si>
    <t xml:space="preserve">09:25  
18:23  </t>
  </si>
  <si>
    <t xml:space="preserve">09:29  
18:23  </t>
  </si>
  <si>
    <t xml:space="preserve">09:22  
18:21  </t>
  </si>
  <si>
    <t xml:space="preserve">09:19  
18:26  </t>
  </si>
  <si>
    <t>梅佳烨</t>
  </si>
  <si>
    <t>行政助理</t>
  </si>
  <si>
    <t xml:space="preserve">09:14  
20:15  </t>
  </si>
  <si>
    <t xml:space="preserve">09:08  
18:41  </t>
  </si>
  <si>
    <t xml:space="preserve">09:07   
18:38  </t>
  </si>
  <si>
    <t xml:space="preserve">09:12  
18:27  </t>
  </si>
  <si>
    <t xml:space="preserve">08:58  
21:01  </t>
  </si>
  <si>
    <t xml:space="preserve">09:22  
18:40  </t>
  </si>
  <si>
    <t xml:space="preserve">09:29  
18:38  </t>
  </si>
  <si>
    <t xml:space="preserve">11:49  
15:17  </t>
  </si>
  <si>
    <t xml:space="preserve">18:02  </t>
  </si>
  <si>
    <t xml:space="preserve">08:59  
21:01  </t>
  </si>
  <si>
    <t xml:space="preserve">09:34  
18:32  </t>
  </si>
  <si>
    <t xml:space="preserve">15:26  
15:45  </t>
  </si>
  <si>
    <t>忘打</t>
  </si>
  <si>
    <t>陆燕佳</t>
  </si>
  <si>
    <t xml:space="preserve">10:59  
18:20  </t>
  </si>
  <si>
    <t xml:space="preserve">08:32   
18:09  </t>
  </si>
  <si>
    <t xml:space="preserve">12:54  
18:25  </t>
  </si>
  <si>
    <t xml:space="preserve">08:28  
18:14  </t>
  </si>
  <si>
    <t xml:space="preserve">08:52  
18:16  </t>
  </si>
  <si>
    <t xml:space="preserve">08:42  
18:11  </t>
  </si>
  <si>
    <t xml:space="preserve">08:35  
18:08  </t>
  </si>
  <si>
    <t xml:space="preserve">08:21  
18:14  </t>
  </si>
  <si>
    <t xml:space="preserve">11:55  
18:50  </t>
  </si>
  <si>
    <t xml:space="preserve">08:22  </t>
  </si>
  <si>
    <t xml:space="preserve">08:21  
18:06  </t>
  </si>
  <si>
    <t xml:space="preserve">08:21  
18:12  </t>
  </si>
  <si>
    <t xml:space="preserve">08:34  
18:10  </t>
  </si>
  <si>
    <t xml:space="preserve">08:36  
18:06  </t>
  </si>
  <si>
    <t xml:space="preserve">08:29  
18:09  </t>
  </si>
  <si>
    <t xml:space="preserve">08:25  
18:04  </t>
  </si>
  <si>
    <t xml:space="preserve">08:33  
18:07  </t>
  </si>
  <si>
    <t xml:space="preserve">08:32  
18:02  </t>
  </si>
  <si>
    <t xml:space="preserve">08:25  
18:03  </t>
  </si>
  <si>
    <t xml:space="preserve">08:33  
18:02  </t>
  </si>
  <si>
    <t xml:space="preserve">08:32  </t>
  </si>
  <si>
    <t>段春光</t>
  </si>
  <si>
    <t xml:space="preserve">09:26  
21:29  </t>
  </si>
  <si>
    <t xml:space="preserve">09:27  
21:21  </t>
  </si>
  <si>
    <t xml:space="preserve">09:22   
21:03  </t>
  </si>
  <si>
    <t xml:space="preserve">09:26  
21:03  </t>
  </si>
  <si>
    <t xml:space="preserve">09:13  
19:11  </t>
  </si>
  <si>
    <t xml:space="preserve">09:29 
21:13  </t>
  </si>
  <si>
    <t xml:space="preserve">08:35  
18:28  </t>
  </si>
  <si>
    <t xml:space="preserve">09:29  
19:23  </t>
  </si>
  <si>
    <t xml:space="preserve">09:21  
18:38  </t>
  </si>
  <si>
    <t xml:space="preserve">12:55  
18:27  </t>
  </si>
  <si>
    <t xml:space="preserve">08:49  
21:09  </t>
  </si>
  <si>
    <t xml:space="preserve">09:01  
18:38  </t>
  </si>
  <si>
    <t>张含</t>
  </si>
  <si>
    <t>行政人事部-人才拓展部</t>
  </si>
  <si>
    <t>招聘专员</t>
  </si>
  <si>
    <t xml:space="preserve">09:28  
20:42  </t>
  </si>
  <si>
    <t xml:space="preserve">09:17  
19:42  </t>
  </si>
  <si>
    <t xml:space="preserve">09:28  
20:41  </t>
  </si>
  <si>
    <t xml:space="preserve">09:26  
20:00  </t>
  </si>
  <si>
    <t xml:space="preserve">09:28  
18:48  </t>
  </si>
  <si>
    <t xml:space="preserve">09:26  
20:01  </t>
  </si>
  <si>
    <t xml:space="preserve">09:30  
18:51  </t>
  </si>
  <si>
    <t xml:space="preserve">18:57  </t>
  </si>
  <si>
    <t>王旭</t>
  </si>
  <si>
    <t xml:space="preserve">08:38  
21:30  </t>
  </si>
  <si>
    <t xml:space="preserve">08:46  
18:10  </t>
  </si>
  <si>
    <t xml:space="preserve">08:44  
21:12  </t>
  </si>
  <si>
    <t xml:space="preserve">08:43  
21:01  </t>
  </si>
  <si>
    <t xml:space="preserve">08:41  
18:08  </t>
  </si>
  <si>
    <t xml:space="preserve">09:05  
21:02  </t>
  </si>
  <si>
    <t xml:space="preserve">08:33  
19:10  </t>
  </si>
  <si>
    <t xml:space="preserve">08:49  
21:12  </t>
  </si>
  <si>
    <t xml:space="preserve">08:46  
21:16  </t>
  </si>
  <si>
    <t xml:space="preserve">08:49    
18:05  </t>
  </si>
  <si>
    <t xml:space="preserve">09:15  
21:10  </t>
  </si>
  <si>
    <t xml:space="preserve">09:09  
18:08  </t>
  </si>
  <si>
    <t xml:space="preserve">08:31  
21:21  </t>
  </si>
  <si>
    <t xml:space="preserve">08:57  
22:07  </t>
  </si>
  <si>
    <t xml:space="preserve">09:14  
21:06  </t>
  </si>
  <si>
    <t xml:space="preserve">08:58  
19:18  </t>
  </si>
  <si>
    <t xml:space="preserve">08:48  
21:07  </t>
  </si>
  <si>
    <t xml:space="preserve">08:52  
21:10  </t>
  </si>
  <si>
    <t xml:space="preserve">09:20  
21:06  </t>
  </si>
  <si>
    <t xml:space="preserve">08:54  
18:18  </t>
  </si>
  <si>
    <t>刘晨潇</t>
  </si>
  <si>
    <t xml:space="preserve">09:31  
18:39  </t>
  </si>
  <si>
    <t xml:space="preserve">09:26  
19:45  </t>
  </si>
  <si>
    <t xml:space="preserve">09:32  
18:54  </t>
  </si>
  <si>
    <t xml:space="preserve">09:21  
19:34  </t>
  </si>
  <si>
    <t xml:space="preserve">09:27  
19:41  </t>
  </si>
  <si>
    <t xml:space="preserve">09:28  
18:57  </t>
  </si>
  <si>
    <t xml:space="preserve">09:25  
19:03  </t>
  </si>
  <si>
    <t xml:space="preserve">09:23  
15:53  </t>
  </si>
  <si>
    <t xml:space="preserve">09:31  
18:58  </t>
  </si>
  <si>
    <t xml:space="preserve">09:24  
19:46  </t>
  </si>
  <si>
    <t xml:space="preserve">11:12  
18:43  </t>
  </si>
  <si>
    <t xml:space="preserve">09:37  
18:33  </t>
  </si>
  <si>
    <t xml:space="preserve">09:26   
20:03  </t>
  </si>
  <si>
    <t xml:space="preserve">09:23  
19:15  </t>
  </si>
  <si>
    <t xml:space="preserve">09:24  
18:47  </t>
  </si>
  <si>
    <t xml:space="preserve">09:07  
18:29  </t>
  </si>
  <si>
    <t>李晓平</t>
  </si>
  <si>
    <t xml:space="preserve">09:38  
18:35  </t>
  </si>
  <si>
    <t xml:space="preserve">09:30  
18:55  </t>
  </si>
  <si>
    <t xml:space="preserve">09:11  
20:10  </t>
  </si>
  <si>
    <t xml:space="preserve">09:16    
18:47  </t>
  </si>
  <si>
    <t xml:space="preserve">09:15  
18:35  </t>
  </si>
  <si>
    <t xml:space="preserve">09:16  
19:18  </t>
  </si>
  <si>
    <t xml:space="preserve">09:17  
19:01  </t>
  </si>
  <si>
    <t xml:space="preserve">09:04  
18:57  </t>
  </si>
  <si>
    <t xml:space="preserve">10:06  
18:49  </t>
  </si>
  <si>
    <t xml:space="preserve">09:14  
20:01  </t>
  </si>
  <si>
    <t xml:space="preserve">09:08  
18:44  </t>
  </si>
  <si>
    <t xml:space="preserve">10:17  
20:04  </t>
  </si>
  <si>
    <t xml:space="preserve">08:57  
18:43  </t>
  </si>
  <si>
    <t xml:space="preserve">09:30  
19:05  </t>
  </si>
  <si>
    <t xml:space="preserve">09:20  
18:47  </t>
  </si>
  <si>
    <t>冯佳</t>
  </si>
  <si>
    <t>人事副经理</t>
  </si>
  <si>
    <t xml:space="preserve">09:19  
19:23  </t>
  </si>
  <si>
    <t xml:space="preserve">09:26  
19:26  </t>
  </si>
  <si>
    <t xml:space="preserve">09:11 
20:41  </t>
  </si>
  <si>
    <t xml:space="preserve">09:17  
20:07  </t>
  </si>
  <si>
    <t xml:space="preserve">09:24  
19:27  </t>
  </si>
  <si>
    <t xml:space="preserve">09:20  
19:03  </t>
  </si>
  <si>
    <t xml:space="preserve">09:06  
20:20  </t>
  </si>
  <si>
    <t xml:space="preserve">09:22  
20:01  </t>
  </si>
  <si>
    <t xml:space="preserve">12:41  
18:55  </t>
  </si>
  <si>
    <t xml:space="preserve">09:14  
19:01  </t>
  </si>
  <si>
    <t>张晶</t>
  </si>
  <si>
    <t>行政人事部-人力资源部</t>
  </si>
  <si>
    <t>人力资源经理</t>
  </si>
  <si>
    <t xml:space="preserve">09:14  18:19  </t>
  </si>
  <si>
    <t xml:space="preserve">09:39  
18:31  </t>
  </si>
  <si>
    <t xml:space="preserve">09:16 
18:16  </t>
  </si>
  <si>
    <t xml:space="preserve">09:15  
18:17  </t>
  </si>
  <si>
    <t xml:space="preserve">09:31  
18:33  </t>
  </si>
  <si>
    <t>王姣1</t>
  </si>
  <si>
    <t>人力资源实习生</t>
  </si>
  <si>
    <t xml:space="preserve">08:51  </t>
  </si>
  <si>
    <t xml:space="preserve">08:45  
18:00  </t>
  </si>
  <si>
    <t xml:space="preserve">08:44  
18:00  </t>
  </si>
  <si>
    <t xml:space="preserve">08:57  
18:00  </t>
  </si>
  <si>
    <t xml:space="preserve">08:47  
18:00  </t>
  </si>
  <si>
    <t xml:space="preserve">08:53  
18:00  </t>
  </si>
  <si>
    <t xml:space="preserve">08:45  </t>
  </si>
  <si>
    <t>丁骁曈</t>
  </si>
  <si>
    <t>人事助理</t>
  </si>
  <si>
    <t xml:space="preserve">09:05  
18:29  </t>
  </si>
  <si>
    <t xml:space="preserve">08:37  
18:27  </t>
  </si>
  <si>
    <t xml:space="preserve">08:54  
18:26  </t>
  </si>
  <si>
    <t xml:space="preserve">08:49  
18:10  </t>
  </si>
  <si>
    <t xml:space="preserve">09:05  
18:26  </t>
  </si>
  <si>
    <t xml:space="preserve">08:47  
18:19  </t>
  </si>
  <si>
    <t xml:space="preserve">08:51  
18:10  </t>
  </si>
  <si>
    <t xml:space="preserve">08:33  
18:45  </t>
  </si>
  <si>
    <t xml:space="preserve">08:53  
19:04  </t>
  </si>
  <si>
    <t xml:space="preserve">09:04  
18:18  </t>
  </si>
  <si>
    <t xml:space="preserve">08:59  
18:23  </t>
  </si>
  <si>
    <t xml:space="preserve">08:34  
18:33  </t>
  </si>
  <si>
    <t xml:space="preserve">09:02  
18:29  </t>
  </si>
  <si>
    <t xml:space="preserve">09:09  
18:23  </t>
  </si>
  <si>
    <t xml:space="preserve">09:26  
18:51  </t>
  </si>
  <si>
    <t>李静</t>
  </si>
  <si>
    <t>行政人事部-人力资源部-薪酬绩效</t>
  </si>
  <si>
    <t>薪酬绩效助理</t>
  </si>
  <si>
    <t xml:space="preserve">09:20  
22:22  </t>
  </si>
  <si>
    <t xml:space="preserve">09:21 
21:01  </t>
  </si>
  <si>
    <t xml:space="preserve">09:22  
21:14  </t>
  </si>
  <si>
    <t xml:space="preserve">09:23 
21:03  </t>
  </si>
  <si>
    <t xml:space="preserve">09:20  
21:05  </t>
  </si>
  <si>
    <t xml:space="preserve">09:13  
18:27  </t>
  </si>
  <si>
    <t xml:space="preserve">09:24  
18:30  </t>
  </si>
  <si>
    <t xml:space="preserve">08:57  
18:11  </t>
  </si>
  <si>
    <t xml:space="preserve">09:24  
21:11  </t>
  </si>
  <si>
    <t xml:space="preserve">18:40  
21:22  </t>
  </si>
  <si>
    <t xml:space="preserve">08:44  
18:29  </t>
  </si>
  <si>
    <t xml:space="preserve">08:49  
18:33  </t>
  </si>
  <si>
    <t xml:space="preserve">09:00  
18:48  </t>
  </si>
  <si>
    <t>朱红霞</t>
  </si>
  <si>
    <t>行政人事部-人力资源部-薪酬绩效组</t>
  </si>
  <si>
    <t>薪酬绩效主管</t>
  </si>
  <si>
    <t xml:space="preserve">09:24  
23:28  </t>
  </si>
  <si>
    <t xml:space="preserve">09:20  
21:33  </t>
  </si>
  <si>
    <t xml:space="preserve">09:20   
18:41  </t>
  </si>
  <si>
    <t xml:space="preserve">09:23  
20:14  </t>
  </si>
  <si>
    <t xml:space="preserve">09:19  
18:08  </t>
  </si>
  <si>
    <t xml:space="preserve">09:19  
18:29  </t>
  </si>
  <si>
    <t xml:space="preserve">09:15  
22:18  </t>
  </si>
  <si>
    <t xml:space="preserve">09:24  
18:24  </t>
  </si>
  <si>
    <t xml:space="preserve">09:19  
18:11  </t>
  </si>
  <si>
    <t xml:space="preserve">09:23  
21:04  </t>
  </si>
  <si>
    <t xml:space="preserve">09:22  
21:27  </t>
  </si>
  <si>
    <t xml:space="preserve">09:19  
21:00  </t>
  </si>
  <si>
    <t xml:space="preserve">09:19  
18:28  </t>
  </si>
  <si>
    <t>卞俊超</t>
  </si>
  <si>
    <t>上海乐湃网络科技有限公司</t>
  </si>
  <si>
    <t>乐湃
乐湃-运营部</t>
  </si>
  <si>
    <t>总经理</t>
  </si>
  <si>
    <t xml:space="preserve">09:58  
22:12  </t>
  </si>
  <si>
    <t xml:space="preserve">10:12  
20:01  </t>
  </si>
  <si>
    <t xml:space="preserve">10:05  
23:14  </t>
  </si>
  <si>
    <t xml:space="preserve">10:00  
22:02  </t>
  </si>
  <si>
    <t xml:space="preserve">09:57  
22:01  </t>
  </si>
  <si>
    <t xml:space="preserve">09:13  
22:05  </t>
  </si>
  <si>
    <t xml:space="preserve">09:59  
19:00  </t>
  </si>
  <si>
    <t xml:space="preserve">09:53  
22:33  </t>
  </si>
  <si>
    <t xml:space="preserve">10:11  
22:19  </t>
  </si>
  <si>
    <t xml:space="preserve">09:39  
22:04  </t>
  </si>
  <si>
    <t xml:space="preserve">09:57  
22:08  </t>
  </si>
  <si>
    <t xml:space="preserve">09:45  
22:14  </t>
  </si>
  <si>
    <t xml:space="preserve">09:58  
22:11  </t>
  </si>
  <si>
    <t xml:space="preserve">10:27  
22:09  </t>
  </si>
  <si>
    <t xml:space="preserve">10:12  
00:04  </t>
  </si>
  <si>
    <t xml:space="preserve">09:54  
19:13  </t>
  </si>
  <si>
    <t xml:space="preserve">10:16  
22:03  </t>
  </si>
  <si>
    <t xml:space="preserve">10:00  
22:11  </t>
  </si>
  <si>
    <t xml:space="preserve">09:43  
22:10  </t>
  </si>
  <si>
    <t xml:space="preserve">09:49  
22:02  </t>
  </si>
  <si>
    <t xml:space="preserve">09:21  
19:23  </t>
  </si>
  <si>
    <t>聂龙华</t>
  </si>
  <si>
    <t>乐湃-研发部</t>
  </si>
  <si>
    <t>研发主管</t>
  </si>
  <si>
    <t xml:space="preserve">10:21  
22:12  </t>
  </si>
  <si>
    <t xml:space="preserve">10:04  
18:19  </t>
  </si>
  <si>
    <t xml:space="preserve">13:15  
20:17  </t>
  </si>
  <si>
    <t xml:space="preserve">10:07  
19:57  </t>
  </si>
  <si>
    <t xml:space="preserve">10:07  
22:01  </t>
  </si>
  <si>
    <t xml:space="preserve">09:48  
20:17  </t>
  </si>
  <si>
    <t xml:space="preserve">10:08  
20:37  </t>
  </si>
  <si>
    <t xml:space="preserve">10:02  
22:10  </t>
  </si>
  <si>
    <t xml:space="preserve">09:56  
22:18  </t>
  </si>
  <si>
    <t xml:space="preserve">09:58  
20:24  </t>
  </si>
  <si>
    <t xml:space="preserve">10:02  
19:05  </t>
  </si>
  <si>
    <t xml:space="preserve">10:03  
19:05  </t>
  </si>
  <si>
    <t xml:space="preserve">12:49  
22:13  </t>
  </si>
  <si>
    <t xml:space="preserve">09:59  
22:11  </t>
  </si>
  <si>
    <t xml:space="preserve">10:07  
22:09  </t>
  </si>
  <si>
    <t xml:space="preserve">10:13  
22:14  </t>
  </si>
  <si>
    <t xml:space="preserve">09:50  
19:13  </t>
  </si>
  <si>
    <t xml:space="preserve">10:10  
22:03  </t>
  </si>
  <si>
    <t xml:space="preserve">09:58  
22:10  </t>
  </si>
  <si>
    <t xml:space="preserve">09:58  
20:31  </t>
  </si>
  <si>
    <t xml:space="preserve">13:05  
22:02  </t>
  </si>
  <si>
    <t xml:space="preserve">10:14  
19:24  </t>
  </si>
  <si>
    <t>辛锐</t>
  </si>
  <si>
    <t>乐湃-运营部</t>
  </si>
  <si>
    <t xml:space="preserve">08:21  
18:44  </t>
  </si>
  <si>
    <t xml:space="preserve">08:21  
18:26  </t>
  </si>
  <si>
    <t xml:space="preserve">08:18  
19:00  </t>
  </si>
  <si>
    <t xml:space="preserve">08:20  
18:28  </t>
  </si>
  <si>
    <t xml:space="preserve">08:20  
18:25  </t>
  </si>
  <si>
    <t xml:space="preserve">08:21  
18:33  </t>
  </si>
  <si>
    <t xml:space="preserve">08:20  
18:38  </t>
  </si>
  <si>
    <t xml:space="preserve">08:19  
18:26  </t>
  </si>
  <si>
    <t xml:space="preserve">08:19  
18:28  </t>
  </si>
  <si>
    <t xml:space="preserve">08:21  
18:29  </t>
  </si>
  <si>
    <t xml:space="preserve">08:21  
18:27  </t>
  </si>
  <si>
    <t xml:space="preserve">08:19  
18:25  </t>
  </si>
  <si>
    <t xml:space="preserve">08:21  
18:25  </t>
  </si>
  <si>
    <t xml:space="preserve">08:20  
18:27  </t>
  </si>
  <si>
    <t xml:space="preserve">08:18  
18:26  </t>
  </si>
  <si>
    <t xml:space="preserve">08:31  
18:28  </t>
  </si>
  <si>
    <t xml:space="preserve">09:31  
18:35  </t>
  </si>
  <si>
    <t xml:space="preserve">08:19  
18:27  </t>
  </si>
  <si>
    <t xml:space="preserve">08:21  
18:28  </t>
  </si>
  <si>
    <t xml:space="preserve">08:54  
18:36  </t>
  </si>
  <si>
    <t>曹宇</t>
  </si>
  <si>
    <t xml:space="preserve">09:45  
18:48  </t>
  </si>
  <si>
    <t xml:space="preserve">09:34   
20:12  </t>
  </si>
  <si>
    <t xml:space="preserve">09:27  
14:29  </t>
  </si>
  <si>
    <t xml:space="preserve">09:34  
18:43  </t>
  </si>
  <si>
    <t xml:space="preserve">09:35  
18:39  </t>
  </si>
  <si>
    <t xml:space="preserve">09:36  
18:36  </t>
  </si>
  <si>
    <t xml:space="preserve">09:33  
18:39  </t>
  </si>
  <si>
    <t xml:space="preserve">09:29  
18:44  </t>
  </si>
  <si>
    <t xml:space="preserve">09:43  
18:44  </t>
  </si>
  <si>
    <t xml:space="preserve">09:36  
18:50  </t>
  </si>
  <si>
    <t xml:space="preserve">09:35  
18:35  </t>
  </si>
  <si>
    <t xml:space="preserve">09:35  
18:37  </t>
  </si>
  <si>
    <t xml:space="preserve">09:48  
18:50  </t>
  </si>
  <si>
    <t xml:space="preserve">09:26 
18:29  </t>
  </si>
  <si>
    <t xml:space="preserve">09:48  
18:56  </t>
  </si>
  <si>
    <t xml:space="preserve">09:37  
18:38  </t>
  </si>
  <si>
    <t>周骥</t>
  </si>
  <si>
    <t>猫扑事业部-产品部</t>
  </si>
  <si>
    <t xml:space="preserve">09:33  
22:42  </t>
  </si>
  <si>
    <t xml:space="preserve">09:57  
19:27  </t>
  </si>
  <si>
    <t xml:space="preserve">10:09  </t>
  </si>
  <si>
    <t xml:space="preserve">20:27  </t>
  </si>
  <si>
    <t xml:space="preserve">10:11  
22:15  </t>
  </si>
  <si>
    <t xml:space="preserve">09:28  
22:08  </t>
  </si>
  <si>
    <t xml:space="preserve">09:47  
22:20  </t>
  </si>
  <si>
    <t xml:space="preserve">09:41  
22:47  </t>
  </si>
  <si>
    <t xml:space="preserve">22:37  </t>
  </si>
  <si>
    <t xml:space="preserve">10:23  
00:19  </t>
  </si>
  <si>
    <t xml:space="preserve">00:12  </t>
  </si>
  <si>
    <t xml:space="preserve">10:15  
21:09  </t>
  </si>
  <si>
    <t xml:space="preserve">09:36  </t>
  </si>
  <si>
    <t>尚泰坤</t>
  </si>
  <si>
    <t xml:space="preserve">08:37  
21:25  </t>
  </si>
  <si>
    <t xml:space="preserve">08:35  
18:14  </t>
  </si>
  <si>
    <t xml:space="preserve">14:26  
18:36  </t>
  </si>
  <si>
    <t xml:space="preserve">08:41  
21:03  </t>
  </si>
  <si>
    <t xml:space="preserve">08:40  
22:16  </t>
  </si>
  <si>
    <t xml:space="preserve">08:27  
18:26  </t>
  </si>
  <si>
    <t xml:space="preserve">08:47  
21:07  </t>
  </si>
  <si>
    <t xml:space="preserve">08:35  
08:48  </t>
  </si>
  <si>
    <t xml:space="preserve">08:16  
21:11  </t>
  </si>
  <si>
    <t xml:space="preserve">08:54  
20:09  </t>
  </si>
  <si>
    <t xml:space="preserve">08:52  
18:06  </t>
  </si>
  <si>
    <t xml:space="preserve">08:14  
22:08  </t>
  </si>
  <si>
    <t xml:space="preserve">08:54  
18:04  </t>
  </si>
  <si>
    <t xml:space="preserve">08:27  
22:10  </t>
  </si>
  <si>
    <t xml:space="preserve">08:52  
20:18  </t>
  </si>
  <si>
    <t xml:space="preserve">08:41 
19:01  </t>
  </si>
  <si>
    <t xml:space="preserve">08:37  
22:08  </t>
  </si>
  <si>
    <t xml:space="preserve">08:40  
18:18  </t>
  </si>
  <si>
    <t xml:space="preserve">15:39  
18:30  </t>
  </si>
  <si>
    <t xml:space="preserve">08:16  
20:22  </t>
  </si>
  <si>
    <t xml:space="preserve">08:31  
21:29  </t>
  </si>
  <si>
    <t xml:space="preserve">07:53  
18:10  </t>
  </si>
  <si>
    <t xml:space="preserve">07:51  
22:15  </t>
  </si>
  <si>
    <t xml:space="preserve">08:03  
18:11  </t>
  </si>
  <si>
    <t>段成威</t>
  </si>
  <si>
    <t xml:space="preserve">09:15  
21:37  </t>
  </si>
  <si>
    <t xml:space="preserve">09:16  
22:28  </t>
  </si>
  <si>
    <t xml:space="preserve">08:42  
21:11  </t>
  </si>
  <si>
    <t xml:space="preserve">08:51  
18:57  </t>
  </si>
  <si>
    <t xml:space="preserve">09:08  
20:21  </t>
  </si>
  <si>
    <t xml:space="preserve">08:54  
22:26  </t>
  </si>
  <si>
    <t xml:space="preserve">09:07  
21:08  </t>
  </si>
  <si>
    <t xml:space="preserve">05:44  
05:52  </t>
  </si>
  <si>
    <t xml:space="preserve">09:06  
20:13  </t>
  </si>
  <si>
    <t xml:space="preserve">09:00  
19:42  </t>
  </si>
  <si>
    <t xml:space="preserve">09:09   
20:43  </t>
  </si>
  <si>
    <t xml:space="preserve">09:00  
22:08  </t>
  </si>
  <si>
    <t xml:space="preserve">09:05  
21:18  </t>
  </si>
  <si>
    <t xml:space="preserve">09:08  
00:36  </t>
  </si>
  <si>
    <t xml:space="preserve">09:12  
20:17  </t>
  </si>
  <si>
    <t xml:space="preserve">09:01  
20:44  </t>
  </si>
  <si>
    <t xml:space="preserve">08:59  
23:03  </t>
  </si>
  <si>
    <t>米晓林</t>
  </si>
  <si>
    <t>猫扑事业部-产品部
猫扑事业部-运营部</t>
  </si>
  <si>
    <t>高级视频内容运营经理</t>
  </si>
  <si>
    <t xml:space="preserve">09:51  </t>
  </si>
  <si>
    <t xml:space="preserve">20:16  </t>
  </si>
  <si>
    <t xml:space="preserve">10:12  </t>
  </si>
  <si>
    <t xml:space="preserve">09:42  
18:46  </t>
  </si>
  <si>
    <t xml:space="preserve">10:01  </t>
  </si>
  <si>
    <t xml:space="preserve">10:34  
18:52  </t>
  </si>
  <si>
    <t xml:space="preserve">10:15  </t>
  </si>
  <si>
    <t xml:space="preserve">10:07  
18:38  </t>
  </si>
  <si>
    <t xml:space="preserve">09:51  
18:48  </t>
  </si>
  <si>
    <t xml:space="preserve">10:06  
19:03  </t>
  </si>
  <si>
    <t xml:space="preserve">10:10  </t>
  </si>
  <si>
    <t xml:space="preserve">19:46  </t>
  </si>
  <si>
    <t xml:space="preserve">10:09  
18:43  </t>
  </si>
  <si>
    <t>陈杰</t>
  </si>
  <si>
    <t>猫扑事业部-技术部
研究院-搜索技术部</t>
  </si>
  <si>
    <t>技术总监</t>
  </si>
  <si>
    <t xml:space="preserve">19:36  </t>
  </si>
  <si>
    <t xml:space="preserve">21:11  </t>
  </si>
  <si>
    <t xml:space="preserve">20:50  </t>
  </si>
  <si>
    <t xml:space="preserve">22:28  </t>
  </si>
  <si>
    <t xml:space="preserve">00:01  </t>
  </si>
  <si>
    <t xml:space="preserve">09:56  
20:48  </t>
  </si>
  <si>
    <t xml:space="preserve">20:37  </t>
  </si>
  <si>
    <t xml:space="preserve">21:13  </t>
  </si>
  <si>
    <t xml:space="preserve">20:48  </t>
  </si>
  <si>
    <t xml:space="preserve">21:21  </t>
  </si>
  <si>
    <t xml:space="preserve">00:28  </t>
  </si>
  <si>
    <t xml:space="preserve">21:17  </t>
  </si>
  <si>
    <t>詹学佳</t>
  </si>
  <si>
    <t>猫扑事业部-技术部-架构组</t>
  </si>
  <si>
    <t>技术组长</t>
  </si>
  <si>
    <t xml:space="preserve">09:30  
21:43  </t>
  </si>
  <si>
    <t xml:space="preserve">09:29  
20:10  </t>
  </si>
  <si>
    <t xml:space="preserve">09:27  
20:32  </t>
  </si>
  <si>
    <t xml:space="preserve">09:31  
20:44  </t>
  </si>
  <si>
    <t xml:space="preserve">09:31  
22:09  </t>
  </si>
  <si>
    <t xml:space="preserve">09:20  
22:35  </t>
  </si>
  <si>
    <t xml:space="preserve">09:26  
21:18  </t>
  </si>
  <si>
    <t xml:space="preserve">09:27  
22:50  </t>
  </si>
  <si>
    <t xml:space="preserve">09:26  
21:11  </t>
  </si>
  <si>
    <t xml:space="preserve">09:30  
20:30  </t>
  </si>
  <si>
    <t xml:space="preserve">09:28  
21:36  </t>
  </si>
  <si>
    <t xml:space="preserve">09:31  
20:19  </t>
  </si>
  <si>
    <t xml:space="preserve">09:30  
21:35  </t>
  </si>
  <si>
    <t xml:space="preserve">09:23  
21:26  </t>
  </si>
  <si>
    <t xml:space="preserve">09:30  
20:32  </t>
  </si>
  <si>
    <t xml:space="preserve">09:30  
21:45  </t>
  </si>
  <si>
    <t xml:space="preserve">09:18  
22:13  </t>
  </si>
  <si>
    <t xml:space="preserve">09:22  
21:37  </t>
  </si>
  <si>
    <t xml:space="preserve">09:15  
22:37  </t>
  </si>
  <si>
    <t xml:space="preserve">09:30  
22:03  </t>
  </si>
  <si>
    <t>檀祝超</t>
  </si>
  <si>
    <t>JAVA开发工程师</t>
  </si>
  <si>
    <t xml:space="preserve">09:33  
20:38  </t>
  </si>
  <si>
    <t xml:space="preserve">09:34  
20:33  </t>
  </si>
  <si>
    <t xml:space="preserve">09:28  
20:32  </t>
  </si>
  <si>
    <t xml:space="preserve">09:44  
20:38  </t>
  </si>
  <si>
    <t xml:space="preserve">09:52  
21:09  </t>
  </si>
  <si>
    <t xml:space="preserve">09:39  
21:09  </t>
  </si>
  <si>
    <t xml:space="preserve">09:34  
21:10  </t>
  </si>
  <si>
    <t xml:space="preserve">09:40  
21:11  </t>
  </si>
  <si>
    <t xml:space="preserve">11:11  
21:09  </t>
  </si>
  <si>
    <t xml:space="preserve">09:40  
21:22  </t>
  </si>
  <si>
    <t xml:space="preserve">09:43  
20:14  </t>
  </si>
  <si>
    <t xml:space="preserve">09:44  
21:09  </t>
  </si>
  <si>
    <t xml:space="preserve">09:44  
20:43  </t>
  </si>
  <si>
    <t xml:space="preserve">09:42  
20:44  </t>
  </si>
  <si>
    <t xml:space="preserve">09:41  
20:45  </t>
  </si>
  <si>
    <t xml:space="preserve">09:42  
20:36  </t>
  </si>
  <si>
    <t xml:space="preserve">09:36  
22:13  </t>
  </si>
  <si>
    <t xml:space="preserve">09:43  
20:41  </t>
  </si>
  <si>
    <t xml:space="preserve">09:45  
20:25  </t>
  </si>
  <si>
    <t xml:space="preserve">09:43  
21:09  </t>
  </si>
  <si>
    <t>李方方</t>
  </si>
  <si>
    <t>猫扑事业部-技术部-业务组</t>
  </si>
  <si>
    <t>Java开发工程师</t>
  </si>
  <si>
    <t xml:space="preserve">09:43  
20:22  </t>
  </si>
  <si>
    <t xml:space="preserve">09:41  
19:02  </t>
  </si>
  <si>
    <t xml:space="preserve">09:51  
20:20  </t>
  </si>
  <si>
    <t xml:space="preserve">09:51  
20:11  </t>
  </si>
  <si>
    <t xml:space="preserve">09:48  
20:45  </t>
  </si>
  <si>
    <t xml:space="preserve">09:42  
22:21  </t>
  </si>
  <si>
    <t xml:space="preserve">10:05  
01:25  </t>
  </si>
  <si>
    <t xml:space="preserve">11:48  
19:16  </t>
  </si>
  <si>
    <t xml:space="preserve">09:56  
19:48  </t>
  </si>
  <si>
    <t xml:space="preserve">09:49  
19:42  </t>
  </si>
  <si>
    <t xml:space="preserve">09:43  
21:08  </t>
  </si>
  <si>
    <t xml:space="preserve">09:46  
20:40  </t>
  </si>
  <si>
    <t xml:space="preserve">09:45  
22:29  </t>
  </si>
  <si>
    <t xml:space="preserve">10:10  
21:07  </t>
  </si>
  <si>
    <t xml:space="preserve">09:45  
21:54  </t>
  </si>
  <si>
    <t xml:space="preserve">09:41  
21:18  </t>
  </si>
  <si>
    <t xml:space="preserve">09:52  
21:07  </t>
  </si>
  <si>
    <t xml:space="preserve">09:40  
20:04  </t>
  </si>
  <si>
    <t xml:space="preserve">09:41  
20:55  </t>
  </si>
  <si>
    <t xml:space="preserve">09:38  
20:53  </t>
  </si>
  <si>
    <t>蓝雪日</t>
  </si>
  <si>
    <t xml:space="preserve">09:44  
20:40  </t>
  </si>
  <si>
    <t xml:space="preserve">09:48  
00:03  </t>
  </si>
  <si>
    <t xml:space="preserve">09:46  
23:08  </t>
  </si>
  <si>
    <t xml:space="preserve">09:46  
23:12  </t>
  </si>
  <si>
    <t xml:space="preserve">09:50  
23:15  </t>
  </si>
  <si>
    <t xml:space="preserve">09:47  
22:47  </t>
  </si>
  <si>
    <t xml:space="preserve">10:04  
21:07  </t>
  </si>
  <si>
    <t xml:space="preserve">09:42  
22:20  </t>
  </si>
  <si>
    <t xml:space="preserve">09:43  
23:27  </t>
  </si>
  <si>
    <t xml:space="preserve">09:42  
22:37  </t>
  </si>
  <si>
    <t xml:space="preserve">09:44  
01:02  </t>
  </si>
  <si>
    <t xml:space="preserve">09:50  
21:24  </t>
  </si>
  <si>
    <t xml:space="preserve">09:44  
00:07  </t>
  </si>
  <si>
    <t xml:space="preserve">09:40  
23:37  </t>
  </si>
  <si>
    <t xml:space="preserve">09:44  
22:48  </t>
  </si>
  <si>
    <t xml:space="preserve">09:45  
21:05  </t>
  </si>
  <si>
    <t xml:space="preserve">09:41  
21:38  </t>
  </si>
  <si>
    <t xml:space="preserve">09:44  
22:22  </t>
  </si>
  <si>
    <t xml:space="preserve">09:42  
22:06  </t>
  </si>
  <si>
    <t xml:space="preserve">09:43  
21:06  </t>
  </si>
  <si>
    <t xml:space="preserve">09:44  
22:07  </t>
  </si>
  <si>
    <t>黄若靓</t>
  </si>
  <si>
    <t xml:space="preserve">09:41  
19:00  </t>
  </si>
  <si>
    <t xml:space="preserve">09:41  
20:09  </t>
  </si>
  <si>
    <t xml:space="preserve">09:40  
19:37  </t>
  </si>
  <si>
    <t xml:space="preserve">09:50  
18:58  </t>
  </si>
  <si>
    <t xml:space="preserve">09:39  
19:30  </t>
  </si>
  <si>
    <t xml:space="preserve">10:46  
00:09  </t>
  </si>
  <si>
    <t xml:space="preserve">09:44  
18:54  </t>
  </si>
  <si>
    <t xml:space="preserve">09:43  
18:58  </t>
  </si>
  <si>
    <t xml:space="preserve">10:20  
19:31  </t>
  </si>
  <si>
    <t xml:space="preserve">09:43  
19:10  </t>
  </si>
  <si>
    <t xml:space="preserve">09:44  
20:04  </t>
  </si>
  <si>
    <t xml:space="preserve">09:44  </t>
  </si>
  <si>
    <t xml:space="preserve">09:55  
22:08  </t>
  </si>
  <si>
    <t xml:space="preserve">10:09  
19:23  </t>
  </si>
  <si>
    <t xml:space="preserve">09:49  
18:54  </t>
  </si>
  <si>
    <t xml:space="preserve">09:42  
20:06  </t>
  </si>
  <si>
    <t xml:space="preserve">09:44  
18:57  </t>
  </si>
  <si>
    <t xml:space="preserve">09:59  
19:26  </t>
  </si>
  <si>
    <t xml:space="preserve">09:54  
18:57  </t>
  </si>
  <si>
    <t>关卫涛</t>
  </si>
  <si>
    <t xml:space="preserve">09:05  
19:14  </t>
  </si>
  <si>
    <t xml:space="preserve">09:29  
20:09  </t>
  </si>
  <si>
    <t xml:space="preserve">09:06  
18:14  </t>
  </si>
  <si>
    <t xml:space="preserve">09:10  
19:44  </t>
  </si>
  <si>
    <t xml:space="preserve">09:08  
19:06  </t>
  </si>
  <si>
    <t xml:space="preserve">09:10  
18:35  </t>
  </si>
  <si>
    <t xml:space="preserve">09:12  
18:43  </t>
  </si>
  <si>
    <t xml:space="preserve">09:05  
18:42  </t>
  </si>
  <si>
    <t xml:space="preserve">09:02  
18:49  </t>
  </si>
  <si>
    <t xml:space="preserve">09:09  
19:25  </t>
  </si>
  <si>
    <t xml:space="preserve">09:16  
20:14  </t>
  </si>
  <si>
    <t xml:space="preserve">09:13  
22:08  </t>
  </si>
  <si>
    <t xml:space="preserve">09:21  
19:22  </t>
  </si>
  <si>
    <t xml:space="preserve">09:09  
18:20  </t>
  </si>
  <si>
    <t xml:space="preserve">09:06  
20:04  </t>
  </si>
  <si>
    <t xml:space="preserve">09:07  
18:24  </t>
  </si>
  <si>
    <t xml:space="preserve">09:08  
18:17  </t>
  </si>
  <si>
    <t>陈诚豪</t>
  </si>
  <si>
    <t xml:space="preserve">09:36  
20:28  </t>
  </si>
  <si>
    <t xml:space="preserve">09:38  
18:48  </t>
  </si>
  <si>
    <t xml:space="preserve">09:23  
21:23  </t>
  </si>
  <si>
    <t xml:space="preserve">09:28  
20:15  </t>
  </si>
  <si>
    <t xml:space="preserve">09:31  
22:21  </t>
  </si>
  <si>
    <t xml:space="preserve">09:21  
22:09  </t>
  </si>
  <si>
    <t xml:space="preserve">09:24  
20:36  </t>
  </si>
  <si>
    <t xml:space="preserve">09:22  
20:44  </t>
  </si>
  <si>
    <t xml:space="preserve">09:21  
20:16  </t>
  </si>
  <si>
    <t xml:space="preserve">09:30  
20:12  </t>
  </si>
  <si>
    <t xml:space="preserve">09:27  
20:04  </t>
  </si>
  <si>
    <t xml:space="preserve">09:27  
21:37  </t>
  </si>
  <si>
    <t>张志坚</t>
  </si>
  <si>
    <t>猫扑事业部-运营部</t>
  </si>
  <si>
    <t>内容审核</t>
  </si>
  <si>
    <t xml:space="preserve">08:59  
18:38  </t>
  </si>
  <si>
    <t xml:space="preserve">08:47  
18:32  </t>
  </si>
  <si>
    <t xml:space="preserve">08:51  
18:45  </t>
  </si>
  <si>
    <t xml:space="preserve">08:56  
18:35  </t>
  </si>
  <si>
    <t xml:space="preserve">08:41  
18:37  </t>
  </si>
  <si>
    <t xml:space="preserve">17:43  </t>
  </si>
  <si>
    <t xml:space="preserve">17:28  </t>
  </si>
  <si>
    <t xml:space="preserve">09:04  </t>
  </si>
  <si>
    <t xml:space="preserve">09:14  
18:36  </t>
  </si>
  <si>
    <t xml:space="preserve">08:54  
18:37  </t>
  </si>
  <si>
    <t xml:space="preserve">08:52  
18:35  </t>
  </si>
  <si>
    <t xml:space="preserve">08:48  
18:37  </t>
  </si>
  <si>
    <t xml:space="preserve">08:49  
18:40  </t>
  </si>
  <si>
    <t xml:space="preserve">08:37  
18:37  </t>
  </si>
  <si>
    <t xml:space="preserve">08:41  
18:36  </t>
  </si>
  <si>
    <t xml:space="preserve">17:21  
02:06  </t>
  </si>
  <si>
    <t xml:space="preserve">15:04  
23:23  </t>
  </si>
  <si>
    <t xml:space="preserve">13:47  
22:08  </t>
  </si>
  <si>
    <t xml:space="preserve">13:47  
22:21  </t>
  </si>
  <si>
    <t xml:space="preserve">13:40  
22:17  </t>
  </si>
  <si>
    <t>张健2</t>
  </si>
  <si>
    <t>社区运营专员</t>
  </si>
  <si>
    <t xml:space="preserve">14:52  
23:40  </t>
  </si>
  <si>
    <t xml:space="preserve">15:29  
23:41  </t>
  </si>
  <si>
    <t xml:space="preserve">09:45  
20:16  </t>
  </si>
  <si>
    <t xml:space="preserve">09:45  
19:45  </t>
  </si>
  <si>
    <t xml:space="preserve">17:41  
02:19  </t>
  </si>
  <si>
    <t xml:space="preserve">09:38  
19:00  </t>
  </si>
  <si>
    <t xml:space="preserve">17:36  </t>
  </si>
  <si>
    <t xml:space="preserve">08:11  </t>
  </si>
  <si>
    <t xml:space="preserve">09:30  
19:40  </t>
  </si>
  <si>
    <t xml:space="preserve">09:37  
19:13  </t>
  </si>
  <si>
    <t xml:space="preserve">09:48  
18:52  </t>
  </si>
  <si>
    <t xml:space="preserve">09:20  
20:37  </t>
  </si>
  <si>
    <t xml:space="preserve">09:23  
18:54  </t>
  </si>
  <si>
    <t xml:space="preserve">09:21  
18:29  </t>
  </si>
  <si>
    <t>杨哲熙</t>
  </si>
  <si>
    <t>视频内容运营专员</t>
  </si>
  <si>
    <t xml:space="preserve">09:29  
18:34  </t>
  </si>
  <si>
    <t xml:space="preserve">09:35  
18:33  </t>
  </si>
  <si>
    <t xml:space="preserve">09:43  
18:34  </t>
  </si>
  <si>
    <t xml:space="preserve">09:44  
18:15  </t>
  </si>
  <si>
    <t xml:space="preserve">09:44  
18:34  </t>
  </si>
  <si>
    <t xml:space="preserve">09:41  
18:13  </t>
  </si>
  <si>
    <t>杨威</t>
  </si>
  <si>
    <t xml:space="preserve">09:28  
18:55  </t>
  </si>
  <si>
    <t xml:space="preserve">09:28  
18:37  </t>
  </si>
  <si>
    <t xml:space="preserve">09:28  
19:09  </t>
  </si>
  <si>
    <t xml:space="preserve">18:23  </t>
  </si>
  <si>
    <t xml:space="preserve">09:28  
18:46  </t>
  </si>
  <si>
    <t xml:space="preserve">09:17  
20:41  </t>
  </si>
  <si>
    <t xml:space="preserve">08:44  
20:17  </t>
  </si>
  <si>
    <t>严驰</t>
  </si>
  <si>
    <t xml:space="preserve">09:51  
18:30  </t>
  </si>
  <si>
    <t xml:space="preserve">09:38  
18:29  </t>
  </si>
  <si>
    <t xml:space="preserve">09:35  
18:28  </t>
  </si>
  <si>
    <t xml:space="preserve">09:30  
18:34  </t>
  </si>
  <si>
    <t xml:space="preserve">09:39  
18:28  </t>
  </si>
  <si>
    <t xml:space="preserve">09:49  
18:33  </t>
  </si>
  <si>
    <t xml:space="preserve">09:43  </t>
  </si>
  <si>
    <t xml:space="preserve">09:47  
18:20  </t>
  </si>
  <si>
    <t xml:space="preserve">09:55  
18:23  </t>
  </si>
  <si>
    <t xml:space="preserve">09:51  
18:21  </t>
  </si>
  <si>
    <t xml:space="preserve">09:54  
18:30  </t>
  </si>
  <si>
    <t xml:space="preserve">09:57  
18:34  </t>
  </si>
  <si>
    <t xml:space="preserve">09:53  
18:31  </t>
  </si>
  <si>
    <t xml:space="preserve">09:55  
18:28  </t>
  </si>
  <si>
    <t xml:space="preserve">09:47  
18:25  </t>
  </si>
  <si>
    <t xml:space="preserve">09:27  
18:57  </t>
  </si>
  <si>
    <t xml:space="preserve">09:41  
19:21  </t>
  </si>
  <si>
    <t>闫明威</t>
  </si>
  <si>
    <t xml:space="preserve">09:25  
18:29  </t>
  </si>
  <si>
    <t xml:space="preserve">09:17  
22:09  </t>
  </si>
  <si>
    <t xml:space="preserve">18:06  </t>
  </si>
  <si>
    <t xml:space="preserve">09:25  
18:53  </t>
  </si>
  <si>
    <t xml:space="preserve">22:50  </t>
  </si>
  <si>
    <t xml:space="preserve">08:51  
22:12  </t>
  </si>
  <si>
    <t>徐靖宇</t>
  </si>
  <si>
    <t>社区运营实习生</t>
  </si>
  <si>
    <t xml:space="preserve">15:24  
18:10  </t>
  </si>
  <si>
    <t xml:space="preserve">08:39  
18:07  </t>
  </si>
  <si>
    <t xml:space="preserve">09:01  
18:06  </t>
  </si>
  <si>
    <t xml:space="preserve">09:00  </t>
  </si>
  <si>
    <t>韦钰</t>
  </si>
  <si>
    <t xml:space="preserve">09:29  
18:42  </t>
  </si>
  <si>
    <t xml:space="preserve">18:42  </t>
  </si>
  <si>
    <t xml:space="preserve">09:42  
18:37  </t>
  </si>
  <si>
    <t xml:space="preserve">09:33  
18:42  </t>
  </si>
  <si>
    <t xml:space="preserve">09:41  
18:42  </t>
  </si>
  <si>
    <t xml:space="preserve">09:37  
18:40  </t>
  </si>
  <si>
    <t xml:space="preserve">09:29  
18:45  </t>
  </si>
  <si>
    <t xml:space="preserve">19:29  </t>
  </si>
  <si>
    <t>唐亮</t>
  </si>
  <si>
    <t xml:space="preserve">08:53  
18:29  </t>
  </si>
  <si>
    <t xml:space="preserve">09:24  
22:01  </t>
  </si>
  <si>
    <t xml:space="preserve">08:51  
18:06  </t>
  </si>
  <si>
    <t xml:space="preserve">08:51  
22:11  </t>
  </si>
  <si>
    <t xml:space="preserve">08:51  
18:09  </t>
  </si>
  <si>
    <t xml:space="preserve">09:24  
22:11  </t>
  </si>
  <si>
    <t xml:space="preserve">08:51  
18:11  </t>
  </si>
  <si>
    <t xml:space="preserve">09:07  
18:12  </t>
  </si>
  <si>
    <t xml:space="preserve">09:05  
18:09  </t>
  </si>
  <si>
    <t>沈旦旦</t>
  </si>
  <si>
    <t xml:space="preserve">09:23  
18:09  </t>
  </si>
  <si>
    <t xml:space="preserve">09:27  
18:06  </t>
  </si>
  <si>
    <t xml:space="preserve">09:24  
21:59  </t>
  </si>
  <si>
    <t xml:space="preserve">09:18  
22:09  </t>
  </si>
  <si>
    <t xml:space="preserve">09:24  
18:09  </t>
  </si>
  <si>
    <t xml:space="preserve">09:24  
22:14  </t>
  </si>
  <si>
    <t xml:space="preserve">09:12  
22:34  </t>
  </si>
  <si>
    <t xml:space="preserve">09:26  
18:11  </t>
  </si>
  <si>
    <t xml:space="preserve">09:23  
18:04  </t>
  </si>
  <si>
    <t xml:space="preserve">09:25  
22:20  </t>
  </si>
  <si>
    <t xml:space="preserve">09:24  
18:06  </t>
  </si>
  <si>
    <t xml:space="preserve">09:24   
21:40  </t>
  </si>
  <si>
    <t xml:space="preserve">09:09  
22:15  </t>
  </si>
  <si>
    <t xml:space="preserve">09:23  
22:02  </t>
  </si>
  <si>
    <t xml:space="preserve">09:12  
18:51  </t>
  </si>
  <si>
    <t>李立志</t>
  </si>
  <si>
    <t xml:space="preserve">09:50  
18:44  </t>
  </si>
  <si>
    <t xml:space="preserve">09:41  
18:46  </t>
  </si>
  <si>
    <t xml:space="preserve">09:02  
18:52  </t>
  </si>
  <si>
    <t xml:space="preserve">09:46  
18:38  </t>
  </si>
  <si>
    <t xml:space="preserve">09:11  
18:44  </t>
  </si>
  <si>
    <t xml:space="preserve">09:29  
18:53  </t>
  </si>
  <si>
    <t xml:space="preserve">09:23  
19:46  </t>
  </si>
  <si>
    <t xml:space="preserve">09:27  
18:51  </t>
  </si>
  <si>
    <t xml:space="preserve">09:05  
19:58  </t>
  </si>
  <si>
    <t>惠瑛鑫</t>
  </si>
  <si>
    <t xml:space="preserve">08:49  
18:42  </t>
  </si>
  <si>
    <t xml:space="preserve">08:58  
21:25  </t>
  </si>
  <si>
    <t xml:space="preserve">09:04  
18:27  </t>
  </si>
  <si>
    <t xml:space="preserve">08:59  
18:26  </t>
  </si>
  <si>
    <t xml:space="preserve">09:03  
19:36  </t>
  </si>
  <si>
    <t xml:space="preserve">08:59  
19:46  </t>
  </si>
  <si>
    <t xml:space="preserve">08:50  
18:57  </t>
  </si>
  <si>
    <t xml:space="preserve">09:08  
18:09  </t>
  </si>
  <si>
    <t xml:space="preserve">09:00  
21:42  </t>
  </si>
  <si>
    <t xml:space="preserve">09:02  
18:43  </t>
  </si>
  <si>
    <t xml:space="preserve">09:04  
22:11  </t>
  </si>
  <si>
    <t xml:space="preserve">09:03  
18:30  </t>
  </si>
  <si>
    <t xml:space="preserve">09:00  
11:31  </t>
  </si>
  <si>
    <t xml:space="preserve">08:50  
18:13  </t>
  </si>
  <si>
    <t>胡锦波</t>
  </si>
  <si>
    <t xml:space="preserve">09:29  
23:26  </t>
  </si>
  <si>
    <t xml:space="preserve">20:23  </t>
  </si>
  <si>
    <t xml:space="preserve">08:26   
00:03  </t>
  </si>
  <si>
    <t xml:space="preserve">08:09  </t>
  </si>
  <si>
    <t xml:space="preserve">08:49  
18:58  </t>
  </si>
  <si>
    <t xml:space="preserve">18:36  </t>
  </si>
  <si>
    <t xml:space="preserve">09:35  
18:42  </t>
  </si>
  <si>
    <t xml:space="preserve">09:53  
21:28  </t>
  </si>
  <si>
    <t xml:space="preserve">09:58  
19:57  </t>
  </si>
  <si>
    <t xml:space="preserve">09:43  
20:24  </t>
  </si>
  <si>
    <t xml:space="preserve">09:47  
19:52  </t>
  </si>
  <si>
    <t xml:space="preserve">09:55  
22:13  </t>
  </si>
  <si>
    <t xml:space="preserve">09:51  
20:32  </t>
  </si>
  <si>
    <t xml:space="preserve">09:28  
19:44  </t>
  </si>
  <si>
    <t xml:space="preserve">09:42  
19:37  </t>
  </si>
  <si>
    <t>陈浩</t>
  </si>
  <si>
    <t xml:space="preserve">17:15  </t>
  </si>
  <si>
    <t xml:space="preserve">08:38  </t>
  </si>
  <si>
    <t xml:space="preserve">08:58  
18:44  </t>
  </si>
  <si>
    <t xml:space="preserve">08:56  
18:44  </t>
  </si>
  <si>
    <t xml:space="preserve">08:53  
18:26  </t>
  </si>
  <si>
    <t xml:space="preserve">17:44  </t>
  </si>
  <si>
    <t xml:space="preserve">08:41  
18:09  </t>
  </si>
  <si>
    <t xml:space="preserve">08:58  </t>
  </si>
  <si>
    <t xml:space="preserve">17:37  
02:27  </t>
  </si>
  <si>
    <t xml:space="preserve">17:33  
02:06  </t>
  </si>
  <si>
    <t>曹雪静</t>
  </si>
  <si>
    <t xml:space="preserve">09:30  
18:37  </t>
  </si>
  <si>
    <t xml:space="preserve">09:29  
18:46  </t>
  </si>
  <si>
    <t xml:space="preserve">09:32  
18:43  </t>
  </si>
  <si>
    <t xml:space="preserve">09:37  
18:43  </t>
  </si>
  <si>
    <t xml:space="preserve">09:38  
18:41  </t>
  </si>
  <si>
    <t xml:space="preserve">09:34  
18:39  </t>
  </si>
  <si>
    <t xml:space="preserve">09:35  
18:43  </t>
  </si>
  <si>
    <t xml:space="preserve">09:43  
18:42  </t>
  </si>
  <si>
    <t xml:space="preserve">09:37  
18:44  </t>
  </si>
  <si>
    <t xml:space="preserve">09:33  
18:46  </t>
  </si>
  <si>
    <t xml:space="preserve">09:35  
19:29  </t>
  </si>
  <si>
    <t xml:space="preserve">09:32  
18:38  </t>
  </si>
  <si>
    <t>华晓莉</t>
  </si>
  <si>
    <t>付良博</t>
  </si>
  <si>
    <t>软件中心</t>
  </si>
  <si>
    <t xml:space="preserve">15:05  
20:04  </t>
  </si>
  <si>
    <t xml:space="preserve">09:17  
20:02  </t>
  </si>
  <si>
    <t xml:space="preserve">09:16  
18:28  </t>
  </si>
  <si>
    <t xml:space="preserve">09:16  
18:21  </t>
  </si>
  <si>
    <t xml:space="preserve">09:24  
18:33  </t>
  </si>
  <si>
    <t>阳亮</t>
  </si>
  <si>
    <t>软件中心-测试组</t>
  </si>
  <si>
    <t xml:space="preserve">16:44  
18:11  </t>
  </si>
  <si>
    <t xml:space="preserve">08:49  
18:23  </t>
  </si>
  <si>
    <t xml:space="preserve">09:00  
18:29  </t>
  </si>
  <si>
    <t>徐梦怀</t>
  </si>
  <si>
    <t xml:space="preserve">09:31  
22:02  </t>
  </si>
  <si>
    <t xml:space="preserve">21:00  </t>
  </si>
  <si>
    <t xml:space="preserve">09:19  
22:16  </t>
  </si>
  <si>
    <t>谭宝林</t>
  </si>
  <si>
    <t xml:space="preserve">09:21  
21:39  </t>
  </si>
  <si>
    <t xml:space="preserve">09:16  
21:02  </t>
  </si>
  <si>
    <t xml:space="preserve">23:03  </t>
  </si>
  <si>
    <t xml:space="preserve">09:11  
18:24  </t>
  </si>
  <si>
    <t xml:space="preserve">09:21  
20:17  </t>
  </si>
  <si>
    <t xml:space="preserve">09:24  
21:17  </t>
  </si>
  <si>
    <t xml:space="preserve">09:19  
21:10  </t>
  </si>
  <si>
    <t xml:space="preserve">09:21  
18:40  </t>
  </si>
  <si>
    <t xml:space="preserve">09:18  
21:06  </t>
  </si>
  <si>
    <t xml:space="preserve">09:12  
18:22  </t>
  </si>
  <si>
    <t xml:space="preserve">09:05  
20:03  </t>
  </si>
  <si>
    <t>李宝喜</t>
  </si>
  <si>
    <t xml:space="preserve">09:09  
21:06  </t>
  </si>
  <si>
    <t xml:space="preserve">09:13 
22:23  </t>
  </si>
  <si>
    <t xml:space="preserve">09:26  
21:20  </t>
  </si>
  <si>
    <t xml:space="preserve">08:52  
21:27  </t>
  </si>
  <si>
    <t xml:space="preserve">08:44  
21:38  </t>
  </si>
  <si>
    <t xml:space="preserve">08:46  
18:25  </t>
  </si>
  <si>
    <t xml:space="preserve">09:23  
20:11  </t>
  </si>
  <si>
    <t xml:space="preserve">09:04  
20:10  </t>
  </si>
  <si>
    <t xml:space="preserve">08:02  
21:23  </t>
  </si>
  <si>
    <t xml:space="preserve">09:10  
20:35  </t>
  </si>
  <si>
    <t xml:space="preserve">08:53  
21:24  </t>
  </si>
  <si>
    <t xml:space="preserve">08:44  
20:08  </t>
  </si>
  <si>
    <t xml:space="preserve">09:01  
22:14  </t>
  </si>
  <si>
    <t xml:space="preserve">09:29  
20:14  </t>
  </si>
  <si>
    <t xml:space="preserve">08:55  
20:07  </t>
  </si>
  <si>
    <t xml:space="preserve">08:58   
21:12  </t>
  </si>
  <si>
    <t xml:space="preserve">08:49   
22:07  </t>
  </si>
  <si>
    <t>邓琳仪</t>
  </si>
  <si>
    <t xml:space="preserve">09:13  
18:28  </t>
  </si>
  <si>
    <t xml:space="preserve">09:12  
18:18  </t>
  </si>
  <si>
    <t xml:space="preserve">09:17  
20:06  </t>
  </si>
  <si>
    <t xml:space="preserve">09:12  
20:04  </t>
  </si>
  <si>
    <t xml:space="preserve">09:24  
23:06  </t>
  </si>
  <si>
    <t xml:space="preserve">09:15  
19:28  </t>
  </si>
  <si>
    <t xml:space="preserve">09:17  
20:38  </t>
  </si>
  <si>
    <t xml:space="preserve">09:16  
19:02  </t>
  </si>
  <si>
    <t xml:space="preserve">09:12  
19:04  </t>
  </si>
  <si>
    <t xml:space="preserve">09:21  
20:41  </t>
  </si>
  <si>
    <t xml:space="preserve">09:15  
18:24  </t>
  </si>
  <si>
    <t xml:space="preserve">09:16  
18:32  </t>
  </si>
  <si>
    <t>殷蒙蒙</t>
  </si>
  <si>
    <t>软件中心-产品组</t>
  </si>
  <si>
    <t xml:space="preserve">09:19  
20:06  </t>
  </si>
  <si>
    <t xml:space="preserve">09:21  
21:03  </t>
  </si>
  <si>
    <t xml:space="preserve">09:19 
22:03  </t>
  </si>
  <si>
    <t xml:space="preserve">12:36  
18:40  </t>
  </si>
  <si>
    <t xml:space="preserve">09:18  
20:22  </t>
  </si>
  <si>
    <t>曲晶</t>
  </si>
  <si>
    <t xml:space="preserve">09:31   
19:23  </t>
  </si>
  <si>
    <t xml:space="preserve">09:30  
20:13  </t>
  </si>
  <si>
    <t xml:space="preserve">09:28  
21:29  </t>
  </si>
  <si>
    <t xml:space="preserve">09:24  
19:07  </t>
  </si>
  <si>
    <t xml:space="preserve">09:14  
18:26  </t>
  </si>
  <si>
    <t xml:space="preserve">09:42  
20:22  </t>
  </si>
  <si>
    <t xml:space="preserve">09:33  
20:14  </t>
  </si>
  <si>
    <t xml:space="preserve">09:28  
19:23  </t>
  </si>
  <si>
    <t xml:space="preserve">09:31  
20:35  </t>
  </si>
  <si>
    <t xml:space="preserve">09:27  
20:14  </t>
  </si>
  <si>
    <t xml:space="preserve">09:29  
22:05  </t>
  </si>
  <si>
    <t xml:space="preserve">09:39  
23:02  </t>
  </si>
  <si>
    <t xml:space="preserve">09:30  
20:23  </t>
  </si>
  <si>
    <t xml:space="preserve">09:29  
19:11  </t>
  </si>
  <si>
    <t xml:space="preserve">09:37  
20:11  </t>
  </si>
  <si>
    <t xml:space="preserve">09:29  
22:06  </t>
  </si>
  <si>
    <t xml:space="preserve">09:30  
19:27  </t>
  </si>
  <si>
    <t>侯新策</t>
  </si>
  <si>
    <t>UI设计师实习生</t>
  </si>
  <si>
    <t xml:space="preserve">09:20  
20:16  </t>
  </si>
  <si>
    <t xml:space="preserve">09:20  
22:04  </t>
  </si>
  <si>
    <t xml:space="preserve">08:25  
18:53  </t>
  </si>
  <si>
    <t xml:space="preserve">09:24  
22:06  </t>
  </si>
  <si>
    <t xml:space="preserve">09:26  
20:21  </t>
  </si>
  <si>
    <t xml:space="preserve">09:18  
20:15  </t>
  </si>
  <si>
    <t xml:space="preserve">09:28  
20:21  </t>
  </si>
  <si>
    <t xml:space="preserve">09:21  
20:05  </t>
  </si>
  <si>
    <t xml:space="preserve">09:27  
21:18  </t>
  </si>
  <si>
    <t xml:space="preserve">09:26  
21:31  </t>
  </si>
  <si>
    <t xml:space="preserve">09:28  
22:41  </t>
  </si>
  <si>
    <t xml:space="preserve">09:29  
22:23  </t>
  </si>
  <si>
    <t xml:space="preserve">09:23  
20:04  </t>
  </si>
  <si>
    <t xml:space="preserve">09:25  
19:12  </t>
  </si>
  <si>
    <t xml:space="preserve">09:23  
19:28  </t>
  </si>
  <si>
    <t>费安彬</t>
  </si>
  <si>
    <t xml:space="preserve">09:31  
18:31  </t>
  </si>
  <si>
    <t xml:space="preserve">09:29  
23:15  </t>
  </si>
  <si>
    <t xml:space="preserve">09:28   
21:12  </t>
  </si>
  <si>
    <t xml:space="preserve">09:26  
20:07  </t>
  </si>
  <si>
    <t>巢婧瑾</t>
  </si>
  <si>
    <t xml:space="preserve">09:21  
18:46  </t>
  </si>
  <si>
    <t xml:space="preserve">09:09  
18:16  </t>
  </si>
  <si>
    <t xml:space="preserve">09:20  
22:08  </t>
  </si>
  <si>
    <t xml:space="preserve">09:19  
22:04  </t>
  </si>
  <si>
    <t xml:space="preserve">09:21  
22:01  </t>
  </si>
  <si>
    <t xml:space="preserve">09:16  
20:42  </t>
  </si>
  <si>
    <t xml:space="preserve">09:20  
22:01  </t>
  </si>
  <si>
    <t xml:space="preserve">09:20   
22:08  </t>
  </si>
  <si>
    <t>周志勇</t>
  </si>
  <si>
    <t>软件中心-配置管理组</t>
  </si>
  <si>
    <t>配置主管</t>
  </si>
  <si>
    <t xml:space="preserve">09:22  
20:31  </t>
  </si>
  <si>
    <t xml:space="preserve">09:30  
18:49  </t>
  </si>
  <si>
    <t xml:space="preserve">09:20  
20:19  </t>
  </si>
  <si>
    <t xml:space="preserve">09:31  
18:34  </t>
  </si>
  <si>
    <t xml:space="preserve">09:17  
22:06  </t>
  </si>
  <si>
    <t xml:space="preserve">09:16  
21:03  </t>
  </si>
  <si>
    <t xml:space="preserve">09:25  
19:18  </t>
  </si>
  <si>
    <t xml:space="preserve">09:18  
21:21  </t>
  </si>
  <si>
    <t xml:space="preserve">09:29  
22:13  </t>
  </si>
  <si>
    <t xml:space="preserve">09:29  
21:31  </t>
  </si>
  <si>
    <t xml:space="preserve">09:28  
22:13  </t>
  </si>
  <si>
    <t xml:space="preserve">09:28  
21:14  </t>
  </si>
  <si>
    <t xml:space="preserve">09:33  
18:44  </t>
  </si>
  <si>
    <t xml:space="preserve">09:25  
19:37  </t>
  </si>
  <si>
    <t>张志心</t>
  </si>
  <si>
    <t>软件配置专员</t>
  </si>
  <si>
    <t xml:space="preserve">09:27  
21:13  </t>
  </si>
  <si>
    <t xml:space="preserve">09:32  
22:24  </t>
  </si>
  <si>
    <t xml:space="preserve">09:30  
20:19  </t>
  </si>
  <si>
    <t xml:space="preserve">09:31  
20:07  </t>
  </si>
  <si>
    <t xml:space="preserve">09:26  
19:25  </t>
  </si>
  <si>
    <t xml:space="preserve">09:28  
20:06  </t>
  </si>
  <si>
    <t xml:space="preserve">09:29  
20:03  </t>
  </si>
  <si>
    <t xml:space="preserve">09:38  
18:50  </t>
  </si>
  <si>
    <t xml:space="preserve">09:44  
18:35  </t>
  </si>
  <si>
    <t xml:space="preserve">09:30  
18:44  </t>
  </si>
  <si>
    <t xml:space="preserve">09:28  
18:47  </t>
  </si>
  <si>
    <t xml:space="preserve">09:39  
20:06  </t>
  </si>
  <si>
    <t>张斌</t>
  </si>
  <si>
    <t>软件中心-项目组五</t>
  </si>
  <si>
    <t xml:space="preserve">09:03  
18:52  </t>
  </si>
  <si>
    <t xml:space="preserve">09:27  
18:19  </t>
  </si>
  <si>
    <t xml:space="preserve">09:40  
20:15  </t>
  </si>
  <si>
    <t xml:space="preserve">09:12  
22:04  </t>
  </si>
  <si>
    <t xml:space="preserve">09:36  
01:35  </t>
  </si>
  <si>
    <t xml:space="preserve">10:15  
21:04  </t>
  </si>
  <si>
    <t xml:space="preserve">09:16  
22:09  </t>
  </si>
  <si>
    <t xml:space="preserve">09:55  
20:12  </t>
  </si>
  <si>
    <t xml:space="preserve">09:08  
20:27  </t>
  </si>
  <si>
    <t xml:space="preserve">09:09  
21:42  </t>
  </si>
  <si>
    <t xml:space="preserve">09:12  
23:09  </t>
  </si>
  <si>
    <t xml:space="preserve">10:43  
20:01  </t>
  </si>
  <si>
    <t xml:space="preserve">09:34  
18:25  </t>
  </si>
  <si>
    <t xml:space="preserve">09:10  
21:15  </t>
  </si>
  <si>
    <t xml:space="preserve">09:19  
22:10  </t>
  </si>
  <si>
    <t xml:space="preserve">09:34  
18:29  </t>
  </si>
  <si>
    <t>潘风雨</t>
  </si>
  <si>
    <t xml:space="preserve">09:09  
18:48  </t>
  </si>
  <si>
    <t xml:space="preserve">09:08  
18:33  </t>
  </si>
  <si>
    <t xml:space="preserve">09:05  
18:36  </t>
  </si>
  <si>
    <t xml:space="preserve">09:15  
21:17  </t>
  </si>
  <si>
    <t xml:space="preserve">09:00  
18:16  </t>
  </si>
  <si>
    <t xml:space="preserve">09:09  
18:24  </t>
  </si>
  <si>
    <t xml:space="preserve">09:08   
20:10  </t>
  </si>
  <si>
    <t xml:space="preserve">09:08  
21:14  </t>
  </si>
  <si>
    <t xml:space="preserve">09:09  
20:01  </t>
  </si>
  <si>
    <t xml:space="preserve">09:21  
19:00  </t>
  </si>
  <si>
    <t xml:space="preserve">09:10  
21:06  </t>
  </si>
  <si>
    <t xml:space="preserve">09:10  
18:22  </t>
  </si>
  <si>
    <t xml:space="preserve">09:34  
18:00  </t>
  </si>
  <si>
    <t>李鑫1</t>
  </si>
  <si>
    <t xml:space="preserve">09:22  
18:27  </t>
  </si>
  <si>
    <t xml:space="preserve">09:13  
18:14  </t>
  </si>
  <si>
    <t xml:space="preserve">09:37  
22:06  </t>
  </si>
  <si>
    <t xml:space="preserve">09:57  
02:37  </t>
  </si>
  <si>
    <t xml:space="preserve">09:20  
21:09  </t>
  </si>
  <si>
    <t xml:space="preserve">09:08  
18:32  </t>
  </si>
  <si>
    <t xml:space="preserve">09:21  
20:04  </t>
  </si>
  <si>
    <t xml:space="preserve">09:02  
18:34  </t>
  </si>
  <si>
    <t xml:space="preserve">09:02  
18:37  </t>
  </si>
  <si>
    <t xml:space="preserve">09:07   
20:00  </t>
  </si>
  <si>
    <t xml:space="preserve">09:29  
00:03  </t>
  </si>
  <si>
    <t xml:space="preserve">09:11  
21:08  </t>
  </si>
  <si>
    <t xml:space="preserve">09:03  
21:27  </t>
  </si>
  <si>
    <t xml:space="preserve">09:13  
22:19  </t>
  </si>
  <si>
    <t xml:space="preserve">09:39  
18:34  </t>
  </si>
  <si>
    <t xml:space="preserve">09:58  
18:31  </t>
  </si>
  <si>
    <t>黄建凯</t>
  </si>
  <si>
    <t xml:space="preserve">09:23  
20:01  </t>
  </si>
  <si>
    <t xml:space="preserve">09:24  
21:01  </t>
  </si>
  <si>
    <t xml:space="preserve">09:24  
02:01  </t>
  </si>
  <si>
    <t xml:space="preserve">12:31  
18:28  </t>
  </si>
  <si>
    <t xml:space="preserve">12:10  
20:03  </t>
  </si>
  <si>
    <t xml:space="preserve">09:23  
18:37  </t>
  </si>
  <si>
    <t xml:space="preserve">09:24  
23:03  </t>
  </si>
  <si>
    <t xml:space="preserve">09:24  
20:08  </t>
  </si>
  <si>
    <t>胡灿</t>
  </si>
  <si>
    <t xml:space="preserve">09:42  
18:47  </t>
  </si>
  <si>
    <t xml:space="preserve">09:17  
22:00  </t>
  </si>
  <si>
    <t xml:space="preserve">09:15  
20:01  </t>
  </si>
  <si>
    <t xml:space="preserve">09:12  
02:01  </t>
  </si>
  <si>
    <t xml:space="preserve">10:24    
20:05  </t>
  </si>
  <si>
    <t xml:space="preserve">10:22  
23:03  </t>
  </si>
  <si>
    <t xml:space="preserve">11:14  
19:59  </t>
  </si>
  <si>
    <t xml:space="preserve">10:19  
22:02  </t>
  </si>
  <si>
    <t xml:space="preserve">09:19  
22:03  </t>
  </si>
  <si>
    <t xml:space="preserve">09:13  
22:12  </t>
  </si>
  <si>
    <t>何刚</t>
  </si>
  <si>
    <t xml:space="preserve">09:38  
20:01  </t>
  </si>
  <si>
    <t xml:space="preserve">09:19  
02:15  </t>
  </si>
  <si>
    <t xml:space="preserve">09:24  
20:05  </t>
  </si>
  <si>
    <t xml:space="preserve">09:29  
23:19  </t>
  </si>
  <si>
    <t xml:space="preserve">09:40  
18:32  </t>
  </si>
  <si>
    <t xml:space="preserve">09:41  
18:35  </t>
  </si>
  <si>
    <t xml:space="preserve">09:29  
22:10  </t>
  </si>
  <si>
    <t xml:space="preserve">09:34  
20:01  </t>
  </si>
  <si>
    <t>张凯杰</t>
  </si>
  <si>
    <t>软件中心-研发组</t>
  </si>
  <si>
    <t>高级C++软件工程师</t>
  </si>
  <si>
    <t xml:space="preserve">09:24  
20:27  </t>
  </si>
  <si>
    <t xml:space="preserve">08:54  
20:05  </t>
  </si>
  <si>
    <t xml:space="preserve">09:16  
19:15  </t>
  </si>
  <si>
    <t xml:space="preserve">08:23  
19:10  </t>
  </si>
  <si>
    <t xml:space="preserve">09:22  
20:07  </t>
  </si>
  <si>
    <t xml:space="preserve">08:27  
20:12  </t>
  </si>
  <si>
    <t xml:space="preserve">08:31  
21:17  </t>
  </si>
  <si>
    <t xml:space="preserve">08:13  
19:07  </t>
  </si>
  <si>
    <t xml:space="preserve">08:32  
19:24  </t>
  </si>
  <si>
    <t xml:space="preserve">08:20  
19:25  </t>
  </si>
  <si>
    <t xml:space="preserve">08:23  
19:00  </t>
  </si>
  <si>
    <t xml:space="preserve">08:29  
19:07  </t>
  </si>
  <si>
    <t xml:space="preserve">08:23  
18:57  </t>
  </si>
  <si>
    <t xml:space="preserve">18:44  </t>
  </si>
  <si>
    <t>杨星宽</t>
  </si>
  <si>
    <t>资深C++开发工程师</t>
  </si>
  <si>
    <t xml:space="preserve">09:25  
20:16  </t>
  </si>
  <si>
    <t xml:space="preserve">09:27  
18:37  </t>
  </si>
  <si>
    <t xml:space="preserve">09:28  
19:31  </t>
  </si>
  <si>
    <t xml:space="preserve">09:22  
20:21  </t>
  </si>
  <si>
    <t xml:space="preserve">12:46  
18:46  </t>
  </si>
  <si>
    <t xml:space="preserve">09:27  
23:03  </t>
  </si>
  <si>
    <t xml:space="preserve">09:30  
19:17  </t>
  </si>
  <si>
    <t xml:space="preserve">09:23  
20:05  </t>
  </si>
  <si>
    <t xml:space="preserve">09:30  
19:02  </t>
  </si>
  <si>
    <t xml:space="preserve">09:29  
20:28  </t>
  </si>
  <si>
    <t xml:space="preserve">09:29  
19:10  </t>
  </si>
  <si>
    <t xml:space="preserve">12:49  
18:34  </t>
  </si>
  <si>
    <t>杨硕</t>
  </si>
  <si>
    <t xml:space="preserve">09:39  
20:36  </t>
  </si>
  <si>
    <t xml:space="preserve">09:38  
18:32  </t>
  </si>
  <si>
    <t xml:space="preserve">10:09  
18:44  </t>
  </si>
  <si>
    <t xml:space="preserve">09:34  
20:36  </t>
  </si>
  <si>
    <t xml:space="preserve">09:44  
20:16  </t>
  </si>
  <si>
    <t xml:space="preserve">09:53  
20:42  </t>
  </si>
  <si>
    <t xml:space="preserve">09:50  
23:25  </t>
  </si>
  <si>
    <t xml:space="preserve">09:50  
23:17  </t>
  </si>
  <si>
    <t xml:space="preserve">10:12  
21:20  </t>
  </si>
  <si>
    <t xml:space="preserve">09:42  
20:30  </t>
  </si>
  <si>
    <t xml:space="preserve">10:17  
20:10  </t>
  </si>
  <si>
    <t xml:space="preserve">09:39  
20:03  </t>
  </si>
  <si>
    <t xml:space="preserve">09:40  
18:53  </t>
  </si>
  <si>
    <t xml:space="preserve">09:41  
21:15  </t>
  </si>
  <si>
    <t xml:space="preserve">09:37  
19:08  </t>
  </si>
  <si>
    <t xml:space="preserve">09:40  
19:02  </t>
  </si>
  <si>
    <t xml:space="preserve">09:40  
20:11  </t>
  </si>
  <si>
    <t xml:space="preserve">09:37  
18:57  </t>
  </si>
  <si>
    <t xml:space="preserve">09:37  
22:53  </t>
  </si>
  <si>
    <t xml:space="preserve">09:40  
20:07  </t>
  </si>
  <si>
    <t xml:space="preserve">09:36  
18:49  </t>
  </si>
  <si>
    <t>徐炯</t>
  </si>
  <si>
    <t xml:space="preserve">09:20  
19:04  </t>
  </si>
  <si>
    <t xml:space="preserve">09:24  
20:04  </t>
  </si>
  <si>
    <t xml:space="preserve">09:23  
20:16  </t>
  </si>
  <si>
    <t xml:space="preserve">09:20  
21:02  </t>
  </si>
  <si>
    <t xml:space="preserve">09:22  
19:22  </t>
  </si>
  <si>
    <t xml:space="preserve">09:26  
20:10  </t>
  </si>
  <si>
    <t xml:space="preserve">09:25  
21:15  </t>
  </si>
  <si>
    <t xml:space="preserve">09:24  
20:11  </t>
  </si>
  <si>
    <t xml:space="preserve">09:15  
20:10  </t>
  </si>
  <si>
    <t>徐斗玺</t>
  </si>
  <si>
    <t xml:space="preserve">09:28   
00:34  </t>
  </si>
  <si>
    <t xml:space="preserve">00:33  </t>
  </si>
  <si>
    <t xml:space="preserve">09:40  
20:42  </t>
  </si>
  <si>
    <t xml:space="preserve">09:26  
20:38  </t>
  </si>
  <si>
    <t xml:space="preserve">10:30  </t>
  </si>
  <si>
    <t xml:space="preserve">09:29  
23:02  </t>
  </si>
  <si>
    <t xml:space="preserve">09:35  
22:33  </t>
  </si>
  <si>
    <t xml:space="preserve">09:34  
19:24  </t>
  </si>
  <si>
    <t xml:space="preserve">09:24  
22:05  </t>
  </si>
  <si>
    <t xml:space="preserve">09:31  
22:10  </t>
  </si>
  <si>
    <t xml:space="preserve">09:40  
22:03  </t>
  </si>
  <si>
    <t xml:space="preserve">09:38  
20:07  </t>
  </si>
  <si>
    <t xml:space="preserve">09:30 
22:01  </t>
  </si>
  <si>
    <t xml:space="preserve">09:39  
22:10  </t>
  </si>
  <si>
    <t xml:space="preserve">09:39  </t>
  </si>
  <si>
    <t xml:space="preserve">09:20  
19:43  </t>
  </si>
  <si>
    <t>汪强</t>
  </si>
  <si>
    <t>IOS开发主管</t>
  </si>
  <si>
    <t xml:space="preserve">09:01  
20:06  </t>
  </si>
  <si>
    <t xml:space="preserve">09:12  
18:20  </t>
  </si>
  <si>
    <t xml:space="preserve">09:31  
20:05  </t>
  </si>
  <si>
    <t xml:space="preserve">08:50  
18:20  </t>
  </si>
  <si>
    <t xml:space="preserve">09:06  
20:06  </t>
  </si>
  <si>
    <t xml:space="preserve">09:05  
18:34  </t>
  </si>
  <si>
    <t xml:space="preserve">09:02  
18:25  </t>
  </si>
  <si>
    <t xml:space="preserve">09:19  
19:28  </t>
  </si>
  <si>
    <t xml:space="preserve">09:15  
18:22  </t>
  </si>
  <si>
    <t xml:space="preserve">08:53  
18:08  </t>
  </si>
  <si>
    <t xml:space="preserve">09:15  
22:08  </t>
  </si>
  <si>
    <t xml:space="preserve">09:07  
19:56  </t>
  </si>
  <si>
    <t xml:space="preserve">09:14  
20:07  </t>
  </si>
  <si>
    <t xml:space="preserve">12:52  
18:28  </t>
  </si>
  <si>
    <t>石昌达</t>
  </si>
  <si>
    <t xml:space="preserve">11:13  
20:07  </t>
  </si>
  <si>
    <t xml:space="preserve">09:16  
20:09  </t>
  </si>
  <si>
    <t xml:space="preserve">09:11  
18:42  </t>
  </si>
  <si>
    <t xml:space="preserve">09:16  
19:20  </t>
  </si>
  <si>
    <t xml:space="preserve">09:11  
19:03  </t>
  </si>
  <si>
    <t xml:space="preserve">09:05  
18:54  </t>
  </si>
  <si>
    <t xml:space="preserve">09:09  
19:07  </t>
  </si>
  <si>
    <t xml:space="preserve">09:07  
19:13  </t>
  </si>
  <si>
    <t xml:space="preserve">09:11  
18:47  </t>
  </si>
  <si>
    <t>佘万坤</t>
  </si>
  <si>
    <t>C++研发主管</t>
  </si>
  <si>
    <t xml:space="preserve">09:27  
22:23  </t>
  </si>
  <si>
    <t xml:space="preserve">09:34  
22:17  </t>
  </si>
  <si>
    <t xml:space="preserve">09:28  
22:23  </t>
  </si>
  <si>
    <t xml:space="preserve">09:38  
18:49  </t>
  </si>
  <si>
    <t xml:space="preserve">09:28  
20:22  </t>
  </si>
  <si>
    <t xml:space="preserve">09:31  
20:09  </t>
  </si>
  <si>
    <t xml:space="preserve">09:28  
20:16  </t>
  </si>
  <si>
    <t xml:space="preserve">08:42  
20:11  </t>
  </si>
  <si>
    <t xml:space="preserve">09:54  
18:32  </t>
  </si>
  <si>
    <t>刘兴朋</t>
  </si>
  <si>
    <t>C++开发工程师</t>
  </si>
  <si>
    <t xml:space="preserve">09:30  
20:10  </t>
  </si>
  <si>
    <t xml:space="preserve">09:20  
20:21  </t>
  </si>
  <si>
    <t xml:space="preserve">09:28  
20:28  </t>
  </si>
  <si>
    <t xml:space="preserve">09:28  </t>
  </si>
  <si>
    <t xml:space="preserve">09:26  
20:23  </t>
  </si>
  <si>
    <t xml:space="preserve">08:58  
18:07  </t>
  </si>
  <si>
    <t xml:space="preserve">09:22  
19:17  </t>
  </si>
  <si>
    <t xml:space="preserve">09:38  
20:35  </t>
  </si>
  <si>
    <t>李坡</t>
  </si>
  <si>
    <t xml:space="preserve">09:27  
22:04  </t>
  </si>
  <si>
    <t xml:space="preserve">09:29  
18:37  </t>
  </si>
  <si>
    <t xml:space="preserve">09:29  
20:18  </t>
  </si>
  <si>
    <t xml:space="preserve">09:27  
20:07  </t>
  </si>
  <si>
    <t xml:space="preserve">09:27  
20:09  </t>
  </si>
  <si>
    <t xml:space="preserve">09:26  
20:09  </t>
  </si>
  <si>
    <t xml:space="preserve">09:30  
19:16  </t>
  </si>
  <si>
    <t>李平</t>
  </si>
  <si>
    <t xml:space="preserve">09:29  
19:30  </t>
  </si>
  <si>
    <t xml:space="preserve">09:40  
18:34  </t>
  </si>
  <si>
    <t xml:space="preserve">09:31  
20:04  </t>
  </si>
  <si>
    <t xml:space="preserve">09:49  
19:10  </t>
  </si>
  <si>
    <t xml:space="preserve">09:29  
20:15  </t>
  </si>
  <si>
    <t xml:space="preserve">09:18  
19:18  </t>
  </si>
  <si>
    <t xml:space="preserve">09:52  
18:49  </t>
  </si>
  <si>
    <t xml:space="preserve">09:39  
18:49  </t>
  </si>
  <si>
    <t xml:space="preserve">09:40  
20:09  </t>
  </si>
  <si>
    <t xml:space="preserve">09:31  
20:08  </t>
  </si>
  <si>
    <t xml:space="preserve">09:40  
18:28  </t>
  </si>
  <si>
    <t xml:space="preserve">09:38  
18:51  </t>
  </si>
  <si>
    <t xml:space="preserve">19:10  
19:12  </t>
  </si>
  <si>
    <t xml:space="preserve">09:32  
20:18  </t>
  </si>
  <si>
    <t xml:space="preserve">09:33  
19:00  </t>
  </si>
  <si>
    <t>李东乐</t>
  </si>
  <si>
    <t xml:space="preserve">09:19  
20:14  </t>
  </si>
  <si>
    <t xml:space="preserve">09:29  
21:49  </t>
  </si>
  <si>
    <t xml:space="preserve">09:24  
18:44  </t>
  </si>
  <si>
    <t xml:space="preserve">08:58  
18:25  </t>
  </si>
  <si>
    <t xml:space="preserve">09:23  
20:17  </t>
  </si>
  <si>
    <t xml:space="preserve">09:25  
18:58  </t>
  </si>
  <si>
    <t xml:space="preserve">09:26  
20:35  </t>
  </si>
  <si>
    <t xml:space="preserve">09:27  
21:27  </t>
  </si>
  <si>
    <t xml:space="preserve">09:27  
19:58  </t>
  </si>
  <si>
    <t xml:space="preserve">09:29  
19:27  </t>
  </si>
  <si>
    <t>胡高亮</t>
  </si>
  <si>
    <t>高级C++开发工程师</t>
  </si>
  <si>
    <t xml:space="preserve">11:12  
20:39  </t>
  </si>
  <si>
    <t xml:space="preserve">08:41  
21:06  </t>
  </si>
  <si>
    <t xml:space="preserve">08:54  
21:09  </t>
  </si>
  <si>
    <t xml:space="preserve">08:23  
21:26  </t>
  </si>
  <si>
    <t xml:space="preserve">08:24  
21:39  </t>
  </si>
  <si>
    <t xml:space="preserve">08:20  
19:40  </t>
  </si>
  <si>
    <t xml:space="preserve">08:55  
19:47  </t>
  </si>
  <si>
    <t xml:space="preserve">08:56  
20:19  </t>
  </si>
  <si>
    <t xml:space="preserve">08:38  
22:03  </t>
  </si>
  <si>
    <t xml:space="preserve">08:51  
22:05  </t>
  </si>
  <si>
    <t xml:space="preserve">08:52  
22:02  </t>
  </si>
  <si>
    <t xml:space="preserve">08:51  
20:07  </t>
  </si>
  <si>
    <t xml:space="preserve">08:51  
20:16  </t>
  </si>
  <si>
    <t xml:space="preserve">08:39  
22:08  </t>
  </si>
  <si>
    <t xml:space="preserve">08:38  
22:10  </t>
  </si>
  <si>
    <t xml:space="preserve">08:56  
22:10  </t>
  </si>
  <si>
    <t xml:space="preserve">08:51  
20:32  </t>
  </si>
  <si>
    <t xml:space="preserve">08:50  
19:43  </t>
  </si>
  <si>
    <t>郭蚕</t>
  </si>
  <si>
    <t xml:space="preserve">08:44  
22:05  </t>
  </si>
  <si>
    <t xml:space="preserve">08:56  
20:27  </t>
  </si>
  <si>
    <t xml:space="preserve">13:22  
20:35  </t>
  </si>
  <si>
    <t xml:space="preserve">08:52  
23:02  </t>
  </si>
  <si>
    <t xml:space="preserve">08:59  
22:06  </t>
  </si>
  <si>
    <t xml:space="preserve">08:54  
22:11  </t>
  </si>
  <si>
    <t xml:space="preserve">09:01  
23:34  </t>
  </si>
  <si>
    <t xml:space="preserve">08:57  
20:02  </t>
  </si>
  <si>
    <t xml:space="preserve">11:28  </t>
  </si>
  <si>
    <t xml:space="preserve">09:03  
22:03  </t>
  </si>
  <si>
    <t xml:space="preserve">09:29  
20:29  </t>
  </si>
  <si>
    <t xml:space="preserve">09:04  
22:41  </t>
  </si>
  <si>
    <t xml:space="preserve">08:59  
20:49  </t>
  </si>
  <si>
    <t xml:space="preserve">09:01  
18:39  </t>
  </si>
  <si>
    <t xml:space="preserve">14:16  
17:09  </t>
  </si>
  <si>
    <t xml:space="preserve">09:08  
21:06  </t>
  </si>
  <si>
    <t xml:space="preserve">09:19  
19:21  </t>
  </si>
  <si>
    <t xml:space="preserve">09:06  
19:13  </t>
  </si>
  <si>
    <t>傅碧波</t>
  </si>
  <si>
    <t>高级软件工程师</t>
  </si>
  <si>
    <t xml:space="preserve">09:32  
18:36  </t>
  </si>
  <si>
    <t xml:space="preserve">09:53  
18:44  </t>
  </si>
  <si>
    <t xml:space="preserve">09:40  
19:01  </t>
  </si>
  <si>
    <t xml:space="preserve">09:24  
19:49  </t>
  </si>
  <si>
    <t xml:space="preserve">09:24  
20:12  </t>
  </si>
  <si>
    <t xml:space="preserve">09:29  
19:58  </t>
  </si>
  <si>
    <t xml:space="preserve">09:40  
19:14  </t>
  </si>
  <si>
    <t xml:space="preserve">09:52  
19:11  </t>
  </si>
  <si>
    <t xml:space="preserve">09:15  
19:01  </t>
  </si>
  <si>
    <t xml:space="preserve">09:45  
18:51  </t>
  </si>
  <si>
    <t xml:space="preserve">09:27  
19:25  </t>
  </si>
  <si>
    <t xml:space="preserve">09:54  
19:29  </t>
  </si>
  <si>
    <t xml:space="preserve">09:32  
19:40  </t>
  </si>
  <si>
    <t xml:space="preserve">09:17  
19:33  </t>
  </si>
  <si>
    <t xml:space="preserve">09:19  
18:55  </t>
  </si>
  <si>
    <t>汤棋</t>
  </si>
  <si>
    <t>软件中心-运营组</t>
  </si>
  <si>
    <t xml:space="preserve">09:18  
20:10  </t>
  </si>
  <si>
    <t xml:space="preserve">20:05  </t>
  </si>
  <si>
    <t xml:space="preserve">09:36  
22:04  </t>
  </si>
  <si>
    <t xml:space="preserve">12:31  
17:01  </t>
  </si>
  <si>
    <t xml:space="preserve">09:28  
18:36  </t>
  </si>
  <si>
    <t xml:space="preserve">09:34  
18:28  </t>
  </si>
  <si>
    <t xml:space="preserve">09:37  
20:14  </t>
  </si>
  <si>
    <t xml:space="preserve">09:30  
20:07  </t>
  </si>
  <si>
    <t xml:space="preserve">09:04  
18:34  </t>
  </si>
  <si>
    <t xml:space="preserve">09:47  
18:29  </t>
  </si>
  <si>
    <t>李婷</t>
  </si>
  <si>
    <t xml:space="preserve">09:15  
18:50  </t>
  </si>
  <si>
    <t xml:space="preserve">09:20  
18:39  </t>
  </si>
  <si>
    <t xml:space="preserve">09:20  
18:59  </t>
  </si>
  <si>
    <t xml:space="preserve">12:23  
18:30  </t>
  </si>
  <si>
    <t xml:space="preserve">09:22  
20:12  </t>
  </si>
  <si>
    <t>黄幼财</t>
  </si>
  <si>
    <t xml:space="preserve">09:31  
18:50  </t>
  </si>
  <si>
    <t xml:space="preserve">09:29  
18:57  </t>
  </si>
  <si>
    <t>黄琛骅</t>
  </si>
  <si>
    <t xml:space="preserve">16:22  
18:06  </t>
  </si>
  <si>
    <t xml:space="preserve">08:36  
18:10  </t>
  </si>
  <si>
    <t xml:space="preserve">09:03  
18:15  </t>
  </si>
  <si>
    <t xml:space="preserve">08:35  
18:06  </t>
  </si>
  <si>
    <t xml:space="preserve">08:46  
18:07  </t>
  </si>
  <si>
    <t xml:space="preserve">08:43  
18:07  </t>
  </si>
  <si>
    <t xml:space="preserve">08:50  
18:06  </t>
  </si>
  <si>
    <t xml:space="preserve">08:57  
18:31  </t>
  </si>
  <si>
    <t xml:space="preserve">08:55  
18:19  </t>
  </si>
  <si>
    <t>黎成</t>
  </si>
  <si>
    <t>审计部</t>
  </si>
  <si>
    <t>审计经理</t>
  </si>
  <si>
    <t xml:space="preserve">09:17  
19:11  </t>
  </si>
  <si>
    <t xml:space="preserve">09:16  
19:54  </t>
  </si>
  <si>
    <t xml:space="preserve">09:10  
18:10  </t>
  </si>
  <si>
    <t xml:space="preserve">09:17  
20:10  </t>
  </si>
  <si>
    <t xml:space="preserve">09:14  
18:48  </t>
  </si>
  <si>
    <t xml:space="preserve">09:14  
21:01  </t>
  </si>
  <si>
    <t xml:space="preserve">08:53  
18:37  </t>
  </si>
  <si>
    <t xml:space="preserve">09:04  
21:14  </t>
  </si>
  <si>
    <t xml:space="preserve">09:08  
21:09  </t>
  </si>
  <si>
    <t xml:space="preserve">08:54  
20:45  </t>
  </si>
  <si>
    <t xml:space="preserve">08:47  
20:12  </t>
  </si>
  <si>
    <t xml:space="preserve">09:18  
19:02  </t>
  </si>
  <si>
    <t xml:space="preserve">09:21  
18:39  </t>
  </si>
  <si>
    <t xml:space="preserve">09:09  
19:43  </t>
  </si>
  <si>
    <t xml:space="preserve">09:06  
19:00  </t>
  </si>
  <si>
    <t xml:space="preserve">09:18  
20:33  </t>
  </si>
  <si>
    <t xml:space="preserve">09:13  
20:40  </t>
  </si>
  <si>
    <t>赵迁迁</t>
  </si>
  <si>
    <t>施贻灿项目组</t>
  </si>
  <si>
    <t xml:space="preserve">08:47  
19:57  </t>
  </si>
  <si>
    <t xml:space="preserve">08:50  
18:48  </t>
  </si>
  <si>
    <t xml:space="preserve">08:54  
18:46  </t>
  </si>
  <si>
    <t xml:space="preserve">08:54  
18:07  </t>
  </si>
  <si>
    <t xml:space="preserve">08:52  
18:14  </t>
  </si>
  <si>
    <t xml:space="preserve">08:45  
18:13  </t>
  </si>
  <si>
    <t xml:space="preserve">08:51  
19:40  </t>
  </si>
  <si>
    <t xml:space="preserve">08:49  
18:47  </t>
  </si>
  <si>
    <t xml:space="preserve">08:56  
18:57  </t>
  </si>
  <si>
    <t xml:space="preserve">08:45  
19:01  </t>
  </si>
  <si>
    <t xml:space="preserve">08:50  
18:26  </t>
  </si>
  <si>
    <t xml:space="preserve">08:51  
19:24  </t>
  </si>
  <si>
    <t xml:space="preserve">08:50  
18:05  </t>
  </si>
  <si>
    <t xml:space="preserve">08:50  
20:39  </t>
  </si>
  <si>
    <t xml:space="preserve">08:49  
18:20  </t>
  </si>
  <si>
    <t xml:space="preserve">08:52  
18:26  </t>
  </si>
  <si>
    <t xml:space="preserve">08:56  
20:05  </t>
  </si>
  <si>
    <t xml:space="preserve">11:26  
18:56  </t>
  </si>
  <si>
    <t xml:space="preserve">08:49  
19:27  </t>
  </si>
  <si>
    <t>王浩</t>
  </si>
  <si>
    <t xml:space="preserve">08:37  
20:36  </t>
  </si>
  <si>
    <t xml:space="preserve">08:44  
20:43  </t>
  </si>
  <si>
    <t xml:space="preserve">08:45  
19:10  </t>
  </si>
  <si>
    <t xml:space="preserve">08:44  
19:32  </t>
  </si>
  <si>
    <t xml:space="preserve">08:44  
19:39  </t>
  </si>
  <si>
    <t xml:space="preserve">08:49  
19:31  </t>
  </si>
  <si>
    <t xml:space="preserve">08:49  
18:31  </t>
  </si>
  <si>
    <t xml:space="preserve">08:51  
20:26  </t>
  </si>
  <si>
    <t xml:space="preserve">08:45  
18:58  </t>
  </si>
  <si>
    <t xml:space="preserve">08:43  
19:05  </t>
  </si>
  <si>
    <t xml:space="preserve">08:55  
19:08  </t>
  </si>
  <si>
    <t xml:space="preserve">08:48  
18:35  </t>
  </si>
  <si>
    <t xml:space="preserve">08:42  
20:15  </t>
  </si>
  <si>
    <t xml:space="preserve">08:49  
20:01  </t>
  </si>
  <si>
    <t xml:space="preserve">08:47  
20:39  </t>
  </si>
  <si>
    <t xml:space="preserve">08:44  
19:35  </t>
  </si>
  <si>
    <t xml:space="preserve">08:50  
20:00  </t>
  </si>
  <si>
    <t xml:space="preserve">08:56  
19:00  </t>
  </si>
  <si>
    <t xml:space="preserve">08:48  
20:05  </t>
  </si>
  <si>
    <t xml:space="preserve">08:50  
18:35  </t>
  </si>
  <si>
    <t xml:space="preserve">08:46  
19:34  </t>
  </si>
  <si>
    <t xml:space="preserve">08:47  
18:21  </t>
  </si>
  <si>
    <t xml:space="preserve">09:43  
11:35  </t>
  </si>
  <si>
    <t>李亚梅</t>
  </si>
  <si>
    <t xml:space="preserve">08:45  
19:58  </t>
  </si>
  <si>
    <t xml:space="preserve">13:19  
18:48  </t>
  </si>
  <si>
    <t xml:space="preserve">08:42  
18:39  </t>
  </si>
  <si>
    <t xml:space="preserve">08:50  
19:11  </t>
  </si>
  <si>
    <t xml:space="preserve">08:51  
19:23  </t>
  </si>
  <si>
    <t xml:space="preserve">08:51  
19:20  </t>
  </si>
  <si>
    <t xml:space="preserve">08:39  
18:27  </t>
  </si>
  <si>
    <t xml:space="preserve">08:52  
18:51  </t>
  </si>
  <si>
    <t xml:space="preserve">08:50  
19:10  </t>
  </si>
  <si>
    <t xml:space="preserve">08:48  
18:06  </t>
  </si>
  <si>
    <t xml:space="preserve">08:53  
20:02  </t>
  </si>
  <si>
    <t xml:space="preserve">08:43  
20:39  </t>
  </si>
  <si>
    <t xml:space="preserve">08:47  
18:27  </t>
  </si>
  <si>
    <t xml:space="preserve">08:39  
20:05  </t>
  </si>
  <si>
    <t xml:space="preserve">08:53  
15:59  </t>
  </si>
  <si>
    <t>江伊伊</t>
  </si>
  <si>
    <t xml:space="preserve">08:28  
19:30  </t>
  </si>
  <si>
    <t xml:space="preserve">08:37  
18:48  </t>
  </si>
  <si>
    <t xml:space="preserve">08:18  
18:54  </t>
  </si>
  <si>
    <t xml:space="preserve">08:24  
18:15  </t>
  </si>
  <si>
    <t xml:space="preserve">08:31  
18:32  </t>
  </si>
  <si>
    <t xml:space="preserve">08:27  
18:27  </t>
  </si>
  <si>
    <t xml:space="preserve">08:17  
18:46  </t>
  </si>
  <si>
    <t xml:space="preserve">08:25  
18:39  </t>
  </si>
  <si>
    <t xml:space="preserve">08:22  
18:18  </t>
  </si>
  <si>
    <t xml:space="preserve">08:33  
19:04  </t>
  </si>
  <si>
    <t xml:space="preserve">08:32  
18:34  </t>
  </si>
  <si>
    <t xml:space="preserve">08:28  
19:11  </t>
  </si>
  <si>
    <t xml:space="preserve">08:30  
18:36  </t>
  </si>
  <si>
    <t xml:space="preserve">08:26  
19:16  </t>
  </si>
  <si>
    <t xml:space="preserve">08:26  
18:40  </t>
  </si>
  <si>
    <t xml:space="preserve">08:29  
18:34  </t>
  </si>
  <si>
    <t xml:space="preserve">08:34  
18:39  </t>
  </si>
  <si>
    <t xml:space="preserve">08:26  
18:05  </t>
  </si>
  <si>
    <t>朱博文</t>
  </si>
  <si>
    <t>施贻灿项目组-过小文管理</t>
  </si>
  <si>
    <t xml:space="preserve">08:50  
20:10  </t>
  </si>
  <si>
    <t xml:space="preserve">08:49  
19:01  </t>
  </si>
  <si>
    <t xml:space="preserve">08:49  
19:05  </t>
  </si>
  <si>
    <t xml:space="preserve">08:47  
18:36  </t>
  </si>
  <si>
    <t xml:space="preserve">08:45  
19:31  </t>
  </si>
  <si>
    <t xml:space="preserve">08:41  
18:31  </t>
  </si>
  <si>
    <t xml:space="preserve">08:41  
18:58  </t>
  </si>
  <si>
    <t xml:space="preserve">08:41  
18:51  </t>
  </si>
  <si>
    <t xml:space="preserve">08:47  
19:08  </t>
  </si>
  <si>
    <t xml:space="preserve">08:48  
18:36  </t>
  </si>
  <si>
    <t xml:space="preserve">08:48  
20:01  </t>
  </si>
  <si>
    <t xml:space="preserve">08:47  
20:00  </t>
  </si>
  <si>
    <t xml:space="preserve">08:46  
20:39  </t>
  </si>
  <si>
    <t xml:space="preserve">08:49  
20:05  </t>
  </si>
  <si>
    <t xml:space="preserve">08:49  
20:00  </t>
  </si>
  <si>
    <t xml:space="preserve">08:47  
18:40  </t>
  </si>
  <si>
    <t xml:space="preserve">08:45  
18:53  </t>
  </si>
  <si>
    <t xml:space="preserve">08:45  
18:34  </t>
  </si>
  <si>
    <t xml:space="preserve">08:41  
18:52  </t>
  </si>
  <si>
    <t xml:space="preserve">08:45  
18:21  </t>
  </si>
  <si>
    <t xml:space="preserve">11:35  </t>
  </si>
  <si>
    <t>赵士浩</t>
  </si>
  <si>
    <t xml:space="preserve">08:29  
20:36  </t>
  </si>
  <si>
    <t xml:space="preserve">08:38  
21:18  </t>
  </si>
  <si>
    <t xml:space="preserve">08:29  
19:10  </t>
  </si>
  <si>
    <t xml:space="preserve">08:36  
19:32  </t>
  </si>
  <si>
    <t xml:space="preserve">08:25  
19:39  </t>
  </si>
  <si>
    <t xml:space="preserve">08:25  
19:46  </t>
  </si>
  <si>
    <t xml:space="preserve">08:34  
18:31  </t>
  </si>
  <si>
    <t xml:space="preserve">08:32  
20:26  </t>
  </si>
  <si>
    <t xml:space="preserve">08:39  
18:57  </t>
  </si>
  <si>
    <t xml:space="preserve">08:31  
19:05  </t>
  </si>
  <si>
    <t xml:space="preserve">08:44  
19:08  </t>
  </si>
  <si>
    <t xml:space="preserve">08:29  
18:35  </t>
  </si>
  <si>
    <t xml:space="preserve">08:34  
20:15  </t>
  </si>
  <si>
    <t xml:space="preserve">08:41  
18:16  </t>
  </si>
  <si>
    <t xml:space="preserve">08:34  
20:38  </t>
  </si>
  <si>
    <t xml:space="preserve">08:30  
19:35  </t>
  </si>
  <si>
    <t xml:space="preserve">08:40  
19:29  </t>
  </si>
  <si>
    <t xml:space="preserve">08:40  
19:00  </t>
  </si>
  <si>
    <t xml:space="preserve">08:25  
20:05  </t>
  </si>
  <si>
    <t xml:space="preserve">08:31  
19:13  </t>
  </si>
  <si>
    <t xml:space="preserve">08:41  
19:34  </t>
  </si>
  <si>
    <t xml:space="preserve">08:21  
19:45  </t>
  </si>
  <si>
    <t>过小文</t>
  </si>
  <si>
    <t>运营经理</t>
  </si>
  <si>
    <t xml:space="preserve">08:29  
20:39  </t>
  </si>
  <si>
    <t xml:space="preserve">08:38  
21:21  </t>
  </si>
  <si>
    <t xml:space="preserve">08:36  
19:33  </t>
  </si>
  <si>
    <t xml:space="preserve">08:34  
18:01  </t>
  </si>
  <si>
    <t xml:space="preserve">08:39  
18:58  </t>
  </si>
  <si>
    <t xml:space="preserve">08:31  
19:04  </t>
  </si>
  <si>
    <t xml:space="preserve">08:29  
18:36  </t>
  </si>
  <si>
    <t xml:space="preserve">08:34  
20:14  </t>
  </si>
  <si>
    <t xml:space="preserve">08:34  
20:39  </t>
  </si>
  <si>
    <t xml:space="preserve">08:40  
19:01  </t>
  </si>
  <si>
    <t xml:space="preserve">08:31  
19:11  </t>
  </si>
  <si>
    <t>熊瑶</t>
  </si>
  <si>
    <t xml:space="preserve">08:59  
18:49  </t>
  </si>
  <si>
    <t xml:space="preserve">09:05  
20:00  </t>
  </si>
  <si>
    <t xml:space="preserve">08:54  
18:47  </t>
  </si>
  <si>
    <t xml:space="preserve">08:53  
20:10  </t>
  </si>
  <si>
    <t xml:space="preserve">08:53  
18:05  </t>
  </si>
  <si>
    <t xml:space="preserve">08:53  </t>
  </si>
  <si>
    <t>张西安</t>
  </si>
  <si>
    <t>市场部-聯盟发展部</t>
  </si>
  <si>
    <t>市场助理</t>
  </si>
  <si>
    <t xml:space="preserve">09:07  
18:36  </t>
  </si>
  <si>
    <t xml:space="preserve">09:15  
18:28  </t>
  </si>
  <si>
    <t xml:space="preserve">09:15  
18:30  </t>
  </si>
  <si>
    <t xml:space="preserve">09:10  
18:36  </t>
  </si>
  <si>
    <t xml:space="preserve">09:12  
18:31  </t>
  </si>
  <si>
    <t xml:space="preserve">09:14  
18:34  </t>
  </si>
  <si>
    <t xml:space="preserve">09:09  
18:43  </t>
  </si>
  <si>
    <t xml:space="preserve">09:10  
18:30  </t>
  </si>
  <si>
    <t xml:space="preserve">09:15  
18:41  </t>
  </si>
  <si>
    <t xml:space="preserve">09:03  
18:13  </t>
  </si>
  <si>
    <t>吴燕</t>
  </si>
  <si>
    <t>联盟发展部总监</t>
  </si>
  <si>
    <t xml:space="preserve">09:09  
18:12  </t>
  </si>
  <si>
    <t xml:space="preserve">08:42  
18:37  </t>
  </si>
  <si>
    <t xml:space="preserve">08:57  
18:47  </t>
  </si>
  <si>
    <t xml:space="preserve">08:44  
18:59  </t>
  </si>
  <si>
    <t xml:space="preserve">08:42  
19:24  </t>
  </si>
  <si>
    <t xml:space="preserve">08:56  
18:41  </t>
  </si>
  <si>
    <t xml:space="preserve">08:35  
18:39  </t>
  </si>
  <si>
    <t xml:space="preserve">08:23 
18:48  </t>
  </si>
  <si>
    <t xml:space="preserve">09:05  
18:52  </t>
  </si>
  <si>
    <t xml:space="preserve">08:59  
18:22  </t>
  </si>
  <si>
    <t xml:space="preserve">08:41  </t>
  </si>
  <si>
    <t xml:space="preserve">08:02  
18:05  </t>
  </si>
  <si>
    <t xml:space="preserve">08:53  
18:42  </t>
  </si>
  <si>
    <t xml:space="preserve">08:41  
18:44  </t>
  </si>
  <si>
    <t xml:space="preserve">08:39  
18:19  </t>
  </si>
  <si>
    <t xml:space="preserve">08:46   
18:57  </t>
  </si>
  <si>
    <t>王诗红</t>
  </si>
  <si>
    <t>市场专员</t>
  </si>
  <si>
    <t xml:space="preserve">08:31  
18:06  </t>
  </si>
  <si>
    <t xml:space="preserve">08:53  
18:02  </t>
  </si>
  <si>
    <t xml:space="preserve">08:34  
18:03  </t>
  </si>
  <si>
    <t xml:space="preserve">08:40  
18:02  </t>
  </si>
  <si>
    <t xml:space="preserve">08:40  </t>
  </si>
  <si>
    <t xml:space="preserve">08:39  
18:02  </t>
  </si>
  <si>
    <t xml:space="preserve">08:16  
18:00  </t>
  </si>
  <si>
    <t xml:space="preserve">08:25  
18:01  </t>
  </si>
  <si>
    <t xml:space="preserve">08:26  
18:00  </t>
  </si>
  <si>
    <t xml:space="preserve">08:49  
18:00  </t>
  </si>
  <si>
    <t xml:space="preserve">08:41  
18:01  </t>
  </si>
  <si>
    <t xml:space="preserve">08:32  
18:00  </t>
  </si>
  <si>
    <t xml:space="preserve">08:34  </t>
  </si>
  <si>
    <t>唐冬梅</t>
  </si>
  <si>
    <t xml:space="preserve">08:23  
19:06  </t>
  </si>
  <si>
    <t xml:space="preserve">08:19  
19:20  </t>
  </si>
  <si>
    <t xml:space="preserve">08:30  
19:24  </t>
  </si>
  <si>
    <t xml:space="preserve">08:41  
18:41  </t>
  </si>
  <si>
    <t xml:space="preserve">08:27  
20:04  </t>
  </si>
  <si>
    <t xml:space="preserve">08:23  
18:48  </t>
  </si>
  <si>
    <t xml:space="preserve">08:38  
21:03  </t>
  </si>
  <si>
    <t xml:space="preserve">08:20  
18:00  </t>
  </si>
  <si>
    <t xml:space="preserve">08:39 
18:00  </t>
  </si>
  <si>
    <t xml:space="preserve">08:56  
18:05  </t>
  </si>
  <si>
    <t xml:space="preserve">08:50  
18:42  </t>
  </si>
  <si>
    <t xml:space="preserve">08:26  
21:02  </t>
  </si>
  <si>
    <t xml:space="preserve">08:32  
18:20  </t>
  </si>
  <si>
    <t xml:space="preserve">13:20 
18:57  </t>
  </si>
  <si>
    <t xml:space="preserve">08:54  
18:21  </t>
  </si>
  <si>
    <t>孙超群</t>
  </si>
  <si>
    <t>市场主管</t>
  </si>
  <si>
    <t xml:space="preserve">09:23  
18:35  </t>
  </si>
  <si>
    <t xml:space="preserve">09:29  
18:32  </t>
  </si>
  <si>
    <t xml:space="preserve">09:20  
18:46  </t>
  </si>
  <si>
    <t xml:space="preserve">09:15  
18:34  </t>
  </si>
  <si>
    <t>倪张昊</t>
  </si>
  <si>
    <t xml:space="preserve">09:27  
18:09  </t>
  </si>
  <si>
    <t xml:space="preserve">09:30  
18:26  </t>
  </si>
  <si>
    <t xml:space="preserve">09:27  
18:22  </t>
  </si>
  <si>
    <t xml:space="preserve">09:29  
18:27  </t>
  </si>
  <si>
    <t xml:space="preserve">09:30  
18:05  </t>
  </si>
  <si>
    <t xml:space="preserve">09:27  
18:04  </t>
  </si>
  <si>
    <t xml:space="preserve">09:29  
18:06  </t>
  </si>
  <si>
    <t xml:space="preserve">08:57  
18:02  </t>
  </si>
  <si>
    <t xml:space="preserve">09:21  </t>
  </si>
  <si>
    <t xml:space="preserve">09:01  
18:10  </t>
  </si>
  <si>
    <t>吕峰</t>
  </si>
  <si>
    <t xml:space="preserve">09:31  
18:28  </t>
  </si>
  <si>
    <t xml:space="preserve">09:37  
18:27  </t>
  </si>
  <si>
    <t xml:space="preserve">09:34  
18:22  </t>
  </si>
  <si>
    <t xml:space="preserve">09:28  
18:26  </t>
  </si>
  <si>
    <t xml:space="preserve">09:27  
18:25  </t>
  </si>
  <si>
    <t xml:space="preserve">09:29  
18:26  </t>
  </si>
  <si>
    <t xml:space="preserve">09:30  
18:28  </t>
  </si>
  <si>
    <t xml:space="preserve">09:31  
18:36  </t>
  </si>
  <si>
    <t xml:space="preserve">09:26  
18:25  </t>
  </si>
  <si>
    <t xml:space="preserve">09:33  
18:25  </t>
  </si>
  <si>
    <t xml:space="preserve">09:33  
18:26  </t>
  </si>
  <si>
    <t xml:space="preserve">09:32  
18:27  </t>
  </si>
  <si>
    <t>李静1</t>
  </si>
  <si>
    <t xml:space="preserve">11:30  
18:40  </t>
  </si>
  <si>
    <t xml:space="preserve">09:13  
18:25  </t>
  </si>
  <si>
    <t xml:space="preserve">09:12  
18:32  </t>
  </si>
  <si>
    <t>黄荣蓓</t>
  </si>
  <si>
    <t xml:space="preserve">09:28  
21:39  </t>
  </si>
  <si>
    <t xml:space="preserve">09:21  
18:41  </t>
  </si>
  <si>
    <t xml:space="preserve">09:21  
21:49  </t>
  </si>
  <si>
    <t xml:space="preserve">09:24  
19:04  </t>
  </si>
  <si>
    <t xml:space="preserve">09:00  
18:19  </t>
  </si>
  <si>
    <t xml:space="preserve">09:08 
18:35  </t>
  </si>
  <si>
    <t xml:space="preserve">09:12 
18:51  </t>
  </si>
  <si>
    <t xml:space="preserve">09:19  
18:39  </t>
  </si>
  <si>
    <t xml:space="preserve">09:08  
18:26  </t>
  </si>
  <si>
    <t>段海南</t>
  </si>
  <si>
    <t xml:space="preserve">18:09  </t>
  </si>
  <si>
    <t xml:space="preserve">08:34  
18:06  </t>
  </si>
  <si>
    <t xml:space="preserve">09:03  
18:11  </t>
  </si>
  <si>
    <t>陈水文</t>
  </si>
  <si>
    <t>高级市场专员</t>
  </si>
  <si>
    <t xml:space="preserve">09:32  
18:29  </t>
  </si>
  <si>
    <t xml:space="preserve">09:34  
18:37  </t>
  </si>
  <si>
    <t xml:space="preserve">09:32  
18:30  </t>
  </si>
  <si>
    <t>查同辉</t>
  </si>
  <si>
    <t xml:space="preserve">09:38  
18:23  </t>
  </si>
  <si>
    <t xml:space="preserve">09:18  
18:26  </t>
  </si>
  <si>
    <t xml:space="preserve">09:21  
18:23  </t>
  </si>
  <si>
    <t xml:space="preserve">09:15  
18:29  </t>
  </si>
  <si>
    <t>顾小娟</t>
  </si>
  <si>
    <t>市场部-商务部
市场部-商务部-商务部办公室</t>
  </si>
  <si>
    <t>商务总监</t>
  </si>
  <si>
    <t>肖瑜</t>
  </si>
  <si>
    <t>市场部-商务部-软件商务部</t>
  </si>
  <si>
    <t>商务组长</t>
  </si>
  <si>
    <t xml:space="preserve">08:37  
20:15  </t>
  </si>
  <si>
    <t xml:space="preserve">08:47  
18:47  </t>
  </si>
  <si>
    <t xml:space="preserve">09:02  
20:34  </t>
  </si>
  <si>
    <t xml:space="preserve">08:42  
19:00  </t>
  </si>
  <si>
    <t xml:space="preserve">08:52  
20:33  </t>
  </si>
  <si>
    <t xml:space="preserve">08:34  
18:52  </t>
  </si>
  <si>
    <t xml:space="preserve">08:40  
21:07  </t>
  </si>
  <si>
    <t xml:space="preserve">08:43  
21:09  </t>
  </si>
  <si>
    <t xml:space="preserve">09:17  
19:39  </t>
  </si>
  <si>
    <t xml:space="preserve">09:09  
18:42  </t>
  </si>
  <si>
    <t xml:space="preserve">09:09  
19:20  </t>
  </si>
  <si>
    <t xml:space="preserve">09:00  
21:21  </t>
  </si>
  <si>
    <t xml:space="preserve">08:58  
21:24  </t>
  </si>
  <si>
    <t xml:space="preserve">09:01  
20:32  </t>
  </si>
  <si>
    <t xml:space="preserve">09:04  
18:53  </t>
  </si>
  <si>
    <t xml:space="preserve">08:23  
18:46  </t>
  </si>
  <si>
    <t xml:space="preserve">08:54  
18:39  </t>
  </si>
  <si>
    <t xml:space="preserve">08:58  
19:03  </t>
  </si>
  <si>
    <t xml:space="preserve">09:02  
18:35  </t>
  </si>
  <si>
    <t>季印楠</t>
  </si>
  <si>
    <t>商务专员</t>
  </si>
  <si>
    <t xml:space="preserve">09:24  
18:53  </t>
  </si>
  <si>
    <t xml:space="preserve">09:22  
18:53  </t>
  </si>
  <si>
    <t xml:space="preserve">09:24  
19:09  </t>
  </si>
  <si>
    <t xml:space="preserve">09:20  
18:54  </t>
  </si>
  <si>
    <t xml:space="preserve">09:22  
19:05  </t>
  </si>
  <si>
    <t>刘书印</t>
  </si>
  <si>
    <t>市场部-商务部-商务部办公室</t>
  </si>
  <si>
    <t>部门助理</t>
  </si>
  <si>
    <t xml:space="preserve">08:05  
19:14  </t>
  </si>
  <si>
    <t xml:space="preserve">09:05  
18:44  </t>
  </si>
  <si>
    <t xml:space="preserve">09:01  
20:08  </t>
  </si>
  <si>
    <t xml:space="preserve">08:32  
20:20  </t>
  </si>
  <si>
    <t xml:space="preserve">08:30  
19:01  </t>
  </si>
  <si>
    <t xml:space="preserve">07:42  
21:17  </t>
  </si>
  <si>
    <t xml:space="preserve">07:35  </t>
  </si>
  <si>
    <t>李芝樾</t>
  </si>
  <si>
    <t>总监助理</t>
  </si>
  <si>
    <t xml:space="preserve">08:46  
20:04  </t>
  </si>
  <si>
    <t xml:space="preserve">08:42  
18:08  </t>
  </si>
  <si>
    <t xml:space="preserve">09:23  
21:10  </t>
  </si>
  <si>
    <t xml:space="preserve">08:35  
18:30  </t>
  </si>
  <si>
    <t xml:space="preserve">08:47  
18:45  </t>
  </si>
  <si>
    <t xml:space="preserve">08:51  
18:52  </t>
  </si>
  <si>
    <t xml:space="preserve">08:57  
19:33  </t>
  </si>
  <si>
    <t xml:space="preserve">08:35  
19:04  </t>
  </si>
  <si>
    <t xml:space="preserve">08:45  
19:14  </t>
  </si>
  <si>
    <t xml:space="preserve">08:55  
18:39  </t>
  </si>
  <si>
    <t xml:space="preserve">09:11  
22:14  </t>
  </si>
  <si>
    <t xml:space="preserve">08:35  
18:51  </t>
  </si>
  <si>
    <t xml:space="preserve">08:28  
18:58  </t>
  </si>
  <si>
    <t xml:space="preserve">09:03  
18:14  </t>
  </si>
  <si>
    <t xml:space="preserve">09:07  
18:20  </t>
  </si>
  <si>
    <t xml:space="preserve">09:01  
18:02  </t>
  </si>
  <si>
    <t xml:space="preserve">09:20  
22:13  </t>
  </si>
  <si>
    <t xml:space="preserve">08:46  
18:34  </t>
  </si>
  <si>
    <t>汪莹</t>
  </si>
  <si>
    <t>市场部-商务部-头条商务部-二组</t>
  </si>
  <si>
    <t>商务推广</t>
  </si>
  <si>
    <t xml:space="preserve">12:47  
19:21  </t>
  </si>
  <si>
    <t xml:space="preserve">08:52  
18:43  </t>
  </si>
  <si>
    <t xml:space="preserve">09:06  
18:59  </t>
  </si>
  <si>
    <t xml:space="preserve">09:12  
19:02  </t>
  </si>
  <si>
    <t xml:space="preserve">09:10  
18:44  </t>
  </si>
  <si>
    <t>顾杰</t>
  </si>
  <si>
    <t>商务主管</t>
  </si>
  <si>
    <t xml:space="preserve">09:25  
18:46  </t>
  </si>
  <si>
    <t xml:space="preserve">09:29  
19:15  </t>
  </si>
  <si>
    <t xml:space="preserve">09:33  
18:59  </t>
  </si>
  <si>
    <t xml:space="preserve">09:42  
18:43  </t>
  </si>
  <si>
    <t xml:space="preserve">09:28  
19:25  </t>
  </si>
  <si>
    <t xml:space="preserve">09:26  
19:00  </t>
  </si>
  <si>
    <t>周瑞莹</t>
  </si>
  <si>
    <t>市场部-商务部-头条商务部-一组</t>
  </si>
  <si>
    <t xml:space="preserve">09:23  
18:41  </t>
  </si>
  <si>
    <t xml:space="preserve">09:27  
18:48  </t>
  </si>
  <si>
    <t xml:space="preserve">09:26  
18:46  </t>
  </si>
  <si>
    <t xml:space="preserve">09:31  
18:54  </t>
  </si>
  <si>
    <t>李振杨</t>
  </si>
  <si>
    <t>商务经理</t>
  </si>
  <si>
    <t xml:space="preserve">09:38  
18:36  </t>
  </si>
  <si>
    <t xml:space="preserve">09:32  
19:02  </t>
  </si>
  <si>
    <t xml:space="preserve">09:34  
18:36  </t>
  </si>
  <si>
    <t>李娜</t>
  </si>
  <si>
    <t xml:space="preserve">12:48  
19:56  </t>
  </si>
  <si>
    <t xml:space="preserve">08:51  
18:41  </t>
  </si>
  <si>
    <t xml:space="preserve">09:03  
18:58  </t>
  </si>
  <si>
    <t xml:space="preserve">09:02  
18:33  </t>
  </si>
  <si>
    <t xml:space="preserve">09:00  
18:44  </t>
  </si>
  <si>
    <t xml:space="preserve">08:54  
18:45  </t>
  </si>
  <si>
    <t xml:space="preserve">09:01  </t>
  </si>
  <si>
    <t>徐杏子</t>
  </si>
  <si>
    <t>市场部-商务部-移动商务部</t>
  </si>
  <si>
    <t>商务助理</t>
  </si>
  <si>
    <t xml:space="preserve">09:05  
19:04  </t>
  </si>
  <si>
    <t xml:space="preserve">09:17  
18:43  </t>
  </si>
  <si>
    <t xml:space="preserve">09:08  
19:19  </t>
  </si>
  <si>
    <t xml:space="preserve">09:16  
19:01  </t>
  </si>
  <si>
    <t xml:space="preserve">09:18  
19:14  </t>
  </si>
  <si>
    <t xml:space="preserve">09:17  
19:18  </t>
  </si>
  <si>
    <t xml:space="preserve">09:17  
19:04  </t>
  </si>
  <si>
    <t xml:space="preserve">09:17  
19:12  </t>
  </si>
  <si>
    <t xml:space="preserve">09:15  
19:18  </t>
  </si>
  <si>
    <t xml:space="preserve">09:31  
19:24  </t>
  </si>
  <si>
    <t xml:space="preserve">09:09  
18:53  </t>
  </si>
  <si>
    <t>沈雪娇</t>
  </si>
  <si>
    <t xml:space="preserve">09:20  
18:49  </t>
  </si>
  <si>
    <t xml:space="preserve">09:26  
18:54  </t>
  </si>
  <si>
    <t xml:space="preserve">09:21  
18:44  </t>
  </si>
  <si>
    <t xml:space="preserve">09:22  
18:49  </t>
  </si>
  <si>
    <t xml:space="preserve">09:19  
19:16  </t>
  </si>
  <si>
    <t>牛亚黎</t>
  </si>
  <si>
    <t xml:space="preserve">09:09  
18:52  </t>
  </si>
  <si>
    <t xml:space="preserve">09:10  
19:05  </t>
  </si>
  <si>
    <t xml:space="preserve">09:09  
19:04  </t>
  </si>
  <si>
    <t xml:space="preserve">09:17  
19:02  </t>
  </si>
  <si>
    <t xml:space="preserve">09:06  
19:05  </t>
  </si>
  <si>
    <t xml:space="preserve">09:10  
21:01  </t>
  </si>
  <si>
    <t xml:space="preserve">09:16  
19:21  </t>
  </si>
  <si>
    <t xml:space="preserve">09:10  
20:02  </t>
  </si>
  <si>
    <t xml:space="preserve">09:13  
18:54  </t>
  </si>
  <si>
    <t xml:space="preserve">09:22  
19:08  </t>
  </si>
  <si>
    <t xml:space="preserve">09:18  
18:55  </t>
  </si>
  <si>
    <t>刘浩然</t>
  </si>
  <si>
    <t>ASO专员</t>
  </si>
  <si>
    <t xml:space="preserve">09:27  
09:56  </t>
  </si>
  <si>
    <t xml:space="preserve">09:15  
21:55  </t>
  </si>
  <si>
    <t xml:space="preserve">09:13  
21:20  </t>
  </si>
  <si>
    <t xml:space="preserve">09:25  
19:28  </t>
  </si>
  <si>
    <t xml:space="preserve">09:59  
20:14  </t>
  </si>
  <si>
    <t xml:space="preserve">09:22  
20:13  </t>
  </si>
  <si>
    <t xml:space="preserve">09:24  
19:22  </t>
  </si>
  <si>
    <t xml:space="preserve">09:25  
19:30  </t>
  </si>
  <si>
    <t>顾晓琴1</t>
  </si>
  <si>
    <t xml:space="preserve">09:33  
19:14  </t>
  </si>
  <si>
    <t xml:space="preserve">09:27  
18:54  </t>
  </si>
  <si>
    <t xml:space="preserve">09:22  
19:39  </t>
  </si>
  <si>
    <t xml:space="preserve">09:26  
19:24  </t>
  </si>
  <si>
    <t xml:space="preserve">09:23  
21:18  </t>
  </si>
  <si>
    <t xml:space="preserve">09:09  
19:21  </t>
  </si>
  <si>
    <t xml:space="preserve">09:19  
19:20  </t>
  </si>
  <si>
    <t xml:space="preserve">09:30  
19:01  </t>
  </si>
  <si>
    <t xml:space="preserve">09:27  
21:31  </t>
  </si>
  <si>
    <t xml:space="preserve">09:23  
19:58  </t>
  </si>
  <si>
    <t xml:space="preserve">09:25  
19:27  </t>
  </si>
  <si>
    <t xml:space="preserve">09:28  
19:40  </t>
  </si>
  <si>
    <t xml:space="preserve">09:26  
19:53  </t>
  </si>
  <si>
    <t>范梅玲</t>
  </si>
  <si>
    <t>移动商务经理</t>
  </si>
  <si>
    <t xml:space="preserve">09:28  
20:25  </t>
  </si>
  <si>
    <t xml:space="preserve">09:28  
19:51  </t>
  </si>
  <si>
    <t xml:space="preserve">09:25  
20:52  </t>
  </si>
  <si>
    <t xml:space="preserve">09:26  
19:43  </t>
  </si>
  <si>
    <t xml:space="preserve">09:24  
21:02  </t>
  </si>
  <si>
    <t xml:space="preserve">09:24  
19:38  </t>
  </si>
  <si>
    <t xml:space="preserve">09:17  
19:52  </t>
  </si>
  <si>
    <t xml:space="preserve">09:24  
21:39  </t>
  </si>
  <si>
    <t xml:space="preserve">09:22  
20:41  </t>
  </si>
  <si>
    <t xml:space="preserve">09:29  
19:21  </t>
  </si>
  <si>
    <t xml:space="preserve">09:23  
20:32  </t>
  </si>
  <si>
    <t xml:space="preserve">09:22  
19:44  </t>
  </si>
  <si>
    <t xml:space="preserve">09:20  
20:01  </t>
  </si>
  <si>
    <t xml:space="preserve">09:27  
19:39  </t>
  </si>
  <si>
    <t>徐龙耀</t>
  </si>
  <si>
    <t>刘中原</t>
  </si>
  <si>
    <t>年假0.5</t>
  </si>
  <si>
    <t>年假1</t>
  </si>
  <si>
    <t>张驰</t>
  </si>
  <si>
    <t>销售部-DSP直客广告组</t>
  </si>
  <si>
    <t>策划运营主管兼部门助理</t>
  </si>
  <si>
    <t xml:space="preserve">09:12  
19:19  </t>
  </si>
  <si>
    <t xml:space="preserve">09:09  
19:02  </t>
  </si>
  <si>
    <t xml:space="preserve">09:11  
19:21  </t>
  </si>
  <si>
    <t xml:space="preserve">09:16  
20:46  </t>
  </si>
  <si>
    <t xml:space="preserve">09:11  
18:19  </t>
  </si>
  <si>
    <t xml:space="preserve">09:16  
18:46  </t>
  </si>
  <si>
    <t xml:space="preserve">09:17  
20:23  </t>
  </si>
  <si>
    <t xml:space="preserve">09:07  
18:42  </t>
  </si>
  <si>
    <t xml:space="preserve">09:19  
19:15  </t>
  </si>
  <si>
    <t xml:space="preserve">09:05  
19:12  </t>
  </si>
  <si>
    <t xml:space="preserve">09:06  
19:10  </t>
  </si>
  <si>
    <t xml:space="preserve">09:10  
19:14  </t>
  </si>
  <si>
    <t xml:space="preserve">09:08  
19:08  </t>
  </si>
  <si>
    <t xml:space="preserve">09:24  
19:08  </t>
  </si>
  <si>
    <t xml:space="preserve">09:12  
18:59  </t>
  </si>
  <si>
    <t>蔡晨</t>
  </si>
  <si>
    <t>销售部-DSP直客广告组-销售组</t>
  </si>
  <si>
    <t>销售总监</t>
  </si>
  <si>
    <t xml:space="preserve">18:48  
18:56  </t>
  </si>
  <si>
    <t xml:space="preserve">08:28  
19:05  </t>
  </si>
  <si>
    <t xml:space="preserve">08:29  
19:06  </t>
  </si>
  <si>
    <t xml:space="preserve">08:13  
17:50  </t>
  </si>
  <si>
    <t xml:space="preserve">08:45  
18:19  </t>
  </si>
  <si>
    <t xml:space="preserve">07:44  
19:57  </t>
  </si>
  <si>
    <t xml:space="preserve">08:48  </t>
  </si>
  <si>
    <t xml:space="preserve">08:28  
21:09  </t>
  </si>
  <si>
    <t xml:space="preserve">07:53  
21:04  </t>
  </si>
  <si>
    <t xml:space="preserve">07:43  
17:46  </t>
  </si>
  <si>
    <t xml:space="preserve">07:39  
18:39  </t>
  </si>
  <si>
    <t xml:space="preserve">08:26  
17:54  </t>
  </si>
  <si>
    <t xml:space="preserve">09:54  
18:33  </t>
  </si>
  <si>
    <t xml:space="preserve">09:10  
17:51  </t>
  </si>
  <si>
    <t xml:space="preserve">09:44  
18:44  </t>
  </si>
  <si>
    <t xml:space="preserve">07:51  
19:38  </t>
  </si>
  <si>
    <t xml:space="preserve">07:32  
19:23  </t>
  </si>
  <si>
    <t xml:space="preserve">07:21  
19:52  </t>
  </si>
  <si>
    <t xml:space="preserve">07:19  
17:27  </t>
  </si>
  <si>
    <t xml:space="preserve">08:41  
18:55  </t>
  </si>
  <si>
    <t>何倩</t>
  </si>
  <si>
    <t>销售部-DSP直客广告组-销售组-销售二组</t>
  </si>
  <si>
    <t>销售专员</t>
  </si>
  <si>
    <t xml:space="preserve">09:19  
18:58  </t>
  </si>
  <si>
    <t xml:space="preserve">09:18  
18:57  </t>
  </si>
  <si>
    <t xml:space="preserve">09:17  
19:03  </t>
  </si>
  <si>
    <t xml:space="preserve">09:19  
19:14  </t>
  </si>
  <si>
    <t xml:space="preserve">09:20  
18:56  </t>
  </si>
  <si>
    <t xml:space="preserve">09:18  
18:51  </t>
  </si>
  <si>
    <t xml:space="preserve">09:18  
19:03  </t>
  </si>
  <si>
    <t xml:space="preserve">09:17  
19:09  </t>
  </si>
  <si>
    <t xml:space="preserve">09:20  
19:40  </t>
  </si>
  <si>
    <t xml:space="preserve">09:17  
18:53  </t>
  </si>
  <si>
    <t>张盼龙</t>
  </si>
  <si>
    <t>销售部-DSP直客广告组-销售组-销售一组</t>
  </si>
  <si>
    <t xml:space="preserve">09:06  
18:53  </t>
  </si>
  <si>
    <t xml:space="preserve">09:16  
22:03  </t>
  </si>
  <si>
    <t xml:space="preserve">09:18  
19:13  </t>
  </si>
  <si>
    <t xml:space="preserve">19:17  </t>
  </si>
  <si>
    <t xml:space="preserve">09:30  
18:54  </t>
  </si>
  <si>
    <t xml:space="preserve">09:15  
22:01  </t>
  </si>
  <si>
    <t xml:space="preserve">09:12  
19:14  </t>
  </si>
  <si>
    <t xml:space="preserve">09:18  
20:12  </t>
  </si>
  <si>
    <t xml:space="preserve">09:33  
19:03  </t>
  </si>
  <si>
    <t xml:space="preserve">09:15  
19:02  </t>
  </si>
  <si>
    <t xml:space="preserve">09:27  
19:18  </t>
  </si>
  <si>
    <t xml:space="preserve">19:20  </t>
  </si>
  <si>
    <t xml:space="preserve">09:22  
19:00  </t>
  </si>
  <si>
    <t>张浩</t>
  </si>
  <si>
    <t>销售经理</t>
  </si>
  <si>
    <t xml:space="preserve">09:18  
18:20  </t>
  </si>
  <si>
    <t xml:space="preserve">09:19  
18:19  </t>
  </si>
  <si>
    <t xml:space="preserve">09:21  
21:30  </t>
  </si>
  <si>
    <t xml:space="preserve">09:22  
19:28  </t>
  </si>
  <si>
    <t xml:space="preserve">09:23  
21:40  </t>
  </si>
  <si>
    <t xml:space="preserve">09:24  
20:13  </t>
  </si>
  <si>
    <t xml:space="preserve">09:21  
21:34  </t>
  </si>
  <si>
    <t xml:space="preserve">09:26  
22:09  </t>
  </si>
  <si>
    <t xml:space="preserve">09:21  
21:15  </t>
  </si>
  <si>
    <t xml:space="preserve">09:20  
21:40  </t>
  </si>
  <si>
    <t>张丹</t>
  </si>
  <si>
    <t xml:space="preserve">08:54  
18:01  </t>
  </si>
  <si>
    <t xml:space="preserve">08:55  
18:00  </t>
  </si>
  <si>
    <t xml:space="preserve">08:48  
18:01  </t>
  </si>
  <si>
    <t xml:space="preserve">08:44  
18:02  </t>
  </si>
  <si>
    <t xml:space="preserve">08:48  
21:04  </t>
  </si>
  <si>
    <t xml:space="preserve">08:45  
21:00  </t>
  </si>
  <si>
    <t xml:space="preserve">09:15  
21:03  </t>
  </si>
  <si>
    <t xml:space="preserve">09:00   
18:00  </t>
  </si>
  <si>
    <t xml:space="preserve">09:13  
18:00  </t>
  </si>
  <si>
    <t xml:space="preserve">09:13  
18:50  </t>
  </si>
  <si>
    <t xml:space="preserve">08:52  
18:01  </t>
  </si>
  <si>
    <t xml:space="preserve">09:15  
18:01  </t>
  </si>
  <si>
    <t xml:space="preserve">09:16  
13:31  </t>
  </si>
  <si>
    <t xml:space="preserve">08:52  
20:00  </t>
  </si>
  <si>
    <t xml:space="preserve">08:54  
18:00  </t>
  </si>
  <si>
    <t>杨裕正</t>
  </si>
  <si>
    <t xml:space="preserve">08:21  
18:57  </t>
  </si>
  <si>
    <t xml:space="preserve">08:31  
18:00  </t>
  </si>
  <si>
    <t xml:space="preserve">08:25  </t>
  </si>
  <si>
    <t xml:space="preserve">08:28  
18:00  </t>
  </si>
  <si>
    <t xml:space="preserve">08:12  
20:13  </t>
  </si>
  <si>
    <t xml:space="preserve">09:05  
18:00  </t>
  </si>
  <si>
    <t xml:space="preserve">07:43  
19:57  </t>
  </si>
  <si>
    <t xml:space="preserve">08:48  
18:59  </t>
  </si>
  <si>
    <t xml:space="preserve">08:24  </t>
  </si>
  <si>
    <t xml:space="preserve">07:51  
18:24  </t>
  </si>
  <si>
    <t xml:space="preserve">07:42  
18:00  </t>
  </si>
  <si>
    <t xml:space="preserve">07:35  
19:02  </t>
  </si>
  <si>
    <t xml:space="preserve">08:25 
19:33  </t>
  </si>
  <si>
    <t xml:space="preserve">09:14  
23:07  </t>
  </si>
  <si>
    <t xml:space="preserve">08:58   
18:14  </t>
  </si>
  <si>
    <t xml:space="preserve">09:10  
12:03  </t>
  </si>
  <si>
    <t xml:space="preserve">07:48  
18:00  </t>
  </si>
  <si>
    <t xml:space="preserve">07:31  
18:06  </t>
  </si>
  <si>
    <t xml:space="preserve">07:19  
20:00  </t>
  </si>
  <si>
    <t xml:space="preserve">07:18  
18:10  </t>
  </si>
  <si>
    <t xml:space="preserve">08:40  
18:46  </t>
  </si>
  <si>
    <t>夏忠静</t>
  </si>
  <si>
    <t xml:space="preserve">18:55  </t>
  </si>
  <si>
    <t xml:space="preserve">09:26  
18:42  </t>
  </si>
  <si>
    <t>申小兵</t>
  </si>
  <si>
    <t xml:space="preserve">09:25  
18:44  </t>
  </si>
  <si>
    <t xml:space="preserve">07:00  
18:31  </t>
  </si>
  <si>
    <t xml:space="preserve">09:29  
18:48  </t>
  </si>
  <si>
    <t xml:space="preserve">09:22  
19:33  </t>
  </si>
  <si>
    <t xml:space="preserve">09:20  
18:36  </t>
  </si>
  <si>
    <t xml:space="preserve">09:31  
18:45  </t>
  </si>
  <si>
    <t xml:space="preserve">07:15  
19:03  </t>
  </si>
  <si>
    <t xml:space="preserve">09:29  
19:40  </t>
  </si>
  <si>
    <t>邱剑平</t>
  </si>
  <si>
    <t>销售部-DSP直客广告组-运营组</t>
  </si>
  <si>
    <t xml:space="preserve">09:26  
19:15  </t>
  </si>
  <si>
    <t xml:space="preserve">09:26  
19:13  </t>
  </si>
  <si>
    <t xml:space="preserve">09:29  
19:18  </t>
  </si>
  <si>
    <t xml:space="preserve">12:49  
19:27  </t>
  </si>
  <si>
    <t xml:space="preserve">09:19  
19:01  </t>
  </si>
  <si>
    <t xml:space="preserve">09:20  
19:13  </t>
  </si>
  <si>
    <t xml:space="preserve">09:11  
18:37  </t>
  </si>
  <si>
    <t xml:space="preserve">09:16  
19:14  </t>
  </si>
  <si>
    <t xml:space="preserve">09:14  
19:07  </t>
  </si>
  <si>
    <t>曾海荣</t>
  </si>
  <si>
    <t>销售部-DSP直客广告组-运营组-运营二组</t>
  </si>
  <si>
    <t>广告优化师</t>
  </si>
  <si>
    <t xml:space="preserve">09:03  
18:44  </t>
  </si>
  <si>
    <t xml:space="preserve">09:01  
18:27  </t>
  </si>
  <si>
    <t xml:space="preserve">09:03  
19:07  </t>
  </si>
  <si>
    <t xml:space="preserve">08:58  
18:58  </t>
  </si>
  <si>
    <t xml:space="preserve">09:00  
18:53  </t>
  </si>
  <si>
    <t xml:space="preserve">09:00  
19:11  </t>
  </si>
  <si>
    <t xml:space="preserve">09:02  
19:15  </t>
  </si>
  <si>
    <t xml:space="preserve">09:00  
18:54  </t>
  </si>
  <si>
    <t xml:space="preserve">09:03  
19:15  </t>
  </si>
  <si>
    <t xml:space="preserve">09:06  
19:27  </t>
  </si>
  <si>
    <t xml:space="preserve">09:06  
19:03  </t>
  </si>
  <si>
    <t xml:space="preserve">09:01  
19:22  </t>
  </si>
  <si>
    <t xml:space="preserve">09:01  
19:18  </t>
  </si>
  <si>
    <t xml:space="preserve">09:03  
19:59  </t>
  </si>
  <si>
    <t xml:space="preserve">09:06  
19:14  </t>
  </si>
  <si>
    <t xml:space="preserve">09:01  
18:59  </t>
  </si>
  <si>
    <t xml:space="preserve">08:59  
19:02  </t>
  </si>
  <si>
    <t xml:space="preserve">08:59  
19:00  </t>
  </si>
  <si>
    <t>宫黎明</t>
  </si>
  <si>
    <t>销售部-DSP直客广告组-运营组-运营一组</t>
  </si>
  <si>
    <t xml:space="preserve">09:06  
18:44  </t>
  </si>
  <si>
    <t xml:space="preserve">08:35  
19:31  </t>
  </si>
  <si>
    <t xml:space="preserve">09:03  
19:02  </t>
  </si>
  <si>
    <t xml:space="preserve">09:02  
19:22  </t>
  </si>
  <si>
    <t xml:space="preserve">08:44  
19:13  </t>
  </si>
  <si>
    <t xml:space="preserve">09:11  
19:33  </t>
  </si>
  <si>
    <t xml:space="preserve">09:02  
19:58  </t>
  </si>
  <si>
    <t xml:space="preserve">09:10  
19:22  </t>
  </si>
  <si>
    <t xml:space="preserve">08:59  
19:12  </t>
  </si>
  <si>
    <t xml:space="preserve">09:06  
18:54  </t>
  </si>
  <si>
    <t xml:space="preserve">08:56  
19:47  </t>
  </si>
  <si>
    <t xml:space="preserve">08:56  
19:14  </t>
  </si>
  <si>
    <t xml:space="preserve">09:05  
18:49  </t>
  </si>
  <si>
    <t>曹丹</t>
  </si>
  <si>
    <t>销售部-猫扑销售组</t>
  </si>
  <si>
    <t>猫扑销售总监</t>
  </si>
  <si>
    <t>夏馨</t>
  </si>
  <si>
    <t>销售部-品牌广告组-一组</t>
  </si>
  <si>
    <t>呼呼工作室主管</t>
  </si>
  <si>
    <t>王亦斐</t>
  </si>
  <si>
    <t>宋振喜</t>
  </si>
  <si>
    <t>部门主管</t>
  </si>
  <si>
    <t>龙莉敏</t>
  </si>
  <si>
    <t>林琰彬</t>
  </si>
  <si>
    <t>品牌广告总监</t>
  </si>
  <si>
    <t>郭林</t>
  </si>
  <si>
    <t>编辑</t>
  </si>
  <si>
    <t>顾天娇</t>
  </si>
  <si>
    <t>范玺雯</t>
  </si>
  <si>
    <t>广告策划</t>
  </si>
  <si>
    <t>Smith Ken</t>
  </si>
  <si>
    <t>创意总监</t>
  </si>
  <si>
    <t>张丽平</t>
  </si>
  <si>
    <t>销售部-效果广告组</t>
  </si>
  <si>
    <t>销售主管</t>
  </si>
  <si>
    <t xml:space="preserve">10:26  </t>
  </si>
  <si>
    <t xml:space="preserve">11:11  
19:09  </t>
  </si>
  <si>
    <t xml:space="preserve">10:58  
19:43  </t>
  </si>
  <si>
    <t xml:space="preserve">11:50  
23:36  </t>
  </si>
  <si>
    <t xml:space="preserve">22:24  </t>
  </si>
  <si>
    <t xml:space="preserve">11:13  
22:23  </t>
  </si>
  <si>
    <t xml:space="preserve">10:33  
20:31  </t>
  </si>
  <si>
    <t xml:space="preserve">10:51  </t>
  </si>
  <si>
    <t xml:space="preserve">11:05  
19:56  </t>
  </si>
  <si>
    <t xml:space="preserve">19:54  
20:00  </t>
  </si>
  <si>
    <t xml:space="preserve">11:02  
00:22  </t>
  </si>
  <si>
    <t xml:space="preserve">22:09  </t>
  </si>
  <si>
    <t xml:space="preserve">10:41  
21:14  </t>
  </si>
  <si>
    <t xml:space="preserve">23:17  </t>
  </si>
  <si>
    <t xml:space="preserve">09:58  
22:07  </t>
  </si>
  <si>
    <t xml:space="preserve">10:33  
19:16  </t>
  </si>
  <si>
    <t xml:space="preserve">19:42  </t>
  </si>
  <si>
    <t>马月莹</t>
  </si>
  <si>
    <t>部门助理实习生</t>
  </si>
  <si>
    <t xml:space="preserve">14:12  
18:53  </t>
  </si>
  <si>
    <t>段菲</t>
  </si>
  <si>
    <t>销售部-效果广告组-广告商务组</t>
  </si>
  <si>
    <t xml:space="preserve">09:57  
18:33  </t>
  </si>
  <si>
    <t xml:space="preserve">10:26  
18:04  </t>
  </si>
  <si>
    <t xml:space="preserve">11:10  
18:44  </t>
  </si>
  <si>
    <t xml:space="preserve">11:11  
18:08  </t>
  </si>
  <si>
    <t xml:space="preserve">09:46  
19:34  </t>
  </si>
  <si>
    <t xml:space="preserve">11:08  
19:17  </t>
  </si>
  <si>
    <t xml:space="preserve">09:58  
18:33  </t>
  </si>
  <si>
    <t xml:space="preserve">09:41  
18:40  </t>
  </si>
  <si>
    <t xml:space="preserve">09:47  
18:58  </t>
  </si>
  <si>
    <t xml:space="preserve">09:39  
18:48  </t>
  </si>
  <si>
    <t xml:space="preserve">09:46  
19:33  </t>
  </si>
  <si>
    <t xml:space="preserve">10:19  
18:24  </t>
  </si>
  <si>
    <t xml:space="preserve">14:34  
18:21  </t>
  </si>
  <si>
    <t xml:space="preserve">11:03  
18:34  </t>
  </si>
  <si>
    <t xml:space="preserve">09:52  
18:36  </t>
  </si>
  <si>
    <t>赵芝萍</t>
  </si>
  <si>
    <t>销售部-效果广告组-广告运营组</t>
  </si>
  <si>
    <t>广告运营助理</t>
  </si>
  <si>
    <t xml:space="preserve">09:17  
00:34  </t>
  </si>
  <si>
    <t xml:space="preserve">09:18  
20:06  </t>
  </si>
  <si>
    <t xml:space="preserve">09:16  
21:07  </t>
  </si>
  <si>
    <t xml:space="preserve">09:17  
18:26  </t>
  </si>
  <si>
    <t xml:space="preserve">09:25  
21:17  </t>
  </si>
  <si>
    <t xml:space="preserve">09:29  
21:23  </t>
  </si>
  <si>
    <t xml:space="preserve">09:18  
21:04  </t>
  </si>
  <si>
    <t xml:space="preserve">09:16  
20:04  </t>
  </si>
  <si>
    <t xml:space="preserve">09:10  
20:03  </t>
  </si>
  <si>
    <t xml:space="preserve">09:09  
20:21  </t>
  </si>
  <si>
    <t xml:space="preserve">09:07  
19:06  </t>
  </si>
  <si>
    <t xml:space="preserve">09:10  
22:25  </t>
  </si>
  <si>
    <t xml:space="preserve">09:04  
18:54  </t>
  </si>
  <si>
    <t>田冉冉</t>
  </si>
  <si>
    <t xml:space="preserve">09:25  
22:21  </t>
  </si>
  <si>
    <t xml:space="preserve">19:18  </t>
  </si>
  <si>
    <t xml:space="preserve">09:00  
21:07  </t>
  </si>
  <si>
    <t xml:space="preserve">08:38  
18:23  </t>
  </si>
  <si>
    <t xml:space="preserve">09:30  
20:16  </t>
  </si>
  <si>
    <t xml:space="preserve">09:28  
21:18  </t>
  </si>
  <si>
    <t xml:space="preserve">09:24  
19:05  </t>
  </si>
  <si>
    <t xml:space="preserve">09:25  
20:20  </t>
  </si>
  <si>
    <t xml:space="preserve">09:31  
20:21  </t>
  </si>
  <si>
    <t>唐雯</t>
  </si>
  <si>
    <t xml:space="preserve">09:29  
18:50  </t>
  </si>
  <si>
    <t xml:space="preserve">09:33  
18:34  </t>
  </si>
  <si>
    <t>舒姗</t>
  </si>
  <si>
    <t>广告运营专员</t>
  </si>
  <si>
    <t xml:space="preserve">09:18  
20:18  </t>
  </si>
  <si>
    <t xml:space="preserve">09:18  
20:13  </t>
  </si>
  <si>
    <t xml:space="preserve">19:16  </t>
  </si>
  <si>
    <t xml:space="preserve">09:25  
19:05  </t>
  </si>
  <si>
    <t xml:space="preserve">08:55  </t>
  </si>
  <si>
    <t xml:space="preserve">09:12  
19:24  </t>
  </si>
  <si>
    <t xml:space="preserve">09:15  
18:37  </t>
  </si>
  <si>
    <t xml:space="preserve">09:13  
18:35  </t>
  </si>
  <si>
    <t xml:space="preserve">09:07  
19:38  </t>
  </si>
  <si>
    <t>孟娣</t>
  </si>
  <si>
    <t xml:space="preserve">09:32  
18:33  </t>
  </si>
  <si>
    <t xml:space="preserve">09:22  
19:41  </t>
  </si>
  <si>
    <t xml:space="preserve">09:18  
18:44  </t>
  </si>
  <si>
    <t>刘国徽</t>
  </si>
  <si>
    <t xml:space="preserve">09:09  
23:18  </t>
  </si>
  <si>
    <t xml:space="preserve">09:18  
19:08  </t>
  </si>
  <si>
    <t xml:space="preserve">09:12  
23:40  </t>
  </si>
  <si>
    <t xml:space="preserve">09:08  
18:28  </t>
  </si>
  <si>
    <t xml:space="preserve">09:11  
18:26  </t>
  </si>
  <si>
    <t xml:space="preserve">09:18  
19:45  </t>
  </si>
  <si>
    <t xml:space="preserve">09:15  
19:15  </t>
  </si>
  <si>
    <t xml:space="preserve">09:22  
21:34  </t>
  </si>
  <si>
    <t xml:space="preserve">09:19  
19:11  </t>
  </si>
  <si>
    <t xml:space="preserve">09:21  
20:33  </t>
  </si>
  <si>
    <t xml:space="preserve">09:09  
22:24  </t>
  </si>
  <si>
    <t xml:space="preserve">09:15  
00:44  </t>
  </si>
  <si>
    <t xml:space="preserve">09:07  
19:39  </t>
  </si>
  <si>
    <t xml:space="preserve">09:14  
21:26  </t>
  </si>
  <si>
    <t>李培怡</t>
  </si>
  <si>
    <t xml:space="preserve">14:55  
19:17  </t>
  </si>
  <si>
    <t xml:space="preserve">09:28  
19:37  </t>
  </si>
  <si>
    <t xml:space="preserve">09:29  
19:16  </t>
  </si>
  <si>
    <t xml:space="preserve">09:26  
21:23  </t>
  </si>
  <si>
    <t xml:space="preserve">09:26  
18:50  </t>
  </si>
  <si>
    <t>胡梦奇</t>
  </si>
  <si>
    <t>广告运营主管</t>
  </si>
  <si>
    <t xml:space="preserve">09:21  
22:08  </t>
  </si>
  <si>
    <t xml:space="preserve">09:30  
00:35  </t>
  </si>
  <si>
    <t xml:space="preserve">09:30  
00:03  </t>
  </si>
  <si>
    <t xml:space="preserve">09:26  
20:27  </t>
  </si>
  <si>
    <t xml:space="preserve">10:24  
22:24  </t>
  </si>
  <si>
    <t xml:space="preserve">09:27  
23:44  </t>
  </si>
  <si>
    <t xml:space="preserve">09:41  
23:53  </t>
  </si>
  <si>
    <t xml:space="preserve">09:30  
00:20  </t>
  </si>
  <si>
    <t xml:space="preserve">11:01  
20:16  </t>
  </si>
  <si>
    <t xml:space="preserve">09:30  
23:23  </t>
  </si>
  <si>
    <t xml:space="preserve">09:28  
20:40  </t>
  </si>
  <si>
    <t xml:space="preserve">09:30  
23:12  </t>
  </si>
  <si>
    <t xml:space="preserve">09:27  
22:49  </t>
  </si>
  <si>
    <t xml:space="preserve">09:27  
23:15  </t>
  </si>
  <si>
    <t xml:space="preserve">09:25  
23:10  </t>
  </si>
  <si>
    <t xml:space="preserve">09:25  
21:09  </t>
  </si>
  <si>
    <t xml:space="preserve">09:46  
21:26  </t>
  </si>
  <si>
    <t>郭智慧</t>
  </si>
  <si>
    <t xml:space="preserve">09:28  
22:21  </t>
  </si>
  <si>
    <t xml:space="preserve">09:12  
23:00  </t>
  </si>
  <si>
    <t xml:space="preserve">09:21  
22:17  </t>
  </si>
  <si>
    <t xml:space="preserve">09:20  
23:36  </t>
  </si>
  <si>
    <t xml:space="preserve">20:38  </t>
  </si>
  <si>
    <t xml:space="preserve">08:59  
22:26  </t>
  </si>
  <si>
    <t xml:space="preserve">09:28  
20:35  </t>
  </si>
  <si>
    <t xml:space="preserve">08:52  
22:07  </t>
  </si>
  <si>
    <t xml:space="preserve">12:52  
18:15  </t>
  </si>
  <si>
    <t xml:space="preserve">08:56  
22:08  </t>
  </si>
  <si>
    <t xml:space="preserve">09:26  
19:12  </t>
  </si>
  <si>
    <t xml:space="preserve">09:29  
20:12  </t>
  </si>
  <si>
    <t xml:space="preserve">09:32  
22:00  </t>
  </si>
  <si>
    <t xml:space="preserve">09:25  
21:29  </t>
  </si>
  <si>
    <t xml:space="preserve">09:27  
23:16  </t>
  </si>
  <si>
    <t xml:space="preserve">09:26  
22:25  </t>
  </si>
  <si>
    <t xml:space="preserve">09:29  
22:46  </t>
  </si>
  <si>
    <t>朱凌宇</t>
  </si>
  <si>
    <t>研究院-PHP开发技术部</t>
  </si>
  <si>
    <t xml:space="preserve">10:04  
18:27  </t>
  </si>
  <si>
    <t xml:space="preserve">09:48   
21:04  </t>
  </si>
  <si>
    <t xml:space="preserve">09:58  
21:55  </t>
  </si>
  <si>
    <t xml:space="preserve">09:52  
20:00  </t>
  </si>
  <si>
    <t xml:space="preserve">09:54  
21:00  </t>
  </si>
  <si>
    <t xml:space="preserve">09:56  
18:14  </t>
  </si>
  <si>
    <t xml:space="preserve">09:53  
18:42  </t>
  </si>
  <si>
    <t xml:space="preserve">09:57  
20:00  </t>
  </si>
  <si>
    <t xml:space="preserve">09:53  
21:00  </t>
  </si>
  <si>
    <t xml:space="preserve">09:56  
18:53  </t>
  </si>
  <si>
    <t xml:space="preserve">09:57  
21:13  </t>
  </si>
  <si>
    <t xml:space="preserve">09:56  
18:26  </t>
  </si>
  <si>
    <t xml:space="preserve">10:01  
18:32  </t>
  </si>
  <si>
    <t xml:space="preserve">10:01  
21:00  </t>
  </si>
  <si>
    <t xml:space="preserve">10:02  
20:04  </t>
  </si>
  <si>
    <t xml:space="preserve">10:02  
18:45  </t>
  </si>
  <si>
    <t xml:space="preserve">09:58  
18:10  </t>
  </si>
  <si>
    <t xml:space="preserve">09:54  
20:15  </t>
  </si>
  <si>
    <t xml:space="preserve">09:51  
19:10  </t>
  </si>
  <si>
    <t xml:space="preserve">09:59  
22:21  </t>
  </si>
  <si>
    <t xml:space="preserve">09:49  
20:00  </t>
  </si>
  <si>
    <t xml:space="preserve">09:44  
18:49  </t>
  </si>
  <si>
    <t>张占龙</t>
  </si>
  <si>
    <t xml:space="preserve">09:51  
21:15  </t>
  </si>
  <si>
    <t xml:space="preserve">09:34  
20:15  </t>
  </si>
  <si>
    <t xml:space="preserve">09:52  
21:14  </t>
  </si>
  <si>
    <t xml:space="preserve">09:38  
22:07  </t>
  </si>
  <si>
    <t xml:space="preserve">09:34  
20:18  </t>
  </si>
  <si>
    <t xml:space="preserve">09:44  
20:14  </t>
  </si>
  <si>
    <t xml:space="preserve">09:29  
22:11  </t>
  </si>
  <si>
    <t xml:space="preserve">09:40  
21:05  </t>
  </si>
  <si>
    <t xml:space="preserve">09:26  
20:41  </t>
  </si>
  <si>
    <t xml:space="preserve">09:32  
23:34  </t>
  </si>
  <si>
    <t xml:space="preserve">09:27  
20:25  </t>
  </si>
  <si>
    <t xml:space="preserve">09:36  
21:33  </t>
  </si>
  <si>
    <t xml:space="preserve">09:47  
20:18  </t>
  </si>
  <si>
    <t xml:space="preserve">09:47  
21:19  </t>
  </si>
  <si>
    <t xml:space="preserve">09:41  
20:21  </t>
  </si>
  <si>
    <t xml:space="preserve">09:51  
20:34  </t>
  </si>
  <si>
    <t xml:space="preserve">09:50  
21:25  </t>
  </si>
  <si>
    <t xml:space="preserve">09:35  
00:20  </t>
  </si>
  <si>
    <t xml:space="preserve">10:03  
21:13  </t>
  </si>
  <si>
    <t xml:space="preserve">09:42  
21:53  </t>
  </si>
  <si>
    <t>王科</t>
  </si>
  <si>
    <t xml:space="preserve">15:17  </t>
  </si>
  <si>
    <t xml:space="preserve">15:44  
20:30  </t>
  </si>
  <si>
    <t xml:space="preserve">09:10  
20:20  </t>
  </si>
  <si>
    <t xml:space="preserve">09:03   
20:13  </t>
  </si>
  <si>
    <t xml:space="preserve">09:03  
20:14  </t>
  </si>
  <si>
    <t xml:space="preserve">09:09  
20:18  </t>
  </si>
  <si>
    <t xml:space="preserve">09:17  
20:22  </t>
  </si>
  <si>
    <t xml:space="preserve">09:14  
20:09  </t>
  </si>
  <si>
    <t xml:space="preserve">09:06  
20:19  </t>
  </si>
  <si>
    <t xml:space="preserve">09:11  
20:11  </t>
  </si>
  <si>
    <t xml:space="preserve">09:10  
20:11  </t>
  </si>
  <si>
    <t xml:space="preserve">09:09  
20:14  </t>
  </si>
  <si>
    <t xml:space="preserve">09:12  
20:26  </t>
  </si>
  <si>
    <t xml:space="preserve">09:12  
20:10  </t>
  </si>
  <si>
    <t xml:space="preserve">09:09  
20:13  </t>
  </si>
  <si>
    <t xml:space="preserve">09:10  
20:26  </t>
  </si>
  <si>
    <t xml:space="preserve">09:08  
20:19  </t>
  </si>
  <si>
    <t>刘盼</t>
  </si>
  <si>
    <t xml:space="preserve">10:03  
20:26  </t>
  </si>
  <si>
    <t xml:space="preserve">10:00  
20:10  </t>
  </si>
  <si>
    <t xml:space="preserve">10:15  
20:19  </t>
  </si>
  <si>
    <t xml:space="preserve">09:57  
20:27  </t>
  </si>
  <si>
    <t xml:space="preserve">09:56  
20:25  </t>
  </si>
  <si>
    <t xml:space="preserve">09:50  
20:15  </t>
  </si>
  <si>
    <t xml:space="preserve">09:50  
20:14  </t>
  </si>
  <si>
    <t xml:space="preserve">09:52  
22:04  </t>
  </si>
  <si>
    <t xml:space="preserve">09:56  
20:30  </t>
  </si>
  <si>
    <t xml:space="preserve">09:58  
20:17  </t>
  </si>
  <si>
    <t xml:space="preserve">09:17  
20:30  </t>
  </si>
  <si>
    <t xml:space="preserve">09:53  
19:23  </t>
  </si>
  <si>
    <t xml:space="preserve">09:55  
20:41  </t>
  </si>
  <si>
    <t xml:space="preserve">09:46  
20:15  </t>
  </si>
  <si>
    <t xml:space="preserve">09:37  
20:28  </t>
  </si>
  <si>
    <t xml:space="preserve">09:55  
20:29  </t>
  </si>
  <si>
    <t xml:space="preserve">09:56  
20:14  </t>
  </si>
  <si>
    <t xml:space="preserve">09:55  
20:35  </t>
  </si>
  <si>
    <t xml:space="preserve">09:57  
20:22  </t>
  </si>
  <si>
    <t xml:space="preserve">09:49  
20:11  </t>
  </si>
  <si>
    <t xml:space="preserve">09:52  
20:25  </t>
  </si>
  <si>
    <t xml:space="preserve">09:54  
20:17  </t>
  </si>
  <si>
    <t>刘洪国</t>
  </si>
  <si>
    <t xml:space="preserve">09:51  
20:19  </t>
  </si>
  <si>
    <t xml:space="preserve">09:59  
19:23  </t>
  </si>
  <si>
    <t xml:space="preserve">10:00  
19:34  </t>
  </si>
  <si>
    <t xml:space="preserve">09:52  
19:22  </t>
  </si>
  <si>
    <t xml:space="preserve">09:51  
20:03  </t>
  </si>
  <si>
    <t xml:space="preserve">09:53  
19:26  </t>
  </si>
  <si>
    <t xml:space="preserve">09:57  
19:20  </t>
  </si>
  <si>
    <t xml:space="preserve">09:58  
20:00  </t>
  </si>
  <si>
    <t xml:space="preserve">09:55  
20:02  </t>
  </si>
  <si>
    <t xml:space="preserve">09:56  
20:01  </t>
  </si>
  <si>
    <t xml:space="preserve">09:45  
19:30  </t>
  </si>
  <si>
    <t xml:space="preserve">09:51  
18:10  </t>
  </si>
  <si>
    <t xml:space="preserve">10:08  
20:04  </t>
  </si>
  <si>
    <t xml:space="preserve">10:09  
19:39  </t>
  </si>
  <si>
    <t xml:space="preserve">09:49  
20:04  </t>
  </si>
  <si>
    <t xml:space="preserve">09:56  
18:59  </t>
  </si>
  <si>
    <t xml:space="preserve">09:48  
19:35  </t>
  </si>
  <si>
    <t xml:space="preserve">09:50  
19:30  </t>
  </si>
  <si>
    <t xml:space="preserve">09:38  
21:01  </t>
  </si>
  <si>
    <t xml:space="preserve">09:39  
20:21  </t>
  </si>
  <si>
    <t xml:space="preserve">09:31  
19:06  </t>
  </si>
  <si>
    <t>李泽乔</t>
  </si>
  <si>
    <t xml:space="preserve">10:01  
20:19  </t>
  </si>
  <si>
    <t xml:space="preserve">09:55  
19:23  </t>
  </si>
  <si>
    <t xml:space="preserve">09:44  
19:34  </t>
  </si>
  <si>
    <t xml:space="preserve">09:56  
19:22  </t>
  </si>
  <si>
    <t xml:space="preserve">09:53  
20:03  </t>
  </si>
  <si>
    <t xml:space="preserve">09:56  
22:00  </t>
  </si>
  <si>
    <t xml:space="preserve">09:43  
19:24  </t>
  </si>
  <si>
    <t xml:space="preserve">09:56  
22:11  </t>
  </si>
  <si>
    <t xml:space="preserve">09:55  
21:03  </t>
  </si>
  <si>
    <t xml:space="preserve">09:56  
20:36  </t>
  </si>
  <si>
    <t xml:space="preserve">09:56  
20:24  </t>
  </si>
  <si>
    <t xml:space="preserve">09:48  
20:24  </t>
  </si>
  <si>
    <t xml:space="preserve">09:53  
19:01  </t>
  </si>
  <si>
    <t xml:space="preserve">09:55  
20:04  </t>
  </si>
  <si>
    <t xml:space="preserve">09:56  
19:47  </t>
  </si>
  <si>
    <t xml:space="preserve">09:56  
21:04  </t>
  </si>
  <si>
    <t xml:space="preserve">10:02  
19:35  </t>
  </si>
  <si>
    <t xml:space="preserve">09:54  
20:34  </t>
  </si>
  <si>
    <t xml:space="preserve">09:32  
22:31  </t>
  </si>
  <si>
    <t xml:space="preserve">09:55  
22:22  </t>
  </si>
  <si>
    <t xml:space="preserve">10:00  
19:07  </t>
  </si>
  <si>
    <t>黄伟良</t>
  </si>
  <si>
    <t>研究院-PHP平台技术部</t>
  </si>
  <si>
    <t>PHP研发主管</t>
  </si>
  <si>
    <t xml:space="preserve">10:32  
02:35  </t>
  </si>
  <si>
    <t xml:space="preserve">10:52  
21:36  </t>
  </si>
  <si>
    <t xml:space="preserve">10:29  
21:10  </t>
  </si>
  <si>
    <t xml:space="preserve">10:16  
21:44  </t>
  </si>
  <si>
    <t xml:space="preserve">09:57  
23:42  </t>
  </si>
  <si>
    <t xml:space="preserve">10:21  
23:37  </t>
  </si>
  <si>
    <t xml:space="preserve">21:25  </t>
  </si>
  <si>
    <t xml:space="preserve">10:26  
00:22  </t>
  </si>
  <si>
    <t xml:space="preserve">07:32  
00:54  </t>
  </si>
  <si>
    <t xml:space="preserve">10:53  
02:38  </t>
  </si>
  <si>
    <t xml:space="preserve">10:48  
01:04  </t>
  </si>
  <si>
    <t xml:space="preserve">21:14  </t>
  </si>
  <si>
    <t xml:space="preserve">21:18  </t>
  </si>
  <si>
    <t xml:space="preserve">00:59  </t>
  </si>
  <si>
    <t xml:space="preserve">10:06  
23:07  </t>
  </si>
  <si>
    <t xml:space="preserve">10:33  
02:57  </t>
  </si>
  <si>
    <t xml:space="preserve">10:02  
23:26  </t>
  </si>
  <si>
    <t xml:space="preserve">22:40  </t>
  </si>
  <si>
    <t xml:space="preserve">10:24  05:45  </t>
  </si>
  <si>
    <t>储德盛</t>
  </si>
  <si>
    <t xml:space="preserve">09:38  
19:05  </t>
  </si>
  <si>
    <t xml:space="preserve">09:55  
18:53  </t>
  </si>
  <si>
    <t xml:space="preserve">08:24  
18:22  </t>
  </si>
  <si>
    <t xml:space="preserve">09:29   
18:30  </t>
  </si>
  <si>
    <t xml:space="preserve">09:31  
18:40  </t>
  </si>
  <si>
    <t xml:space="preserve">09:03  
18:18  </t>
  </si>
  <si>
    <t xml:space="preserve">09:19  
18:38  </t>
  </si>
  <si>
    <t xml:space="preserve">18:32  
18:35  </t>
  </si>
  <si>
    <t xml:space="preserve">09:11  
21:13  </t>
  </si>
  <si>
    <t xml:space="preserve">09:28  
21:30  </t>
  </si>
  <si>
    <t xml:space="preserve">09:25  
21:26  </t>
  </si>
  <si>
    <t xml:space="preserve">09:07  
18:39  </t>
  </si>
  <si>
    <t xml:space="preserve">09:10  
18:52  </t>
  </si>
  <si>
    <t xml:space="preserve">08:56  
18:45  </t>
  </si>
  <si>
    <t xml:space="preserve">09:13  
21:05  </t>
  </si>
  <si>
    <t xml:space="preserve">09:29  
22:14  </t>
  </si>
  <si>
    <t xml:space="preserve">09:59  
18:58  </t>
  </si>
  <si>
    <t xml:space="preserve">09:35  
20:03  </t>
  </si>
  <si>
    <t>常政阁</t>
  </si>
  <si>
    <t xml:space="preserve">09:55  
20:11  </t>
  </si>
  <si>
    <t xml:space="preserve">09:49  
18:45  </t>
  </si>
  <si>
    <t xml:space="preserve">09:48  
20:01  </t>
  </si>
  <si>
    <t xml:space="preserve">09:41  
20:14  </t>
  </si>
  <si>
    <t xml:space="preserve">09:28  
21:12  </t>
  </si>
  <si>
    <t xml:space="preserve">09:53  
18:58  </t>
  </si>
  <si>
    <t xml:space="preserve">09:32  
20:05  </t>
  </si>
  <si>
    <t xml:space="preserve">09:50  
22:41  </t>
  </si>
  <si>
    <t xml:space="preserve">09:40  
23:12  </t>
  </si>
  <si>
    <t xml:space="preserve">10:19  
01:08  </t>
  </si>
  <si>
    <t xml:space="preserve">09:50  
21:09  </t>
  </si>
  <si>
    <t xml:space="preserve">09:50  
18:56  </t>
  </si>
  <si>
    <t xml:space="preserve">09:43  
19:16  </t>
  </si>
  <si>
    <t xml:space="preserve">09:42  
22:01  </t>
  </si>
  <si>
    <t xml:space="preserve">10:11  
23:49  </t>
  </si>
  <si>
    <t>周步强</t>
  </si>
  <si>
    <t>研究院-大数据开发部</t>
  </si>
  <si>
    <t>大数据开发工程师</t>
  </si>
  <si>
    <t xml:space="preserve">09:19  
20:13  </t>
  </si>
  <si>
    <t xml:space="preserve">09:18  
22:00  </t>
  </si>
  <si>
    <t xml:space="preserve">09:19  
22:13  </t>
  </si>
  <si>
    <t xml:space="preserve">09:21  
22:28  </t>
  </si>
  <si>
    <t xml:space="preserve">14:22  
18:48  </t>
  </si>
  <si>
    <t xml:space="preserve">09:22  
21:09  </t>
  </si>
  <si>
    <t xml:space="preserve">09:30  
21:03  </t>
  </si>
  <si>
    <t xml:space="preserve">09:26  
21:45  </t>
  </si>
  <si>
    <t xml:space="preserve">09:25  
21:10  </t>
  </si>
  <si>
    <t xml:space="preserve">09:27  
21:09  </t>
  </si>
  <si>
    <t>杨胜楠</t>
  </si>
  <si>
    <t xml:space="preserve">10:13  
19:13  </t>
  </si>
  <si>
    <t xml:space="preserve">10:05  
20:29  </t>
  </si>
  <si>
    <t xml:space="preserve">10:12  
20:20  </t>
  </si>
  <si>
    <t xml:space="preserve">09:39  
20:01  </t>
  </si>
  <si>
    <t xml:space="preserve">09:35  
18:01  </t>
  </si>
  <si>
    <t xml:space="preserve">09:52  
22:05  </t>
  </si>
  <si>
    <t xml:space="preserve">09:48  
18:05  </t>
  </si>
  <si>
    <t xml:space="preserve">09:41  
22:04  </t>
  </si>
  <si>
    <t xml:space="preserve">09:38  
22:02  </t>
  </si>
  <si>
    <t xml:space="preserve">09:53  
20:02  </t>
  </si>
  <si>
    <t xml:space="preserve">09:43  
20:02  </t>
  </si>
  <si>
    <t xml:space="preserve">10:40  </t>
  </si>
  <si>
    <t xml:space="preserve">09:41  
22:05  </t>
  </si>
  <si>
    <t xml:space="preserve">09:41  </t>
  </si>
  <si>
    <t xml:space="preserve">09:42  
20:01  </t>
  </si>
  <si>
    <t xml:space="preserve">09:42  
20:10  </t>
  </si>
  <si>
    <t>王滨</t>
  </si>
  <si>
    <t>hadoop开发工程师</t>
  </si>
  <si>
    <t xml:space="preserve">09:45  
22:16  </t>
  </si>
  <si>
    <t xml:space="preserve">10:35  
18:34  </t>
  </si>
  <si>
    <t xml:space="preserve">13:54  
20:13  </t>
  </si>
  <si>
    <t xml:space="preserve">10:45  
18:16  </t>
  </si>
  <si>
    <t xml:space="preserve">09:42  
22:42  </t>
  </si>
  <si>
    <t xml:space="preserve">10:08  
22:25  </t>
  </si>
  <si>
    <t xml:space="preserve">10:08  
20:25  </t>
  </si>
  <si>
    <t xml:space="preserve">10:15  
22:22  </t>
  </si>
  <si>
    <t xml:space="preserve">09:35  
22:31  </t>
  </si>
  <si>
    <t xml:space="preserve">10:16  
22:12  </t>
  </si>
  <si>
    <t xml:space="preserve">10:29 
23:01  </t>
  </si>
  <si>
    <t xml:space="preserve">10:14  
22:44  </t>
  </si>
  <si>
    <t xml:space="preserve">10:36  
22:26  </t>
  </si>
  <si>
    <t xml:space="preserve">09:37  
02:32  </t>
  </si>
  <si>
    <t xml:space="preserve">13:09  
18:32  </t>
  </si>
  <si>
    <t xml:space="preserve">09:37  
22:05  </t>
  </si>
  <si>
    <t xml:space="preserve">10:13   
22:36  </t>
  </si>
  <si>
    <t xml:space="preserve">10:23  
22:04  </t>
  </si>
  <si>
    <t xml:space="preserve">09:38  
18:10  </t>
  </si>
  <si>
    <t xml:space="preserve">10:20  
20:05  </t>
  </si>
  <si>
    <t xml:space="preserve">10:17  
19:11  </t>
  </si>
  <si>
    <t>谭正强</t>
  </si>
  <si>
    <t xml:space="preserve">10:05  
19:13  </t>
  </si>
  <si>
    <t xml:space="preserve">10:05  </t>
  </si>
  <si>
    <t xml:space="preserve">10:03  
20:23  </t>
  </si>
  <si>
    <t xml:space="preserve">10:34  
20:04  </t>
  </si>
  <si>
    <t xml:space="preserve">09:48  
20:23  </t>
  </si>
  <si>
    <t xml:space="preserve">09:46  
21:09  </t>
  </si>
  <si>
    <t xml:space="preserve">09:29  
20:16  </t>
  </si>
  <si>
    <t xml:space="preserve">09:31  
20:10  </t>
  </si>
  <si>
    <t xml:space="preserve">09:31  
22:20  </t>
  </si>
  <si>
    <t xml:space="preserve">09:35  </t>
  </si>
  <si>
    <t xml:space="preserve">09:37  
18:08  </t>
  </si>
  <si>
    <t xml:space="preserve">09:28  
23:11  </t>
  </si>
  <si>
    <t>石冶</t>
  </si>
  <si>
    <t xml:space="preserve">09:43  
22:02  </t>
  </si>
  <si>
    <t xml:space="preserve">09:39  
20:07  </t>
  </si>
  <si>
    <t xml:space="preserve">10:04  
20:08  </t>
  </si>
  <si>
    <t xml:space="preserve">09:29  
22:52  </t>
  </si>
  <si>
    <t xml:space="preserve">09:18  
22:19  </t>
  </si>
  <si>
    <t xml:space="preserve">09:25  
20:11  </t>
  </si>
  <si>
    <t xml:space="preserve">09:33  
22:05  </t>
  </si>
  <si>
    <t xml:space="preserve">09:36  
21:11  </t>
  </si>
  <si>
    <t xml:space="preserve">09:35  
22:06  </t>
  </si>
  <si>
    <t xml:space="preserve">09:35  
22:16  </t>
  </si>
  <si>
    <t xml:space="preserve">09:37  
20:10  </t>
  </si>
  <si>
    <t xml:space="preserve">09:34  
22:44  </t>
  </si>
  <si>
    <t xml:space="preserve">09:37  
20:03  </t>
  </si>
  <si>
    <t xml:space="preserve">09:35  
22:04  </t>
  </si>
  <si>
    <t xml:space="preserve">09:37  
22:17  </t>
  </si>
  <si>
    <t xml:space="preserve">09:44  
22:19  </t>
  </si>
  <si>
    <t xml:space="preserve">09:43  
23:30  </t>
  </si>
  <si>
    <t xml:space="preserve">09:52  
18:13  </t>
  </si>
  <si>
    <t xml:space="preserve">08:14  
22:29  </t>
  </si>
  <si>
    <t xml:space="preserve">09:17  
22:11  </t>
  </si>
  <si>
    <t>李冬兵</t>
  </si>
  <si>
    <t xml:space="preserve">11:56  
21:00  </t>
  </si>
  <si>
    <t xml:space="preserve">08:21  
21:08  </t>
  </si>
  <si>
    <t xml:space="preserve">08:15  
21:22  </t>
  </si>
  <si>
    <t xml:space="preserve">08:17  
22:00  </t>
  </si>
  <si>
    <t xml:space="preserve">08:18  
21:45  </t>
  </si>
  <si>
    <t xml:space="preserve">08:18  
22:00  </t>
  </si>
  <si>
    <t xml:space="preserve">08:19  
22:09  </t>
  </si>
  <si>
    <t xml:space="preserve">08:16  
21:31  </t>
  </si>
  <si>
    <t>贾可</t>
  </si>
  <si>
    <t xml:space="preserve">00:08  </t>
  </si>
  <si>
    <t xml:space="preserve">10:02  
21:39  </t>
  </si>
  <si>
    <t xml:space="preserve">10:18  
21:50  </t>
  </si>
  <si>
    <t xml:space="preserve">10:16  
23:20  </t>
  </si>
  <si>
    <t xml:space="preserve">09:46  
23:22  </t>
  </si>
  <si>
    <t xml:space="preserve">09:43  
23:06  </t>
  </si>
  <si>
    <t xml:space="preserve">09:37  
21:25  </t>
  </si>
  <si>
    <t xml:space="preserve">09:45  
23:44  </t>
  </si>
  <si>
    <t xml:space="preserve">09:40  
22:47  </t>
  </si>
  <si>
    <t xml:space="preserve">10:05  
22:15  </t>
  </si>
  <si>
    <t xml:space="preserve">09:51  
22:23  </t>
  </si>
  <si>
    <t xml:space="preserve">09:45  
23:36  </t>
  </si>
  <si>
    <t xml:space="preserve">22:45  </t>
  </si>
  <si>
    <t xml:space="preserve">09:42  
02:32  </t>
  </si>
  <si>
    <t xml:space="preserve">01:23  </t>
  </si>
  <si>
    <t xml:space="preserve">22:54  </t>
  </si>
  <si>
    <t xml:space="preserve">09:42  
22:53  </t>
  </si>
  <si>
    <t xml:space="preserve">09:46  
22:19  </t>
  </si>
  <si>
    <t xml:space="preserve">09:45  
22:08  </t>
  </si>
  <si>
    <t xml:space="preserve">09:44  
21:24  </t>
  </si>
  <si>
    <t xml:space="preserve">21:57  </t>
  </si>
  <si>
    <t xml:space="preserve">09:42  
23:07  </t>
  </si>
  <si>
    <t>段泽华</t>
  </si>
  <si>
    <t>大数据研发经理</t>
  </si>
  <si>
    <t xml:space="preserve">09:34  
19:17  </t>
  </si>
  <si>
    <t xml:space="preserve">09:39  
20:50  </t>
  </si>
  <si>
    <t xml:space="preserve">10:30  
21:05  </t>
  </si>
  <si>
    <t xml:space="preserve">09:36  
20:48  </t>
  </si>
  <si>
    <t xml:space="preserve">09:37  
20:49  </t>
  </si>
  <si>
    <t xml:space="preserve">09:45  
20:54  </t>
  </si>
  <si>
    <t xml:space="preserve">09:57  
23:06  </t>
  </si>
  <si>
    <t xml:space="preserve">10:21  
21:19  </t>
  </si>
  <si>
    <t xml:space="preserve">09:52  
20:45  </t>
  </si>
  <si>
    <t xml:space="preserve">09:35  
20:37  </t>
  </si>
  <si>
    <t xml:space="preserve">09:33  
23:08  </t>
  </si>
  <si>
    <t xml:space="preserve">09:36  
20:49  </t>
  </si>
  <si>
    <t xml:space="preserve">10:18  
21:13  </t>
  </si>
  <si>
    <t xml:space="preserve">09:37  
01:23  </t>
  </si>
  <si>
    <t xml:space="preserve">10:24  
22:25  </t>
  </si>
  <si>
    <t xml:space="preserve">09:37  
21:21  </t>
  </si>
  <si>
    <t xml:space="preserve">09:31  
20:48  </t>
  </si>
  <si>
    <t xml:space="preserve">10:18  
00:28  </t>
  </si>
  <si>
    <t xml:space="preserve">10:11  
21:18  </t>
  </si>
  <si>
    <t xml:space="preserve">09:55  
20:34  </t>
  </si>
  <si>
    <t xml:space="preserve">09:47  
22:58  </t>
  </si>
  <si>
    <t>朱孟杰</t>
  </si>
  <si>
    <t>研究院-大数据开发部-项目技术组</t>
  </si>
  <si>
    <t xml:space="preserve">12:32  
18:19  </t>
  </si>
  <si>
    <t>赵镇南</t>
  </si>
  <si>
    <t xml:space="preserve">09:34  
21:11  </t>
  </si>
  <si>
    <t xml:space="preserve">09:38  
20:05  </t>
  </si>
  <si>
    <t xml:space="preserve">09:29  
21:10  </t>
  </si>
  <si>
    <t xml:space="preserve">09:27   
20:02  </t>
  </si>
  <si>
    <t xml:space="preserve">09:31  
20:03  </t>
  </si>
  <si>
    <t xml:space="preserve">09:29  
20:02  </t>
  </si>
  <si>
    <t xml:space="preserve">09:30  
20:02  </t>
  </si>
  <si>
    <t>张厚星</t>
  </si>
  <si>
    <t xml:space="preserve">09:19  
02:24  </t>
  </si>
  <si>
    <t xml:space="preserve">09:51  
20:42  </t>
  </si>
  <si>
    <t xml:space="preserve">09:56  
21:10  </t>
  </si>
  <si>
    <t xml:space="preserve">09:46  
19:36  </t>
  </si>
  <si>
    <t xml:space="preserve">09:36  
20:38  </t>
  </si>
  <si>
    <t xml:space="preserve">09:31  
22:22  </t>
  </si>
  <si>
    <t xml:space="preserve">10:11  
23:28  </t>
  </si>
  <si>
    <t xml:space="preserve">09:44  
22:08  </t>
  </si>
  <si>
    <t xml:space="preserve">09:49  
20:22  </t>
  </si>
  <si>
    <t xml:space="preserve">10:13  
22:15  </t>
  </si>
  <si>
    <t xml:space="preserve">09:23  
23:44  </t>
  </si>
  <si>
    <t xml:space="preserve">09:38  
22:20  </t>
  </si>
  <si>
    <t xml:space="preserve">09:50  
21:26  </t>
  </si>
  <si>
    <t xml:space="preserve">10:05  
22:53  </t>
  </si>
  <si>
    <t xml:space="preserve">09:49  
01:14  </t>
  </si>
  <si>
    <t xml:space="preserve">10:46  
21:41  </t>
  </si>
  <si>
    <t xml:space="preserve">10:01 
22:52  </t>
  </si>
  <si>
    <t xml:space="preserve">10:26  
23:59  </t>
  </si>
  <si>
    <t xml:space="preserve">09:35  
21:55  </t>
  </si>
  <si>
    <t xml:space="preserve">10:05  
20:43  </t>
  </si>
  <si>
    <t xml:space="preserve">09:54  
23:03  </t>
  </si>
  <si>
    <t>王志敏</t>
  </si>
  <si>
    <t xml:space="preserve">09:25  
20:13  </t>
  </si>
  <si>
    <t xml:space="preserve">09:30  
20:01  </t>
  </si>
  <si>
    <t xml:space="preserve">09:25  
20:02  </t>
  </si>
  <si>
    <t xml:space="preserve">09:20  
20:03  </t>
  </si>
  <si>
    <t xml:space="preserve">09:32  
21:05  </t>
  </si>
  <si>
    <t xml:space="preserve">09:33  
18:02  </t>
  </si>
  <si>
    <t xml:space="preserve">09:34  
21:26  </t>
  </si>
  <si>
    <t xml:space="preserve">09:33  
20:02  </t>
  </si>
  <si>
    <t xml:space="preserve">09:33  
21:02  </t>
  </si>
  <si>
    <t>王渊</t>
  </si>
  <si>
    <t xml:space="preserve">12:31  
18:36  </t>
  </si>
  <si>
    <t xml:space="preserve">08:44  
18:27  </t>
  </si>
  <si>
    <t xml:space="preserve">08:55  
20:04  </t>
  </si>
  <si>
    <t xml:space="preserve">08:58  
20:02  </t>
  </si>
  <si>
    <t xml:space="preserve">08:54  
19:32  </t>
  </si>
  <si>
    <t>田伟</t>
  </si>
  <si>
    <t xml:space="preserve">09:32  
20:30  </t>
  </si>
  <si>
    <t xml:space="preserve">09:28  
19:06  </t>
  </si>
  <si>
    <t xml:space="preserve">09:39  
20:26  </t>
  </si>
  <si>
    <t xml:space="preserve">09:32  
20:02  </t>
  </si>
  <si>
    <t xml:space="preserve">09:32  
20:03  </t>
  </si>
  <si>
    <t xml:space="preserve">09:34  
19:08  </t>
  </si>
  <si>
    <t xml:space="preserve">09:25  
19:10  </t>
  </si>
  <si>
    <t xml:space="preserve">09:31  
18:49  </t>
  </si>
  <si>
    <t xml:space="preserve">09:32  
22:04  </t>
  </si>
  <si>
    <t xml:space="preserve">09:31  
19:02  </t>
  </si>
  <si>
    <t xml:space="preserve">09:41  
20:05  </t>
  </si>
  <si>
    <t xml:space="preserve">09:36  
20:19  </t>
  </si>
  <si>
    <t xml:space="preserve">09:48  
21:32  </t>
  </si>
  <si>
    <t xml:space="preserve">09:29  
21:29  </t>
  </si>
  <si>
    <t xml:space="preserve">09:36  
19:10  </t>
  </si>
  <si>
    <t>钱亚运</t>
  </si>
  <si>
    <t xml:space="preserve">09:56  
19:32  </t>
  </si>
  <si>
    <t xml:space="preserve">09:42  
19:17  </t>
  </si>
  <si>
    <t xml:space="preserve">10:08  
20:30  </t>
  </si>
  <si>
    <t xml:space="preserve">12:40  
21:33  </t>
  </si>
  <si>
    <t xml:space="preserve">09:39  
21:17  </t>
  </si>
  <si>
    <t xml:space="preserve">09:30  
20:28  </t>
  </si>
  <si>
    <t xml:space="preserve">09:52  
22:44  </t>
  </si>
  <si>
    <t xml:space="preserve">09:54  
00:02  </t>
  </si>
  <si>
    <t xml:space="preserve">09:39  
20:17  </t>
  </si>
  <si>
    <t xml:space="preserve">10:09  
22:12  </t>
  </si>
  <si>
    <t xml:space="preserve">09:54  
20:33  </t>
  </si>
  <si>
    <t xml:space="preserve">09:58  
23:51  </t>
  </si>
  <si>
    <t xml:space="preserve">10:00  
22:20  </t>
  </si>
  <si>
    <t xml:space="preserve">10:00  
21:26  </t>
  </si>
  <si>
    <t xml:space="preserve">10:15  
22:54  </t>
  </si>
  <si>
    <t xml:space="preserve">14:24  
01:15  </t>
  </si>
  <si>
    <t xml:space="preserve">10:09  
21:32  </t>
  </si>
  <si>
    <t xml:space="preserve">09:56  
22:53  </t>
  </si>
  <si>
    <t xml:space="preserve">10:14  
00:28  </t>
  </si>
  <si>
    <t xml:space="preserve">10:23  
21:18  </t>
  </si>
  <si>
    <t xml:space="preserve">09:59  
21:29  </t>
  </si>
  <si>
    <t xml:space="preserve">09:59  
23:59  </t>
  </si>
  <si>
    <t>逯智超</t>
  </si>
  <si>
    <t xml:space="preserve">08:46  </t>
  </si>
  <si>
    <t xml:space="preserve">08:47  
18:01  </t>
  </si>
  <si>
    <t xml:space="preserve">08:49  
18:01  </t>
  </si>
  <si>
    <t xml:space="preserve">08:49  
18:02  </t>
  </si>
  <si>
    <t xml:space="preserve">08:52  
18:02  </t>
  </si>
  <si>
    <t xml:space="preserve">08:47  </t>
  </si>
  <si>
    <t>张松红</t>
  </si>
  <si>
    <t>研究院-东方号融媒体项目</t>
  </si>
  <si>
    <t xml:space="preserve">09:30  
23:02  </t>
  </si>
  <si>
    <t xml:space="preserve">09:27  
00:20  </t>
  </si>
  <si>
    <t xml:space="preserve">18:10  </t>
  </si>
  <si>
    <t xml:space="preserve">09:42  
22:58  </t>
  </si>
  <si>
    <t xml:space="preserve">09:27  
23:10  </t>
  </si>
  <si>
    <t xml:space="preserve">09:41  
21:00  </t>
  </si>
  <si>
    <t xml:space="preserve">09:23  
22:52  </t>
  </si>
  <si>
    <t xml:space="preserve">09:56  
22:02  </t>
  </si>
  <si>
    <t xml:space="preserve">09:23  
22:27  </t>
  </si>
  <si>
    <t xml:space="preserve">09:32  
20:41  </t>
  </si>
  <si>
    <t xml:space="preserve">22:07  </t>
  </si>
  <si>
    <t xml:space="preserve">08:57  
22:15  </t>
  </si>
  <si>
    <t xml:space="preserve">10:04  
23:27  </t>
  </si>
  <si>
    <t xml:space="preserve">09:15  
21:25  </t>
  </si>
  <si>
    <t xml:space="preserve">09:45  
23:37  </t>
  </si>
  <si>
    <t xml:space="preserve">09:11  
21:33  </t>
  </si>
  <si>
    <t xml:space="preserve">09:19  
21:45  </t>
  </si>
  <si>
    <t xml:space="preserve">09:38  
20:37  </t>
  </si>
  <si>
    <t xml:space="preserve">09:54  
20:31  </t>
  </si>
  <si>
    <t>王军伟</t>
  </si>
  <si>
    <t xml:space="preserve">20:51  </t>
  </si>
  <si>
    <t xml:space="preserve">10:00  
22:29  </t>
  </si>
  <si>
    <t xml:space="preserve">09:18  
21:02  </t>
  </si>
  <si>
    <t xml:space="preserve">09:45  
22:30  </t>
  </si>
  <si>
    <t xml:space="preserve">09:41  
22:14  </t>
  </si>
  <si>
    <t xml:space="preserve">22:16  </t>
  </si>
  <si>
    <t xml:space="preserve">09:38  
18:24  </t>
  </si>
  <si>
    <t xml:space="preserve">09:27  
22:34  </t>
  </si>
  <si>
    <t xml:space="preserve">09:17  
22:25  </t>
  </si>
  <si>
    <t xml:space="preserve">23:31  </t>
  </si>
  <si>
    <t xml:space="preserve">23:05  </t>
  </si>
  <si>
    <t xml:space="preserve">09:37  
22:48  </t>
  </si>
  <si>
    <t xml:space="preserve">22:31  </t>
  </si>
  <si>
    <t xml:space="preserve">09:18  
22:55  </t>
  </si>
  <si>
    <t xml:space="preserve">09:56  
18:22  </t>
  </si>
  <si>
    <t xml:space="preserve">09:18  
22:34  </t>
  </si>
  <si>
    <t xml:space="preserve">09:52  
22:42  </t>
  </si>
  <si>
    <t xml:space="preserve">22:32  </t>
  </si>
  <si>
    <t>黄罗</t>
  </si>
  <si>
    <t xml:space="preserve">08:41  
18:21  </t>
  </si>
  <si>
    <t xml:space="preserve">08:44  
18:32  </t>
  </si>
  <si>
    <t xml:space="preserve">08:39  
20:08  </t>
  </si>
  <si>
    <t xml:space="preserve">08:31  
21:14  </t>
  </si>
  <si>
    <t xml:space="preserve">08:43  
20:14  </t>
  </si>
  <si>
    <t xml:space="preserve">08:38  
18:10  </t>
  </si>
  <si>
    <t xml:space="preserve">08:32   
19:24  </t>
  </si>
  <si>
    <t xml:space="preserve">08:43  
20:25  </t>
  </si>
  <si>
    <t xml:space="preserve">08:43  
18:06  </t>
  </si>
  <si>
    <t xml:space="preserve">08:44  
20:23  </t>
  </si>
  <si>
    <t xml:space="preserve">08:53  
18:16  </t>
  </si>
  <si>
    <t xml:space="preserve">08:31  
18:09  </t>
  </si>
  <si>
    <t xml:space="preserve">08:45  
18:18  </t>
  </si>
  <si>
    <t xml:space="preserve">08:55  
18:09  </t>
  </si>
  <si>
    <t xml:space="preserve">08:39  
20:38  </t>
  </si>
  <si>
    <t xml:space="preserve">08:43  
18:32  </t>
  </si>
  <si>
    <t xml:space="preserve">08:50  
18:27  </t>
  </si>
  <si>
    <t xml:space="preserve">08:55  
22:01  </t>
  </si>
  <si>
    <t xml:space="preserve">08:50  
18:18  </t>
  </si>
  <si>
    <t xml:space="preserve">08:56  
18:08  </t>
  </si>
  <si>
    <t>韩潇凯</t>
  </si>
  <si>
    <t xml:space="preserve">09:11  
20:23  </t>
  </si>
  <si>
    <t xml:space="preserve">09:10  
21:21  </t>
  </si>
  <si>
    <t xml:space="preserve">09:10  
21:16  </t>
  </si>
  <si>
    <t xml:space="preserve">09:10  
21:10  </t>
  </si>
  <si>
    <t xml:space="preserve">09:12  
21:11  </t>
  </si>
  <si>
    <t xml:space="preserve">09:08  
18:31  </t>
  </si>
  <si>
    <t xml:space="preserve">09:07  
18:10  </t>
  </si>
  <si>
    <t xml:space="preserve">09:10  
18:06  </t>
  </si>
  <si>
    <t xml:space="preserve">09:08  
21:04  </t>
  </si>
  <si>
    <t xml:space="preserve">09:14  
22:22  </t>
  </si>
  <si>
    <t xml:space="preserve">09:13  
22:07  </t>
  </si>
  <si>
    <t xml:space="preserve">09:15  
21:11  </t>
  </si>
  <si>
    <t xml:space="preserve">09:13  
20:11  </t>
  </si>
  <si>
    <t xml:space="preserve">09:16  
21:13  </t>
  </si>
  <si>
    <t xml:space="preserve">09:22  
18:04  </t>
  </si>
  <si>
    <t>陈震伟</t>
  </si>
  <si>
    <t xml:space="preserve">09:57  
20:06  </t>
  </si>
  <si>
    <t xml:space="preserve">10:07  
18:24  </t>
  </si>
  <si>
    <t xml:space="preserve">10:04  
22:00  </t>
  </si>
  <si>
    <t xml:space="preserve">10:08  
22:09  </t>
  </si>
  <si>
    <t xml:space="preserve">10:02  
18:20  </t>
  </si>
  <si>
    <t xml:space="preserve">10:01  
21:40  </t>
  </si>
  <si>
    <t xml:space="preserve">09:55  
21:50  </t>
  </si>
  <si>
    <t xml:space="preserve">09:52  
23:12  </t>
  </si>
  <si>
    <t xml:space="preserve">09:58  
23:22  </t>
  </si>
  <si>
    <t xml:space="preserve">10:37  
22:19  </t>
  </si>
  <si>
    <t xml:space="preserve">10:08  
01:45  </t>
  </si>
  <si>
    <t xml:space="preserve">11:17  
01:47  </t>
  </si>
  <si>
    <t xml:space="preserve">10:02  
02:37  </t>
  </si>
  <si>
    <t xml:space="preserve">11:43  
22:28  </t>
  </si>
  <si>
    <t xml:space="preserve">09:45  
23:02  </t>
  </si>
  <si>
    <t xml:space="preserve">09:47  
00:52  </t>
  </si>
  <si>
    <t xml:space="preserve">09:57  
19:02  </t>
  </si>
  <si>
    <t xml:space="preserve">09:54  
21:55  </t>
  </si>
  <si>
    <t xml:space="preserve">09:50  
20:01  </t>
  </si>
  <si>
    <t xml:space="preserve">09:45  
19:14  </t>
  </si>
  <si>
    <t xml:space="preserve">09:47  
21:00  </t>
  </si>
  <si>
    <t xml:space="preserve">09:57  
18:39  </t>
  </si>
  <si>
    <t>陈洪光</t>
  </si>
  <si>
    <t xml:space="preserve">10:00  
18:05  </t>
  </si>
  <si>
    <t xml:space="preserve">18:42  
20:01  </t>
  </si>
  <si>
    <t xml:space="preserve">20:13  </t>
  </si>
  <si>
    <t xml:space="preserve">09:53  
20:25  </t>
  </si>
  <si>
    <t xml:space="preserve">09:32  
20:21  </t>
  </si>
  <si>
    <t xml:space="preserve">09:48  
22:44  </t>
  </si>
  <si>
    <t xml:space="preserve">10:07  
19:22  </t>
  </si>
  <si>
    <t xml:space="preserve">09:52  
21:28  </t>
  </si>
  <si>
    <t xml:space="preserve">09:36  
21:20  </t>
  </si>
  <si>
    <t xml:space="preserve">09:31  
20:12  </t>
  </si>
  <si>
    <t xml:space="preserve">08:59  
18:10  </t>
  </si>
  <si>
    <t>赵永</t>
  </si>
  <si>
    <t>研究院-技术运维部</t>
  </si>
  <si>
    <t>运维工程师</t>
  </si>
  <si>
    <t xml:space="preserve">09:31  
20:37  </t>
  </si>
  <si>
    <t xml:space="preserve">09:35  
20:31  </t>
  </si>
  <si>
    <t xml:space="preserve">09:35  
19:31  </t>
  </si>
  <si>
    <t xml:space="preserve">09:27  
22:05  </t>
  </si>
  <si>
    <t xml:space="preserve">09:34  
22:19  </t>
  </si>
  <si>
    <t xml:space="preserve">09:52  
21:21  </t>
  </si>
  <si>
    <t xml:space="preserve">09:36  
20:13  </t>
  </si>
  <si>
    <t xml:space="preserve">09:27  
20:12  </t>
  </si>
  <si>
    <t xml:space="preserve">09:42  
20:27  </t>
  </si>
  <si>
    <t xml:space="preserve">09:44  
21:23  </t>
  </si>
  <si>
    <t xml:space="preserve">09:37  
19:28  </t>
  </si>
  <si>
    <t xml:space="preserve">09:44  
20:06  </t>
  </si>
  <si>
    <t xml:space="preserve">09:44  
20:24  </t>
  </si>
  <si>
    <t xml:space="preserve">09:32  
21:26  </t>
  </si>
  <si>
    <t>张逸云</t>
  </si>
  <si>
    <t>运维开发工程师</t>
  </si>
  <si>
    <t xml:space="preserve">10:07  </t>
  </si>
  <si>
    <t xml:space="preserve">09:27  
19:10  </t>
  </si>
  <si>
    <t xml:space="preserve">09:24  
20:29  </t>
  </si>
  <si>
    <t xml:space="preserve">09:29  
22:30  </t>
  </si>
  <si>
    <t xml:space="preserve">09:32  
20:06  </t>
  </si>
  <si>
    <t xml:space="preserve">09:28  
18:51  </t>
  </si>
  <si>
    <t>杨尚俊</t>
  </si>
  <si>
    <t>运维经理</t>
  </si>
  <si>
    <t xml:space="preserve">10:38  
18:44  </t>
  </si>
  <si>
    <t xml:space="preserve">09:34  
20:20  </t>
  </si>
  <si>
    <t xml:space="preserve">09:58  
18:50  </t>
  </si>
  <si>
    <t xml:space="preserve">09:27  
19:15  </t>
  </si>
  <si>
    <t xml:space="preserve">09:27  
19:32  </t>
  </si>
  <si>
    <t xml:space="preserve">11:28  
19:51  </t>
  </si>
  <si>
    <t xml:space="preserve">09:43  
20:32  </t>
  </si>
  <si>
    <t xml:space="preserve">10:02  
19:01  </t>
  </si>
  <si>
    <t xml:space="preserve">11:42  
21:03  </t>
  </si>
  <si>
    <t xml:space="preserve">09:41  
20:40  </t>
  </si>
  <si>
    <t xml:space="preserve">20:36  </t>
  </si>
  <si>
    <t xml:space="preserve">09:57  
20:33  </t>
  </si>
  <si>
    <t xml:space="preserve">10:02  
18:51  </t>
  </si>
  <si>
    <t xml:space="preserve">10:08  
19:13  </t>
  </si>
  <si>
    <t xml:space="preserve">10:12  
19:51  </t>
  </si>
  <si>
    <t xml:space="preserve">10:06  </t>
  </si>
  <si>
    <t xml:space="preserve">09:51  
20:10  </t>
  </si>
  <si>
    <t xml:space="preserve">10:02  
18:50  </t>
  </si>
  <si>
    <t xml:space="preserve">09:58  
19:40  </t>
  </si>
  <si>
    <t xml:space="preserve">10:02  
20:08  </t>
  </si>
  <si>
    <t xml:space="preserve">10:07  
18:30  </t>
  </si>
  <si>
    <t xml:space="preserve">11:07  
18:45  </t>
  </si>
  <si>
    <t>李鹏飞</t>
  </si>
  <si>
    <t xml:space="preserve">09:06  
21:51  </t>
  </si>
  <si>
    <t xml:space="preserve">09:06  
18:42  </t>
  </si>
  <si>
    <t xml:space="preserve">09:06  
19:04  </t>
  </si>
  <si>
    <t xml:space="preserve">09:03  
19:24  </t>
  </si>
  <si>
    <t xml:space="preserve">08:51  
20:03  </t>
  </si>
  <si>
    <t xml:space="preserve">08:53  
20:01  </t>
  </si>
  <si>
    <t xml:space="preserve">08:51  
20:40  </t>
  </si>
  <si>
    <t xml:space="preserve">08:53  
19:26  </t>
  </si>
  <si>
    <t xml:space="preserve">09:13  
18:05  </t>
  </si>
  <si>
    <t xml:space="preserve">08:52  
18:41  </t>
  </si>
  <si>
    <t xml:space="preserve">08:52  
20:05  </t>
  </si>
  <si>
    <t xml:space="preserve">08:52  
20:08  </t>
  </si>
  <si>
    <t xml:space="preserve">07:58  
18:56  </t>
  </si>
  <si>
    <t xml:space="preserve">08:49  
20:08  </t>
  </si>
  <si>
    <t xml:space="preserve">09:06  
18:51  </t>
  </si>
  <si>
    <t>李珮瑜</t>
  </si>
  <si>
    <t>网络工程师</t>
  </si>
  <si>
    <t xml:space="preserve">08:54  
18:06  </t>
  </si>
  <si>
    <t xml:space="preserve">08:57  
20:09  </t>
  </si>
  <si>
    <t xml:space="preserve">08:56  
18:04  </t>
  </si>
  <si>
    <t xml:space="preserve">08:46  
20:03  </t>
  </si>
  <si>
    <t xml:space="preserve">08:52  
20:13  </t>
  </si>
  <si>
    <t xml:space="preserve">08:48  
18:02  </t>
  </si>
  <si>
    <t xml:space="preserve">08:45  
18:09  </t>
  </si>
  <si>
    <t xml:space="preserve">08:53  
20:00  </t>
  </si>
  <si>
    <t xml:space="preserve">08:47  
18:16  </t>
  </si>
  <si>
    <t xml:space="preserve">08:45  
21:02  </t>
  </si>
  <si>
    <t xml:space="preserve">08:42  
18:01  </t>
  </si>
  <si>
    <t xml:space="preserve">08:44  
20:00  </t>
  </si>
  <si>
    <t xml:space="preserve">08:47  
18:04  </t>
  </si>
  <si>
    <t>胡继阳</t>
  </si>
  <si>
    <t xml:space="preserve">09:39  
20:04  </t>
  </si>
  <si>
    <t xml:space="preserve">09:17  
20:09  </t>
  </si>
  <si>
    <t xml:space="preserve">09:35  
19:09  </t>
  </si>
  <si>
    <t xml:space="preserve">09:17  
22:29  </t>
  </si>
  <si>
    <t xml:space="preserve">09:36  
21:15  </t>
  </si>
  <si>
    <t xml:space="preserve">09:15  
20:09  </t>
  </si>
  <si>
    <t xml:space="preserve">09:16  
20:08  </t>
  </si>
  <si>
    <t xml:space="preserve">09:17  
20:03  </t>
  </si>
  <si>
    <t xml:space="preserve">09:18  
19:29  </t>
  </si>
  <si>
    <t xml:space="preserve">09:16  
20:03  </t>
  </si>
  <si>
    <t xml:space="preserve">09:16  
18:59  </t>
  </si>
  <si>
    <t>樊顾凯</t>
  </si>
  <si>
    <t xml:space="preserve">09:24  
18:35  </t>
  </si>
  <si>
    <t xml:space="preserve">09:22  
18:44  </t>
  </si>
  <si>
    <t xml:space="preserve">09:22  
23:58  </t>
  </si>
  <si>
    <t xml:space="preserve">10:59  </t>
  </si>
  <si>
    <t xml:space="preserve">09:18  
18:48  </t>
  </si>
  <si>
    <t xml:space="preserve">09:27  
21:52  </t>
  </si>
  <si>
    <t xml:space="preserve">09:09  
18:35  </t>
  </si>
  <si>
    <t xml:space="preserve">09:09  
18:31  </t>
  </si>
  <si>
    <t>陈一帆</t>
  </si>
  <si>
    <t xml:space="preserve">09:36   
18:11  </t>
  </si>
  <si>
    <t xml:space="preserve">09:37  
18:05  </t>
  </si>
  <si>
    <t xml:space="preserve">09:34  
18:04  </t>
  </si>
  <si>
    <t xml:space="preserve">09:33  
18:43  </t>
  </si>
  <si>
    <t xml:space="preserve">09:16  
18:04  </t>
  </si>
  <si>
    <t xml:space="preserve">09:33  
18:03  </t>
  </si>
  <si>
    <t xml:space="preserve">09:14  
18:06  </t>
  </si>
  <si>
    <t xml:space="preserve">09:35  
18:04  </t>
  </si>
  <si>
    <t xml:space="preserve">09:30  
18:04  </t>
  </si>
  <si>
    <t xml:space="preserve">09:34  
18:23  </t>
  </si>
  <si>
    <t xml:space="preserve">09:33  
18:23  </t>
  </si>
  <si>
    <t xml:space="preserve">09:33  
18:05  </t>
  </si>
  <si>
    <t xml:space="preserve">09:28  
18:01  </t>
  </si>
  <si>
    <t xml:space="preserve">09:34  
18:01  </t>
  </si>
  <si>
    <t>赵世亭</t>
  </si>
  <si>
    <t>研究院-罗塞塔实验室</t>
  </si>
  <si>
    <t>自然语言工程师</t>
  </si>
  <si>
    <t xml:space="preserve">09:26  
17:06  </t>
  </si>
  <si>
    <t xml:space="preserve">09:37  
17:00  </t>
  </si>
  <si>
    <t xml:space="preserve">09:15  
17:03  </t>
  </si>
  <si>
    <t xml:space="preserve">09:39  
17:04  </t>
  </si>
  <si>
    <t xml:space="preserve">09:23  
17:02  </t>
  </si>
  <si>
    <t xml:space="preserve">09:20  
17:01  </t>
  </si>
  <si>
    <t xml:space="preserve">09:48  
17:00  </t>
  </si>
  <si>
    <t xml:space="preserve">09:31  
17:00  </t>
  </si>
  <si>
    <t xml:space="preserve">09:27  
17:00  </t>
  </si>
  <si>
    <t xml:space="preserve">09:08  
17:00  </t>
  </si>
  <si>
    <t xml:space="preserve">09:14  
17:00  </t>
  </si>
  <si>
    <t xml:space="preserve">09:38  
17:00  </t>
  </si>
  <si>
    <t xml:space="preserve">09:32  
17:00  </t>
  </si>
  <si>
    <t xml:space="preserve">09:28  
17:00  </t>
  </si>
  <si>
    <t>张文博</t>
  </si>
  <si>
    <t>自然语言工程师实习生</t>
  </si>
  <si>
    <t xml:space="preserve">09:35  
18:53  </t>
  </si>
  <si>
    <t xml:space="preserve">09:33  
19:04  </t>
  </si>
  <si>
    <t xml:space="preserve">09:28  
18:27  </t>
  </si>
  <si>
    <t xml:space="preserve">09:33  
18:48  </t>
  </si>
  <si>
    <t xml:space="preserve">09:52  
18:12  </t>
  </si>
  <si>
    <t>王西子</t>
  </si>
  <si>
    <t>实验室实习生</t>
  </si>
  <si>
    <t xml:space="preserve">14:22  
17:13  </t>
  </si>
  <si>
    <t xml:space="preserve">09:04  
22:06  </t>
  </si>
  <si>
    <t xml:space="preserve">08:40  
22:08  </t>
  </si>
  <si>
    <t xml:space="preserve">08:39  
17:20  </t>
  </si>
  <si>
    <t xml:space="preserve">09:10  
17:15  </t>
  </si>
  <si>
    <t xml:space="preserve">08:31  
17:10  </t>
  </si>
  <si>
    <t xml:space="preserve">08:35  
22:00  </t>
  </si>
  <si>
    <t xml:space="preserve">08:24  
17:13  </t>
  </si>
  <si>
    <t xml:space="preserve">08:56  
17:12  </t>
  </si>
  <si>
    <t xml:space="preserve">08:25  
22:00  </t>
  </si>
  <si>
    <t xml:space="preserve">08:37  
22:07  </t>
  </si>
  <si>
    <t xml:space="preserve">08:28  
17:13  </t>
  </si>
  <si>
    <t>王超1</t>
  </si>
  <si>
    <t>数据编辑</t>
  </si>
  <si>
    <t xml:space="preserve">10:03   
23:51  </t>
  </si>
  <si>
    <t xml:space="preserve">09:27  
22:40  </t>
  </si>
  <si>
    <t xml:space="preserve">09:31  
23:28  </t>
  </si>
  <si>
    <t xml:space="preserve">09:28  
01:04  </t>
  </si>
  <si>
    <t xml:space="preserve">09:28  
22:15  </t>
  </si>
  <si>
    <t xml:space="preserve">09:46  
23:34  </t>
  </si>
  <si>
    <t xml:space="preserve">09:30  
22:31  </t>
  </si>
  <si>
    <t xml:space="preserve">09:42  
22:57  </t>
  </si>
  <si>
    <t xml:space="preserve">09:40  
23:53  </t>
  </si>
  <si>
    <t xml:space="preserve">09:41  
00:41  </t>
  </si>
  <si>
    <t xml:space="preserve">09:30  
23:42  </t>
  </si>
  <si>
    <t xml:space="preserve">09:37  
22:31  </t>
  </si>
  <si>
    <t xml:space="preserve">09:42  
22:55  </t>
  </si>
  <si>
    <t xml:space="preserve">09:41  
21:16  </t>
  </si>
  <si>
    <t xml:space="preserve">09:39  
23:21  </t>
  </si>
  <si>
    <t xml:space="preserve">09:44  
00:13  </t>
  </si>
  <si>
    <t xml:space="preserve">09:50 
22:27  </t>
  </si>
  <si>
    <t xml:space="preserve">09:42  
23:01  </t>
  </si>
  <si>
    <t xml:space="preserve">09:39  
23:19  </t>
  </si>
  <si>
    <t xml:space="preserve">09:39  
22:17  </t>
  </si>
  <si>
    <t>孙环荣</t>
  </si>
  <si>
    <t>实验室副主任</t>
  </si>
  <si>
    <t xml:space="preserve">09:06   
18:32  </t>
  </si>
  <si>
    <t xml:space="preserve">09:05  
19:36  </t>
  </si>
  <si>
    <t xml:space="preserve">09:18  
20:21  </t>
  </si>
  <si>
    <t xml:space="preserve">09:10 
19:30  </t>
  </si>
  <si>
    <t xml:space="preserve">09:15  
20:08  </t>
  </si>
  <si>
    <t xml:space="preserve">09:01  
20:03  </t>
  </si>
  <si>
    <t xml:space="preserve">09:12  
19:17  </t>
  </si>
  <si>
    <t xml:space="preserve">09:11  
19:42  </t>
  </si>
  <si>
    <t xml:space="preserve">09:07  
19:50  </t>
  </si>
  <si>
    <t xml:space="preserve">09:08  
18:39  </t>
  </si>
  <si>
    <t xml:space="preserve">09:10  
19:43  </t>
  </si>
  <si>
    <t xml:space="preserve">09:01  
20:02  </t>
  </si>
  <si>
    <t xml:space="preserve">09:09  
19:16  </t>
  </si>
  <si>
    <t xml:space="preserve">20:00  </t>
  </si>
  <si>
    <t xml:space="preserve">09:20  
20:34  </t>
  </si>
  <si>
    <t xml:space="preserve">09:07  
19:43  </t>
  </si>
  <si>
    <t xml:space="preserve">09:06  
19:11  </t>
  </si>
  <si>
    <t xml:space="preserve">09:11  
20:07  </t>
  </si>
  <si>
    <t xml:space="preserve">09:12  
19:15  </t>
  </si>
  <si>
    <t xml:space="preserve">08:31  
20:19  </t>
  </si>
  <si>
    <t>胡超</t>
  </si>
  <si>
    <t>模式识别工程师</t>
  </si>
  <si>
    <t xml:space="preserve">08:31  
21:39  </t>
  </si>
  <si>
    <t xml:space="preserve">09:27  
21:48  </t>
  </si>
  <si>
    <t xml:space="preserve">09:27  
21:22  </t>
  </si>
  <si>
    <t xml:space="preserve">13:19  </t>
  </si>
  <si>
    <t xml:space="preserve">09:04  
18:28  </t>
  </si>
  <si>
    <t xml:space="preserve">09:28  
21:56  </t>
  </si>
  <si>
    <t xml:space="preserve">09:29  
20:39  </t>
  </si>
  <si>
    <t xml:space="preserve">09:24  
18:05  </t>
  </si>
  <si>
    <t xml:space="preserve">08:57  
20:05  </t>
  </si>
  <si>
    <t>宫新伟</t>
  </si>
  <si>
    <t xml:space="preserve">09:05  
20:06  </t>
  </si>
  <si>
    <t xml:space="preserve">08:53  
18:10  </t>
  </si>
  <si>
    <t xml:space="preserve">09:12  
20:23  </t>
  </si>
  <si>
    <t xml:space="preserve">08:51  
20:09  </t>
  </si>
  <si>
    <t xml:space="preserve">09:07  
20:12  </t>
  </si>
  <si>
    <t xml:space="preserve">09:06  
20:17  </t>
  </si>
  <si>
    <t xml:space="preserve">09:08  
20:08  </t>
  </si>
  <si>
    <t xml:space="preserve">08:53  
19:06  </t>
  </si>
  <si>
    <t xml:space="preserve">08:52  
19:41  </t>
  </si>
  <si>
    <t xml:space="preserve">08:50  
20:24  </t>
  </si>
  <si>
    <t xml:space="preserve">08:52  
20:17  </t>
  </si>
  <si>
    <t xml:space="preserve">08:52  
20:12  </t>
  </si>
  <si>
    <t xml:space="preserve">08:51  
19:43  </t>
  </si>
  <si>
    <t xml:space="preserve">12:57  
20:04  </t>
  </si>
  <si>
    <t xml:space="preserve">08:51  
20:08  </t>
  </si>
  <si>
    <t xml:space="preserve">08:52  
20:35  </t>
  </si>
  <si>
    <t>丁紫悦</t>
  </si>
  <si>
    <t xml:space="preserve">09:30  
18:13  </t>
  </si>
  <si>
    <t xml:space="preserve">09:27  
18:02  </t>
  </si>
  <si>
    <t xml:space="preserve">09:32  
18:08  </t>
  </si>
  <si>
    <t xml:space="preserve">09:39  
18:05  </t>
  </si>
  <si>
    <t xml:space="preserve">09:38  
18:02  </t>
  </si>
  <si>
    <t xml:space="preserve">09:41  
18:06  </t>
  </si>
  <si>
    <t xml:space="preserve">09:52  
18:08  </t>
  </si>
  <si>
    <t xml:space="preserve">09:41  
18:05  </t>
  </si>
  <si>
    <t xml:space="preserve">09:29  
18:03  </t>
  </si>
  <si>
    <t xml:space="preserve">09:40  
18:03  </t>
  </si>
  <si>
    <t xml:space="preserve">09:34  
18:14  </t>
  </si>
  <si>
    <t xml:space="preserve">09:28  
18:03  </t>
  </si>
  <si>
    <t xml:space="preserve">09:29  
18:09  </t>
  </si>
  <si>
    <t xml:space="preserve">09:29  
18:02  </t>
  </si>
  <si>
    <t>单志辉</t>
  </si>
  <si>
    <t xml:space="preserve">08:25    
20:29  </t>
  </si>
  <si>
    <t xml:space="preserve">10:02  
20:29  </t>
  </si>
  <si>
    <t xml:space="preserve">08:34  
20:03  </t>
  </si>
  <si>
    <t xml:space="preserve">09:21  
20:15  </t>
  </si>
  <si>
    <t xml:space="preserve">08:20  
18:10  </t>
  </si>
  <si>
    <t xml:space="preserve">09:53  
20:11  </t>
  </si>
  <si>
    <t xml:space="preserve">08:36  
18:21  </t>
  </si>
  <si>
    <t xml:space="preserve">09:35  
19:48  </t>
  </si>
  <si>
    <t xml:space="preserve">08:17  
18:08  </t>
  </si>
  <si>
    <t xml:space="preserve">09:58  
20:14  </t>
  </si>
  <si>
    <t xml:space="preserve">08:42 
20:01  </t>
  </si>
  <si>
    <t xml:space="preserve">09:00  
20:39  </t>
  </si>
  <si>
    <t xml:space="preserve">09:12  
18:01  </t>
  </si>
  <si>
    <t xml:space="preserve">08:33  
18:03  </t>
  </si>
  <si>
    <t xml:space="preserve">10:02  
19:51  </t>
  </si>
  <si>
    <t xml:space="preserve">08:43  
20:01  </t>
  </si>
  <si>
    <t xml:space="preserve">08:25  
22:33  </t>
  </si>
  <si>
    <t xml:space="preserve">08:28  
18:12  </t>
  </si>
  <si>
    <t xml:space="preserve">08:30  
18:11  </t>
  </si>
  <si>
    <t>程峰</t>
  </si>
  <si>
    <t xml:space="preserve">14:23  
17:13  </t>
  </si>
  <si>
    <t xml:space="preserve">09:22  
17:14  </t>
  </si>
  <si>
    <t xml:space="preserve">09:12  
17:12  </t>
  </si>
  <si>
    <t xml:space="preserve">08:26  
22:01  </t>
  </si>
  <si>
    <t>陈兆金</t>
  </si>
  <si>
    <t>算法工程师</t>
  </si>
  <si>
    <t xml:space="preserve">09:30  
23:22  </t>
  </si>
  <si>
    <t xml:space="preserve">09:34  
18:09  </t>
  </si>
  <si>
    <t xml:space="preserve">09:30  
20:29  </t>
  </si>
  <si>
    <t xml:space="preserve">08:42  
22:24  </t>
  </si>
  <si>
    <t xml:space="preserve">09:09  
22:49  </t>
  </si>
  <si>
    <t xml:space="preserve">08:57  
22:29  </t>
  </si>
  <si>
    <t xml:space="preserve">09:52  
18:10  </t>
  </si>
  <si>
    <t xml:space="preserve">09:33 
21:40  </t>
  </si>
  <si>
    <t xml:space="preserve">08:58  
23:15  </t>
  </si>
  <si>
    <t xml:space="preserve">09:29  
23:29  </t>
  </si>
  <si>
    <t xml:space="preserve">09:38  
22:22  </t>
  </si>
  <si>
    <t xml:space="preserve">10:10  
22:27  </t>
  </si>
  <si>
    <t xml:space="preserve">09:20  
22:32  </t>
  </si>
  <si>
    <t xml:space="preserve">09:28  
22:55  </t>
  </si>
  <si>
    <t xml:space="preserve">09:18  
22:44  </t>
  </si>
  <si>
    <t xml:space="preserve">09:32  
21:21  </t>
  </si>
  <si>
    <t xml:space="preserve">08:32  
22:48  </t>
  </si>
  <si>
    <t xml:space="preserve">08:44  
22:14  </t>
  </si>
  <si>
    <t xml:space="preserve">08:43  
22:58  </t>
  </si>
  <si>
    <t xml:space="preserve">09:41  
18:12  </t>
  </si>
  <si>
    <t>陈威</t>
  </si>
  <si>
    <t xml:space="preserve">08:50  
18:22  </t>
  </si>
  <si>
    <t xml:space="preserve">08:45  
18:11  </t>
  </si>
  <si>
    <t xml:space="preserve">08:54  
20:03  </t>
  </si>
  <si>
    <t xml:space="preserve">08:48  
20:07  </t>
  </si>
  <si>
    <t xml:space="preserve">09:27  
21:05  </t>
  </si>
  <si>
    <t xml:space="preserve">09:06  
18:10  </t>
  </si>
  <si>
    <t xml:space="preserve">08:46  
18:40  </t>
  </si>
  <si>
    <t xml:space="preserve">09:30  
18:40  </t>
  </si>
  <si>
    <t xml:space="preserve">08:48  
18:03  </t>
  </si>
  <si>
    <t xml:space="preserve">08:55  
18:03  </t>
  </si>
  <si>
    <t xml:space="preserve">08:55  
18:04  </t>
  </si>
  <si>
    <t xml:space="preserve">09:03   
18:04  </t>
  </si>
  <si>
    <t xml:space="preserve">18:07  </t>
  </si>
  <si>
    <t>徐雪坤</t>
  </si>
  <si>
    <t>研究院-汽车项目</t>
  </si>
  <si>
    <t>内容运营专员</t>
  </si>
  <si>
    <t xml:space="preserve">09:05  
20:11  </t>
  </si>
  <si>
    <t xml:space="preserve">08:19  
20:05  </t>
  </si>
  <si>
    <t xml:space="preserve">08:37  
20:07  </t>
  </si>
  <si>
    <t xml:space="preserve">08:51  
22:10  </t>
  </si>
  <si>
    <t xml:space="preserve">08:36  
20:02  </t>
  </si>
  <si>
    <t xml:space="preserve">08:52  
22:01  </t>
  </si>
  <si>
    <t xml:space="preserve">08:21  
20:02  </t>
  </si>
  <si>
    <t xml:space="preserve">08:21  
20:03  </t>
  </si>
  <si>
    <t xml:space="preserve">08:20  
20:03  </t>
  </si>
  <si>
    <t xml:space="preserve">08:35  
22:01  </t>
  </si>
  <si>
    <t xml:space="preserve">08:29  
20:17  </t>
  </si>
  <si>
    <t xml:space="preserve">08:27  
18:42  </t>
  </si>
  <si>
    <t xml:space="preserve">08:35  
22:02  </t>
  </si>
  <si>
    <t xml:space="preserve">08:20  
19:02  </t>
  </si>
  <si>
    <t xml:space="preserve">08:36  
20:06  </t>
  </si>
  <si>
    <t xml:space="preserve">08:06  
22:10  </t>
  </si>
  <si>
    <t xml:space="preserve">08:12  
20:11  </t>
  </si>
  <si>
    <t>吴同明</t>
  </si>
  <si>
    <t xml:space="preserve">08:39  
18:54  </t>
  </si>
  <si>
    <t xml:space="preserve">08:28  
20:45  </t>
  </si>
  <si>
    <t xml:space="preserve">08:35  
20:13  </t>
  </si>
  <si>
    <t xml:space="preserve">08:36  
20:16  </t>
  </si>
  <si>
    <t xml:space="preserve">08:37  
20:22  </t>
  </si>
  <si>
    <t xml:space="preserve">08:36  
20:11  </t>
  </si>
  <si>
    <t xml:space="preserve">08:35  
20:24  </t>
  </si>
  <si>
    <t xml:space="preserve">08:43  
20:08  </t>
  </si>
  <si>
    <t xml:space="preserve">08:35  
18:49  </t>
  </si>
  <si>
    <t xml:space="preserve">08:35  
20:04  </t>
  </si>
  <si>
    <t xml:space="preserve">08:53  
18:57  </t>
  </si>
  <si>
    <t xml:space="preserve">08:28  
21:31  </t>
  </si>
  <si>
    <t xml:space="preserve">08:25  
19:07  </t>
  </si>
  <si>
    <t xml:space="preserve">08:37  
19:08  </t>
  </si>
  <si>
    <t xml:space="preserve">08:35  
19:25  </t>
  </si>
  <si>
    <t xml:space="preserve">08:25  
19:13  </t>
  </si>
  <si>
    <t xml:space="preserve">08:28  
18:46  </t>
  </si>
  <si>
    <t xml:space="preserve">08:26  
20:14  </t>
  </si>
  <si>
    <t>秦君伍</t>
  </si>
  <si>
    <t xml:space="preserve">08:43  
21:20  </t>
  </si>
  <si>
    <t xml:space="preserve">08:40  
20:07  </t>
  </si>
  <si>
    <t xml:space="preserve">08:38  
20:50  </t>
  </si>
  <si>
    <t xml:space="preserve">08:40  
20:04  </t>
  </si>
  <si>
    <t xml:space="preserve">08:39  
20:12  </t>
  </si>
  <si>
    <t xml:space="preserve">09:02  
20:22  </t>
  </si>
  <si>
    <t xml:space="preserve">08:43  
20:11  </t>
  </si>
  <si>
    <t xml:space="preserve">08:59  
20:26  </t>
  </si>
  <si>
    <t xml:space="preserve">08:42  
20:04  </t>
  </si>
  <si>
    <t xml:space="preserve">08:37  
20:08  </t>
  </si>
  <si>
    <t xml:space="preserve">08:50  
21:19  </t>
  </si>
  <si>
    <t xml:space="preserve">08:37  
20:03  </t>
  </si>
  <si>
    <t xml:space="preserve">08:57  
20:03  </t>
  </si>
  <si>
    <t xml:space="preserve">08:36  
20:03  </t>
  </si>
  <si>
    <t xml:space="preserve">08:56  
21:47  </t>
  </si>
  <si>
    <t xml:space="preserve">09:08  
20:17  </t>
  </si>
  <si>
    <t xml:space="preserve">08:47  
19:02  </t>
  </si>
  <si>
    <t xml:space="preserve">08:54  
20:25  </t>
  </si>
  <si>
    <t xml:space="preserve">08:46  
18:38  </t>
  </si>
  <si>
    <t xml:space="preserve">09:04  
20:08  </t>
  </si>
  <si>
    <t>裴旭</t>
  </si>
  <si>
    <t xml:space="preserve">09:22  
21:20  </t>
  </si>
  <si>
    <t xml:space="preserve">09:08  
21:31  </t>
  </si>
  <si>
    <t xml:space="preserve">09:12  
21:04  </t>
  </si>
  <si>
    <t xml:space="preserve">09:07  
21:06  </t>
  </si>
  <si>
    <t xml:space="preserve">09:15  
21:44  </t>
  </si>
  <si>
    <t xml:space="preserve">09:17  
21:55  </t>
  </si>
  <si>
    <t xml:space="preserve">09:04  
22:04  </t>
  </si>
  <si>
    <t xml:space="preserve">09:22  
20:05  </t>
  </si>
  <si>
    <t xml:space="preserve">09:13  
21:12  </t>
  </si>
  <si>
    <t xml:space="preserve">09:08  
20:06  </t>
  </si>
  <si>
    <t>高汉林</t>
  </si>
  <si>
    <t xml:space="preserve">09:24  
21:34  </t>
  </si>
  <si>
    <t xml:space="preserve">09:54  
21:06  </t>
  </si>
  <si>
    <t xml:space="preserve">09:36  
21:38  </t>
  </si>
  <si>
    <t xml:space="preserve">09:46  
20:08  </t>
  </si>
  <si>
    <t xml:space="preserve">09:47  </t>
  </si>
  <si>
    <t xml:space="preserve">10:00  
20:32  </t>
  </si>
  <si>
    <t xml:space="preserve">08:50  
21:05  </t>
  </si>
  <si>
    <t xml:space="preserve">09:06  
19:44  </t>
  </si>
  <si>
    <t xml:space="preserve">10:11  
21:17  </t>
  </si>
  <si>
    <t xml:space="preserve">09:56  
19:19  </t>
  </si>
  <si>
    <t xml:space="preserve">09:43  
21:42  </t>
  </si>
  <si>
    <t xml:space="preserve">10:02  
21:51  </t>
  </si>
  <si>
    <t xml:space="preserve">09:45  
21:42  </t>
  </si>
  <si>
    <t xml:space="preserve">10:11  
20:37  </t>
  </si>
  <si>
    <t xml:space="preserve">09:50  </t>
  </si>
  <si>
    <t xml:space="preserve">10:13  
20:20  </t>
  </si>
  <si>
    <t xml:space="preserve">09:50  
21:28  </t>
  </si>
  <si>
    <t xml:space="preserve">10:01  
20:08  </t>
  </si>
  <si>
    <t xml:space="preserve">09:45  
21:13  </t>
  </si>
  <si>
    <t xml:space="preserve">10:00  
21:01  </t>
  </si>
  <si>
    <t>赵二保</t>
  </si>
  <si>
    <t>研究院-前端开发部</t>
  </si>
  <si>
    <t>Flash开发工程师</t>
  </si>
  <si>
    <t xml:space="preserve">10:10  
19:23  </t>
  </si>
  <si>
    <t xml:space="preserve">09:58  
19:01  </t>
  </si>
  <si>
    <t xml:space="preserve">10:04  
19:13  </t>
  </si>
  <si>
    <t xml:space="preserve">10:04  
19:07  </t>
  </si>
  <si>
    <t xml:space="preserve">09:53  
19:00  </t>
  </si>
  <si>
    <t xml:space="preserve">10:10  
22:24  </t>
  </si>
  <si>
    <t xml:space="preserve">10:03  
19:11  </t>
  </si>
  <si>
    <t xml:space="preserve">10:03  
19:17  </t>
  </si>
  <si>
    <t xml:space="preserve">09:41  
19:42  </t>
  </si>
  <si>
    <t xml:space="preserve">10:03  
19:32  </t>
  </si>
  <si>
    <t xml:space="preserve">09:59  
19:02  </t>
  </si>
  <si>
    <t xml:space="preserve">10:04  
19:09  </t>
  </si>
  <si>
    <t xml:space="preserve">10:00  
20:05  </t>
  </si>
  <si>
    <t xml:space="preserve">09:49  
19:01  </t>
  </si>
  <si>
    <t xml:space="preserve">09:49  </t>
  </si>
  <si>
    <t xml:space="preserve">09:51  
19:01  </t>
  </si>
  <si>
    <t xml:space="preserve">09:52 
19:00  </t>
  </si>
  <si>
    <t xml:space="preserve">09:57  
19:01  </t>
  </si>
  <si>
    <t>张进权</t>
  </si>
  <si>
    <t xml:space="preserve">09:45  
20:04  </t>
  </si>
  <si>
    <t xml:space="preserve">09:57  
20:20  </t>
  </si>
  <si>
    <t xml:space="preserve">09:34  
20:11  </t>
  </si>
  <si>
    <t xml:space="preserve">09:26  
20:45  </t>
  </si>
  <si>
    <t xml:space="preserve">09:45  
00:05  </t>
  </si>
  <si>
    <t xml:space="preserve">09:42  
19:16  </t>
  </si>
  <si>
    <t xml:space="preserve">09:33  
19:26  </t>
  </si>
  <si>
    <t xml:space="preserve">09:51  
20:40  </t>
  </si>
  <si>
    <t xml:space="preserve">09:36  
20:26  </t>
  </si>
  <si>
    <t xml:space="preserve">09:51  
20:26  </t>
  </si>
  <si>
    <t xml:space="preserve">09:30  
20:20  </t>
  </si>
  <si>
    <t xml:space="preserve">09:52  
20:19  </t>
  </si>
  <si>
    <t xml:space="preserve">09:45  
21:04  </t>
  </si>
  <si>
    <t xml:space="preserve">09:46  
20:21  </t>
  </si>
  <si>
    <t xml:space="preserve">09:27  
20:18  </t>
  </si>
  <si>
    <t>詹海涛</t>
  </si>
  <si>
    <t xml:space="preserve">09:55  
22:27  </t>
  </si>
  <si>
    <t xml:space="preserve">10:03  
18:54  </t>
  </si>
  <si>
    <t xml:space="preserve">10:31  
19:18  </t>
  </si>
  <si>
    <t xml:space="preserve">09:33  
19:59  </t>
  </si>
  <si>
    <t xml:space="preserve">09:42  
22:02  </t>
  </si>
  <si>
    <t xml:space="preserve">09:58  
18:30  </t>
  </si>
  <si>
    <t xml:space="preserve">09:49  
18:22  </t>
  </si>
  <si>
    <t xml:space="preserve">09:33  
19:34  </t>
  </si>
  <si>
    <t xml:space="preserve">09:40  
18:35  </t>
  </si>
  <si>
    <t xml:space="preserve">09:48  
22:25  </t>
  </si>
  <si>
    <t xml:space="preserve">09:55  
23:18  </t>
  </si>
  <si>
    <t xml:space="preserve">09:47  
22:45  </t>
  </si>
  <si>
    <t xml:space="preserve">09:45  
22:06  </t>
  </si>
  <si>
    <t xml:space="preserve">09:46  
22:03  </t>
  </si>
  <si>
    <t xml:space="preserve">09:52  
18:54  </t>
  </si>
  <si>
    <t xml:space="preserve">09:44  
22:53  </t>
  </si>
  <si>
    <t xml:space="preserve">09:52  
19:34  </t>
  </si>
  <si>
    <t xml:space="preserve">09:39  
21:00  </t>
  </si>
  <si>
    <t xml:space="preserve">09:42  
19:52  </t>
  </si>
  <si>
    <t xml:space="preserve">09:46  
21:01  </t>
  </si>
  <si>
    <t xml:space="preserve">09:36  
21:02  </t>
  </si>
  <si>
    <t xml:space="preserve">09:44  
19:03  </t>
  </si>
  <si>
    <t>姚伟健</t>
  </si>
  <si>
    <t xml:space="preserve">09:36  
18:40  </t>
  </si>
  <si>
    <t xml:space="preserve">09:41  
18:55  </t>
  </si>
  <si>
    <t xml:space="preserve">09:43  
19:22  </t>
  </si>
  <si>
    <t xml:space="preserve">09:46  
18:47  </t>
  </si>
  <si>
    <t xml:space="preserve">09:55  
18:56  </t>
  </si>
  <si>
    <t xml:space="preserve">09:42  
18:22  </t>
  </si>
  <si>
    <t xml:space="preserve">09:45  
18:27  </t>
  </si>
  <si>
    <t xml:space="preserve">09:45  
18:44  </t>
  </si>
  <si>
    <t xml:space="preserve">09:49  
18:50  </t>
  </si>
  <si>
    <t xml:space="preserve">09:54  
20:02  </t>
  </si>
  <si>
    <t xml:space="preserve">10:29  
19:41  </t>
  </si>
  <si>
    <t xml:space="preserve">09:35  
18:45  </t>
  </si>
  <si>
    <t xml:space="preserve">09:47  
19:08  </t>
  </si>
  <si>
    <t xml:space="preserve">09:42  
20:03  </t>
  </si>
  <si>
    <t xml:space="preserve">09:46  
18:41  </t>
  </si>
  <si>
    <t xml:space="preserve">09:51  
20:06  </t>
  </si>
  <si>
    <t xml:space="preserve">09:40  
18:49  </t>
  </si>
  <si>
    <t xml:space="preserve">09:36  
20:01  </t>
  </si>
  <si>
    <t>杨虎城</t>
  </si>
  <si>
    <t xml:space="preserve">10:03  
21:34  </t>
  </si>
  <si>
    <t xml:space="preserve">09:57  
20:08  </t>
  </si>
  <si>
    <t xml:space="preserve">09:26  
22:24  </t>
  </si>
  <si>
    <t xml:space="preserve">09:51  
18:46  </t>
  </si>
  <si>
    <t xml:space="preserve">09:56  
20:10  </t>
  </si>
  <si>
    <t xml:space="preserve">09:53  
18:52  </t>
  </si>
  <si>
    <t xml:space="preserve">09:55  
18:49  </t>
  </si>
  <si>
    <t xml:space="preserve">09:56  
21:06  </t>
  </si>
  <si>
    <t xml:space="preserve">09:55  
21:11  </t>
  </si>
  <si>
    <t xml:space="preserve">09:52  
20:08  </t>
  </si>
  <si>
    <t xml:space="preserve">09:55  
20:06  </t>
  </si>
  <si>
    <t xml:space="preserve">09:54  
21:01  </t>
  </si>
  <si>
    <t>徐超鹏</t>
  </si>
  <si>
    <t xml:space="preserve">09:49
22:33  </t>
  </si>
  <si>
    <t xml:space="preserve">09:35  
21:14  </t>
  </si>
  <si>
    <t xml:space="preserve">09:19  
22:06  </t>
  </si>
  <si>
    <t xml:space="preserve">09:46  
18:57  </t>
  </si>
  <si>
    <t xml:space="preserve">09:45  
22:33  </t>
  </si>
  <si>
    <t xml:space="preserve">10:08 
23:07  </t>
  </si>
  <si>
    <t xml:space="preserve">09:30  
20:22  </t>
  </si>
  <si>
    <t xml:space="preserve">18:45  
23:01  </t>
  </si>
  <si>
    <t xml:space="preserve">09:03  
18:36  </t>
  </si>
  <si>
    <t xml:space="preserve">10:28  
22:44  </t>
  </si>
  <si>
    <t xml:space="preserve">09:23  
22:03  </t>
  </si>
  <si>
    <t xml:space="preserve">09:32  
19:30  </t>
  </si>
  <si>
    <t xml:space="preserve">09:28  
21:10  </t>
  </si>
  <si>
    <t xml:space="preserve">09:25  
20:03  </t>
  </si>
  <si>
    <t xml:space="preserve">09:23  
21:25  </t>
  </si>
  <si>
    <t xml:space="preserve">09:17  
00:22  </t>
  </si>
  <si>
    <t xml:space="preserve">09:22  
21:13  </t>
  </si>
  <si>
    <t>王伟</t>
  </si>
  <si>
    <t xml:space="preserve">09:28  
18:23  </t>
  </si>
  <si>
    <t xml:space="preserve">09:36  
20:07  </t>
  </si>
  <si>
    <t xml:space="preserve">09:45  
18:29  </t>
  </si>
  <si>
    <t xml:space="preserve">09:35  
22:05  </t>
  </si>
  <si>
    <t xml:space="preserve">09:28  
18:21  </t>
  </si>
  <si>
    <t xml:space="preserve">09:29  
18:17  </t>
  </si>
  <si>
    <t xml:space="preserve">09:15  
22:00  </t>
  </si>
  <si>
    <t xml:space="preserve">09:37   
22:00  </t>
  </si>
  <si>
    <t xml:space="preserve">09:34  
18:44  </t>
  </si>
  <si>
    <t>荣杰</t>
  </si>
  <si>
    <t xml:space="preserve">09:43  
20:07  </t>
  </si>
  <si>
    <t xml:space="preserve">09:49  
18:48  </t>
  </si>
  <si>
    <t xml:space="preserve">09:43  
20:10  </t>
  </si>
  <si>
    <t xml:space="preserve">09:42  
20:13  </t>
  </si>
  <si>
    <t xml:space="preserve">09:39  
20:13  </t>
  </si>
  <si>
    <t xml:space="preserve">09:30  
18:08  </t>
  </si>
  <si>
    <t xml:space="preserve">09:35  
20:11  </t>
  </si>
  <si>
    <t xml:space="preserve">09:38  
20:26  </t>
  </si>
  <si>
    <t xml:space="preserve">09:24  
20:15  </t>
  </si>
  <si>
    <t xml:space="preserve">09:28  
18:41  </t>
  </si>
  <si>
    <t>梅景</t>
  </si>
  <si>
    <t xml:space="preserve">09:27  
22:20  </t>
  </si>
  <si>
    <t xml:space="preserve">09:30  
00:06  </t>
  </si>
  <si>
    <t xml:space="preserve">09:27  
22:12  </t>
  </si>
  <si>
    <t xml:space="preserve">09:29  
22:04  </t>
  </si>
  <si>
    <t xml:space="preserve">09:31  
22:04  </t>
  </si>
  <si>
    <t xml:space="preserve">09:31  
20:24  </t>
  </si>
  <si>
    <t xml:space="preserve">09:28  
22:44  </t>
  </si>
  <si>
    <t xml:space="preserve">09:32  
20:23  </t>
  </si>
  <si>
    <t xml:space="preserve">09:32  
21:08  </t>
  </si>
  <si>
    <t xml:space="preserve">09:31  
20:13  </t>
  </si>
  <si>
    <t xml:space="preserve">09:33  
21:00  </t>
  </si>
  <si>
    <t xml:space="preserve">09:30  
21:29  </t>
  </si>
  <si>
    <t>李志高</t>
  </si>
  <si>
    <t>技术经理</t>
  </si>
  <si>
    <t xml:space="preserve">09:59   
20:03  </t>
  </si>
  <si>
    <t xml:space="preserve">09:50  
19:47  </t>
  </si>
  <si>
    <t xml:space="preserve">09:57  
19:35  </t>
  </si>
  <si>
    <t xml:space="preserve">09:43  
19:31  </t>
  </si>
  <si>
    <t xml:space="preserve">09:59  
18:09  </t>
  </si>
  <si>
    <t xml:space="preserve">09:37   
00:08  </t>
  </si>
  <si>
    <t xml:space="preserve">09:44  
19:40  </t>
  </si>
  <si>
    <t xml:space="preserve">09:53  
19:14  </t>
  </si>
  <si>
    <t xml:space="preserve">10:05  
18:42  </t>
  </si>
  <si>
    <t xml:space="preserve">09:37   
02:02  </t>
  </si>
  <si>
    <t xml:space="preserve">09:46  
23:06  </t>
  </si>
  <si>
    <t xml:space="preserve">09:46  
23:01  </t>
  </si>
  <si>
    <t xml:space="preserve">09:35 
19:26  </t>
  </si>
  <si>
    <t xml:space="preserve">09:52  
20:07  </t>
  </si>
  <si>
    <t xml:space="preserve">10:11  
19:31  </t>
  </si>
  <si>
    <t xml:space="preserve">09:47  
20:00  </t>
  </si>
  <si>
    <t xml:space="preserve">09:26  
19:37  </t>
  </si>
  <si>
    <t xml:space="preserve">09:41  
20:03  </t>
  </si>
  <si>
    <t xml:space="preserve">09:32 
20:03  </t>
  </si>
  <si>
    <t>孔哲</t>
  </si>
  <si>
    <t xml:space="preserve">08:26  
21:06  </t>
  </si>
  <si>
    <t xml:space="preserve">08:26  
20:19  </t>
  </si>
  <si>
    <t xml:space="preserve">08:26  
18:57  </t>
  </si>
  <si>
    <t xml:space="preserve">08:19  
19:07  </t>
  </si>
  <si>
    <t xml:space="preserve">08:36  </t>
  </si>
  <si>
    <t xml:space="preserve">08:22  
22:33  </t>
  </si>
  <si>
    <t xml:space="preserve">08:21   
20:41  </t>
  </si>
  <si>
    <t xml:space="preserve">08:31 
22:09  </t>
  </si>
  <si>
    <t xml:space="preserve">08:22  
18:08  </t>
  </si>
  <si>
    <t xml:space="preserve">08:18  
20:13  </t>
  </si>
  <si>
    <t xml:space="preserve">08:25  
18:02  </t>
  </si>
  <si>
    <t xml:space="preserve">09:08  
22:13  </t>
  </si>
  <si>
    <t xml:space="preserve">09:11  
19:27  </t>
  </si>
  <si>
    <t xml:space="preserve">08:44  
18:17  </t>
  </si>
  <si>
    <t xml:space="preserve">08:59  
01:35  </t>
  </si>
  <si>
    <t>荆鑫</t>
  </si>
  <si>
    <t xml:space="preserve">10:02  
22:04  </t>
  </si>
  <si>
    <t xml:space="preserve">10:02  
20:16  </t>
  </si>
  <si>
    <t xml:space="preserve">09:40  
21:06  </t>
  </si>
  <si>
    <t xml:space="preserve">09:47  
20:29  </t>
  </si>
  <si>
    <t xml:space="preserve">10:04  
20:18  </t>
  </si>
  <si>
    <t xml:space="preserve">09:58  
20:02  </t>
  </si>
  <si>
    <t xml:space="preserve">09:58  </t>
  </si>
  <si>
    <t xml:space="preserve">09:53  
20:05  </t>
  </si>
  <si>
    <t xml:space="preserve">09:55  
20:08  </t>
  </si>
  <si>
    <t xml:space="preserve">09:54  
23:31  </t>
  </si>
  <si>
    <t xml:space="preserve">09:59  
00:38  </t>
  </si>
  <si>
    <t xml:space="preserve">10:01  
00:20  </t>
  </si>
  <si>
    <t xml:space="preserve">15:58  </t>
  </si>
  <si>
    <t xml:space="preserve">10:04  
01:23  </t>
  </si>
  <si>
    <t xml:space="preserve">09:51  
20:45  </t>
  </si>
  <si>
    <t xml:space="preserve">09:58  
20:08  </t>
  </si>
  <si>
    <t xml:space="preserve">09:58  
20:06  </t>
  </si>
  <si>
    <t xml:space="preserve">09:56  
22:07  </t>
  </si>
  <si>
    <t xml:space="preserve">09:58  
23:34  </t>
  </si>
  <si>
    <t xml:space="preserve">10:04  
04:29  </t>
  </si>
  <si>
    <t xml:space="preserve">09:57  
20:23  </t>
  </si>
  <si>
    <t>胡宝军</t>
  </si>
  <si>
    <t xml:space="preserve">09:53  
23:38  </t>
  </si>
  <si>
    <t xml:space="preserve">09:46  
18:49  </t>
  </si>
  <si>
    <t xml:space="preserve">09:33  
22:03  </t>
  </si>
  <si>
    <t xml:space="preserve">09:45  
19:26  </t>
  </si>
  <si>
    <t xml:space="preserve">09:46  
18:44  </t>
  </si>
  <si>
    <t xml:space="preserve">09:45  
00:06  </t>
  </si>
  <si>
    <t xml:space="preserve">09:45  
22:11  </t>
  </si>
  <si>
    <t xml:space="preserve">09:44  
19:19  </t>
  </si>
  <si>
    <t xml:space="preserve">09:58  
19:16  </t>
  </si>
  <si>
    <t xml:space="preserve">09:45  
19:23  </t>
  </si>
  <si>
    <t xml:space="preserve">19:40  </t>
  </si>
  <si>
    <t xml:space="preserve">09:39  
20:08  </t>
  </si>
  <si>
    <t xml:space="preserve">09:45  
18:45  </t>
  </si>
  <si>
    <t xml:space="preserve">09:51  
19:16  </t>
  </si>
  <si>
    <t xml:space="preserve">09:34  
18:35  </t>
  </si>
  <si>
    <t xml:space="preserve">09:32  
21:11  </t>
  </si>
  <si>
    <t xml:space="preserve">09:51  
19:08  </t>
  </si>
  <si>
    <t>贺林</t>
  </si>
  <si>
    <t xml:space="preserve">21:41  </t>
  </si>
  <si>
    <t xml:space="preserve">10:06  
20:18  </t>
  </si>
  <si>
    <t xml:space="preserve">09:37  
20:16  </t>
  </si>
  <si>
    <t xml:space="preserve">10:03  
20:05  </t>
  </si>
  <si>
    <t xml:space="preserve">09:40  
20:21  </t>
  </si>
  <si>
    <t xml:space="preserve">09:35  
18:18  </t>
  </si>
  <si>
    <t xml:space="preserve">09:38  
20:21  </t>
  </si>
  <si>
    <t xml:space="preserve">09:33   
21:06  </t>
  </si>
  <si>
    <t xml:space="preserve">19:32  </t>
  </si>
  <si>
    <t xml:space="preserve">10:01  
20:06  </t>
  </si>
  <si>
    <t xml:space="preserve">09:54  
21:03  </t>
  </si>
  <si>
    <t xml:space="preserve">09:25  
18:15  </t>
  </si>
  <si>
    <t xml:space="preserve">10:03  
20:14  </t>
  </si>
  <si>
    <t xml:space="preserve">10:07  
20:06  </t>
  </si>
  <si>
    <t xml:space="preserve">10:07  
20:07  </t>
  </si>
  <si>
    <t xml:space="preserve">09:48  
20:10  </t>
  </si>
  <si>
    <t>郭溢良</t>
  </si>
  <si>
    <t xml:space="preserve">09:20  
18:19  </t>
  </si>
  <si>
    <t xml:space="preserve">09:23  
18:56  </t>
  </si>
  <si>
    <t xml:space="preserve">09:23  
23:05  </t>
  </si>
  <si>
    <t xml:space="preserve">09:26  
18:19  </t>
  </si>
  <si>
    <t xml:space="preserve">09:30  
00:17  </t>
  </si>
  <si>
    <t xml:space="preserve">09:24  
18:16  </t>
  </si>
  <si>
    <t>郭润发</t>
  </si>
  <si>
    <t xml:space="preserve">09:41  
19:20  </t>
  </si>
  <si>
    <t xml:space="preserve">10:02  
18:53  </t>
  </si>
  <si>
    <t xml:space="preserve">09:41  
20:00  </t>
  </si>
  <si>
    <t xml:space="preserve">09:52  
19:06  </t>
  </si>
  <si>
    <t xml:space="preserve">09:51  
20:12  </t>
  </si>
  <si>
    <t xml:space="preserve">09:51  
23:35  </t>
  </si>
  <si>
    <t xml:space="preserve">10:03  
18:48  </t>
  </si>
  <si>
    <t xml:space="preserve">09:36  
18:34  </t>
  </si>
  <si>
    <t xml:space="preserve">09:43  
18:55  </t>
  </si>
  <si>
    <t xml:space="preserve">09:50  
22:53  </t>
  </si>
  <si>
    <t xml:space="preserve">09:45  
18:52  </t>
  </si>
  <si>
    <t xml:space="preserve">09:51  
22:06  </t>
  </si>
  <si>
    <t xml:space="preserve">10:03  
20:00  </t>
  </si>
  <si>
    <t xml:space="preserve">09:58  
20:23  </t>
  </si>
  <si>
    <t xml:space="preserve">09:47  
22:52  </t>
  </si>
  <si>
    <t xml:space="preserve">09:31  
20:17  </t>
  </si>
  <si>
    <t xml:space="preserve">09:34  
21:00  </t>
  </si>
  <si>
    <t>高思康</t>
  </si>
  <si>
    <t xml:space="preserve">09:32  
18:59  </t>
  </si>
  <si>
    <t xml:space="preserve">11:49  
14:04  </t>
  </si>
  <si>
    <t xml:space="preserve">09:30  
18:45  </t>
  </si>
  <si>
    <t xml:space="preserve">09:34  
19:06  </t>
  </si>
  <si>
    <t xml:space="preserve">09:27  
18:53  </t>
  </si>
  <si>
    <t xml:space="preserve">09:31  
20:25  </t>
  </si>
  <si>
    <t xml:space="preserve">09:34  
20:39  </t>
  </si>
  <si>
    <t xml:space="preserve">09:32  
18:40  </t>
  </si>
  <si>
    <t xml:space="preserve">09:19  
18:53  </t>
  </si>
  <si>
    <t xml:space="preserve">09:20  
18:37  </t>
  </si>
  <si>
    <t>邓绍勇</t>
  </si>
  <si>
    <t xml:space="preserve">09:53  
19:12  </t>
  </si>
  <si>
    <t xml:space="preserve">09:54  
19:24  </t>
  </si>
  <si>
    <t xml:space="preserve">13:54  
18:00  </t>
  </si>
  <si>
    <t xml:space="preserve">09:50  
18:48  </t>
  </si>
  <si>
    <t xml:space="preserve">09:48  
18:45  </t>
  </si>
  <si>
    <t xml:space="preserve">09:49  
18:51  </t>
  </si>
  <si>
    <t xml:space="preserve">09:45  
18:22  </t>
  </si>
  <si>
    <t xml:space="preserve">12:24  
19:11  </t>
  </si>
  <si>
    <t xml:space="preserve">10:08  
18:55  </t>
  </si>
  <si>
    <t xml:space="preserve">09:52  
19:32  </t>
  </si>
  <si>
    <t xml:space="preserve">09:43  
19:44  </t>
  </si>
  <si>
    <t xml:space="preserve">09:56  
22:45  </t>
  </si>
  <si>
    <t xml:space="preserve">09:41  
18:56  </t>
  </si>
  <si>
    <t xml:space="preserve">09:48  
18:43  </t>
  </si>
  <si>
    <t xml:space="preserve">14:19  
18:11  </t>
  </si>
  <si>
    <t xml:space="preserve">09:42  
18:52  </t>
  </si>
  <si>
    <t xml:space="preserve">09:44  
19:09  </t>
  </si>
  <si>
    <t xml:space="preserve">09:01  
18:41  </t>
  </si>
  <si>
    <t xml:space="preserve">09:49  
00:00  </t>
  </si>
  <si>
    <t xml:space="preserve">14:48  
22:40  </t>
  </si>
  <si>
    <t>陈伟1</t>
  </si>
  <si>
    <t xml:space="preserve">09:43  
19:23  </t>
  </si>
  <si>
    <t xml:space="preserve">09:47  
19:22  </t>
  </si>
  <si>
    <t xml:space="preserve">09:42  
19:01  </t>
  </si>
  <si>
    <t xml:space="preserve">09:45  
19:07  </t>
  </si>
  <si>
    <t xml:space="preserve">09:46  
18:59  </t>
  </si>
  <si>
    <t xml:space="preserve">09:45  
22:24  </t>
  </si>
  <si>
    <t xml:space="preserve">09:37  
22:22  </t>
  </si>
  <si>
    <t xml:space="preserve">09:44  
19:17  </t>
  </si>
  <si>
    <t xml:space="preserve">09:49  
19:05  </t>
  </si>
  <si>
    <t xml:space="preserve">09:45  
18:55  </t>
  </si>
  <si>
    <t xml:space="preserve">09:39  
19:02  </t>
  </si>
  <si>
    <t xml:space="preserve">09:38  
19:08  </t>
  </si>
  <si>
    <t xml:space="preserve">09:37  
20:05  </t>
  </si>
  <si>
    <t xml:space="preserve">09:37  
20:00  </t>
  </si>
  <si>
    <t xml:space="preserve">09:35  
19:00  </t>
  </si>
  <si>
    <t xml:space="preserve">09:37  
18:45  </t>
  </si>
  <si>
    <t xml:space="preserve">09:35  
18:56  </t>
  </si>
  <si>
    <t xml:space="preserve">09:35  
19:01  </t>
  </si>
  <si>
    <t xml:space="preserve">09:35  
18:59  </t>
  </si>
  <si>
    <t>陈奇</t>
  </si>
  <si>
    <t xml:space="preserve">09:34  
21:14  </t>
  </si>
  <si>
    <t xml:space="preserve">09:27  
18:24  </t>
  </si>
  <si>
    <t xml:space="preserve">09:27  
21:12  </t>
  </si>
  <si>
    <t xml:space="preserve">09:33  
20:23  </t>
  </si>
  <si>
    <t xml:space="preserve">09:31  
22:37  </t>
  </si>
  <si>
    <t xml:space="preserve">09:25  
20:26  </t>
  </si>
  <si>
    <t xml:space="preserve">09:25  
20:49  </t>
  </si>
  <si>
    <t xml:space="preserve">09:28  
20:38  </t>
  </si>
  <si>
    <t xml:space="preserve">09:35  
20:38  </t>
  </si>
  <si>
    <t xml:space="preserve">09:30  
20:40  </t>
  </si>
  <si>
    <t xml:space="preserve">09:34  
18:24  </t>
  </si>
  <si>
    <t>祝建伟</t>
  </si>
  <si>
    <t>研究院-前端开发部-产品组</t>
  </si>
  <si>
    <t xml:space="preserve">09:36  
22:06  </t>
  </si>
  <si>
    <t xml:space="preserve">09:26  
19:05  </t>
  </si>
  <si>
    <t xml:space="preserve">09:26  
18:18  </t>
  </si>
  <si>
    <t xml:space="preserve">09:27  
20:30  </t>
  </si>
  <si>
    <t xml:space="preserve">09:31  
18:32  </t>
  </si>
  <si>
    <t xml:space="preserve">09:27  
22:14  </t>
  </si>
  <si>
    <t xml:space="preserve">09:24  
21:19  </t>
  </si>
  <si>
    <t xml:space="preserve">09:24  
22:29  </t>
  </si>
  <si>
    <t xml:space="preserve">09:43  
18:14  </t>
  </si>
  <si>
    <t xml:space="preserve">09:48 
04:29  </t>
  </si>
  <si>
    <t xml:space="preserve">13:29  
19:04  </t>
  </si>
  <si>
    <t>朱帆</t>
  </si>
  <si>
    <t xml:space="preserve">12:33  
19:20  </t>
  </si>
  <si>
    <t xml:space="preserve">08:56  
20:02  </t>
  </si>
  <si>
    <t xml:space="preserve">08:55  
20:33  </t>
  </si>
  <si>
    <t xml:space="preserve">08:52  
19:17  </t>
  </si>
  <si>
    <t>赵宽</t>
  </si>
  <si>
    <t xml:space="preserve">09:35  
21:37  </t>
  </si>
  <si>
    <t xml:space="preserve">09:44  
18:42  </t>
  </si>
  <si>
    <t xml:space="preserve">09:37  
20:25  </t>
  </si>
  <si>
    <t xml:space="preserve">09:42  
18:49  </t>
  </si>
  <si>
    <t xml:space="preserve">09:29  
20:24  </t>
  </si>
  <si>
    <t xml:space="preserve">09:39  
18:22  </t>
  </si>
  <si>
    <t xml:space="preserve">09:32  
19:06  </t>
  </si>
  <si>
    <t xml:space="preserve">09:34  
19:21  </t>
  </si>
  <si>
    <t xml:space="preserve">09:33  
22:32  </t>
  </si>
  <si>
    <t xml:space="preserve">09:54  
22:46  </t>
  </si>
  <si>
    <t xml:space="preserve">09:50  
20:18  </t>
  </si>
  <si>
    <t xml:space="preserve">09:40  
21:07  </t>
  </si>
  <si>
    <t xml:space="preserve">09:35  
20:29  </t>
  </si>
  <si>
    <t xml:space="preserve">09:30  
20:46  </t>
  </si>
  <si>
    <t xml:space="preserve">09:40  
22:46  </t>
  </si>
  <si>
    <t xml:space="preserve">09:44  
20:03  </t>
  </si>
  <si>
    <t xml:space="preserve">09:33  
20:13  </t>
  </si>
  <si>
    <t xml:space="preserve">09:38  
19:25  </t>
  </si>
  <si>
    <t xml:space="preserve">09:31  
19:15  </t>
  </si>
  <si>
    <t>于磊</t>
  </si>
  <si>
    <t xml:space="preserve">09:42  
18:54  </t>
  </si>
  <si>
    <t xml:space="preserve">09:33  
20:15  </t>
  </si>
  <si>
    <t xml:space="preserve">09:29  
20:31  </t>
  </si>
  <si>
    <t xml:space="preserve">09:21  
21:02  </t>
  </si>
  <si>
    <t xml:space="preserve">09:27  
21:17  </t>
  </si>
  <si>
    <t xml:space="preserve">09:32  
22:45  </t>
  </si>
  <si>
    <t xml:space="preserve">09:27  
23:38  </t>
  </si>
  <si>
    <t xml:space="preserve">09:26  
02:44  </t>
  </si>
  <si>
    <t xml:space="preserve">09:30  
05:08  </t>
  </si>
  <si>
    <t xml:space="preserve">12:53  
18:40  </t>
  </si>
  <si>
    <t xml:space="preserve">11:22  
21:39  </t>
  </si>
  <si>
    <t xml:space="preserve">10:08  
23:34  </t>
  </si>
  <si>
    <t xml:space="preserve">10:26  
22:34  </t>
  </si>
  <si>
    <t xml:space="preserve">09:33  
20:35  </t>
  </si>
  <si>
    <t xml:space="preserve">09:23  
22:44  </t>
  </si>
  <si>
    <t xml:space="preserve">13:12  
20:04  </t>
  </si>
  <si>
    <t>王东</t>
  </si>
  <si>
    <t xml:space="preserve">09:45  
18:39  </t>
  </si>
  <si>
    <t xml:space="preserve">09:51  
19:24  </t>
  </si>
  <si>
    <t xml:space="preserve">09:45  
19:22  </t>
  </si>
  <si>
    <t xml:space="preserve">09:26  
19:08  </t>
  </si>
  <si>
    <t xml:space="preserve">09:32  
18:18  </t>
  </si>
  <si>
    <t xml:space="preserve">09:33  
18:51  </t>
  </si>
  <si>
    <t xml:space="preserve">09:32  
19:08  </t>
  </si>
  <si>
    <t xml:space="preserve">09:38   
21:21  </t>
  </si>
  <si>
    <t xml:space="preserve">09:52  
22:08  </t>
  </si>
  <si>
    <t xml:space="preserve">09:45  
18:30  </t>
  </si>
  <si>
    <t xml:space="preserve">09:43  
19:36  </t>
  </si>
  <si>
    <t xml:space="preserve">09:33  
20:30  </t>
  </si>
  <si>
    <t xml:space="preserve">09:50  
20:22  </t>
  </si>
  <si>
    <t xml:space="preserve">09:50  
20:28  </t>
  </si>
  <si>
    <t xml:space="preserve">09:48  
18:24  </t>
  </si>
  <si>
    <t xml:space="preserve">09:40  
19:23  </t>
  </si>
  <si>
    <t xml:space="preserve">09:54  
19:34  </t>
  </si>
  <si>
    <t xml:space="preserve">09:44  
21:01  </t>
  </si>
  <si>
    <t xml:space="preserve">09:35  
19:17  </t>
  </si>
  <si>
    <t>谭依顺</t>
  </si>
  <si>
    <t xml:space="preserve">09:05  
22:24  </t>
  </si>
  <si>
    <t xml:space="preserve">09:00  
21:38  </t>
  </si>
  <si>
    <t xml:space="preserve">09:13  
20:33  </t>
  </si>
  <si>
    <t xml:space="preserve">09:07  
21:30  </t>
  </si>
  <si>
    <t xml:space="preserve">08:32  
21:44  </t>
  </si>
  <si>
    <t xml:space="preserve">09:12  
20:36  </t>
  </si>
  <si>
    <t xml:space="preserve">08:57  
18:22  </t>
  </si>
  <si>
    <t xml:space="preserve">09:07  
20:20  </t>
  </si>
  <si>
    <t xml:space="preserve">08:51  
22:24  </t>
  </si>
  <si>
    <t xml:space="preserve">09:13  
00:18  </t>
  </si>
  <si>
    <t xml:space="preserve">09:19  
00:43  </t>
  </si>
  <si>
    <t xml:space="preserve">09:20  
20:57  </t>
  </si>
  <si>
    <t xml:space="preserve">09:09  
21:22  </t>
  </si>
  <si>
    <t xml:space="preserve">09:07  
22:21  </t>
  </si>
  <si>
    <t xml:space="preserve">09:09  
21:31  </t>
  </si>
  <si>
    <t xml:space="preserve">09:13  
20:58  </t>
  </si>
  <si>
    <t xml:space="preserve">09:20  
20:51  </t>
  </si>
  <si>
    <t>李士英</t>
  </si>
  <si>
    <t xml:space="preserve">09:15  
20:03  </t>
  </si>
  <si>
    <t xml:space="preserve">09:08  
23:35  </t>
  </si>
  <si>
    <t xml:space="preserve">09:31  
21:02  </t>
  </si>
  <si>
    <t xml:space="preserve">09:22  
22:03  </t>
  </si>
  <si>
    <t xml:space="preserve">09:34  
20:02  </t>
  </si>
  <si>
    <t xml:space="preserve">09:27  
18:12  </t>
  </si>
  <si>
    <t xml:space="preserve">09:06  
20:02  </t>
  </si>
  <si>
    <t xml:space="preserve">09:03  
18:23  </t>
  </si>
  <si>
    <t xml:space="preserve">09:24  
21:30  </t>
  </si>
  <si>
    <t>张荣生</t>
  </si>
  <si>
    <t>研究院-商业化事业部
研究院-商业化事业部-DSP项目
研究院-商业化事业部-商业化运营</t>
  </si>
  <si>
    <t xml:space="preserve">09:55  
23:10  </t>
  </si>
  <si>
    <t xml:space="preserve">10:05  
00:15  </t>
  </si>
  <si>
    <t xml:space="preserve">09:55  
23:19  </t>
  </si>
  <si>
    <t xml:space="preserve">09:56  </t>
  </si>
  <si>
    <t xml:space="preserve">10:17  
23:14  </t>
  </si>
  <si>
    <t xml:space="preserve">10:28  
23:04  </t>
  </si>
  <si>
    <t xml:space="preserve">23:22  </t>
  </si>
  <si>
    <t xml:space="preserve">10:14  
22:19  </t>
  </si>
  <si>
    <t xml:space="preserve">09:34  
00:01  </t>
  </si>
  <si>
    <t xml:space="preserve">08:52  
00:22  </t>
  </si>
  <si>
    <t xml:space="preserve">10:00  
23:53  </t>
  </si>
  <si>
    <t xml:space="preserve">10:10  
22:29  </t>
  </si>
  <si>
    <t xml:space="preserve">10:14  
22:36  </t>
  </si>
  <si>
    <t xml:space="preserve">10:16  
22:59  </t>
  </si>
  <si>
    <t xml:space="preserve">09:34  
00:10  </t>
  </si>
  <si>
    <t xml:space="preserve">09:54  
23:08  </t>
  </si>
  <si>
    <t xml:space="preserve">10:00  
22:55  </t>
  </si>
  <si>
    <t xml:space="preserve">10:01  
22:25  </t>
  </si>
  <si>
    <t xml:space="preserve">09:30  
00:18  </t>
  </si>
  <si>
    <t xml:space="preserve">09:49  
18:16  </t>
  </si>
  <si>
    <t>王亮</t>
  </si>
  <si>
    <t>研究院-商业化事业部-DSP项目-产品组</t>
  </si>
  <si>
    <t xml:space="preserve">10:04  
23:09  </t>
  </si>
  <si>
    <t xml:space="preserve">10:05  
21:03  </t>
  </si>
  <si>
    <t xml:space="preserve">10:11  
23:19  </t>
  </si>
  <si>
    <t xml:space="preserve">10:03  
22:28  </t>
  </si>
  <si>
    <t xml:space="preserve">10:01  
23:14  </t>
  </si>
  <si>
    <t xml:space="preserve">09:56  
22:12  </t>
  </si>
  <si>
    <t xml:space="preserve">10:02  
23:22  </t>
  </si>
  <si>
    <t xml:space="preserve">09:49  
22:19  </t>
  </si>
  <si>
    <t xml:space="preserve">09:51  
23:00  </t>
  </si>
  <si>
    <t xml:space="preserve">10:04  
23:31  </t>
  </si>
  <si>
    <t xml:space="preserve">10:03  
22:53  </t>
  </si>
  <si>
    <t xml:space="preserve">09:59  
22:19  </t>
  </si>
  <si>
    <t xml:space="preserve">10:08  
23:53  </t>
  </si>
  <si>
    <t xml:space="preserve">10:03  
22:29  </t>
  </si>
  <si>
    <t xml:space="preserve">10:03  
22:36  </t>
  </si>
  <si>
    <t xml:space="preserve">10:00  
23:00  </t>
  </si>
  <si>
    <t xml:space="preserve">10:06  
00:09  </t>
  </si>
  <si>
    <t xml:space="preserve">10:04  
23:08  </t>
  </si>
  <si>
    <t xml:space="preserve">09:50  
22:55  </t>
  </si>
  <si>
    <t xml:space="preserve">09:34  
22:25  </t>
  </si>
  <si>
    <t xml:space="preserve">09:41  
00:19  </t>
  </si>
  <si>
    <t xml:space="preserve">09:37  
22:44  </t>
  </si>
  <si>
    <t>姜海涛</t>
  </si>
  <si>
    <t xml:space="preserve">09:51  
21:43  </t>
  </si>
  <si>
    <t xml:space="preserve">09:50  
20:02  </t>
  </si>
  <si>
    <t xml:space="preserve">09:53  
21:47  </t>
  </si>
  <si>
    <t xml:space="preserve">09:54  
21:35  </t>
  </si>
  <si>
    <t xml:space="preserve">09:50  
22:04  </t>
  </si>
  <si>
    <t xml:space="preserve">09:57  
21:44  </t>
  </si>
  <si>
    <t xml:space="preserve">09:59  
22:06  </t>
  </si>
  <si>
    <t xml:space="preserve">09:51  
21:52  </t>
  </si>
  <si>
    <t xml:space="preserve">09:55  </t>
  </si>
  <si>
    <t xml:space="preserve">09:58  
21:51  </t>
  </si>
  <si>
    <t xml:space="preserve">09:59  
21:59  </t>
  </si>
  <si>
    <t xml:space="preserve">09:29  
21:39  </t>
  </si>
  <si>
    <t xml:space="preserve">09:55  
22:10  </t>
  </si>
  <si>
    <t xml:space="preserve">09:58  
21:05  </t>
  </si>
  <si>
    <t xml:space="preserve">09:57  
21:52  </t>
  </si>
  <si>
    <t xml:space="preserve">09:57  
21:47  </t>
  </si>
  <si>
    <t xml:space="preserve">09:59  
20:02  </t>
  </si>
  <si>
    <t xml:space="preserve">09:23  
21:28  </t>
  </si>
  <si>
    <t xml:space="preserve">10:32  
23:00  </t>
  </si>
  <si>
    <t>何新宇</t>
  </si>
  <si>
    <t xml:space="preserve">09:37  
23:10  </t>
  </si>
  <si>
    <t xml:space="preserve">09:37  
20:09  </t>
  </si>
  <si>
    <t xml:space="preserve">09:32  
23:27  </t>
  </si>
  <si>
    <t xml:space="preserve">09:26  
22:12  </t>
  </si>
  <si>
    <t xml:space="preserve">09:29  
23:22  </t>
  </si>
  <si>
    <t xml:space="preserve">09:29  
22:19  </t>
  </si>
  <si>
    <t xml:space="preserve">09:37  
23:01  </t>
  </si>
  <si>
    <t xml:space="preserve">09:36  
23:31  </t>
  </si>
  <si>
    <t xml:space="preserve">09:37  
22:14  </t>
  </si>
  <si>
    <t xml:space="preserve">09:38  
23:53  </t>
  </si>
  <si>
    <t xml:space="preserve">09:42  
22:47  </t>
  </si>
  <si>
    <t xml:space="preserve">09:40  
22:36  </t>
  </si>
  <si>
    <t xml:space="preserve">09:46  
22:59  </t>
  </si>
  <si>
    <t xml:space="preserve">09:41  
00:09  </t>
  </si>
  <si>
    <t xml:space="preserve">09:43  
22:51  </t>
  </si>
  <si>
    <t xml:space="preserve">09:38  
22:25  </t>
  </si>
  <si>
    <t xml:space="preserve">09:32  
23:55  </t>
  </si>
  <si>
    <t xml:space="preserve">09:35  
22:44  </t>
  </si>
  <si>
    <t>张云</t>
  </si>
  <si>
    <t>研究院-商业化事业部-DSP项目-技术组</t>
  </si>
  <si>
    <t xml:space="preserve">08:34  
18:11  </t>
  </si>
  <si>
    <t xml:space="preserve">08:35  
22:05  </t>
  </si>
  <si>
    <t xml:space="preserve">08:33  
18:29  </t>
  </si>
  <si>
    <t xml:space="preserve">08:32  
18:53  </t>
  </si>
  <si>
    <t xml:space="preserve">08:35  
18:37  </t>
  </si>
  <si>
    <t xml:space="preserve">08:30  
19:19  </t>
  </si>
  <si>
    <t xml:space="preserve">08:36  
18:46  </t>
  </si>
  <si>
    <t xml:space="preserve">08:37  
18:36  </t>
  </si>
  <si>
    <t xml:space="preserve">08:33  
19:09  </t>
  </si>
  <si>
    <t xml:space="preserve">08:36  
18:35  </t>
  </si>
  <si>
    <t xml:space="preserve">08:38  
18:59  </t>
  </si>
  <si>
    <t xml:space="preserve">08:33  
18:47  </t>
  </si>
  <si>
    <t xml:space="preserve">08:31  
18:45  </t>
  </si>
  <si>
    <t xml:space="preserve">08:23  
18:58  </t>
  </si>
  <si>
    <t xml:space="preserve">08:31  
18:18  </t>
  </si>
  <si>
    <t xml:space="preserve">08:22  
18:11  </t>
  </si>
  <si>
    <t xml:space="preserve">08:16  
18:43  </t>
  </si>
  <si>
    <t xml:space="preserve">08:25  
18:22  </t>
  </si>
  <si>
    <t xml:space="preserve">08:24  
21:28  </t>
  </si>
  <si>
    <t xml:space="preserve">08:16  
16:29  </t>
  </si>
  <si>
    <t>张发威</t>
  </si>
  <si>
    <t xml:space="preserve">09:15  
19:10  </t>
  </si>
  <si>
    <t xml:space="preserve">09:15  
18:45  </t>
  </si>
  <si>
    <t xml:space="preserve">09:13  
18:44  </t>
  </si>
  <si>
    <t xml:space="preserve">09:26  
18:56  </t>
  </si>
  <si>
    <t xml:space="preserve">09:15  
18:36  </t>
  </si>
  <si>
    <t xml:space="preserve">09:11  
19:17  </t>
  </si>
  <si>
    <t xml:space="preserve">09:13  
20:52  </t>
  </si>
  <si>
    <t xml:space="preserve">09:15  
19:22  </t>
  </si>
  <si>
    <t xml:space="preserve">09:16  
22:05  </t>
  </si>
  <si>
    <t>刘亚洲</t>
  </si>
  <si>
    <t xml:space="preserve">09:11  
18:52  </t>
  </si>
  <si>
    <t xml:space="preserve">09:16  
19:09  </t>
  </si>
  <si>
    <t xml:space="preserve">09:32  
18:37  </t>
  </si>
  <si>
    <t xml:space="preserve">08:58  
18:46  </t>
  </si>
  <si>
    <t xml:space="preserve">09:12  
18:36  </t>
  </si>
  <si>
    <t xml:space="preserve">09:07  
19:09  </t>
  </si>
  <si>
    <t xml:space="preserve">09:08  
18:35  </t>
  </si>
  <si>
    <t xml:space="preserve">09:11  
18:59  </t>
  </si>
  <si>
    <t xml:space="preserve">09:19  
18:45  </t>
  </si>
  <si>
    <t xml:space="preserve">09:10  
18:58  </t>
  </si>
  <si>
    <t xml:space="preserve">09:11  
18:43  </t>
  </si>
  <si>
    <t xml:space="preserve">08:59  
18:52  </t>
  </si>
  <si>
    <t>陈祺昱</t>
  </si>
  <si>
    <t xml:space="preserve">09:23  
20:41  </t>
  </si>
  <si>
    <t xml:space="preserve">09:23  
19:04  </t>
  </si>
  <si>
    <t xml:space="preserve">09:23  
21:03  </t>
  </si>
  <si>
    <t xml:space="preserve">09:22  
21:15  </t>
  </si>
  <si>
    <t xml:space="preserve">09:18  
21:01  </t>
  </si>
  <si>
    <t xml:space="preserve">09:22  
21:04  </t>
  </si>
  <si>
    <t xml:space="preserve">09:15  
19:19  </t>
  </si>
  <si>
    <t xml:space="preserve">09:21  
22:00  </t>
  </si>
  <si>
    <t xml:space="preserve">09:20  
20:38  </t>
  </si>
  <si>
    <t xml:space="preserve">09:23  
21:02  </t>
  </si>
  <si>
    <t xml:space="preserve">09:23  
21:14  </t>
  </si>
  <si>
    <t xml:space="preserve">09:12  
21:28  </t>
  </si>
  <si>
    <t xml:space="preserve">09:22  
19:13  </t>
  </si>
  <si>
    <t>张帅</t>
  </si>
  <si>
    <t>研究院-商业化事业部-DSP项目-技术组
研究院-大数据开发部</t>
  </si>
  <si>
    <t xml:space="preserve">09:55  
22:53  </t>
  </si>
  <si>
    <t xml:space="preserve">10:08  
19:21  </t>
  </si>
  <si>
    <t xml:space="preserve">09:55  
22:06  </t>
  </si>
  <si>
    <t xml:space="preserve">09:40  
22:27  </t>
  </si>
  <si>
    <t xml:space="preserve">09:51  
23:14  </t>
  </si>
  <si>
    <t xml:space="preserve">09:50  
22:11  </t>
  </si>
  <si>
    <t xml:space="preserve">09:55  
23:22  </t>
  </si>
  <si>
    <t xml:space="preserve">09:52  
21:03  </t>
  </si>
  <si>
    <t xml:space="preserve">09:44  
23:00  </t>
  </si>
  <si>
    <t xml:space="preserve">09:49  
23:30  </t>
  </si>
  <si>
    <t xml:space="preserve">09:57  
21:31  </t>
  </si>
  <si>
    <t xml:space="preserve">10:21  
22:29  </t>
  </si>
  <si>
    <t xml:space="preserve">10:08  
22:36  </t>
  </si>
  <si>
    <t xml:space="preserve">09:42  
22:59  </t>
  </si>
  <si>
    <t xml:space="preserve">13:14  
00:09  </t>
  </si>
  <si>
    <t xml:space="preserve">09:40  
23:08  </t>
  </si>
  <si>
    <t xml:space="preserve">09:34  
22:50  </t>
  </si>
  <si>
    <t xml:space="preserve">09:35  
00:18  </t>
  </si>
  <si>
    <t xml:space="preserve">10:03  
20:46  </t>
  </si>
  <si>
    <t>姚顺雨</t>
  </si>
  <si>
    <t xml:space="preserve">09:18  
21:22  </t>
  </si>
  <si>
    <t xml:space="preserve">09:41  
21:11  </t>
  </si>
  <si>
    <t xml:space="preserve">09:46  
21:02  </t>
  </si>
  <si>
    <t xml:space="preserve">09:50  
21:19  </t>
  </si>
  <si>
    <t xml:space="preserve">10:08  
22:34  </t>
  </si>
  <si>
    <t xml:space="preserve">09:48  
20:12  </t>
  </si>
  <si>
    <t xml:space="preserve">09:51  
21:05  </t>
  </si>
  <si>
    <t xml:space="preserve">09:56  
20:26  </t>
  </si>
  <si>
    <t xml:space="preserve">09:50  
20:05  </t>
  </si>
  <si>
    <t xml:space="preserve">09:49  
22:26  </t>
  </si>
  <si>
    <t xml:space="preserve">09:45  
21:06  </t>
  </si>
  <si>
    <t xml:space="preserve">09:47  
20:30  </t>
  </si>
  <si>
    <t xml:space="preserve">09:49  
21:03  </t>
  </si>
  <si>
    <t xml:space="preserve">13:14  
22:30  </t>
  </si>
  <si>
    <t xml:space="preserve">09:18  
21:37  </t>
  </si>
  <si>
    <t xml:space="preserve">09:52  
22:21  </t>
  </si>
  <si>
    <t xml:space="preserve">09:51  
21:10  </t>
  </si>
  <si>
    <t xml:space="preserve">09:51  
22:39  </t>
  </si>
  <si>
    <t>杨俊杰</t>
  </si>
  <si>
    <t xml:space="preserve">09:53  
22:53  </t>
  </si>
  <si>
    <t xml:space="preserve">09:56  
20:09  </t>
  </si>
  <si>
    <t xml:space="preserve">09:58  
23:28  </t>
  </si>
  <si>
    <t xml:space="preserve">09:47  
22:28  </t>
  </si>
  <si>
    <t xml:space="preserve">09:48  
23:14  </t>
  </si>
  <si>
    <t xml:space="preserve">09:50  
18:43  </t>
  </si>
  <si>
    <t xml:space="preserve">09:49  
23:22  </t>
  </si>
  <si>
    <t xml:space="preserve">10:02  
22:19  </t>
  </si>
  <si>
    <t xml:space="preserve">09:55  
23:00  </t>
  </si>
  <si>
    <t xml:space="preserve">09:41  
23:31  </t>
  </si>
  <si>
    <t xml:space="preserve">09:46  
22:53  </t>
  </si>
  <si>
    <t xml:space="preserve">09:49  
22:14  </t>
  </si>
  <si>
    <t xml:space="preserve">09:49  
23:53  </t>
  </si>
  <si>
    <t xml:space="preserve">09:50  
22:56  </t>
  </si>
  <si>
    <t xml:space="preserve">10:05  
22:36  </t>
  </si>
  <si>
    <t xml:space="preserve">09:42  
19:08  </t>
  </si>
  <si>
    <t xml:space="preserve">09:45  
00:11  </t>
  </si>
  <si>
    <t xml:space="preserve">09:28  
23:09  </t>
  </si>
  <si>
    <t xml:space="preserve">09:38  
22:51  </t>
  </si>
  <si>
    <t xml:space="preserve">09:41  
21:55  </t>
  </si>
  <si>
    <t>许二健</t>
  </si>
  <si>
    <t xml:space="preserve">09:19  
21:07  </t>
  </si>
  <si>
    <t xml:space="preserve">09:25  
22:27  </t>
  </si>
  <si>
    <t xml:space="preserve">09:25  
23:14  </t>
  </si>
  <si>
    <t xml:space="preserve">09:23  
22:11  </t>
  </si>
  <si>
    <t xml:space="preserve">09:18  
23:22  </t>
  </si>
  <si>
    <t xml:space="preserve">09:24  
22:19  </t>
  </si>
  <si>
    <t xml:space="preserve">09:18  
23:00  </t>
  </si>
  <si>
    <t xml:space="preserve">09:26  
23:30  </t>
  </si>
  <si>
    <t xml:space="preserve">09:37  
22:54  </t>
  </si>
  <si>
    <t xml:space="preserve">09:23  
22:14  </t>
  </si>
  <si>
    <t xml:space="preserve">09:52  
21:23  </t>
  </si>
  <si>
    <t xml:space="preserve">09:47  
22:36  </t>
  </si>
  <si>
    <t xml:space="preserve">09:35  
21:12  </t>
  </si>
  <si>
    <t xml:space="preserve">13:14  
00:10  </t>
  </si>
  <si>
    <t xml:space="preserve">09:53  
21:15  </t>
  </si>
  <si>
    <t xml:space="preserve">09:48  
21:35  </t>
  </si>
  <si>
    <t xml:space="preserve">09:16  
23:55  </t>
  </si>
  <si>
    <t xml:space="preserve">09:40  
22:44  </t>
  </si>
  <si>
    <t>孙军涛</t>
  </si>
  <si>
    <t xml:space="preserve">09:35  
20:04  </t>
  </si>
  <si>
    <t xml:space="preserve">09:41  
20:13  </t>
  </si>
  <si>
    <t xml:space="preserve">09:38  
18:43  </t>
  </si>
  <si>
    <t xml:space="preserve">09:08  
20:13  </t>
  </si>
  <si>
    <t xml:space="preserve">09:48  
20:25  </t>
  </si>
  <si>
    <t xml:space="preserve">09:45  
20:33  </t>
  </si>
  <si>
    <t xml:space="preserve">09:47  
20:02  </t>
  </si>
  <si>
    <t xml:space="preserve">09:48  
20:04  </t>
  </si>
  <si>
    <t xml:space="preserve">09:23  
19:09  </t>
  </si>
  <si>
    <t xml:space="preserve">09:49  
20:02  </t>
  </si>
  <si>
    <t xml:space="preserve">09:45  
20:02  </t>
  </si>
  <si>
    <t>李旭</t>
  </si>
  <si>
    <t xml:space="preserve">09:35  
19:22  </t>
  </si>
  <si>
    <t xml:space="preserve">09:41  
20:04  </t>
  </si>
  <si>
    <t xml:space="preserve">09:24  
20:19  </t>
  </si>
  <si>
    <t xml:space="preserve">09:22  
19:34  </t>
  </si>
  <si>
    <t xml:space="preserve">09:11  
23:00  </t>
  </si>
  <si>
    <t xml:space="preserve">09:49  
22:05  </t>
  </si>
  <si>
    <t xml:space="preserve">09:41  
23:00  </t>
  </si>
  <si>
    <t xml:space="preserve">09:55  
18:32  </t>
  </si>
  <si>
    <t xml:space="preserve">09:42  
20:04  </t>
  </si>
  <si>
    <t xml:space="preserve">09:42  
20:09  </t>
  </si>
  <si>
    <t xml:space="preserve">09:18  
23:08  </t>
  </si>
  <si>
    <t xml:space="preserve">09:48  
20:33  </t>
  </si>
  <si>
    <t xml:space="preserve">09:34  
19:35  </t>
  </si>
  <si>
    <t xml:space="preserve">09:33  
00:00  </t>
  </si>
  <si>
    <t xml:space="preserve">09:54  
22:42  </t>
  </si>
  <si>
    <t>胡浛</t>
  </si>
  <si>
    <t xml:space="preserve">09:56  
22:54  </t>
  </si>
  <si>
    <t xml:space="preserve">09:56  
19:21  </t>
  </si>
  <si>
    <t xml:space="preserve">09:54  
22:06  </t>
  </si>
  <si>
    <t xml:space="preserve">09:39  
22:27  </t>
  </si>
  <si>
    <t xml:space="preserve">09:52  
23:14  </t>
  </si>
  <si>
    <t xml:space="preserve">09:58  
19:08  </t>
  </si>
  <si>
    <t xml:space="preserve">09:50  
21:01  </t>
  </si>
  <si>
    <t xml:space="preserve">09:53  
22:59  </t>
  </si>
  <si>
    <t xml:space="preserve">09:52  
23:30  </t>
  </si>
  <si>
    <t xml:space="preserve">10:00  
22:53  </t>
  </si>
  <si>
    <t xml:space="preserve">09:59  
18:41  </t>
  </si>
  <si>
    <t xml:space="preserve">09:57  
23:53  </t>
  </si>
  <si>
    <t xml:space="preserve">10:08  
22:29  </t>
  </si>
  <si>
    <t xml:space="preserve">10:05  
22:35  </t>
  </si>
  <si>
    <t xml:space="preserve">09:58  
22:59  </t>
  </si>
  <si>
    <t xml:space="preserve">10:01  
22:36  </t>
  </si>
  <si>
    <t xml:space="preserve">09:39  
23:09  </t>
  </si>
  <si>
    <t xml:space="preserve">09:50  
20:56  </t>
  </si>
  <si>
    <t xml:space="preserve">09:37  
21:55  </t>
  </si>
  <si>
    <t xml:space="preserve">09:38  
23:55  </t>
  </si>
  <si>
    <t xml:space="preserve">09:47  
19:25  </t>
  </si>
  <si>
    <t>高鹏</t>
  </si>
  <si>
    <t xml:space="preserve">09:56  
21:33  </t>
  </si>
  <si>
    <t xml:space="preserve">10:01  
19:13  </t>
  </si>
  <si>
    <t xml:space="preserve">10:01  
21:38  </t>
  </si>
  <si>
    <t xml:space="preserve">10:00  
21:42  </t>
  </si>
  <si>
    <t xml:space="preserve">10:02  
22:29  </t>
  </si>
  <si>
    <t xml:space="preserve">10:03  
21:23  </t>
  </si>
  <si>
    <t xml:space="preserve">09:51  
23:10  </t>
  </si>
  <si>
    <t xml:space="preserve">09:52  
21:12  </t>
  </si>
  <si>
    <t xml:space="preserve">09:52  
21:45  </t>
  </si>
  <si>
    <t xml:space="preserve">09:54  
22:30  </t>
  </si>
  <si>
    <t xml:space="preserve">09:59  
22:54  </t>
  </si>
  <si>
    <t xml:space="preserve">10:06  
20:04  </t>
  </si>
  <si>
    <t xml:space="preserve">09:57  
22:26  </t>
  </si>
  <si>
    <t xml:space="preserve">09:56  
22:19  </t>
  </si>
  <si>
    <t xml:space="preserve">09:47  
21:44  </t>
  </si>
  <si>
    <t xml:space="preserve">09:55  
21:13  </t>
  </si>
  <si>
    <t xml:space="preserve">13:14  
00:06  </t>
  </si>
  <si>
    <t xml:space="preserve">09:53  
21:39  </t>
  </si>
  <si>
    <t xml:space="preserve">09:51  
22:21  </t>
  </si>
  <si>
    <t xml:space="preserve">09:46  
21:36  </t>
  </si>
  <si>
    <t xml:space="preserve">09:59  
00:18  </t>
  </si>
  <si>
    <t xml:space="preserve">10:21  
20:08  </t>
  </si>
  <si>
    <t>张卫娜</t>
  </si>
  <si>
    <t>研究院-商业化事业部-DSP项目-运营组</t>
  </si>
  <si>
    <t xml:space="preserve">09:42  
18:50  </t>
  </si>
  <si>
    <t xml:space="preserve">09:27  
21:14  </t>
  </si>
  <si>
    <t xml:space="preserve">09:41  
21:07  </t>
  </si>
  <si>
    <t xml:space="preserve">09:50  
22:03  </t>
  </si>
  <si>
    <t xml:space="preserve">09:43  
21:10  </t>
  </si>
  <si>
    <t xml:space="preserve">09:36  
21:00  </t>
  </si>
  <si>
    <t xml:space="preserve">09:35  
21:06  </t>
  </si>
  <si>
    <t xml:space="preserve">09:31  
21:03  </t>
  </si>
  <si>
    <t xml:space="preserve">09:35  
23:03  </t>
  </si>
  <si>
    <t xml:space="preserve">09:41  
22:00  </t>
  </si>
  <si>
    <t xml:space="preserve">09:42  
21:13  </t>
  </si>
  <si>
    <t xml:space="preserve">09:37  
23:00  </t>
  </si>
  <si>
    <t>薛红丽</t>
  </si>
  <si>
    <t xml:space="preserve">09:26  
21:30  </t>
  </si>
  <si>
    <t xml:space="preserve">09:21  
21:38  </t>
  </si>
  <si>
    <t xml:space="preserve">09:23  
21:45  </t>
  </si>
  <si>
    <t xml:space="preserve">09:26  
23:34  </t>
  </si>
  <si>
    <t xml:space="preserve">09:28  
21:46  </t>
  </si>
  <si>
    <t xml:space="preserve">09:30  
22:37  </t>
  </si>
  <si>
    <t xml:space="preserve">09:30  
21:15  </t>
  </si>
  <si>
    <t xml:space="preserve">09:19  
23:33  </t>
  </si>
  <si>
    <t xml:space="preserve">09:27  
21:25  </t>
  </si>
  <si>
    <t xml:space="preserve">09:24  
21:27  </t>
  </si>
  <si>
    <t xml:space="preserve">09:28  
23:43  </t>
  </si>
  <si>
    <t>徐玲虎</t>
  </si>
  <si>
    <t xml:space="preserve">09:00  
18:24  </t>
  </si>
  <si>
    <t xml:space="preserve">09:00  
18:31  </t>
  </si>
  <si>
    <t xml:space="preserve">09:16  
18:22  </t>
  </si>
  <si>
    <t xml:space="preserve">09:19  
18:22  </t>
  </si>
  <si>
    <t xml:space="preserve">09:12  
21:20  </t>
  </si>
  <si>
    <t xml:space="preserve">09:12  
20:00  </t>
  </si>
  <si>
    <t>丁晨</t>
  </si>
  <si>
    <t>运营副总监</t>
  </si>
  <si>
    <t xml:space="preserve">14:49  
22:40  </t>
  </si>
  <si>
    <t xml:space="preserve">09:03  
02:41  </t>
  </si>
  <si>
    <t xml:space="preserve">12:16  
18:11  </t>
  </si>
  <si>
    <t xml:space="preserve">16:53  
20:52  </t>
  </si>
  <si>
    <t xml:space="preserve">12:31  
20:24  </t>
  </si>
  <si>
    <t xml:space="preserve">09:17  
19:21  </t>
  </si>
  <si>
    <t xml:space="preserve">10:32  
03:28  </t>
  </si>
  <si>
    <t xml:space="preserve">10:50  
01:52  </t>
  </si>
  <si>
    <t xml:space="preserve">11:26  
00:23  </t>
  </si>
  <si>
    <t xml:space="preserve">14:23  
19:43  </t>
  </si>
  <si>
    <t xml:space="preserve">09:45  
20:56  </t>
  </si>
  <si>
    <t xml:space="preserve">09:37  
22:20  </t>
  </si>
  <si>
    <t xml:space="preserve">10:16  
02:23  </t>
  </si>
  <si>
    <t xml:space="preserve">11:05  
22:56  </t>
  </si>
  <si>
    <t xml:space="preserve">10:22  
20:25  </t>
  </si>
  <si>
    <t xml:space="preserve">10:28  </t>
  </si>
  <si>
    <t>杨友生</t>
  </si>
  <si>
    <t>研究院-商业化事业部-地方头条事业部
研究院-商业化事业部-地方头条事业部-产品组
研究院-商业化事业部-地方头条事业部-商务组</t>
  </si>
  <si>
    <t>地方头条事业部总经理</t>
  </si>
  <si>
    <t xml:space="preserve">09:52  
20:03  </t>
  </si>
  <si>
    <t xml:space="preserve">10:09  
19:10  </t>
  </si>
  <si>
    <t xml:space="preserve">09:49  
18:53  </t>
  </si>
  <si>
    <t xml:space="preserve">09:53  
18:53  </t>
  </si>
  <si>
    <t xml:space="preserve">09:54  
19:11  </t>
  </si>
  <si>
    <t xml:space="preserve">09:51   
20:00  </t>
  </si>
  <si>
    <t xml:space="preserve">10:00  
20:08  </t>
  </si>
  <si>
    <t xml:space="preserve">09:48  
22:06  </t>
  </si>
  <si>
    <t xml:space="preserve">09:47  
20:10  </t>
  </si>
  <si>
    <t xml:space="preserve">10:03  
20:04  </t>
  </si>
  <si>
    <t xml:space="preserve">10:00  
20:02  </t>
  </si>
  <si>
    <t xml:space="preserve">09:47  
19:05  </t>
  </si>
  <si>
    <t xml:space="preserve">11:22   
20:22  </t>
  </si>
  <si>
    <t xml:space="preserve">10:08  </t>
  </si>
  <si>
    <t xml:space="preserve">09:49  
20:01  </t>
  </si>
  <si>
    <t xml:space="preserve">09:38  
14:03  </t>
  </si>
  <si>
    <t>杨宁</t>
  </si>
  <si>
    <t>研究院-商业化事业部-地方头条事业部-产品组</t>
  </si>
  <si>
    <t xml:space="preserve">09:03  
20:23  </t>
  </si>
  <si>
    <t xml:space="preserve">09:21  
22:21  </t>
  </si>
  <si>
    <t xml:space="preserve">09:24  
19:33  </t>
  </si>
  <si>
    <t xml:space="preserve">09:21  
20:14  </t>
  </si>
  <si>
    <t xml:space="preserve">09:26  
22:17  </t>
  </si>
  <si>
    <t xml:space="preserve">09:22  
23:02  </t>
  </si>
  <si>
    <t xml:space="preserve">09:20  
22:03  </t>
  </si>
  <si>
    <t xml:space="preserve">09:21  
22:29  </t>
  </si>
  <si>
    <t xml:space="preserve">10:45  
18:44  </t>
  </si>
  <si>
    <t xml:space="preserve">09:26  
20:28  </t>
  </si>
  <si>
    <t xml:space="preserve">09:27  
20:31  </t>
  </si>
  <si>
    <t xml:space="preserve">09:22  
22:04  </t>
  </si>
  <si>
    <t xml:space="preserve">09:26  
22:33  </t>
  </si>
  <si>
    <t>朱云宽</t>
  </si>
  <si>
    <t>研究院-商业化事业部-地方头条事业部-技术组</t>
  </si>
  <si>
    <t xml:space="preserve">09:08  
21:17  </t>
  </si>
  <si>
    <t xml:space="preserve">09:22  
18:46  </t>
  </si>
  <si>
    <t xml:space="preserve">09:21  
21:05  </t>
  </si>
  <si>
    <t xml:space="preserve">09:18  
18:53  </t>
  </si>
  <si>
    <t xml:space="preserve">09:11  
21:15  </t>
  </si>
  <si>
    <t xml:space="preserve">09:09  
21:01  </t>
  </si>
  <si>
    <t xml:space="preserve">09:22  
21:03  </t>
  </si>
  <si>
    <t xml:space="preserve">09:20  
18:55  </t>
  </si>
  <si>
    <t>詹鹏</t>
  </si>
  <si>
    <t xml:space="preserve">09:17  
22:04  </t>
  </si>
  <si>
    <t xml:space="preserve">09:19  
22:02  </t>
  </si>
  <si>
    <t xml:space="preserve">09:21  
22:03  </t>
  </si>
  <si>
    <t xml:space="preserve">09:15  
22:04  </t>
  </si>
  <si>
    <t xml:space="preserve">09:24  
22:02  </t>
  </si>
  <si>
    <t xml:space="preserve">09:15  
21:07  </t>
  </si>
  <si>
    <t xml:space="preserve">08:54  
18:10  </t>
  </si>
  <si>
    <t>燕楠</t>
  </si>
  <si>
    <t xml:space="preserve">09:06  
22:02  </t>
  </si>
  <si>
    <t xml:space="preserve">09:11  
22:01  </t>
  </si>
  <si>
    <t xml:space="preserve">09:06  
22:03  </t>
  </si>
  <si>
    <t xml:space="preserve">09:11  
22:04  </t>
  </si>
  <si>
    <t xml:space="preserve">09:08  
22:00  </t>
  </si>
  <si>
    <t xml:space="preserve">09:07  
22:01  </t>
  </si>
  <si>
    <t xml:space="preserve">09:11  
22:37  </t>
  </si>
  <si>
    <t xml:space="preserve">09:09  
20:02  </t>
  </si>
  <si>
    <t>许旭</t>
  </si>
  <si>
    <t xml:space="preserve">08:30  
18:22  </t>
  </si>
  <si>
    <t xml:space="preserve">08:58  
18:27  </t>
  </si>
  <si>
    <t xml:space="preserve">09:14  
22:02  </t>
  </si>
  <si>
    <t xml:space="preserve">08:36  
19:28  </t>
  </si>
  <si>
    <t xml:space="preserve">08:32  
19:00  </t>
  </si>
  <si>
    <t xml:space="preserve">08:32  
21:13  </t>
  </si>
  <si>
    <t xml:space="preserve">08:30  
18:28  </t>
  </si>
  <si>
    <t xml:space="preserve">08:26  
18:08  </t>
  </si>
  <si>
    <t xml:space="preserve">08:20  
10:58  </t>
  </si>
  <si>
    <t xml:space="preserve">08:23  
23:05  </t>
  </si>
  <si>
    <t xml:space="preserve">08:31  
18:40  </t>
  </si>
  <si>
    <t xml:space="preserve">08:26  </t>
  </si>
  <si>
    <t xml:space="preserve">08:30  
18:44  </t>
  </si>
  <si>
    <t xml:space="preserve">09:03  
23:01  </t>
  </si>
  <si>
    <t xml:space="preserve">08:32  
18:36  </t>
  </si>
  <si>
    <t xml:space="preserve">08:30  
18:14  </t>
  </si>
  <si>
    <t xml:space="preserve">08:34  
18:27  </t>
  </si>
  <si>
    <t xml:space="preserve">08:26  
18:32  </t>
  </si>
  <si>
    <t>汤为</t>
  </si>
  <si>
    <t xml:space="preserve">08:52  
18:08  </t>
  </si>
  <si>
    <t xml:space="preserve">08:56  
18:09  </t>
  </si>
  <si>
    <t xml:space="preserve">08:52  
18:07  </t>
  </si>
  <si>
    <t xml:space="preserve">08:46  
21:03  </t>
  </si>
  <si>
    <t xml:space="preserve">08:50  
18:10  </t>
  </si>
  <si>
    <t xml:space="preserve">08:49  
18:46  </t>
  </si>
  <si>
    <t xml:space="preserve">08:53  
18:24  </t>
  </si>
  <si>
    <t xml:space="preserve">08:53  
18:25  </t>
  </si>
  <si>
    <t xml:space="preserve">08:52  
21:15  </t>
  </si>
  <si>
    <t xml:space="preserve">08:54  
21:01  </t>
  </si>
  <si>
    <t xml:space="preserve">08:54  
21:04  </t>
  </si>
  <si>
    <t xml:space="preserve">08:54  
22:01  </t>
  </si>
  <si>
    <t xml:space="preserve">08:56  
21:05  </t>
  </si>
  <si>
    <t xml:space="preserve">08:57  
21:03  </t>
  </si>
  <si>
    <t xml:space="preserve">10:54  
18:38  </t>
  </si>
  <si>
    <t xml:space="preserve">08:52  
18:48  </t>
  </si>
  <si>
    <t xml:space="preserve">08:55  
18:06  </t>
  </si>
  <si>
    <t xml:space="preserve">08:52  
20:03  </t>
  </si>
  <si>
    <t xml:space="preserve">08:54  
18:54  </t>
  </si>
  <si>
    <t>罗湘成</t>
  </si>
  <si>
    <t xml:space="preserve">09:28  
21:01  </t>
  </si>
  <si>
    <t xml:space="preserve">09:29  
21:13  </t>
  </si>
  <si>
    <t xml:space="preserve">09:29  
22:02  </t>
  </si>
  <si>
    <t xml:space="preserve">09:24  
21:03  </t>
  </si>
  <si>
    <t xml:space="preserve">09:26  
21:02  </t>
  </si>
  <si>
    <t xml:space="preserve">10:37  
21:03  </t>
  </si>
  <si>
    <t xml:space="preserve">09:30  
21:05  </t>
  </si>
  <si>
    <t xml:space="preserve">09:30  
21:06  </t>
  </si>
  <si>
    <t xml:space="preserve">09:28  
23:01  </t>
  </si>
  <si>
    <t>华玉波</t>
  </si>
  <si>
    <t xml:space="preserve">10:03  
22:00  </t>
  </si>
  <si>
    <t xml:space="preserve">09:23  
22:38  </t>
  </si>
  <si>
    <t xml:space="preserve">09:22  
18:00  </t>
  </si>
  <si>
    <t xml:space="preserve">10:23  
22:02  </t>
  </si>
  <si>
    <t xml:space="preserve">10:20  
22:03  </t>
  </si>
  <si>
    <t xml:space="preserve">09:24  
18:00  </t>
  </si>
  <si>
    <t xml:space="preserve">10:16  
22:05  </t>
  </si>
  <si>
    <t xml:space="preserve">10:24  
22:10  </t>
  </si>
  <si>
    <t xml:space="preserve">10:16  
22:00  </t>
  </si>
  <si>
    <t xml:space="preserve">09:26  
18:01  </t>
  </si>
  <si>
    <t xml:space="preserve">09:20   
22:00  </t>
  </si>
  <si>
    <t xml:space="preserve">10:27  
22:01  </t>
  </si>
  <si>
    <t xml:space="preserve">10:19  
22:03  </t>
  </si>
  <si>
    <t>韩少博</t>
  </si>
  <si>
    <t xml:space="preserve">09:20  
22:06  </t>
  </si>
  <si>
    <t xml:space="preserve">09:30  
22:54  </t>
  </si>
  <si>
    <t xml:space="preserve">09:25  
22:15  </t>
  </si>
  <si>
    <t xml:space="preserve">09:11  
22:13  </t>
  </si>
  <si>
    <t xml:space="preserve">09:17  
22:18  </t>
  </si>
  <si>
    <t xml:space="preserve">09:15  
22:02  </t>
  </si>
  <si>
    <t xml:space="preserve">09:21  
22:31  </t>
  </si>
  <si>
    <t xml:space="preserve">09:22  
23:17  </t>
  </si>
  <si>
    <t xml:space="preserve">09:25  
22:04  </t>
  </si>
  <si>
    <t xml:space="preserve">09:27  
22:36  </t>
  </si>
  <si>
    <t xml:space="preserve">09:24  
22:49  </t>
  </si>
  <si>
    <t>程远</t>
  </si>
  <si>
    <t xml:space="preserve">09:15  
22:03  </t>
  </si>
  <si>
    <t xml:space="preserve">09:14  
22:05  </t>
  </si>
  <si>
    <t xml:space="preserve">09:10  
18:21  </t>
  </si>
  <si>
    <t xml:space="preserve">13:14  
19:12  </t>
  </si>
  <si>
    <t xml:space="preserve">09:18  
18:58  </t>
  </si>
  <si>
    <t>陈祥祥</t>
  </si>
  <si>
    <t xml:space="preserve">09:05  
22:01  </t>
  </si>
  <si>
    <t xml:space="preserve">09:16  
18:26  </t>
  </si>
  <si>
    <t xml:space="preserve">09:13  
22:02  </t>
  </si>
  <si>
    <t xml:space="preserve">09:11  
18:28  </t>
  </si>
  <si>
    <t xml:space="preserve">09:56  
19:01  </t>
  </si>
  <si>
    <t xml:space="preserve">09:08  
18:11  </t>
  </si>
  <si>
    <t>孙叮咚</t>
  </si>
  <si>
    <t>研究院-商业化事业部-地方头条事业部-商务组-商务二组</t>
  </si>
  <si>
    <t xml:space="preserve">09:25  
00:14  </t>
  </si>
  <si>
    <t xml:space="preserve">09:24  
19:00  </t>
  </si>
  <si>
    <t xml:space="preserve">09:25  
21:08  </t>
  </si>
  <si>
    <t xml:space="preserve">13:34  
18:31  </t>
  </si>
  <si>
    <t>黄赛华</t>
  </si>
  <si>
    <t xml:space="preserve">09:18  
21:03  </t>
  </si>
  <si>
    <t xml:space="preserve">09:13  
21:04  </t>
  </si>
  <si>
    <t xml:space="preserve">18:02  
22:00  </t>
  </si>
  <si>
    <t xml:space="preserve">18:13  </t>
  </si>
  <si>
    <t>张银丹</t>
  </si>
  <si>
    <t>研究院-商业化事业部-地方头条事业部-商务组-商务一组</t>
  </si>
  <si>
    <t xml:space="preserve">09:02  
18:07  </t>
  </si>
  <si>
    <t xml:space="preserve">09:08  
18:10  </t>
  </si>
  <si>
    <t>宋俊辰</t>
  </si>
  <si>
    <t xml:space="preserve">09:21  
18:59  </t>
  </si>
  <si>
    <t xml:space="preserve">09:12  
18:19  </t>
  </si>
  <si>
    <t>戴琪</t>
  </si>
  <si>
    <t xml:space="preserve">08:51  
18:01  </t>
  </si>
  <si>
    <t xml:space="preserve">08:50  
18:01  </t>
  </si>
  <si>
    <t xml:space="preserve">08:50  </t>
  </si>
  <si>
    <t xml:space="preserve">18:01  </t>
  </si>
  <si>
    <t>张亚军</t>
  </si>
  <si>
    <t>研究院-商业化事业部-地方头条事业部-运营组</t>
  </si>
  <si>
    <t>地方站运营专员</t>
  </si>
  <si>
    <t xml:space="preserve">09:02  </t>
  </si>
  <si>
    <t xml:space="preserve">08:43  
18:08  </t>
  </si>
  <si>
    <t xml:space="preserve">08:56  
20:01  </t>
  </si>
  <si>
    <t xml:space="preserve">09:00  
18:12  </t>
  </si>
  <si>
    <t xml:space="preserve">08:47  
18:22  </t>
  </si>
  <si>
    <t xml:space="preserve">09:17  
22:05  </t>
  </si>
  <si>
    <t xml:space="preserve">09:06  
18:29  </t>
  </si>
  <si>
    <t xml:space="preserve">10:52  
21:10  </t>
  </si>
  <si>
    <t xml:space="preserve">09:08  
18:16  </t>
  </si>
  <si>
    <t xml:space="preserve">09:15  
18:23  </t>
  </si>
  <si>
    <t xml:space="preserve">07:01  
18:02  </t>
  </si>
  <si>
    <t xml:space="preserve">09:11  
21:05  </t>
  </si>
  <si>
    <t>许海奇</t>
  </si>
  <si>
    <t>新媒体营销主管</t>
  </si>
  <si>
    <t xml:space="preserve">09:14  
18:15  </t>
  </si>
  <si>
    <t xml:space="preserve">09:14  
18:17  </t>
  </si>
  <si>
    <t xml:space="preserve">09:17  
18:18  </t>
  </si>
  <si>
    <t xml:space="preserve">09:00  
18:01  </t>
  </si>
  <si>
    <t xml:space="preserve">09:18  
18:18  </t>
  </si>
  <si>
    <t xml:space="preserve">09:22  
18:22  </t>
  </si>
  <si>
    <t xml:space="preserve">10:42  
15:58  </t>
  </si>
  <si>
    <t xml:space="preserve">09:13  
20:14  </t>
  </si>
  <si>
    <t>黄学平</t>
  </si>
  <si>
    <t>市场推广经理</t>
  </si>
  <si>
    <t xml:space="preserve">08:59  
18:01  </t>
  </si>
  <si>
    <t xml:space="preserve">08:51 
18:00  </t>
  </si>
  <si>
    <t xml:space="preserve">08:54  
18:02  </t>
  </si>
  <si>
    <t xml:space="preserve">08:48  
18:12  </t>
  </si>
  <si>
    <t xml:space="preserve">12:53  
18:00  </t>
  </si>
  <si>
    <t xml:space="preserve">08:56  
18:01  </t>
  </si>
  <si>
    <t xml:space="preserve">08:58  
16:00  </t>
  </si>
  <si>
    <t xml:space="preserve">08:56  
18:07  </t>
  </si>
  <si>
    <t xml:space="preserve">09:01  
18:07  </t>
  </si>
  <si>
    <t>王星星</t>
  </si>
  <si>
    <t>研究院-商业化事业部-商业化运营-产品组</t>
  </si>
  <si>
    <t xml:space="preserve">09:34  
18:41  </t>
  </si>
  <si>
    <t xml:space="preserve">12:50  
18:45  </t>
  </si>
  <si>
    <t xml:space="preserve">10:57  
18:24  </t>
  </si>
  <si>
    <t xml:space="preserve">09:33  
18:37  </t>
  </si>
  <si>
    <t xml:space="preserve">09:33  
18:36  </t>
  </si>
  <si>
    <t xml:space="preserve">09:34  
18:46  </t>
  </si>
  <si>
    <t xml:space="preserve">09:33  
18:55  </t>
  </si>
  <si>
    <t>田贝</t>
  </si>
  <si>
    <t>产品助理</t>
  </si>
  <si>
    <t xml:space="preserve">09:44  
20:05  </t>
  </si>
  <si>
    <t xml:space="preserve">09:33  
19:13  </t>
  </si>
  <si>
    <t xml:space="preserve">09:36  
22:05  </t>
  </si>
  <si>
    <t xml:space="preserve">09:36  
18:56  </t>
  </si>
  <si>
    <t xml:space="preserve">09:35  
18:46  </t>
  </si>
  <si>
    <t>谭浩</t>
  </si>
  <si>
    <t xml:space="preserve">09:27   
18:28  </t>
  </si>
  <si>
    <t xml:space="preserve">09:21  
18:22  </t>
  </si>
  <si>
    <t xml:space="preserve">09:06  
18:41  </t>
  </si>
  <si>
    <t xml:space="preserve">08:08  
18:17  </t>
  </si>
  <si>
    <t xml:space="preserve">08:11  
18:25  </t>
  </si>
  <si>
    <t xml:space="preserve">08:17  
18:09  </t>
  </si>
  <si>
    <t xml:space="preserve">08:08  
18:21  </t>
  </si>
  <si>
    <t xml:space="preserve">08:15  
18:28  </t>
  </si>
  <si>
    <t xml:space="preserve">08:19  
14:06  </t>
  </si>
  <si>
    <t>陈瞻飞</t>
  </si>
  <si>
    <t xml:space="preserve">08:21  
21:20  </t>
  </si>
  <si>
    <t xml:space="preserve">08:05  
18:56  </t>
  </si>
  <si>
    <t xml:space="preserve">08:13  
19:01  </t>
  </si>
  <si>
    <t xml:space="preserve">08:25  
19:00  </t>
  </si>
  <si>
    <t xml:space="preserve">08:30  
20:05  </t>
  </si>
  <si>
    <t xml:space="preserve">08:21  
19:02  </t>
  </si>
  <si>
    <t xml:space="preserve">08:33 
21:33  </t>
  </si>
  <si>
    <t xml:space="preserve">08:39  
17:09  </t>
  </si>
  <si>
    <t xml:space="preserve">08:40  
18:54  </t>
  </si>
  <si>
    <t xml:space="preserve">08:36  
22:08  </t>
  </si>
  <si>
    <t xml:space="preserve">08:36  
20:32  </t>
  </si>
  <si>
    <t xml:space="preserve">08:31  
20:30  </t>
  </si>
  <si>
    <t xml:space="preserve">08:47  
19:05  </t>
  </si>
  <si>
    <t xml:space="preserve">08:41  
20:41  </t>
  </si>
  <si>
    <t xml:space="preserve">08:45  
18:47  </t>
  </si>
  <si>
    <t xml:space="preserve">08:33  
20:45  </t>
  </si>
  <si>
    <t xml:space="preserve">08:34  
19:18  </t>
  </si>
  <si>
    <t xml:space="preserve">08:36  
19:08  </t>
  </si>
  <si>
    <t xml:space="preserve">08:38  
19:03  </t>
  </si>
  <si>
    <t>赵静</t>
  </si>
  <si>
    <t>研究院-商业化事业部-商业化运营-创新中心</t>
  </si>
  <si>
    <t xml:space="preserve">15:21  
18:36  </t>
  </si>
  <si>
    <t xml:space="preserve">09:08  
18:13  </t>
  </si>
  <si>
    <t xml:space="preserve">12:31  
17:17  </t>
  </si>
  <si>
    <t xml:space="preserve">12:30  
18:44  </t>
  </si>
  <si>
    <t xml:space="preserve">12:30  
18:12  </t>
  </si>
  <si>
    <t xml:space="preserve">12:22  
17:34  </t>
  </si>
  <si>
    <t xml:space="preserve">12:26  
17:36  </t>
  </si>
  <si>
    <t xml:space="preserve">12:17  
17:58  </t>
  </si>
  <si>
    <t xml:space="preserve">12:35  </t>
  </si>
  <si>
    <t xml:space="preserve">12:37  
18:14  </t>
  </si>
  <si>
    <t xml:space="preserve">12:38  
17:58  </t>
  </si>
  <si>
    <t xml:space="preserve">12:46  
17:52  </t>
  </si>
  <si>
    <t xml:space="preserve">12:50  
18:27  </t>
  </si>
  <si>
    <t xml:space="preserve">12:44  
17:57  </t>
  </si>
  <si>
    <t xml:space="preserve">12:52  
17:52  </t>
  </si>
  <si>
    <t>张曼曼</t>
  </si>
  <si>
    <t xml:space="preserve">09:21  
20:19  </t>
  </si>
  <si>
    <t xml:space="preserve">09:21  
19:29  </t>
  </si>
  <si>
    <t xml:space="preserve">09:09  
20:03  </t>
  </si>
  <si>
    <t xml:space="preserve">09:19  
20:26  </t>
  </si>
  <si>
    <t xml:space="preserve">09:23  
19:36  </t>
  </si>
  <si>
    <t xml:space="preserve">09:11  
21:21  </t>
  </si>
  <si>
    <t xml:space="preserve">09:21  
20:00  </t>
  </si>
  <si>
    <t xml:space="preserve">09:22  
20:06  </t>
  </si>
  <si>
    <t xml:space="preserve">09:20  
18:53  </t>
  </si>
  <si>
    <t xml:space="preserve">09:01  
20:01  </t>
  </si>
  <si>
    <t xml:space="preserve">09:20  
19:38  </t>
  </si>
  <si>
    <t>杨炜捷</t>
  </si>
  <si>
    <t xml:space="preserve">09:23  
19:20  </t>
  </si>
  <si>
    <t xml:space="preserve">09:26  
19:11  </t>
  </si>
  <si>
    <t xml:space="preserve">09:27  
19:29  </t>
  </si>
  <si>
    <t xml:space="preserve">10:52  
20:00  </t>
  </si>
  <si>
    <t xml:space="preserve">09:35  
19:08  </t>
  </si>
  <si>
    <t xml:space="preserve">09:10  
19:07  </t>
  </si>
  <si>
    <t xml:space="preserve">09:26  
19:38  </t>
  </si>
  <si>
    <t xml:space="preserve">09:20  
19:25  </t>
  </si>
  <si>
    <t xml:space="preserve">09:38  
20:03  </t>
  </si>
  <si>
    <t>王旭晶</t>
  </si>
  <si>
    <t>网站编辑实习生</t>
  </si>
  <si>
    <t xml:space="preserve">11:36  
17:04  </t>
  </si>
  <si>
    <t xml:space="preserve">11:33  
17:14  </t>
  </si>
  <si>
    <t xml:space="preserve">11:41  
17:18  </t>
  </si>
  <si>
    <t>王玮</t>
  </si>
  <si>
    <t xml:space="preserve">11:51  
17:05  </t>
  </si>
  <si>
    <t xml:space="preserve">11:39  
17:14  </t>
  </si>
  <si>
    <t xml:space="preserve">11:47  
17:14  </t>
  </si>
  <si>
    <t xml:space="preserve">11:45  
17:08  </t>
  </si>
  <si>
    <t xml:space="preserve">12:10  
17:02  </t>
  </si>
  <si>
    <t xml:space="preserve">11:55  
16:50  </t>
  </si>
  <si>
    <t xml:space="preserve">11:47  
17:04  </t>
  </si>
  <si>
    <t xml:space="preserve">11:56  
17:32  </t>
  </si>
  <si>
    <t xml:space="preserve">12:03  
17:24  </t>
  </si>
  <si>
    <t xml:space="preserve">11:48  
16:54  </t>
  </si>
  <si>
    <t xml:space="preserve">11:48  
17:34  </t>
  </si>
  <si>
    <t xml:space="preserve">11:48  
17:36  </t>
  </si>
  <si>
    <t xml:space="preserve">11:55  
17:32  </t>
  </si>
  <si>
    <t xml:space="preserve">11:48  
17:23  </t>
  </si>
  <si>
    <t xml:space="preserve">11:39  
17:03  </t>
  </si>
  <si>
    <t xml:space="preserve">12:01  
17:48  </t>
  </si>
  <si>
    <t xml:space="preserve">11:38  
17:27  </t>
  </si>
  <si>
    <t xml:space="preserve">11:58  
17:52  </t>
  </si>
  <si>
    <t xml:space="preserve">11:47  
17:36  </t>
  </si>
  <si>
    <t xml:space="preserve">11:55  
17:21  </t>
  </si>
  <si>
    <t xml:space="preserve">11:37  
17:02  </t>
  </si>
  <si>
    <t>王柳才</t>
  </si>
  <si>
    <t xml:space="preserve">09:15  
22:48  </t>
  </si>
  <si>
    <t xml:space="preserve">09:24  
22:31  </t>
  </si>
  <si>
    <t xml:space="preserve">09:23  
21:49  </t>
  </si>
  <si>
    <t xml:space="preserve">09:22  
21:46  </t>
  </si>
  <si>
    <t xml:space="preserve">08:58  
23:00  </t>
  </si>
  <si>
    <t xml:space="preserve">09:19  
22:37  </t>
  </si>
  <si>
    <t xml:space="preserve">09:15  
22:53  </t>
  </si>
  <si>
    <t xml:space="preserve">09:23  
22:48  </t>
  </si>
  <si>
    <t xml:space="preserve">09:22  
21:19  </t>
  </si>
  <si>
    <t xml:space="preserve">09:24  
21:58  </t>
  </si>
  <si>
    <t xml:space="preserve">09:17  
22:57  </t>
  </si>
  <si>
    <t xml:space="preserve">09:26  
21:55  </t>
  </si>
  <si>
    <t xml:space="preserve">09:27  
21:53  </t>
  </si>
  <si>
    <t xml:space="preserve">09:17  
21:26  </t>
  </si>
  <si>
    <t xml:space="preserve">09:06  
22:55  </t>
  </si>
  <si>
    <t xml:space="preserve">09:16  
22:31  </t>
  </si>
  <si>
    <t xml:space="preserve">09:20  
21:28  </t>
  </si>
  <si>
    <t xml:space="preserve">09:17  
22:43  </t>
  </si>
  <si>
    <t xml:space="preserve">09:16  
23:12  </t>
  </si>
  <si>
    <t>孙平</t>
  </si>
  <si>
    <t xml:space="preserve">08:58  
18:59  </t>
  </si>
  <si>
    <t xml:space="preserve">09:12  
18:38  </t>
  </si>
  <si>
    <t xml:space="preserve">09:09  
19:00  </t>
  </si>
  <si>
    <t xml:space="preserve">09:10  
19:33  </t>
  </si>
  <si>
    <t xml:space="preserve">09:01  
21:04  </t>
  </si>
  <si>
    <t xml:space="preserve">09:05  
21:15  </t>
  </si>
  <si>
    <t xml:space="preserve">09:06  
21:19  </t>
  </si>
  <si>
    <t xml:space="preserve">09:10  
22:06  </t>
  </si>
  <si>
    <t xml:space="preserve">10:07  
20:08  </t>
  </si>
  <si>
    <t xml:space="preserve">09:11  
20:06  </t>
  </si>
  <si>
    <t xml:space="preserve">09:10  
19:25  </t>
  </si>
  <si>
    <t xml:space="preserve">09:03  
20:03  </t>
  </si>
  <si>
    <t xml:space="preserve">09:09  
20:06  </t>
  </si>
  <si>
    <t xml:space="preserve">09:05  
18:58  </t>
  </si>
  <si>
    <t>宋子玮</t>
  </si>
  <si>
    <t xml:space="preserve">09:17  
19:00  </t>
  </si>
  <si>
    <t xml:space="preserve">09:18  
19:37  </t>
  </si>
  <si>
    <t xml:space="preserve">09:15   
18:17  </t>
  </si>
  <si>
    <t xml:space="preserve">09:15  
18:55  </t>
  </si>
  <si>
    <t xml:space="preserve">09:14  
18:37  </t>
  </si>
  <si>
    <t xml:space="preserve">09:14  
18:56  </t>
  </si>
  <si>
    <t xml:space="preserve">09:16  
20:17  </t>
  </si>
  <si>
    <t xml:space="preserve">09:15  
19:30  </t>
  </si>
  <si>
    <t>李祖超</t>
  </si>
  <si>
    <t xml:space="preserve">09:29 
22:27  </t>
  </si>
  <si>
    <t xml:space="preserve">08:57  
18:56  </t>
  </si>
  <si>
    <t xml:space="preserve">09:23  
19:01  </t>
  </si>
  <si>
    <t xml:space="preserve">09:06  
19:40  </t>
  </si>
  <si>
    <t xml:space="preserve">16:43  </t>
  </si>
  <si>
    <t xml:space="preserve">09:08  
18:49  </t>
  </si>
  <si>
    <t xml:space="preserve">09:05  
20:20  </t>
  </si>
  <si>
    <t xml:space="preserve">13:21  
18:57  </t>
  </si>
  <si>
    <t xml:space="preserve">08:49  
18:54  </t>
  </si>
  <si>
    <t xml:space="preserve">09:17  
21:36  </t>
  </si>
  <si>
    <t xml:space="preserve">08:54  
19:25  </t>
  </si>
  <si>
    <t>李想</t>
  </si>
  <si>
    <t xml:space="preserve">08:51  
19:19  </t>
  </si>
  <si>
    <t xml:space="preserve">08:55  
19:09  </t>
  </si>
  <si>
    <t xml:space="preserve">08:35  
18:55  </t>
  </si>
  <si>
    <t xml:space="preserve">08:51  
19:01  </t>
  </si>
  <si>
    <t xml:space="preserve">08:48  
20:04  </t>
  </si>
  <si>
    <t xml:space="preserve">08:49  
19:29  </t>
  </si>
  <si>
    <t xml:space="preserve">08:47  
20:09  </t>
  </si>
  <si>
    <t xml:space="preserve">08:49  
20:03  </t>
  </si>
  <si>
    <t xml:space="preserve">08:48  
20:00  </t>
  </si>
  <si>
    <t xml:space="preserve">08:48  
20:26  </t>
  </si>
  <si>
    <t xml:space="preserve">08:47  
19:36  </t>
  </si>
  <si>
    <t xml:space="preserve">08:45  
21:21  </t>
  </si>
  <si>
    <t xml:space="preserve">08:50  
19:36  </t>
  </si>
  <si>
    <t xml:space="preserve">08:49  
20:06  </t>
  </si>
  <si>
    <t xml:space="preserve">08:49  
18:53  </t>
  </si>
  <si>
    <t xml:space="preserve">08:53  
19:27  </t>
  </si>
  <si>
    <t xml:space="preserve">08:48  
19:25  </t>
  </si>
  <si>
    <t xml:space="preserve">08:48  
20:03  </t>
  </si>
  <si>
    <t xml:space="preserve">08:54  
20:06  </t>
  </si>
  <si>
    <t xml:space="preserve">08:52  
19:28  </t>
  </si>
  <si>
    <t>党帅伟</t>
  </si>
  <si>
    <t xml:space="preserve">08:39  
20:02  </t>
  </si>
  <si>
    <t xml:space="preserve">08:39  
19:13  </t>
  </si>
  <si>
    <t xml:space="preserve">08:54  
20:00  </t>
  </si>
  <si>
    <t xml:space="preserve">08:52  
20:02  </t>
  </si>
  <si>
    <t xml:space="preserve">08:51  
20:05  </t>
  </si>
  <si>
    <t xml:space="preserve">08:52  
20:34  </t>
  </si>
  <si>
    <t xml:space="preserve">08:51  
20:00  </t>
  </si>
  <si>
    <t xml:space="preserve">08:52  
20:06  </t>
  </si>
  <si>
    <t xml:space="preserve">08:35  
20:03  </t>
  </si>
  <si>
    <t xml:space="preserve">08:51  
20:01  </t>
  </si>
  <si>
    <t xml:space="preserve">08:51  
18:53  </t>
  </si>
  <si>
    <t xml:space="preserve">08:50  
20:06  </t>
  </si>
  <si>
    <t xml:space="preserve">08:49  
21:07  </t>
  </si>
  <si>
    <t xml:space="preserve">08:51  
20:06  </t>
  </si>
  <si>
    <t>曾城</t>
  </si>
  <si>
    <t xml:space="preserve">12:11  
17:12  </t>
  </si>
  <si>
    <t xml:space="preserve">12:04  
16:49  </t>
  </si>
  <si>
    <t xml:space="preserve">16:49  </t>
  </si>
  <si>
    <t xml:space="preserve">12:39  
17:02  </t>
  </si>
  <si>
    <t xml:space="preserve">12:24  
17:08  </t>
  </si>
  <si>
    <t xml:space="preserve">12:16  
17:07  </t>
  </si>
  <si>
    <t xml:space="preserve">12:11  
17:20  </t>
  </si>
  <si>
    <t xml:space="preserve">12:12  
16:59  </t>
  </si>
  <si>
    <t xml:space="preserve">12:08  
16:44  </t>
  </si>
  <si>
    <t xml:space="preserve">12:02  
17:06  </t>
  </si>
  <si>
    <t xml:space="preserve">12:12  
16:52  </t>
  </si>
  <si>
    <t xml:space="preserve">11:58  
16:49  </t>
  </si>
  <si>
    <t xml:space="preserve">12:02  
17:02  </t>
  </si>
  <si>
    <t xml:space="preserve">12:02  
17:10  </t>
  </si>
  <si>
    <t xml:space="preserve">12:07  
17:09  </t>
  </si>
  <si>
    <t xml:space="preserve">12:13  
16:46  </t>
  </si>
  <si>
    <t xml:space="preserve">12:01  
16:43  </t>
  </si>
  <si>
    <t xml:space="preserve">12:06  
16:38  </t>
  </si>
  <si>
    <t xml:space="preserve">11:58  
16:59  </t>
  </si>
  <si>
    <t xml:space="preserve">11:58  </t>
  </si>
  <si>
    <t>赵冬</t>
  </si>
  <si>
    <t>研究院-商业化事业部-商业化运营-数据组</t>
  </si>
  <si>
    <t xml:space="preserve">09:10  
18:51  </t>
  </si>
  <si>
    <t xml:space="preserve">09:03  
22:04  </t>
  </si>
  <si>
    <t xml:space="preserve">08:57  
22:11  </t>
  </si>
  <si>
    <t xml:space="preserve">09:10  
22:11  </t>
  </si>
  <si>
    <t xml:space="preserve">09:08  
20:04  </t>
  </si>
  <si>
    <t xml:space="preserve">09:12  
20:07  </t>
  </si>
  <si>
    <t xml:space="preserve">09:21  
20:10  </t>
  </si>
  <si>
    <t xml:space="preserve">09:26  
22:08  </t>
  </si>
  <si>
    <t xml:space="preserve">09:22  
22:06  </t>
  </si>
  <si>
    <t xml:space="preserve">09:15  
20:25  </t>
  </si>
  <si>
    <t xml:space="preserve">09:10  
20:23  </t>
  </si>
  <si>
    <t xml:space="preserve">09:45  
22:09  </t>
  </si>
  <si>
    <t xml:space="preserve">08:58  
14:56  </t>
  </si>
  <si>
    <t xml:space="preserve">09:05  
22:05  </t>
  </si>
  <si>
    <t>徐清</t>
  </si>
  <si>
    <t>数据分析主管</t>
  </si>
  <si>
    <t xml:space="preserve">08:55  
18:12  </t>
  </si>
  <si>
    <t xml:space="preserve">08:58  
18:14  </t>
  </si>
  <si>
    <t xml:space="preserve">08:52  
18:12  </t>
  </si>
  <si>
    <t xml:space="preserve">08:55  
18:26  </t>
  </si>
  <si>
    <t xml:space="preserve">09:06  
18:47  </t>
  </si>
  <si>
    <t xml:space="preserve">08:57  
18:34  </t>
  </si>
  <si>
    <t xml:space="preserve">08:50  
22:13  </t>
  </si>
  <si>
    <t xml:space="preserve">08:52  
18:52  </t>
  </si>
  <si>
    <t xml:space="preserve">09:00  
22:12  </t>
  </si>
  <si>
    <t xml:space="preserve">08:52  
21:19  </t>
  </si>
  <si>
    <t xml:space="preserve">09:01  
19:41  </t>
  </si>
  <si>
    <t xml:space="preserve">09:00  
21:00  </t>
  </si>
  <si>
    <t xml:space="preserve">08:47  
22:01  </t>
  </si>
  <si>
    <t xml:space="preserve">09:02  
23:26  </t>
  </si>
  <si>
    <t xml:space="preserve">08:50  
19:01  </t>
  </si>
  <si>
    <t>万心怡</t>
  </si>
  <si>
    <t xml:space="preserve">08:56  
21:29  </t>
  </si>
  <si>
    <t xml:space="preserve">09:00  
21:26  </t>
  </si>
  <si>
    <t xml:space="preserve">08:58  
18:24  </t>
  </si>
  <si>
    <t xml:space="preserve">08:57  
18:41  </t>
  </si>
  <si>
    <t xml:space="preserve">08:57  
20:14  </t>
  </si>
  <si>
    <t xml:space="preserve">09:18  
18:59  </t>
  </si>
  <si>
    <t xml:space="preserve">08:53  
18:22  </t>
  </si>
  <si>
    <t xml:space="preserve">09:05  
18:38  </t>
  </si>
  <si>
    <t xml:space="preserve">09:20  
21:01  </t>
  </si>
  <si>
    <t xml:space="preserve">09:02  
18:15  </t>
  </si>
  <si>
    <t xml:space="preserve">10:00  
20:00  </t>
  </si>
  <si>
    <t xml:space="preserve">10:08  
19:15  </t>
  </si>
  <si>
    <t xml:space="preserve">09:54  
18:55  </t>
  </si>
  <si>
    <t xml:space="preserve">09:11  
18:12  </t>
  </si>
  <si>
    <t xml:space="preserve">10:08  
19:09  </t>
  </si>
  <si>
    <t xml:space="preserve">09:57  
19:05  </t>
  </si>
  <si>
    <t>史林霞</t>
  </si>
  <si>
    <t xml:space="preserve">09:59  
20:05  </t>
  </si>
  <si>
    <t xml:space="preserve">09:53  
19:03  </t>
  </si>
  <si>
    <t xml:space="preserve">09:54  
20:20  </t>
  </si>
  <si>
    <t xml:space="preserve">09:51  
19:04  </t>
  </si>
  <si>
    <t xml:space="preserve">09:56  
21:00  </t>
  </si>
  <si>
    <t xml:space="preserve">09:58  
21:12  </t>
  </si>
  <si>
    <t xml:space="preserve">09:55  
19:00  </t>
  </si>
  <si>
    <t xml:space="preserve">09:48  
19:18  </t>
  </si>
  <si>
    <t xml:space="preserve">09:54  
21:07  </t>
  </si>
  <si>
    <t xml:space="preserve">10:07  
20:01  </t>
  </si>
  <si>
    <t xml:space="preserve">09:53  
20:07  </t>
  </si>
  <si>
    <t xml:space="preserve">10:05  
20:13  </t>
  </si>
  <si>
    <t xml:space="preserve">10:19  
20:18  </t>
  </si>
  <si>
    <t xml:space="preserve">09:51  
21:06  </t>
  </si>
  <si>
    <t xml:space="preserve">10:00  
19:09  </t>
  </si>
  <si>
    <t xml:space="preserve">10:08  
20:01  </t>
  </si>
  <si>
    <t xml:space="preserve">10:04  
19:08  </t>
  </si>
  <si>
    <t>牛婷婷</t>
  </si>
  <si>
    <t xml:space="preserve">09:24  
19:31  </t>
  </si>
  <si>
    <t xml:space="preserve">09:17  
19:32  </t>
  </si>
  <si>
    <t xml:space="preserve">09:28  
22:11  </t>
  </si>
  <si>
    <t xml:space="preserve">09:28  
21:19  </t>
  </si>
  <si>
    <t xml:space="preserve">09:30  
19:25  </t>
  </si>
  <si>
    <t xml:space="preserve">09:25  
22:16  </t>
  </si>
  <si>
    <t xml:space="preserve">09:32  
21:10  </t>
  </si>
  <si>
    <t xml:space="preserve">09:27  
20:17  </t>
  </si>
  <si>
    <t>刘荣</t>
  </si>
  <si>
    <t xml:space="preserve">09:58  
20:42  </t>
  </si>
  <si>
    <t xml:space="preserve">10:13  
19:16  </t>
  </si>
  <si>
    <t xml:space="preserve">10:19  
22:05  </t>
  </si>
  <si>
    <t xml:space="preserve">10:06  
19:06  </t>
  </si>
  <si>
    <t xml:space="preserve">10:05  
19:07  </t>
  </si>
  <si>
    <t xml:space="preserve">10:05  
19:12  </t>
  </si>
  <si>
    <t xml:space="preserve">10:09  
20:25  </t>
  </si>
  <si>
    <t xml:space="preserve">09:48  
18:57  </t>
  </si>
  <si>
    <t xml:space="preserve">10:06  
22:05  </t>
  </si>
  <si>
    <t xml:space="preserve">09:56  
19:09  </t>
  </si>
  <si>
    <t xml:space="preserve">10:01  
19:11  </t>
  </si>
  <si>
    <t xml:space="preserve">15:50  
22:01  </t>
  </si>
  <si>
    <t xml:space="preserve">09:40  
22:01  </t>
  </si>
  <si>
    <t xml:space="preserve">09:55  
22:03  </t>
  </si>
  <si>
    <t xml:space="preserve">09:49  
22:13  </t>
  </si>
  <si>
    <t xml:space="preserve">09:52  
23:24  </t>
  </si>
  <si>
    <t xml:space="preserve">10:12  
20:00  </t>
  </si>
  <si>
    <t>郑超群</t>
  </si>
  <si>
    <t>研究院-商业化事业部-商业化运营-运营组</t>
  </si>
  <si>
    <t>商业化运营</t>
  </si>
  <si>
    <t xml:space="preserve">09:38  
01:02  </t>
  </si>
  <si>
    <t xml:space="preserve">10:13  
00:15  </t>
  </si>
  <si>
    <t xml:space="preserve">09:39  
21:03  </t>
  </si>
  <si>
    <t xml:space="preserve">08:51  
00:23  </t>
  </si>
  <si>
    <t xml:space="preserve">09:36  
19:01  </t>
  </si>
  <si>
    <t xml:space="preserve">10:05  
21:02  </t>
  </si>
  <si>
    <t xml:space="preserve">09:36  
21:04  </t>
  </si>
  <si>
    <t xml:space="preserve">09:35  
22:20  </t>
  </si>
  <si>
    <t xml:space="preserve">09:11  
22:00  </t>
  </si>
  <si>
    <t xml:space="preserve">09:17  
22:46  </t>
  </si>
  <si>
    <t xml:space="preserve">09:09  
22:37  </t>
  </si>
  <si>
    <t xml:space="preserve">15:29  
18:13  </t>
  </si>
  <si>
    <t xml:space="preserve">09:14  
23:10  </t>
  </si>
  <si>
    <t>唐坤</t>
  </si>
  <si>
    <t xml:space="preserve">09:19  
19:40  </t>
  </si>
  <si>
    <t xml:space="preserve">10:13  
19:15  </t>
  </si>
  <si>
    <t xml:space="preserve">09:48  
22:15  </t>
  </si>
  <si>
    <t xml:space="preserve">09:49  
19:17  </t>
  </si>
  <si>
    <t xml:space="preserve">09:57  
20:18  </t>
  </si>
  <si>
    <t xml:space="preserve">10:05  
20:07  </t>
  </si>
  <si>
    <t xml:space="preserve">10:02  
20:18  </t>
  </si>
  <si>
    <t xml:space="preserve">09:55  
20:10  </t>
  </si>
  <si>
    <t xml:space="preserve">10:14  </t>
  </si>
  <si>
    <t xml:space="preserve">10:32  
20:42  </t>
  </si>
  <si>
    <t xml:space="preserve">11:32  
23:11  </t>
  </si>
  <si>
    <t xml:space="preserve">10:25  
20:28  </t>
  </si>
  <si>
    <t xml:space="preserve">09:57  
20:21  </t>
  </si>
  <si>
    <t xml:space="preserve">15:40  
18:46  </t>
  </si>
  <si>
    <t xml:space="preserve">10:18  
21:06  </t>
  </si>
  <si>
    <t xml:space="preserve">10:12  
19:18  </t>
  </si>
  <si>
    <t>彭灵灵</t>
  </si>
  <si>
    <t xml:space="preserve">08:53  
18:30  </t>
  </si>
  <si>
    <t xml:space="preserve">10:42  </t>
  </si>
  <si>
    <t xml:space="preserve">09:50  
18:54  </t>
  </si>
  <si>
    <t xml:space="preserve">09:52  
19:02  </t>
  </si>
  <si>
    <t xml:space="preserve">08:55  
20:09  </t>
  </si>
  <si>
    <t xml:space="preserve">09:50  
18:57  </t>
  </si>
  <si>
    <t xml:space="preserve">09:32  
18:52  </t>
  </si>
  <si>
    <t xml:space="preserve">09:51  
19:38  </t>
  </si>
  <si>
    <t xml:space="preserve">09:43  
20:04  </t>
  </si>
  <si>
    <t xml:space="preserve">09:56  
22:08  </t>
  </si>
  <si>
    <t xml:space="preserve">09:53  
19:27  </t>
  </si>
  <si>
    <t xml:space="preserve">10:13  
20:04  </t>
  </si>
  <si>
    <t xml:space="preserve">10:00  
20:04  </t>
  </si>
  <si>
    <t xml:space="preserve">09:59  
20:12  </t>
  </si>
  <si>
    <t xml:space="preserve">10:02  
20:25  </t>
  </si>
  <si>
    <t xml:space="preserve">09:59    
20:37  </t>
  </si>
  <si>
    <t xml:space="preserve">09:52  
19:05  </t>
  </si>
  <si>
    <t xml:space="preserve">09:47  
18:21  </t>
  </si>
  <si>
    <t>宫艳梅</t>
  </si>
  <si>
    <t xml:space="preserve">10:03  
20:35  </t>
  </si>
  <si>
    <t xml:space="preserve">10:04  
20:37  </t>
  </si>
  <si>
    <t xml:space="preserve">10:02  
21:01  </t>
  </si>
  <si>
    <t xml:space="preserve">09:58  
19:07  </t>
  </si>
  <si>
    <t xml:space="preserve">09:50  
20:26  </t>
  </si>
  <si>
    <t xml:space="preserve">10:02  
19:33  </t>
  </si>
  <si>
    <t xml:space="preserve">09:46  
21:19  </t>
  </si>
  <si>
    <t xml:space="preserve">09:42  
18:57  </t>
  </si>
  <si>
    <t xml:space="preserve">10:04  
20:12  </t>
  </si>
  <si>
    <t xml:space="preserve">10:03  
22:08  </t>
  </si>
  <si>
    <t xml:space="preserve">09:55  
22:04  </t>
  </si>
  <si>
    <t xml:space="preserve">10:05  
21:15  </t>
  </si>
  <si>
    <t xml:space="preserve">10:00   
21:03  </t>
  </si>
  <si>
    <t xml:space="preserve">10:00  
22:16  </t>
  </si>
  <si>
    <t xml:space="preserve">10:00  
21:07  </t>
  </si>
  <si>
    <t xml:space="preserve">09:48  
19:36  </t>
  </si>
  <si>
    <t xml:space="preserve">10:09  
20:05  </t>
  </si>
  <si>
    <t>张婷</t>
  </si>
  <si>
    <t>研究院-数据分析技术部</t>
  </si>
  <si>
    <t xml:space="preserve">09:33  
19:29  </t>
  </si>
  <si>
    <t xml:space="preserve">09:53  
23:50  </t>
  </si>
  <si>
    <t xml:space="preserve">09:33  
21:42  </t>
  </si>
  <si>
    <t xml:space="preserve">09:34  
20:48  </t>
  </si>
  <si>
    <t xml:space="preserve">09:31  
20:54  </t>
  </si>
  <si>
    <t xml:space="preserve">09:49  
21:14  </t>
  </si>
  <si>
    <t xml:space="preserve">00:27  </t>
  </si>
  <si>
    <t xml:space="preserve">09:38  
20:45  </t>
  </si>
  <si>
    <t xml:space="preserve">10:21  
20:37  </t>
  </si>
  <si>
    <t xml:space="preserve">09:33  
22:49  </t>
  </si>
  <si>
    <t xml:space="preserve">09:50  
20:50  </t>
  </si>
  <si>
    <t xml:space="preserve">09:37  
21:13  </t>
  </si>
  <si>
    <t xml:space="preserve">09:30  
23:18  </t>
  </si>
  <si>
    <t xml:space="preserve">09:25  
21:20  </t>
  </si>
  <si>
    <t xml:space="preserve">09:56  
20:47  </t>
  </si>
  <si>
    <t xml:space="preserve">09:34  
23:34  </t>
  </si>
  <si>
    <t xml:space="preserve">09:39  
21:18  </t>
  </si>
  <si>
    <t xml:space="preserve">09:39  
20:35  </t>
  </si>
  <si>
    <t>陈志强</t>
  </si>
  <si>
    <t xml:space="preserve">09:24  
18:59  </t>
  </si>
  <si>
    <t xml:space="preserve">09:16  
18:42  </t>
  </si>
  <si>
    <t xml:space="preserve">09:26  
20:25  </t>
  </si>
  <si>
    <t xml:space="preserve">09:22  
19:06  </t>
  </si>
  <si>
    <t xml:space="preserve">09:13  
18:43  </t>
  </si>
  <si>
    <t>陈佩</t>
  </si>
  <si>
    <t xml:space="preserve">09:45  
19:12  </t>
  </si>
  <si>
    <t xml:space="preserve">09:32  
23:02  </t>
  </si>
  <si>
    <t xml:space="preserve">09:43  
21:28  </t>
  </si>
  <si>
    <t xml:space="preserve">09:35  
20:20  </t>
  </si>
  <si>
    <t xml:space="preserve">09:37  
21:27  </t>
  </si>
  <si>
    <t xml:space="preserve">09:36  
19:44  </t>
  </si>
  <si>
    <t xml:space="preserve">09:32  
20:19  </t>
  </si>
  <si>
    <t xml:space="preserve">09:35  
21:10  </t>
  </si>
  <si>
    <t xml:space="preserve">09:30  
20:06  </t>
  </si>
  <si>
    <t xml:space="preserve">09:30  
21:27  </t>
  </si>
  <si>
    <t xml:space="preserve">09:31  
19:26  </t>
  </si>
  <si>
    <t xml:space="preserve">09:39  
21:04  </t>
  </si>
  <si>
    <t xml:space="preserve">09:36  
20:44  </t>
  </si>
  <si>
    <t xml:space="preserve">09:39  
22:25  </t>
  </si>
  <si>
    <t>曹井通</t>
  </si>
  <si>
    <t xml:space="preserve">09:24  
23:20  </t>
  </si>
  <si>
    <t xml:space="preserve">09:36  
21:22  </t>
  </si>
  <si>
    <t xml:space="preserve">09:36  
22:56  </t>
  </si>
  <si>
    <t xml:space="preserve">09:07  
22:15  </t>
  </si>
  <si>
    <t xml:space="preserve">09:02  
23:12  </t>
  </si>
  <si>
    <t xml:space="preserve">09:02  
21:31  </t>
  </si>
  <si>
    <t xml:space="preserve">09:29  
21:18  </t>
  </si>
  <si>
    <t xml:space="preserve">09:24  
21:53  </t>
  </si>
  <si>
    <t xml:space="preserve">09:31  
21:49  </t>
  </si>
  <si>
    <t xml:space="preserve">09:38  
23:05  </t>
  </si>
  <si>
    <t xml:space="preserve">09:02  
22:36  </t>
  </si>
  <si>
    <t xml:space="preserve">09:25   
22:07  </t>
  </si>
  <si>
    <t xml:space="preserve">09:19  
21:16  </t>
  </si>
  <si>
    <t xml:space="preserve">09:19  
21:27  </t>
  </si>
  <si>
    <t xml:space="preserve">09:21  
21:04  </t>
  </si>
  <si>
    <t xml:space="preserve">09:14  
20:45  </t>
  </si>
  <si>
    <t xml:space="preserve">09:45  
21:46  </t>
  </si>
  <si>
    <t xml:space="preserve">09:00  
23:30  </t>
  </si>
  <si>
    <t>蔡晓雨</t>
  </si>
  <si>
    <t xml:space="preserve">09:26  
19:07  </t>
  </si>
  <si>
    <t xml:space="preserve">09:23  
19:11  </t>
  </si>
  <si>
    <t xml:space="preserve">09:13  
18:04  </t>
  </si>
  <si>
    <t>游鑫</t>
  </si>
  <si>
    <t>研究院-数据分析技术部-鸡腿饭工作室</t>
  </si>
  <si>
    <t>数据挖掘工程师</t>
  </si>
  <si>
    <t xml:space="preserve">09:30  
19:33  </t>
  </si>
  <si>
    <t>王宏权</t>
  </si>
  <si>
    <t xml:space="preserve">09:32  
22:36  </t>
  </si>
  <si>
    <t xml:space="preserve">09:00  
19:45  </t>
  </si>
  <si>
    <t xml:space="preserve">08:57  
20:33  </t>
  </si>
  <si>
    <t xml:space="preserve">08:47  
21:16  </t>
  </si>
  <si>
    <t xml:space="preserve">08:35  
20:31  </t>
  </si>
  <si>
    <t xml:space="preserve">09:11  
21:22  </t>
  </si>
  <si>
    <t xml:space="preserve">09:07  
20:02  </t>
  </si>
  <si>
    <t xml:space="preserve">09:25  
21:04  </t>
  </si>
  <si>
    <t xml:space="preserve">09:28  
20:30  </t>
  </si>
  <si>
    <t xml:space="preserve">09:28  
20:36  </t>
  </si>
  <si>
    <t xml:space="preserve">09:09  
21:46  </t>
  </si>
  <si>
    <t xml:space="preserve">08:32  
19:03  </t>
  </si>
  <si>
    <t xml:space="preserve">08:47  
20:02  </t>
  </si>
  <si>
    <t xml:space="preserve">08:59  
20:39  </t>
  </si>
  <si>
    <t xml:space="preserve">08:35  
21:36  </t>
  </si>
  <si>
    <t xml:space="preserve">09:31  
18:47  </t>
  </si>
  <si>
    <t>邱龙盛</t>
  </si>
  <si>
    <t xml:space="preserve">10:27  
20:41  </t>
  </si>
  <si>
    <t xml:space="preserve">09:29  
20:22  </t>
  </si>
  <si>
    <t xml:space="preserve">09:35  
20:22  </t>
  </si>
  <si>
    <t xml:space="preserve">09:37  
20:07  </t>
  </si>
  <si>
    <t xml:space="preserve">09:37  
21:22  </t>
  </si>
  <si>
    <t xml:space="preserve">09:38  
20:02  </t>
  </si>
  <si>
    <t xml:space="preserve">09:33  
20:05  </t>
  </si>
  <si>
    <t xml:space="preserve">09:34  
20:05  </t>
  </si>
  <si>
    <t xml:space="preserve">09:35  
20:30  </t>
  </si>
  <si>
    <t xml:space="preserve">09:34  
19:30  </t>
  </si>
  <si>
    <t xml:space="preserve">09:36  
20:10  </t>
  </si>
  <si>
    <t>马文佳</t>
  </si>
  <si>
    <t xml:space="preserve">09:13  
20:35  </t>
  </si>
  <si>
    <t xml:space="preserve">09:06  
21:02  </t>
  </si>
  <si>
    <t xml:space="preserve">09:05  
20:51  </t>
  </si>
  <si>
    <t xml:space="preserve">09:09  
19:38  </t>
  </si>
  <si>
    <t xml:space="preserve">09:02  
21:49  </t>
  </si>
  <si>
    <t xml:space="preserve">09:00  
19:17  </t>
  </si>
  <si>
    <t xml:space="preserve">09:08  
21:44  </t>
  </si>
  <si>
    <t xml:space="preserve">09:11  
20:19  </t>
  </si>
  <si>
    <t xml:space="preserve">09:20  
21:45  </t>
  </si>
  <si>
    <t xml:space="preserve">09:18  
21:17  </t>
  </si>
  <si>
    <t xml:space="preserve">09:10  
22:41  </t>
  </si>
  <si>
    <t xml:space="preserve">09:22  
19:32  </t>
  </si>
  <si>
    <t xml:space="preserve">09:20  
21:00  </t>
  </si>
  <si>
    <t xml:space="preserve">09:13  
18:56  </t>
  </si>
  <si>
    <t xml:space="preserve">08:34  
19:05  </t>
  </si>
  <si>
    <t xml:space="preserve">07:36  
21:03  </t>
  </si>
  <si>
    <t xml:space="preserve">08:16  
19:41  </t>
  </si>
  <si>
    <t xml:space="preserve">08:15  
19:30  </t>
  </si>
  <si>
    <t>龚帅宾</t>
  </si>
  <si>
    <t xml:space="preserve">09:14  
21:23  </t>
  </si>
  <si>
    <t xml:space="preserve">09:35  
18:49  </t>
  </si>
  <si>
    <t xml:space="preserve">09:32  
21:02  </t>
  </si>
  <si>
    <t xml:space="preserve">09:31  
21:41  </t>
  </si>
  <si>
    <t xml:space="preserve">09:25  
21:40  </t>
  </si>
  <si>
    <t xml:space="preserve">09:31  
22:27  </t>
  </si>
  <si>
    <t xml:space="preserve">09:28  
19:17  </t>
  </si>
  <si>
    <t xml:space="preserve">09:23  
21:44  </t>
  </si>
  <si>
    <t xml:space="preserve">09:32  
19:07  </t>
  </si>
  <si>
    <t xml:space="preserve">10:18  </t>
  </si>
  <si>
    <t xml:space="preserve">22:41  </t>
  </si>
  <si>
    <t xml:space="preserve">09:41  
19:32  </t>
  </si>
  <si>
    <t xml:space="preserve">09:45  
21:01  </t>
  </si>
  <si>
    <t xml:space="preserve">09:38  
19:20  </t>
  </si>
  <si>
    <t xml:space="preserve">13:41  </t>
  </si>
  <si>
    <t xml:space="preserve">08:33  
22:09  </t>
  </si>
  <si>
    <t>陈洪涛</t>
  </si>
  <si>
    <t>数据挖掘主管</t>
  </si>
  <si>
    <t xml:space="preserve">09:38  
20:15  </t>
  </si>
  <si>
    <t xml:space="preserve">10:12  
19:22  </t>
  </si>
  <si>
    <t xml:space="preserve">09:14  
19:14  </t>
  </si>
  <si>
    <t xml:space="preserve">09:39  
20:16  </t>
  </si>
  <si>
    <t xml:space="preserve">08:35  
21:13  </t>
  </si>
  <si>
    <t xml:space="preserve">09:13  
19:24  </t>
  </si>
  <si>
    <t xml:space="preserve">09:04  
21:18  </t>
  </si>
  <si>
    <t xml:space="preserve">08:56  
18:59  </t>
  </si>
  <si>
    <t xml:space="preserve">09:05  
21:26  </t>
  </si>
  <si>
    <t xml:space="preserve">09:04  
21:13  </t>
  </si>
  <si>
    <t xml:space="preserve">09:08  
19:33  </t>
  </si>
  <si>
    <t xml:space="preserve">09:24  
20:23  </t>
  </si>
  <si>
    <t xml:space="preserve">08:58  
19:47  </t>
  </si>
  <si>
    <t>卓玲</t>
  </si>
  <si>
    <t>研究院-数据分析技术部-数据编辑组</t>
  </si>
  <si>
    <t xml:space="preserve">09:25  
18:13  </t>
  </si>
  <si>
    <t xml:space="preserve">08:47  
18:02  </t>
  </si>
  <si>
    <t xml:space="preserve">09:13  
18:08  </t>
  </si>
  <si>
    <t xml:space="preserve">09:01  
18:05  </t>
  </si>
  <si>
    <t xml:space="preserve">08:33  
18:06  </t>
  </si>
  <si>
    <t xml:space="preserve">09:10  
18:08  </t>
  </si>
  <si>
    <t xml:space="preserve">08:46  
18:03  </t>
  </si>
  <si>
    <t>张夕楠</t>
  </si>
  <si>
    <t xml:space="preserve">08:38  
18:12  </t>
  </si>
  <si>
    <t xml:space="preserve">09:09   
18:10  </t>
  </si>
  <si>
    <t xml:space="preserve">08:50  
19:12  </t>
  </si>
  <si>
    <t xml:space="preserve">08:37  
18:10  </t>
  </si>
  <si>
    <t xml:space="preserve">09:18  
18:10  </t>
  </si>
  <si>
    <t xml:space="preserve">09:17  
18:11  </t>
  </si>
  <si>
    <t xml:space="preserve">09:05  
18:10  </t>
  </si>
  <si>
    <t xml:space="preserve">09:15  
18:08  </t>
  </si>
  <si>
    <t xml:space="preserve">09:15  
18:10  </t>
  </si>
  <si>
    <t xml:space="preserve">08:50  
18:11  </t>
  </si>
  <si>
    <t xml:space="preserve">08:35  
18:10  </t>
  </si>
  <si>
    <t>盛莹</t>
  </si>
  <si>
    <t xml:space="preserve">13:06  
18:08  </t>
  </si>
  <si>
    <t xml:space="preserve">09:14  
18:05  </t>
  </si>
  <si>
    <t xml:space="preserve">09:39  
18:03  </t>
  </si>
  <si>
    <t xml:space="preserve">09:43  
18:09  </t>
  </si>
  <si>
    <t xml:space="preserve">09:35  
18:05  </t>
  </si>
  <si>
    <t>柏鹤</t>
  </si>
  <si>
    <t>NLP产品经理</t>
  </si>
  <si>
    <t xml:space="preserve">09:30  
21:09  </t>
  </si>
  <si>
    <t xml:space="preserve">09:31  
20:59  </t>
  </si>
  <si>
    <t xml:space="preserve">09:35  
19:11  </t>
  </si>
  <si>
    <t xml:space="preserve">09:36  
21:24  </t>
  </si>
  <si>
    <t xml:space="preserve">10:17 
20:03  </t>
  </si>
  <si>
    <t xml:space="preserve">09:52  
19:21  </t>
  </si>
  <si>
    <t xml:space="preserve">09:46  
19:04  </t>
  </si>
  <si>
    <t xml:space="preserve">09:55  
20:37  </t>
  </si>
  <si>
    <t xml:space="preserve">09:23  
20:27  </t>
  </si>
  <si>
    <t xml:space="preserve">09:35  
20:16  </t>
  </si>
  <si>
    <t xml:space="preserve">09:25  
19:31  </t>
  </si>
  <si>
    <t xml:space="preserve">09:36  
18:51  </t>
  </si>
  <si>
    <t>邹建伟</t>
  </si>
  <si>
    <t>研究院-数据分析技术部-数据开发组</t>
  </si>
  <si>
    <t>数据开发工程师</t>
  </si>
  <si>
    <t xml:space="preserve">08:01  
18:11  </t>
  </si>
  <si>
    <t xml:space="preserve">10:58  
22:32  </t>
  </si>
  <si>
    <t xml:space="preserve">08:55  
21:35  </t>
  </si>
  <si>
    <t xml:space="preserve">08:53  
20:26  </t>
  </si>
  <si>
    <t xml:space="preserve">08:58  
20:50  </t>
  </si>
  <si>
    <t xml:space="preserve">09:03  
22:57  </t>
  </si>
  <si>
    <t xml:space="preserve">09:43  
22:08  </t>
  </si>
  <si>
    <t xml:space="preserve">09:06  
22:08  </t>
  </si>
  <si>
    <t xml:space="preserve">09:09  
21:00  </t>
  </si>
  <si>
    <t xml:space="preserve">09:11  
21:06  </t>
  </si>
  <si>
    <t xml:space="preserve">09:05  
21:11  </t>
  </si>
  <si>
    <t xml:space="preserve">09:09  
21:20  </t>
  </si>
  <si>
    <t xml:space="preserve">09:06  
21:38  </t>
  </si>
  <si>
    <t xml:space="preserve">09:03  
21:10  </t>
  </si>
  <si>
    <t xml:space="preserve">09:07  
22:02  </t>
  </si>
  <si>
    <t>朱志忠</t>
  </si>
  <si>
    <t>DBA</t>
  </si>
  <si>
    <t xml:space="preserve">09:48  
22:47  </t>
  </si>
  <si>
    <t xml:space="preserve">10:00  
21:20  </t>
  </si>
  <si>
    <t xml:space="preserve">10:16  
17:29  </t>
  </si>
  <si>
    <t xml:space="preserve">11:53  
00:41  </t>
  </si>
  <si>
    <t xml:space="preserve">11:00  
22:06  </t>
  </si>
  <si>
    <t xml:space="preserve">10:15  
20:03  </t>
  </si>
  <si>
    <t xml:space="preserve">10:02  
18:46  </t>
  </si>
  <si>
    <t xml:space="preserve">09:36  
22:12  </t>
  </si>
  <si>
    <t xml:space="preserve">22:34  </t>
  </si>
  <si>
    <t xml:space="preserve">10:41  
19:02  </t>
  </si>
  <si>
    <t xml:space="preserve">20:42  </t>
  </si>
  <si>
    <t xml:space="preserve">13:45  
20:12  </t>
  </si>
  <si>
    <t xml:space="preserve">10:06  
18:44  </t>
  </si>
  <si>
    <t xml:space="preserve">10:48  
21:07  </t>
  </si>
  <si>
    <t xml:space="preserve">10:11  
19:11  </t>
  </si>
  <si>
    <t xml:space="preserve">10:05  
18:08  </t>
  </si>
  <si>
    <t xml:space="preserve">14:13  
20:23  </t>
  </si>
  <si>
    <t xml:space="preserve">09:57  
19:33  </t>
  </si>
  <si>
    <t xml:space="preserve">11:11  
21:06  </t>
  </si>
  <si>
    <t xml:space="preserve">09:58  
20:40  </t>
  </si>
  <si>
    <t xml:space="preserve">10:12  
18:24  </t>
  </si>
  <si>
    <t>占亚运</t>
  </si>
  <si>
    <t xml:space="preserve">09:25  
21:23  </t>
  </si>
  <si>
    <t xml:space="preserve">09:21  
22:35  </t>
  </si>
  <si>
    <t xml:space="preserve">09:32  
21:13  </t>
  </si>
  <si>
    <t xml:space="preserve">09:18  
23:04  </t>
  </si>
  <si>
    <t xml:space="preserve">09:23  
01:09  </t>
  </si>
  <si>
    <t xml:space="preserve">09:14  
22:17  </t>
  </si>
  <si>
    <t xml:space="preserve">09:22  
20:22  </t>
  </si>
  <si>
    <t xml:space="preserve">09:32  
19:32  </t>
  </si>
  <si>
    <t xml:space="preserve">09:15  
23:16  </t>
  </si>
  <si>
    <t xml:space="preserve">09:20  
21:12  </t>
  </si>
  <si>
    <t xml:space="preserve">09:16  
22:25  </t>
  </si>
  <si>
    <t>吴飞</t>
  </si>
  <si>
    <t xml:space="preserve">08:39  
22:04  </t>
  </si>
  <si>
    <t xml:space="preserve">10:27  
20:26  </t>
  </si>
  <si>
    <t xml:space="preserve">08:32  
21:02  </t>
  </si>
  <si>
    <t xml:space="preserve">10:07  
20:13  </t>
  </si>
  <si>
    <t xml:space="preserve">08:35  
22:03  </t>
  </si>
  <si>
    <t xml:space="preserve">08:37  
20:31  </t>
  </si>
  <si>
    <t xml:space="preserve">08:38  
20:10  </t>
  </si>
  <si>
    <t xml:space="preserve">08:42  
22:03  </t>
  </si>
  <si>
    <t xml:space="preserve">10:01  
22:03  </t>
  </si>
  <si>
    <t xml:space="preserve">08:43  
21:03  </t>
  </si>
  <si>
    <t xml:space="preserve">08:44  
20:06  </t>
  </si>
  <si>
    <t xml:space="preserve">08:39  
21:20  </t>
  </si>
  <si>
    <t xml:space="preserve">08:36  
21:03  </t>
  </si>
  <si>
    <t xml:space="preserve">09:52  </t>
  </si>
  <si>
    <t xml:space="preserve">08:36  
22:11  </t>
  </si>
  <si>
    <t xml:space="preserve">08:38  
20:30  </t>
  </si>
  <si>
    <t xml:space="preserve">08:37  </t>
  </si>
  <si>
    <t xml:space="preserve">09:40  
20:03  </t>
  </si>
  <si>
    <t>王瑞生</t>
  </si>
  <si>
    <t xml:space="preserve">09:06  
22:04  </t>
  </si>
  <si>
    <t xml:space="preserve">09:12  
21:00  </t>
  </si>
  <si>
    <t xml:space="preserve">10:00  </t>
  </si>
  <si>
    <t xml:space="preserve">06:14  
20:47  </t>
  </si>
  <si>
    <t xml:space="preserve">09:13  
21:41  </t>
  </si>
  <si>
    <t xml:space="preserve">09:07  
21:43  </t>
  </si>
  <si>
    <t xml:space="preserve">09:51  
20:31  </t>
  </si>
  <si>
    <t xml:space="preserve">09:05  
21:41  </t>
  </si>
  <si>
    <t xml:space="preserve">09:18  
20:08  </t>
  </si>
  <si>
    <t xml:space="preserve">09:00  
22:01  </t>
  </si>
  <si>
    <t xml:space="preserve">10:06  
20:10  </t>
  </si>
  <si>
    <t xml:space="preserve">09:13  
22:21  </t>
  </si>
  <si>
    <t xml:space="preserve">09:13  
20:21  </t>
  </si>
  <si>
    <t xml:space="preserve">09:54  
22:12  </t>
  </si>
  <si>
    <t xml:space="preserve">09:33  
21:46  </t>
  </si>
  <si>
    <t>刘立丰</t>
  </si>
  <si>
    <t xml:space="preserve">08:56  </t>
  </si>
  <si>
    <t xml:space="preserve">08:55  
19:23  </t>
  </si>
  <si>
    <t xml:space="preserve">09:10  
22:56  </t>
  </si>
  <si>
    <t xml:space="preserve">08:52  
01:19  </t>
  </si>
  <si>
    <t xml:space="preserve">08:54  
22:20  </t>
  </si>
  <si>
    <t xml:space="preserve">09:07  
20:38  </t>
  </si>
  <si>
    <t xml:space="preserve">09:08  
19:41  </t>
  </si>
  <si>
    <t xml:space="preserve">09:06  
22:19  </t>
  </si>
  <si>
    <t xml:space="preserve">08:55  
19:38  </t>
  </si>
  <si>
    <t xml:space="preserve">09:02  
22:20  </t>
  </si>
  <si>
    <t xml:space="preserve">09:04  
22:43  </t>
  </si>
  <si>
    <t xml:space="preserve">08:55  
02:38  </t>
  </si>
  <si>
    <t xml:space="preserve">09:04  
02:50  </t>
  </si>
  <si>
    <t xml:space="preserve">08:47  
18:50  </t>
  </si>
  <si>
    <t xml:space="preserve">09:24  
22:38  </t>
  </si>
  <si>
    <t xml:space="preserve">09:17  
23:10  </t>
  </si>
  <si>
    <t>李唯真</t>
  </si>
  <si>
    <t xml:space="preserve">09:59  
01:30  </t>
  </si>
  <si>
    <t xml:space="preserve">10:40  
22:50  </t>
  </si>
  <si>
    <t xml:space="preserve">10:20  
12:32  </t>
  </si>
  <si>
    <t xml:space="preserve">06:14  
01:58  </t>
  </si>
  <si>
    <t xml:space="preserve">07:41  
19:55  </t>
  </si>
  <si>
    <t xml:space="preserve">10:29  
04:41  </t>
  </si>
  <si>
    <t xml:space="preserve">10:15  
02:27  </t>
  </si>
  <si>
    <t xml:space="preserve">10:45  05:31 </t>
  </si>
  <si>
    <t xml:space="preserve">09:34  
22:54  </t>
  </si>
  <si>
    <t xml:space="preserve">10:23  </t>
  </si>
  <si>
    <t xml:space="preserve">08:44  </t>
  </si>
  <si>
    <t xml:space="preserve">15:05 
20:49  </t>
  </si>
  <si>
    <t xml:space="preserve">10:07  
04:16  </t>
  </si>
  <si>
    <t xml:space="preserve">14:15  
22:41  </t>
  </si>
  <si>
    <t xml:space="preserve">09:42  
01:21  </t>
  </si>
  <si>
    <t xml:space="preserve">12:05  
01:25  </t>
  </si>
  <si>
    <t xml:space="preserve">10:03  
23:11  </t>
  </si>
  <si>
    <t xml:space="preserve">06:08  </t>
  </si>
  <si>
    <t xml:space="preserve">10:06  
23:16  </t>
  </si>
  <si>
    <t xml:space="preserve">09:12  
00:19  </t>
  </si>
  <si>
    <t xml:space="preserve">10:05  
04:48  </t>
  </si>
  <si>
    <t xml:space="preserve">10:37  
23:06  </t>
  </si>
  <si>
    <t xml:space="preserve">09:42  
00:05  </t>
  </si>
  <si>
    <t>古发波</t>
  </si>
  <si>
    <t xml:space="preserve">11:04  
21:23  </t>
  </si>
  <si>
    <t xml:space="preserve">09:19  
20:07  </t>
  </si>
  <si>
    <t xml:space="preserve">09:54  
20:01  </t>
  </si>
  <si>
    <t xml:space="preserve">10:30  
22:02  </t>
  </si>
  <si>
    <t xml:space="preserve">09:43  
22:01  </t>
  </si>
  <si>
    <t xml:space="preserve">09:29  
22:07  </t>
  </si>
  <si>
    <t xml:space="preserve">12:57  
22:27  </t>
  </si>
  <si>
    <t xml:space="preserve">09:46  
22:01  </t>
  </si>
  <si>
    <t xml:space="preserve">09:35  
21:13  </t>
  </si>
  <si>
    <t xml:space="preserve">09:07  
22:18  </t>
  </si>
  <si>
    <t xml:space="preserve">09:42  
21:02  </t>
  </si>
  <si>
    <t xml:space="preserve">09:33  
18:50  </t>
  </si>
  <si>
    <t>颜林</t>
  </si>
  <si>
    <t>研究院-搜索技术部-架构组</t>
  </si>
  <si>
    <t xml:space="preserve">08:53  
19:21  </t>
  </si>
  <si>
    <t xml:space="preserve">09:08  
18:47  </t>
  </si>
  <si>
    <t xml:space="preserve">08:54  
20:07  </t>
  </si>
  <si>
    <t xml:space="preserve">08:51  
20:12  </t>
  </si>
  <si>
    <t xml:space="preserve">08:51  
20:13  </t>
  </si>
  <si>
    <t xml:space="preserve">08:52  
20:23  </t>
  </si>
  <si>
    <t xml:space="preserve">08:51  
19:15  </t>
  </si>
  <si>
    <t xml:space="preserve">08:51  
20:19  </t>
  </si>
  <si>
    <t xml:space="preserve">09:03  
19:47  </t>
  </si>
  <si>
    <t xml:space="preserve">08:52  
20:27  </t>
  </si>
  <si>
    <t xml:space="preserve">09:02  
19:08  </t>
  </si>
  <si>
    <t xml:space="preserve">08:51  
20:42  </t>
  </si>
  <si>
    <t xml:space="preserve">08:53  
20:25  </t>
  </si>
  <si>
    <t xml:space="preserve">08:51  
20:17  </t>
  </si>
  <si>
    <t xml:space="preserve">08:51  
18:51  </t>
  </si>
  <si>
    <t xml:space="preserve">09:04  
19:08  </t>
  </si>
  <si>
    <t xml:space="preserve">09:05  
20:33  </t>
  </si>
  <si>
    <t xml:space="preserve">08:51  
20:22  </t>
  </si>
  <si>
    <t xml:space="preserve">08:52  
18:37  </t>
  </si>
  <si>
    <t>邵杨杨</t>
  </si>
  <si>
    <t xml:space="preserve">09:15  
20:15  </t>
  </si>
  <si>
    <t xml:space="preserve">09:22  
19:43  </t>
  </si>
  <si>
    <t xml:space="preserve">09:18  
20:26  </t>
  </si>
  <si>
    <t xml:space="preserve">09:22  
20:28  </t>
  </si>
  <si>
    <t xml:space="preserve">09:17  
20:18  </t>
  </si>
  <si>
    <t>胡天天</t>
  </si>
  <si>
    <t xml:space="preserve">09:16  
20:06  </t>
  </si>
  <si>
    <t xml:space="preserve">07:09  
20:12  </t>
  </si>
  <si>
    <t xml:space="preserve">09:03  
21:17  </t>
  </si>
  <si>
    <t xml:space="preserve">09:05  
21:01  </t>
  </si>
  <si>
    <t xml:space="preserve">08:59  
20:42  </t>
  </si>
  <si>
    <t xml:space="preserve">09:10  
21:03  </t>
  </si>
  <si>
    <t xml:space="preserve">09:06  
21:21  </t>
  </si>
  <si>
    <t xml:space="preserve">09:17  
22:45  </t>
  </si>
  <si>
    <t xml:space="preserve">08:37  
20:21  </t>
  </si>
  <si>
    <t xml:space="preserve">09:04  
19:07  </t>
  </si>
  <si>
    <t xml:space="preserve">09:15  
20:41  </t>
  </si>
  <si>
    <t xml:space="preserve">09:19  
20:38  </t>
  </si>
  <si>
    <t xml:space="preserve">09:16  
18:58  </t>
  </si>
  <si>
    <t>贺献劭</t>
  </si>
  <si>
    <t xml:space="preserve">09:27  
20:27  </t>
  </si>
  <si>
    <t xml:space="preserve">09:25  
21:11  </t>
  </si>
  <si>
    <t xml:space="preserve">09:44  
20:32  </t>
  </si>
  <si>
    <t xml:space="preserve">09:35  
02:14  </t>
  </si>
  <si>
    <t xml:space="preserve">23:42  </t>
  </si>
  <si>
    <t xml:space="preserve">09:27  
22:39  </t>
  </si>
  <si>
    <t xml:space="preserve">09:32  
19:24  </t>
  </si>
  <si>
    <t xml:space="preserve">10:01  
20:28  </t>
  </si>
  <si>
    <t xml:space="preserve">09:32  
22:22  </t>
  </si>
  <si>
    <t xml:space="preserve">09:31  
22:01  </t>
  </si>
  <si>
    <t xml:space="preserve">09:26  
19:21  </t>
  </si>
  <si>
    <t xml:space="preserve">09:27  
22:33  </t>
  </si>
  <si>
    <t xml:space="preserve">09:13  
19:26  </t>
  </si>
  <si>
    <t xml:space="preserve">08:56  
21:00  </t>
  </si>
  <si>
    <t xml:space="preserve">09:07  
22:20  </t>
  </si>
  <si>
    <t xml:space="preserve">09:28  
21:59  </t>
  </si>
  <si>
    <t>曾炳羲</t>
  </si>
  <si>
    <t xml:space="preserve">09:06  
19:30  </t>
  </si>
  <si>
    <t xml:space="preserve">09:03  
20:08  </t>
  </si>
  <si>
    <t xml:space="preserve">08:55   
02:14  </t>
  </si>
  <si>
    <t xml:space="preserve">12:53  
23:42  </t>
  </si>
  <si>
    <t xml:space="preserve">09:06  
19:18  </t>
  </si>
  <si>
    <t xml:space="preserve">08:53  
22:39  </t>
  </si>
  <si>
    <t xml:space="preserve">09:03  
18:37  </t>
  </si>
  <si>
    <t xml:space="preserve">08:57  
18:39  </t>
  </si>
  <si>
    <t xml:space="preserve">08:59  
20:05  </t>
  </si>
  <si>
    <t xml:space="preserve">09:50  
19:17  </t>
  </si>
  <si>
    <t xml:space="preserve">08:48  
20:08  </t>
  </si>
  <si>
    <t xml:space="preserve">09:01  
19:43  </t>
  </si>
  <si>
    <t xml:space="preserve">09:12   
19:11  </t>
  </si>
  <si>
    <t xml:space="preserve">13:40  
20:07  </t>
  </si>
  <si>
    <t>周文臣</t>
  </si>
  <si>
    <t>研究院-搜索技术部-爬虫组</t>
  </si>
  <si>
    <t xml:space="preserve">09:25  
23:04  </t>
  </si>
  <si>
    <t xml:space="preserve">09:26 
22:01  </t>
  </si>
  <si>
    <t xml:space="preserve">09:16  
22:07  </t>
  </si>
  <si>
    <t xml:space="preserve">09:30  
22:25  </t>
  </si>
  <si>
    <t xml:space="preserve">09:30  
22:40  </t>
  </si>
  <si>
    <t xml:space="preserve">09:25  
22:24  </t>
  </si>
  <si>
    <t xml:space="preserve">09:29  
22:16  </t>
  </si>
  <si>
    <t xml:space="preserve">09:21  
20:02  </t>
  </si>
  <si>
    <t xml:space="preserve">09:14  
22:13  </t>
  </si>
  <si>
    <t xml:space="preserve">09:18   
22:16  </t>
  </si>
  <si>
    <t xml:space="preserve">09:19  
22:12  </t>
  </si>
  <si>
    <t xml:space="preserve">09:21  
22:18  </t>
  </si>
  <si>
    <t xml:space="preserve">09:24  
22:23  </t>
  </si>
  <si>
    <t>郑阳</t>
  </si>
  <si>
    <t xml:space="preserve">09:48  
20:22  </t>
  </si>
  <si>
    <t xml:space="preserve">09:54  
18:27  </t>
  </si>
  <si>
    <t xml:space="preserve">09:15  
18:57  </t>
  </si>
  <si>
    <t xml:space="preserve">09:29  
18:20  </t>
  </si>
  <si>
    <t xml:space="preserve">11:21  
18:26  </t>
  </si>
  <si>
    <t xml:space="preserve">09:38  
20:11  </t>
  </si>
  <si>
    <t xml:space="preserve">09:33  
19:07  </t>
  </si>
  <si>
    <t xml:space="preserve">09:36  
20:22  </t>
  </si>
  <si>
    <t xml:space="preserve">09:39  
20:34  </t>
  </si>
  <si>
    <t xml:space="preserve">09:36  
20:20  </t>
  </si>
  <si>
    <t xml:space="preserve">09:31  
20:16  </t>
  </si>
  <si>
    <t xml:space="preserve">09:40  
18:31  </t>
  </si>
  <si>
    <t>张小洲</t>
  </si>
  <si>
    <t xml:space="preserve">09:48  
18:59  </t>
  </si>
  <si>
    <t xml:space="preserve">09:38  
18:27  </t>
  </si>
  <si>
    <t xml:space="preserve">09:40  
18:37  </t>
  </si>
  <si>
    <t xml:space="preserve">09:39  
18:42  </t>
  </si>
  <si>
    <t xml:space="preserve">09:46  
18:43  </t>
  </si>
  <si>
    <t xml:space="preserve">09:41  
21:05  </t>
  </si>
  <si>
    <t xml:space="preserve">09:38  
18:54  </t>
  </si>
  <si>
    <t xml:space="preserve">09:39  
18:45  </t>
  </si>
  <si>
    <t xml:space="preserve">09:39  
18:40  </t>
  </si>
  <si>
    <t xml:space="preserve">09:38  
18:46  </t>
  </si>
  <si>
    <t xml:space="preserve">09:39  
18:41  </t>
  </si>
  <si>
    <t xml:space="preserve">09:41  
18:47  </t>
  </si>
  <si>
    <t xml:space="preserve">09:40  
18:38  </t>
  </si>
  <si>
    <t xml:space="preserve">11:42  
20:02  </t>
  </si>
  <si>
    <t xml:space="preserve">09:38  
20:09  </t>
  </si>
  <si>
    <t xml:space="preserve">09:40  
20:12  </t>
  </si>
  <si>
    <t xml:space="preserve">09:39  
20:12  </t>
  </si>
  <si>
    <t>张剑甫</t>
  </si>
  <si>
    <t xml:space="preserve">09:40  
21:02  </t>
  </si>
  <si>
    <t xml:space="preserve">09:56  
20:27  </t>
  </si>
  <si>
    <t xml:space="preserve">09:41  
20:41  </t>
  </si>
  <si>
    <t xml:space="preserve">09:40  
21:09  </t>
  </si>
  <si>
    <t xml:space="preserve">09:47  
02:01  </t>
  </si>
  <si>
    <t xml:space="preserve">10:36  
00:32  </t>
  </si>
  <si>
    <t xml:space="preserve">22:26  </t>
  </si>
  <si>
    <t xml:space="preserve">09:37  
22:43  </t>
  </si>
  <si>
    <t xml:space="preserve">09:46  
19:27  </t>
  </si>
  <si>
    <t xml:space="preserve">20:31  </t>
  </si>
  <si>
    <t xml:space="preserve">09:40  
19:08  </t>
  </si>
  <si>
    <t xml:space="preserve">09:40  
21:18  </t>
  </si>
  <si>
    <t xml:space="preserve">09:41  
20:37  </t>
  </si>
  <si>
    <t xml:space="preserve">09:40  
19:43  </t>
  </si>
  <si>
    <t xml:space="preserve">09:40  
22:14  </t>
  </si>
  <si>
    <t xml:space="preserve">09:38  
21:11  </t>
  </si>
  <si>
    <t xml:space="preserve">09:39  
20:25  </t>
  </si>
  <si>
    <t xml:space="preserve">10:00  
22:34  </t>
  </si>
  <si>
    <t xml:space="preserve">09:39  
21:05  </t>
  </si>
  <si>
    <t>徐凯</t>
  </si>
  <si>
    <t xml:space="preserve">09:30  
20:37  </t>
  </si>
  <si>
    <t xml:space="preserve">09:30  
20:21  </t>
  </si>
  <si>
    <t xml:space="preserve">09:29  
20:30  </t>
  </si>
  <si>
    <t xml:space="preserve">09:31  
18:46  </t>
  </si>
  <si>
    <t xml:space="preserve">09:31  
20:11  </t>
  </si>
  <si>
    <t xml:space="preserve">09:35  
18:38  </t>
  </si>
  <si>
    <t xml:space="preserve">09:32  
20:13  </t>
  </si>
  <si>
    <t xml:space="preserve">09:34  
20:09  </t>
  </si>
  <si>
    <t xml:space="preserve">09:31  
19:11  </t>
  </si>
  <si>
    <t xml:space="preserve">12:07  
18:40  </t>
  </si>
  <si>
    <t xml:space="preserve">09:31  
18:29  </t>
  </si>
  <si>
    <t xml:space="preserve">09:30  
18:25  </t>
  </si>
  <si>
    <t>陶锦侯</t>
  </si>
  <si>
    <t xml:space="preserve">09:55  
18:27  </t>
  </si>
  <si>
    <t xml:space="preserve">09:48  
20:11  </t>
  </si>
  <si>
    <t xml:space="preserve">09:49  
18:41  </t>
  </si>
  <si>
    <t xml:space="preserve">09:50  
21:06  </t>
  </si>
  <si>
    <t xml:space="preserve">09:56  
20:08  </t>
  </si>
  <si>
    <t xml:space="preserve">09:52  
18:43  </t>
  </si>
  <si>
    <t xml:space="preserve">09:49  
20:09  </t>
  </si>
  <si>
    <t xml:space="preserve">09:54  
18:39  </t>
  </si>
  <si>
    <t xml:space="preserve">09:54  
20:16  </t>
  </si>
  <si>
    <t xml:space="preserve">09:53  
18:08  </t>
  </si>
  <si>
    <t xml:space="preserve">09:52  
19:07  </t>
  </si>
  <si>
    <t xml:space="preserve">09:55  
21:27  </t>
  </si>
  <si>
    <t xml:space="preserve">13:03  
18:19  </t>
  </si>
  <si>
    <t xml:space="preserve">09:51  
20:04  </t>
  </si>
  <si>
    <t xml:space="preserve">09:55  
20:19  </t>
  </si>
  <si>
    <t>唐二庆</t>
  </si>
  <si>
    <t xml:space="preserve">16:14  
18:45  </t>
  </si>
  <si>
    <t xml:space="preserve">08:47  
18:13  </t>
  </si>
  <si>
    <t xml:space="preserve">08:46  
18:09  </t>
  </si>
  <si>
    <t xml:space="preserve">08:43  
18:05  </t>
  </si>
  <si>
    <t xml:space="preserve">08:38  
18:07  </t>
  </si>
  <si>
    <t xml:space="preserve">08:34  
18:04  </t>
  </si>
  <si>
    <t xml:space="preserve">08:40  
18:07  </t>
  </si>
  <si>
    <t xml:space="preserve">08:37  
18:29  </t>
  </si>
  <si>
    <t xml:space="preserve">08:36  
18:04  </t>
  </si>
  <si>
    <t xml:space="preserve">08:42  
18:15  </t>
  </si>
  <si>
    <t xml:space="preserve">08:37  
19:04  </t>
  </si>
  <si>
    <t xml:space="preserve">08:39  
18:03  </t>
  </si>
  <si>
    <t xml:space="preserve">08:38  
18:58  </t>
  </si>
  <si>
    <t xml:space="preserve">08:44  
18:09  </t>
  </si>
  <si>
    <t>宋文超</t>
  </si>
  <si>
    <t xml:space="preserve">09:44   
19:05  </t>
  </si>
  <si>
    <t xml:space="preserve">09:56  
20:37  </t>
  </si>
  <si>
    <t xml:space="preserve">09:49  
20:31  </t>
  </si>
  <si>
    <t xml:space="preserve">09:55  
18:57  </t>
  </si>
  <si>
    <t xml:space="preserve">12:39  
21:53  </t>
  </si>
  <si>
    <t xml:space="preserve">09:46  
21:03  </t>
  </si>
  <si>
    <t xml:space="preserve">09:46  
20:26  </t>
  </si>
  <si>
    <t xml:space="preserve">09:45  
20:15  </t>
  </si>
  <si>
    <t xml:space="preserve">09:37  
21:09  </t>
  </si>
  <si>
    <t xml:space="preserve">21:49  </t>
  </si>
  <si>
    <t xml:space="preserve">09:33  
21:28  </t>
  </si>
  <si>
    <t xml:space="preserve">09:47  
20:39  </t>
  </si>
  <si>
    <t xml:space="preserve">09:40  
20:14  </t>
  </si>
  <si>
    <t xml:space="preserve">09:44  
21:06  </t>
  </si>
  <si>
    <t xml:space="preserve">09:39  
20:02  </t>
  </si>
  <si>
    <t xml:space="preserve">09:51  
20:02  </t>
  </si>
  <si>
    <t>任精湛</t>
  </si>
  <si>
    <t xml:space="preserve">09:48  
18:13  </t>
  </si>
  <si>
    <t xml:space="preserve">10:00  
18:11  </t>
  </si>
  <si>
    <t>刘攀</t>
  </si>
  <si>
    <t xml:space="preserve">09:43  
18:17  </t>
  </si>
  <si>
    <t xml:space="preserve">10:23  
20:08  </t>
  </si>
  <si>
    <t xml:space="preserve">09:50  
18:42  </t>
  </si>
  <si>
    <t xml:space="preserve">09:48  
20:08  </t>
  </si>
  <si>
    <t xml:space="preserve">09:50  
20:06  </t>
  </si>
  <si>
    <t xml:space="preserve">09:44  
18:33  </t>
  </si>
  <si>
    <t xml:space="preserve">09:48  
21:06  </t>
  </si>
  <si>
    <t xml:space="preserve">09:51  
20:08  </t>
  </si>
  <si>
    <t xml:space="preserve">09:46  
20:07  </t>
  </si>
  <si>
    <t xml:space="preserve">09:56  
20:15  </t>
  </si>
  <si>
    <t xml:space="preserve">09:46  
18:18  </t>
  </si>
  <si>
    <t xml:space="preserve">10:08  
20:34  </t>
  </si>
  <si>
    <t xml:space="preserve">10:11  
19:02  </t>
  </si>
  <si>
    <t xml:space="preserve">09:56  
18:37  </t>
  </si>
  <si>
    <t xml:space="preserve">10:07  
18:42  </t>
  </si>
  <si>
    <t xml:space="preserve">09:49  
20:14  </t>
  </si>
  <si>
    <t xml:space="preserve">09:37  
18:26  </t>
  </si>
  <si>
    <t xml:space="preserve">09:57  
18:25  </t>
  </si>
  <si>
    <t xml:space="preserve">09:45  
18:12  </t>
  </si>
  <si>
    <t>刘明权</t>
  </si>
  <si>
    <t xml:space="preserve">09:26  
19:16  </t>
  </si>
  <si>
    <t xml:space="preserve">10:01  
19:37  </t>
  </si>
  <si>
    <t xml:space="preserve">09:30  
20:33  </t>
  </si>
  <si>
    <t xml:space="preserve">09:31  
02:14  </t>
  </si>
  <si>
    <t xml:space="preserve">10:13  
20:12  </t>
  </si>
  <si>
    <t xml:space="preserve">09:35  
22:26  </t>
  </si>
  <si>
    <t xml:space="preserve">09:31  
22:40  </t>
  </si>
  <si>
    <t xml:space="preserve">09:33  
22:11  </t>
  </si>
  <si>
    <t xml:space="preserve">09:33  
22:14  </t>
  </si>
  <si>
    <t xml:space="preserve">09:44  
21:11  </t>
  </si>
  <si>
    <t xml:space="preserve">09:32  
22:34  </t>
  </si>
  <si>
    <t>刘国斌</t>
  </si>
  <si>
    <t xml:space="preserve">09:39  
18:32  </t>
  </si>
  <si>
    <t xml:space="preserve">09:30  
18:27  </t>
  </si>
  <si>
    <t xml:space="preserve">09:40  
18:26  </t>
  </si>
  <si>
    <t xml:space="preserve">09:33  
18:27  </t>
  </si>
  <si>
    <t xml:space="preserve">09:38  
18:16  </t>
  </si>
  <si>
    <t>林森</t>
  </si>
  <si>
    <t xml:space="preserve">09:42  
18:13  </t>
  </si>
  <si>
    <t xml:space="preserve">09:54  
18:11  </t>
  </si>
  <si>
    <t xml:space="preserve">09:44  
21:12  </t>
  </si>
  <si>
    <t xml:space="preserve">09:42  
18:10  </t>
  </si>
  <si>
    <t xml:space="preserve">09:50 
18:17  </t>
  </si>
  <si>
    <t xml:space="preserve">09:44  
18:08  </t>
  </si>
  <si>
    <t xml:space="preserve">09:40  
18:21  </t>
  </si>
  <si>
    <t xml:space="preserve">09:44  
17:59  </t>
  </si>
  <si>
    <t xml:space="preserve">09:46  
18:10  </t>
  </si>
  <si>
    <t xml:space="preserve">21:48  </t>
  </si>
  <si>
    <t xml:space="preserve">09:46  
20:34  </t>
  </si>
  <si>
    <t xml:space="preserve">09:49  
18:04  </t>
  </si>
  <si>
    <t xml:space="preserve">09:48  
18:16  </t>
  </si>
  <si>
    <t xml:space="preserve">09:44  
18:07  </t>
  </si>
  <si>
    <t xml:space="preserve">09:46  
18:09  </t>
  </si>
  <si>
    <t xml:space="preserve">09:43  
18:16  </t>
  </si>
  <si>
    <t xml:space="preserve">09:43  
18:40  </t>
  </si>
  <si>
    <t xml:space="preserve">09:39  
18:25  </t>
  </si>
  <si>
    <t>李阳鹏</t>
  </si>
  <si>
    <t xml:space="preserve">08:56  
18:33  </t>
  </si>
  <si>
    <t xml:space="preserve">08:53  
18:34  </t>
  </si>
  <si>
    <t xml:space="preserve">08:56  
02:14  </t>
  </si>
  <si>
    <t xml:space="preserve">09:06  
00:32  </t>
  </si>
  <si>
    <t xml:space="preserve">09:07  
22:24  </t>
  </si>
  <si>
    <t xml:space="preserve">08:55  
18:28  </t>
  </si>
  <si>
    <t xml:space="preserve">08:40  
18:56  </t>
  </si>
  <si>
    <t xml:space="preserve">08:56  
19:08  </t>
  </si>
  <si>
    <t xml:space="preserve">08:56  
20:49  </t>
  </si>
  <si>
    <t xml:space="preserve">08:55  
18:23  </t>
  </si>
  <si>
    <t xml:space="preserve">08:52  
20:04  </t>
  </si>
  <si>
    <t xml:space="preserve">08:54  
19:13  </t>
  </si>
  <si>
    <t xml:space="preserve">08:55  
22:34  </t>
  </si>
  <si>
    <t xml:space="preserve">08:55  
18:21  </t>
  </si>
  <si>
    <t>李卫</t>
  </si>
  <si>
    <t xml:space="preserve">13:19  
20:12  </t>
  </si>
  <si>
    <t xml:space="preserve">13:58  
21:19  </t>
  </si>
  <si>
    <t>金洋</t>
  </si>
  <si>
    <t xml:space="preserve">09:29  
20:41  </t>
  </si>
  <si>
    <t xml:space="preserve">09:33  
20:09  </t>
  </si>
  <si>
    <t xml:space="preserve">09:31  
18:37  </t>
  </si>
  <si>
    <t xml:space="preserve">09:50  
18:46  </t>
  </si>
  <si>
    <t xml:space="preserve">09:45  
20:37  </t>
  </si>
  <si>
    <t xml:space="preserve">09:27  
19:13  </t>
  </si>
  <si>
    <t xml:space="preserve">09:47  
18:51  </t>
  </si>
  <si>
    <t>蒋超</t>
  </si>
  <si>
    <t xml:space="preserve">14:37  
18:16  </t>
  </si>
  <si>
    <t>王摇摇</t>
  </si>
  <si>
    <t>研究院-搜索技术部-项目技术组</t>
  </si>
  <si>
    <t xml:space="preserve">09:51  
20:23  </t>
  </si>
  <si>
    <t xml:space="preserve">09:42  
21:21  </t>
  </si>
  <si>
    <t xml:space="preserve">09:43  
21:16  </t>
  </si>
  <si>
    <t xml:space="preserve">09:47  
21:10  </t>
  </si>
  <si>
    <t xml:space="preserve">09:48  
21:11  </t>
  </si>
  <si>
    <t xml:space="preserve">09:42  
21:18  </t>
  </si>
  <si>
    <t xml:space="preserve">09:45   
02:56  </t>
  </si>
  <si>
    <t xml:space="preserve">09:54  
22:40  </t>
  </si>
  <si>
    <t xml:space="preserve">10:09  
23:20  </t>
  </si>
  <si>
    <t xml:space="preserve">09:57  
01:35  </t>
  </si>
  <si>
    <t xml:space="preserve">10:09  
18:16  </t>
  </si>
  <si>
    <t xml:space="preserve">08:26  
20:03  </t>
  </si>
  <si>
    <t xml:space="preserve">10:04  
22:48  </t>
  </si>
  <si>
    <t xml:space="preserve">09:58  
22:18  </t>
  </si>
  <si>
    <t xml:space="preserve">09:59  
21:27  </t>
  </si>
  <si>
    <t xml:space="preserve">09:52  
20:13  </t>
  </si>
  <si>
    <t xml:space="preserve">09:52  
20:02  </t>
  </si>
  <si>
    <t xml:space="preserve">09:54  
21:13  </t>
  </si>
  <si>
    <t>汪龙</t>
  </si>
  <si>
    <t xml:space="preserve">10:38  
20:13  </t>
  </si>
  <si>
    <t xml:space="preserve">10:12  
18:05  </t>
  </si>
  <si>
    <t xml:space="preserve">11:07  
21:00  </t>
  </si>
  <si>
    <t xml:space="preserve">10:56  
18:41  </t>
  </si>
  <si>
    <t xml:space="preserve">10:30  
20:07  </t>
  </si>
  <si>
    <t xml:space="preserve">10:56  
20:10  </t>
  </si>
  <si>
    <t>婚</t>
  </si>
  <si>
    <t xml:space="preserve">09:43  
18:33  </t>
  </si>
  <si>
    <t xml:space="preserve">10:35  
18:22  </t>
  </si>
  <si>
    <t xml:space="preserve">08:30  
21:11  </t>
  </si>
  <si>
    <t xml:space="preserve">10:18  
21:04  </t>
  </si>
  <si>
    <t xml:space="preserve">10:06  
18:29  </t>
  </si>
  <si>
    <t>马于峰</t>
  </si>
  <si>
    <t xml:space="preserve">09:49  
20:19  </t>
  </si>
  <si>
    <t xml:space="preserve">09:50  
18:33  </t>
  </si>
  <si>
    <t xml:space="preserve">09:49  
21:01  </t>
  </si>
  <si>
    <t xml:space="preserve">09:49  
21:18  </t>
  </si>
  <si>
    <t xml:space="preserve">09:51  
18:20  </t>
  </si>
  <si>
    <t xml:space="preserve">09:50  
19:10  </t>
  </si>
  <si>
    <t xml:space="preserve">09:47  
18:44  </t>
  </si>
  <si>
    <t xml:space="preserve">09:55  
18:33  </t>
  </si>
  <si>
    <t xml:space="preserve">09:51  
21:00  </t>
  </si>
  <si>
    <t xml:space="preserve">09:50  
20:12  </t>
  </si>
  <si>
    <t xml:space="preserve">09:51  
18:24  </t>
  </si>
  <si>
    <t xml:space="preserve">09:52  
18:17  </t>
  </si>
  <si>
    <t xml:space="preserve">09:52  
20:18  </t>
  </si>
  <si>
    <t xml:space="preserve">09:49  
20:06  </t>
  </si>
  <si>
    <t xml:space="preserve">09:52  
18:46  </t>
  </si>
  <si>
    <t xml:space="preserve">09:48  
21:00  </t>
  </si>
  <si>
    <t xml:space="preserve">09:47  
22:33  </t>
  </si>
  <si>
    <t xml:space="preserve">09:52  
20:38  </t>
  </si>
  <si>
    <t xml:space="preserve">09:58  
18:20  </t>
  </si>
  <si>
    <t>吕德忠</t>
  </si>
  <si>
    <t xml:space="preserve">09:39  
20:19  </t>
  </si>
  <si>
    <t xml:space="preserve">09:47  
21:18  </t>
  </si>
  <si>
    <t xml:space="preserve">09:57  
20:05  </t>
  </si>
  <si>
    <t xml:space="preserve">09:59  
20:01  </t>
  </si>
  <si>
    <t xml:space="preserve">09:38  
19:09  </t>
  </si>
  <si>
    <t xml:space="preserve">09:46  
19:06  </t>
  </si>
  <si>
    <t xml:space="preserve">10:05  
21:00  </t>
  </si>
  <si>
    <t xml:space="preserve">09:53  </t>
  </si>
  <si>
    <t xml:space="preserve">09:59  
20:13  </t>
  </si>
  <si>
    <t xml:space="preserve">09:45  
18:15  </t>
  </si>
  <si>
    <t xml:space="preserve">09:45  
20:19  </t>
  </si>
  <si>
    <t xml:space="preserve">09:04  
20:01  </t>
  </si>
  <si>
    <t xml:space="preserve">09:58  
18:29  </t>
  </si>
  <si>
    <t xml:space="preserve">09:50    
20:06  </t>
  </si>
  <si>
    <t xml:space="preserve">10:05  
18:54  </t>
  </si>
  <si>
    <t xml:space="preserve">09:59  
18:14  </t>
  </si>
  <si>
    <t xml:space="preserve">09:52  
18:29  </t>
  </si>
  <si>
    <t xml:space="preserve">09:54  
19:00  </t>
  </si>
  <si>
    <t>董亚飞</t>
  </si>
  <si>
    <t xml:space="preserve">09:46  
19:00  </t>
  </si>
  <si>
    <t xml:space="preserve">10:11  
19:04  </t>
  </si>
  <si>
    <t xml:space="preserve">10:13  
21:23  </t>
  </si>
  <si>
    <t xml:space="preserve">09:30  
18:35  </t>
  </si>
  <si>
    <t xml:space="preserve">10:00  
20:23  </t>
  </si>
  <si>
    <t xml:space="preserve">09:51  
19:28  </t>
  </si>
  <si>
    <t xml:space="preserve">09:29  
22:20  </t>
  </si>
  <si>
    <t xml:space="preserve">10:09  
22:13  </t>
  </si>
  <si>
    <t xml:space="preserve">09:38  
22:46  </t>
  </si>
  <si>
    <t xml:space="preserve">10:16  
22:25  </t>
  </si>
  <si>
    <t xml:space="preserve">10:07  
22:17  </t>
  </si>
  <si>
    <t xml:space="preserve">10:20  
18:39  </t>
  </si>
  <si>
    <t xml:space="preserve">09:48  
21:27  </t>
  </si>
  <si>
    <t xml:space="preserve">10:01  
18:36  </t>
  </si>
  <si>
    <t xml:space="preserve">10:21  
18:26  </t>
  </si>
  <si>
    <t xml:space="preserve">10:03  
22:02  </t>
  </si>
  <si>
    <t xml:space="preserve">09:32  
21:15  </t>
  </si>
  <si>
    <t xml:space="preserve">09:50  
18:21  </t>
  </si>
  <si>
    <t>殷俊伟</t>
  </si>
  <si>
    <t>研究院-直播研发部</t>
  </si>
  <si>
    <t>iOS开发工程师</t>
  </si>
  <si>
    <t xml:space="preserve">10:08  
18:30  </t>
  </si>
  <si>
    <t xml:space="preserve">10:15  
19:20  </t>
  </si>
  <si>
    <t xml:space="preserve">10:05  
21:01  </t>
  </si>
  <si>
    <t xml:space="preserve">10:05  
20:03  </t>
  </si>
  <si>
    <t xml:space="preserve">09:48  
18:30  </t>
  </si>
  <si>
    <t xml:space="preserve">09:59  
21:09  </t>
  </si>
  <si>
    <t xml:space="preserve">10:04  
19:21  </t>
  </si>
  <si>
    <t xml:space="preserve">10:07  
22:04  </t>
  </si>
  <si>
    <t xml:space="preserve">09:38  
18:30  </t>
  </si>
  <si>
    <t xml:space="preserve">09:58  
22:08  </t>
  </si>
  <si>
    <t xml:space="preserve">10:28  
22:20  </t>
  </si>
  <si>
    <t xml:space="preserve">10:42  
22:01  </t>
  </si>
  <si>
    <t xml:space="preserve">10:15  
22:01  </t>
  </si>
  <si>
    <t xml:space="preserve">10:52  
22:02  </t>
  </si>
  <si>
    <t xml:space="preserve">09:53  
21:06  </t>
  </si>
  <si>
    <t xml:space="preserve">09:57  
20:02  </t>
  </si>
  <si>
    <t xml:space="preserve">09:59  
18:30  </t>
  </si>
  <si>
    <t xml:space="preserve">09:38  
21:04  </t>
  </si>
  <si>
    <t xml:space="preserve">10:14  
20:06  </t>
  </si>
  <si>
    <t xml:space="preserve">09:52  
22:18  </t>
  </si>
  <si>
    <t>肖辉俊</t>
  </si>
  <si>
    <t xml:space="preserve">09:55  
21:07  </t>
  </si>
  <si>
    <t xml:space="preserve">10:15  
21:03  </t>
  </si>
  <si>
    <t xml:space="preserve">09:35  
21:04  </t>
  </si>
  <si>
    <t xml:space="preserve">09:44  
22:01  </t>
  </si>
  <si>
    <t xml:space="preserve">09:59  
20:04  </t>
  </si>
  <si>
    <t xml:space="preserve">10:02  
19:06  </t>
  </si>
  <si>
    <t xml:space="preserve">10:06  
21:02  </t>
  </si>
  <si>
    <t xml:space="preserve">10:15  
21:06  </t>
  </si>
  <si>
    <t xml:space="preserve">09:52  
21:05  </t>
  </si>
  <si>
    <t xml:space="preserve">10:06  
21:04  </t>
  </si>
  <si>
    <t xml:space="preserve">09:45  
20:03  </t>
  </si>
  <si>
    <t xml:space="preserve">09:49  
22:10  </t>
  </si>
  <si>
    <t xml:space="preserve">09:58  
21:02  </t>
  </si>
  <si>
    <t xml:space="preserve">09:55  
22:07  </t>
  </si>
  <si>
    <t xml:space="preserve">10:04  
20:10  </t>
  </si>
  <si>
    <t xml:space="preserve">09:45  
21:02  </t>
  </si>
  <si>
    <t xml:space="preserve">10:07  
22:07  </t>
  </si>
  <si>
    <t xml:space="preserve">10:11  
18:36  </t>
  </si>
  <si>
    <t>吴会然</t>
  </si>
  <si>
    <t>技术架构经理</t>
  </si>
  <si>
    <t xml:space="preserve">10:10  
19:33  </t>
  </si>
  <si>
    <t xml:space="preserve">10:25  
21:54  </t>
  </si>
  <si>
    <t xml:space="preserve">10:20  
22:39  </t>
  </si>
  <si>
    <t xml:space="preserve">09:50  
19:22  </t>
  </si>
  <si>
    <t xml:space="preserve">10:15  
21:10  </t>
  </si>
  <si>
    <t xml:space="preserve">10:03  
22:05  </t>
  </si>
  <si>
    <t xml:space="preserve">09:06  
19:45  </t>
  </si>
  <si>
    <t xml:space="preserve">09:19  
21:44  </t>
  </si>
  <si>
    <t xml:space="preserve">09:50  
20:31  </t>
  </si>
  <si>
    <t xml:space="preserve">09:49  
20:45  </t>
  </si>
  <si>
    <t xml:space="preserve">09:10  
00:20  </t>
  </si>
  <si>
    <t xml:space="preserve">09:34  
21:34  </t>
  </si>
  <si>
    <t xml:space="preserve">08:09  
22:44  </t>
  </si>
  <si>
    <t xml:space="preserve">09:29  
23:20  </t>
  </si>
  <si>
    <t xml:space="preserve">09:14  
22:58  </t>
  </si>
  <si>
    <t xml:space="preserve">11:58  
20:24  </t>
  </si>
  <si>
    <t>宋志鹏</t>
  </si>
  <si>
    <t xml:space="preserve">09:38  
19:15  </t>
  </si>
  <si>
    <t xml:space="preserve">09:45  
19:10  </t>
  </si>
  <si>
    <t xml:space="preserve">09:51  
18:36  </t>
  </si>
  <si>
    <t xml:space="preserve">10:04  
18:40  </t>
  </si>
  <si>
    <t xml:space="preserve">09:36  
19:03  </t>
  </si>
  <si>
    <t xml:space="preserve">10:06  
20:01  </t>
  </si>
  <si>
    <t xml:space="preserve">09:58  
22:35  </t>
  </si>
  <si>
    <t xml:space="preserve">08:02  
22:18  </t>
  </si>
  <si>
    <t xml:space="preserve">08:48  
22:05  </t>
  </si>
  <si>
    <t xml:space="preserve">10:03  
18:46  </t>
  </si>
  <si>
    <t xml:space="preserve">08:50  
20:19  </t>
  </si>
  <si>
    <t xml:space="preserve">10:03  
21:02  </t>
  </si>
  <si>
    <t xml:space="preserve">10:05  
21:05  </t>
  </si>
  <si>
    <t xml:space="preserve">08:57  
21:29  </t>
  </si>
  <si>
    <t xml:space="preserve">08:22  
20:05  </t>
  </si>
  <si>
    <t xml:space="preserve">09:44  
21:07  </t>
  </si>
  <si>
    <t xml:space="preserve">08:56  
21:15  </t>
  </si>
  <si>
    <t xml:space="preserve">08:55  
20:11  </t>
  </si>
  <si>
    <t xml:space="preserve">09:41  
22:09  </t>
  </si>
  <si>
    <t xml:space="preserve">09:55  
20:01  </t>
  </si>
  <si>
    <t>尚亚伟</t>
  </si>
  <si>
    <t xml:space="preserve">10:30  
02:31  </t>
  </si>
  <si>
    <t xml:space="preserve">11:09  
19:17  </t>
  </si>
  <si>
    <t xml:space="preserve">10:21  
22:19  </t>
  </si>
  <si>
    <t xml:space="preserve">09:58  
22:23  </t>
  </si>
  <si>
    <t xml:space="preserve">10:32  
00:53  </t>
  </si>
  <si>
    <t xml:space="preserve">10:37  
00:44  </t>
  </si>
  <si>
    <t xml:space="preserve">10:42  
02:15  </t>
  </si>
  <si>
    <t xml:space="preserve">10:08  
18:56  </t>
  </si>
  <si>
    <t xml:space="preserve">10:10  
22:39  </t>
  </si>
  <si>
    <t xml:space="preserve">11:05  
22:40  </t>
  </si>
  <si>
    <t xml:space="preserve">09:59  
23:50  </t>
  </si>
  <si>
    <t xml:space="preserve">10:29  
23:35  </t>
  </si>
  <si>
    <t xml:space="preserve">10:29  
02:44  </t>
  </si>
  <si>
    <t xml:space="preserve">10:36  
05:13  </t>
  </si>
  <si>
    <t xml:space="preserve">10:38  
03:36  </t>
  </si>
  <si>
    <t xml:space="preserve">12:08  
02:12  </t>
  </si>
  <si>
    <t xml:space="preserve">11:25  
00:15  </t>
  </si>
  <si>
    <t xml:space="preserve">11:10  
04:44  </t>
  </si>
  <si>
    <t xml:space="preserve">23:33  </t>
  </si>
  <si>
    <t xml:space="preserve">10:28  
23:23  </t>
  </si>
  <si>
    <t xml:space="preserve">10:27  
22:44  </t>
  </si>
  <si>
    <t xml:space="preserve">10:15  
19:06  </t>
  </si>
  <si>
    <t xml:space="preserve">11:02  
20:34  </t>
  </si>
  <si>
    <t xml:space="preserve">10:49  
20:04  </t>
  </si>
  <si>
    <t>阮杰</t>
  </si>
  <si>
    <t xml:space="preserve">09:56  
18:30  </t>
  </si>
  <si>
    <t xml:space="preserve">10:11  
19:05  </t>
  </si>
  <si>
    <t xml:space="preserve">09:40  
18:08  </t>
  </si>
  <si>
    <t xml:space="preserve">09:36  
20:02  </t>
  </si>
  <si>
    <t xml:space="preserve">09:51  
19:05  </t>
  </si>
  <si>
    <t xml:space="preserve">09:47  
20:11  </t>
  </si>
  <si>
    <t xml:space="preserve">09:55  
18:29  </t>
  </si>
  <si>
    <t xml:space="preserve">09:55  
21:00  </t>
  </si>
  <si>
    <t xml:space="preserve">10:01  
18:59  </t>
  </si>
  <si>
    <t xml:space="preserve">09:34  
21:02  </t>
  </si>
  <si>
    <t xml:space="preserve">10:12 
20:02  </t>
  </si>
  <si>
    <t xml:space="preserve">09:49  
18:30  </t>
  </si>
  <si>
    <t xml:space="preserve">09:38  
21:24  </t>
  </si>
  <si>
    <t xml:space="preserve">09:35   
22:08  </t>
  </si>
  <si>
    <t xml:space="preserve">09:39  
18:15  </t>
  </si>
  <si>
    <t>牛栋</t>
  </si>
  <si>
    <t xml:space="preserve">09:38  
20:13  </t>
  </si>
  <si>
    <t xml:space="preserve">09:38  
20:10  </t>
  </si>
  <si>
    <t xml:space="preserve">09:36  
20:15  </t>
  </si>
  <si>
    <t xml:space="preserve">09:36  
20:04  </t>
  </si>
  <si>
    <t xml:space="preserve">09:41  
19:06  </t>
  </si>
  <si>
    <t xml:space="preserve">09:36  
20:14  </t>
  </si>
  <si>
    <t xml:space="preserve">09:35  
21:07  </t>
  </si>
  <si>
    <t xml:space="preserve">09:51  
21:02  </t>
  </si>
  <si>
    <t xml:space="preserve">09:55  
20:07  </t>
  </si>
  <si>
    <t xml:space="preserve">09:36  
22:03  </t>
  </si>
  <si>
    <t xml:space="preserve">09:50  
20:08  </t>
  </si>
  <si>
    <t xml:space="preserve">09:49  
18:24  </t>
  </si>
  <si>
    <t xml:space="preserve">09:35  
18:08  </t>
  </si>
  <si>
    <t>回家</t>
  </si>
  <si>
    <t xml:space="preserve">09:51  
18:15  </t>
  </si>
  <si>
    <t>路鹏</t>
  </si>
  <si>
    <t xml:space="preserve">09:59  
20:09  </t>
  </si>
  <si>
    <t xml:space="preserve">10:07  
19:08  </t>
  </si>
  <si>
    <t xml:space="preserve">10:28  
21:01  </t>
  </si>
  <si>
    <t xml:space="preserve">09:54  
22:28  </t>
  </si>
  <si>
    <t xml:space="preserve">10:10   
19:21  </t>
  </si>
  <si>
    <t xml:space="preserve">10:03  
21:01  </t>
  </si>
  <si>
    <t xml:space="preserve">22:20  </t>
  </si>
  <si>
    <t xml:space="preserve">10:23  
18:36  </t>
  </si>
  <si>
    <t xml:space="preserve">10:08  
22:01  </t>
  </si>
  <si>
    <t xml:space="preserve">09:47  
21:06  </t>
  </si>
  <si>
    <t xml:space="preserve">09:29  
21:26  </t>
  </si>
  <si>
    <t xml:space="preserve">09:51  
21:03  </t>
  </si>
  <si>
    <t xml:space="preserve">09:59  
22:25  </t>
  </si>
  <si>
    <t xml:space="preserve">10:14  
22:09  </t>
  </si>
  <si>
    <t xml:space="preserve">10:40  
18:52  </t>
  </si>
  <si>
    <t>刘磊</t>
  </si>
  <si>
    <t xml:space="preserve">09:42  
20:11  </t>
  </si>
  <si>
    <t xml:space="preserve">10:08  
20:18  </t>
  </si>
  <si>
    <t xml:space="preserve">09:41  
20:11  </t>
  </si>
  <si>
    <t xml:space="preserve">09:45  
19:04  </t>
  </si>
  <si>
    <t xml:space="preserve">09:35  
20:06  </t>
  </si>
  <si>
    <t xml:space="preserve">09:47  
20:19  </t>
  </si>
  <si>
    <t xml:space="preserve">09:48  
21:04  </t>
  </si>
  <si>
    <t xml:space="preserve">09:39  
21:10  </t>
  </si>
  <si>
    <t xml:space="preserve">09:46  
20:33  </t>
  </si>
  <si>
    <t xml:space="preserve">09:47  
20:14  </t>
  </si>
  <si>
    <t xml:space="preserve">09:42  
18:27  </t>
  </si>
  <si>
    <t xml:space="preserve">09:41  
20:18  </t>
  </si>
  <si>
    <t xml:space="preserve">09:33  
21:23  </t>
  </si>
  <si>
    <t xml:space="preserve">09:56  
18:25  </t>
  </si>
  <si>
    <t>李特林</t>
  </si>
  <si>
    <t xml:space="preserve">09:32  
18:35  </t>
  </si>
  <si>
    <t xml:space="preserve">10:09  
19:20  </t>
  </si>
  <si>
    <t xml:space="preserve">10:04  
19:20  </t>
  </si>
  <si>
    <t xml:space="preserve">09:51  
18:54  </t>
  </si>
  <si>
    <t xml:space="preserve">09:49  
19:21  </t>
  </si>
  <si>
    <t xml:space="preserve">10:07  
19:07  </t>
  </si>
  <si>
    <t xml:space="preserve">09:27  
18:47  </t>
  </si>
  <si>
    <t xml:space="preserve">09:48  
20:30  </t>
  </si>
  <si>
    <t xml:space="preserve">09:06  
22:12  </t>
  </si>
  <si>
    <t xml:space="preserve">09:07  
20:17  </t>
  </si>
  <si>
    <t xml:space="preserve">09:39  
22:02  </t>
  </si>
  <si>
    <t xml:space="preserve">09:09  
18:32  </t>
  </si>
  <si>
    <t xml:space="preserve">10:08  
22:06  </t>
  </si>
  <si>
    <t>李建涛</t>
  </si>
  <si>
    <t xml:space="preserve">09:59  
02:31  </t>
  </si>
  <si>
    <t xml:space="preserve">11:26  
19:06  </t>
  </si>
  <si>
    <t xml:space="preserve">09:58  
22:14  </t>
  </si>
  <si>
    <t xml:space="preserve">09:57  
21:00  </t>
  </si>
  <si>
    <t xml:space="preserve">10:04  
22:24  </t>
  </si>
  <si>
    <t xml:space="preserve">10:07  
00:24  </t>
  </si>
  <si>
    <t xml:space="preserve">09:34  
22:51  </t>
  </si>
  <si>
    <t xml:space="preserve">10:28  
22:23  </t>
  </si>
  <si>
    <t xml:space="preserve">10:20  
23:30  </t>
  </si>
  <si>
    <t xml:space="preserve">10:15  
23:42  </t>
  </si>
  <si>
    <t xml:space="preserve">09:53  
23:02  </t>
  </si>
  <si>
    <t xml:space="preserve">10:30  
02:44  </t>
  </si>
  <si>
    <t xml:space="preserve">11:56  
05:08  </t>
  </si>
  <si>
    <t xml:space="preserve">12:53  
03:36  </t>
  </si>
  <si>
    <t xml:space="preserve">13:03  
01:39  </t>
  </si>
  <si>
    <t xml:space="preserve">11:11  
00:15  </t>
  </si>
  <si>
    <t xml:space="preserve">10:14  
04:44  </t>
  </si>
  <si>
    <t xml:space="preserve">11:51  
22:03  </t>
  </si>
  <si>
    <t xml:space="preserve">13:39  
23:03  </t>
  </si>
  <si>
    <t xml:space="preserve">09:42  
21:09  </t>
  </si>
  <si>
    <t>雷紫辉</t>
  </si>
  <si>
    <t xml:space="preserve">09:59  
21:01  </t>
  </si>
  <si>
    <t xml:space="preserve">10:07   
21:02  </t>
  </si>
  <si>
    <t xml:space="preserve">09:55  
19:04  </t>
  </si>
  <si>
    <t xml:space="preserve">10:08  
21:02  </t>
  </si>
  <si>
    <t xml:space="preserve">10:09  
21:04  </t>
  </si>
  <si>
    <t xml:space="preserve">10:08  
21:01  </t>
  </si>
  <si>
    <t xml:space="preserve">10:05  
21:04  </t>
  </si>
  <si>
    <t xml:space="preserve">10:25  
21:09  </t>
  </si>
  <si>
    <t xml:space="preserve">09:46  
21:11  </t>
  </si>
  <si>
    <t xml:space="preserve">09:56  
18:35  </t>
  </si>
  <si>
    <t xml:space="preserve">09:54  
21:02  </t>
  </si>
  <si>
    <t xml:space="preserve">10:11  
21:03  </t>
  </si>
  <si>
    <t xml:space="preserve">10:17  
22:06  </t>
  </si>
  <si>
    <t xml:space="preserve">09:44  
18:25  </t>
  </si>
  <si>
    <t>戴薛伟</t>
  </si>
  <si>
    <t xml:space="preserve">10:23  
20:23  </t>
  </si>
  <si>
    <t xml:space="preserve">10:31  </t>
  </si>
  <si>
    <t xml:space="preserve">10:34  
20:34  </t>
  </si>
  <si>
    <t xml:space="preserve">10:28  
21:05  </t>
  </si>
  <si>
    <t xml:space="preserve">10:20  
20:43  </t>
  </si>
  <si>
    <t xml:space="preserve">10:26  
20:49  </t>
  </si>
  <si>
    <t xml:space="preserve">10:37  
19:08  </t>
  </si>
  <si>
    <t xml:space="preserve">10:46  
21:40  </t>
  </si>
  <si>
    <t xml:space="preserve">10:38  </t>
  </si>
  <si>
    <t xml:space="preserve">10:37  
22:08  </t>
  </si>
  <si>
    <t xml:space="preserve">20:28  </t>
  </si>
  <si>
    <t xml:space="preserve">10:32  
19:39  </t>
  </si>
  <si>
    <t xml:space="preserve">10:36  
21:00  </t>
  </si>
  <si>
    <t xml:space="preserve">10:33  
20:39  </t>
  </si>
  <si>
    <t xml:space="preserve">10:26  
20:32  </t>
  </si>
  <si>
    <t xml:space="preserve">21:06  </t>
  </si>
  <si>
    <t xml:space="preserve">10:38  
20:10  </t>
  </si>
  <si>
    <t xml:space="preserve">10:48  
22:57  </t>
  </si>
  <si>
    <t xml:space="preserve">10:46  
18:38  </t>
  </si>
  <si>
    <t>李鑫</t>
  </si>
  <si>
    <t>音速项目部</t>
  </si>
  <si>
    <t>许亚兵</t>
  </si>
  <si>
    <t>音速项目部-产品运营部</t>
  </si>
  <si>
    <t>运营总监</t>
  </si>
  <si>
    <t xml:space="preserve">09:09  
19:39  </t>
  </si>
  <si>
    <t xml:space="preserve">09:14  
18:55  </t>
  </si>
  <si>
    <t xml:space="preserve">08:48  
19:09  </t>
  </si>
  <si>
    <t xml:space="preserve">09:00  
19:37  </t>
  </si>
  <si>
    <t xml:space="preserve">08:58  
19:22  </t>
  </si>
  <si>
    <t xml:space="preserve">08:52  
19:04  </t>
  </si>
  <si>
    <t xml:space="preserve">09:02 
20:08  </t>
  </si>
  <si>
    <t xml:space="preserve">09:07  
19:15  </t>
  </si>
  <si>
    <t xml:space="preserve">09:12  
19:26  </t>
  </si>
  <si>
    <t xml:space="preserve">09:07  
20:11  </t>
  </si>
  <si>
    <t xml:space="preserve">09:14  
19:29  </t>
  </si>
  <si>
    <t xml:space="preserve">09:02  
18:57  </t>
  </si>
  <si>
    <t xml:space="preserve">09:08  
19:40  </t>
  </si>
  <si>
    <t xml:space="preserve">09:12  
19:52  </t>
  </si>
  <si>
    <t>王瑞祥</t>
  </si>
  <si>
    <t>音速项目部-产品运营部-9973项目组</t>
  </si>
  <si>
    <t xml:space="preserve">09:04  
18:37  </t>
  </si>
  <si>
    <t xml:space="preserve">09:03  
18:32  </t>
  </si>
  <si>
    <t xml:space="preserve">09:04  
18:35  </t>
  </si>
  <si>
    <t xml:space="preserve">09:06  
18:34  </t>
  </si>
  <si>
    <t xml:space="preserve">09:02  
19:13  </t>
  </si>
  <si>
    <t xml:space="preserve">09:11  
20:02  </t>
  </si>
  <si>
    <t>王玲</t>
  </si>
  <si>
    <t xml:space="preserve">09:04  
20:18  </t>
  </si>
  <si>
    <t xml:space="preserve">09:04  
19:29  </t>
  </si>
  <si>
    <t xml:space="preserve">09:09  
18:55  </t>
  </si>
  <si>
    <t xml:space="preserve">09:07  
18:53  </t>
  </si>
  <si>
    <t xml:space="preserve">09:06  
19:20  </t>
  </si>
  <si>
    <t xml:space="preserve">09:04  
19:23  </t>
  </si>
  <si>
    <t xml:space="preserve">09:05  
18:53  </t>
  </si>
  <si>
    <t xml:space="preserve">09:15  
18:40  </t>
  </si>
  <si>
    <t xml:space="preserve">09:09  
18:25  </t>
  </si>
  <si>
    <t xml:space="preserve">09:04  
18:39  </t>
  </si>
  <si>
    <t xml:space="preserve">09:09  
18:40  </t>
  </si>
  <si>
    <t xml:space="preserve">09:13  
18:17  </t>
  </si>
  <si>
    <t xml:space="preserve">09:04  
18:38  </t>
  </si>
  <si>
    <t xml:space="preserve">09:01  
18:14  </t>
  </si>
  <si>
    <t xml:space="preserve">09:00  
18:15  </t>
  </si>
  <si>
    <t>田欣</t>
  </si>
  <si>
    <t>音速项目部-产品运营部-音速项目组</t>
  </si>
  <si>
    <t xml:space="preserve">09:03  
18:50  </t>
  </si>
  <si>
    <t xml:space="preserve">08:50  
17:04  </t>
  </si>
  <si>
    <t xml:space="preserve">09:01  
18:17  </t>
  </si>
  <si>
    <t xml:space="preserve">08:58  
18:16  </t>
  </si>
  <si>
    <t xml:space="preserve">09:07  
18:17  </t>
  </si>
  <si>
    <t xml:space="preserve">09:00  
18:38  </t>
  </si>
  <si>
    <t>鲍武斌</t>
  </si>
  <si>
    <t>音速项目部-商务部-9973项目组</t>
  </si>
  <si>
    <t xml:space="preserve">08:43  
18:40  </t>
  </si>
  <si>
    <t xml:space="preserve">08:44  
18:18  </t>
  </si>
  <si>
    <t xml:space="preserve">09:42  
18:18  </t>
  </si>
  <si>
    <t xml:space="preserve">08:45  
18:27  </t>
  </si>
  <si>
    <t xml:space="preserve">08:43  
18:12  </t>
  </si>
  <si>
    <t xml:space="preserve">08:42  
18:52  </t>
  </si>
  <si>
    <t xml:space="preserve">08:45  
18:25  </t>
  </si>
  <si>
    <t xml:space="preserve">08:43  
18:22  </t>
  </si>
  <si>
    <t xml:space="preserve">08:42  
18:35  </t>
  </si>
  <si>
    <t xml:space="preserve">08:47   
18:23  </t>
  </si>
  <si>
    <t xml:space="preserve">08:43  
18:38  </t>
  </si>
  <si>
    <t xml:space="preserve">08:47  
19:12  </t>
  </si>
  <si>
    <t xml:space="preserve">08:43  </t>
  </si>
  <si>
    <t xml:space="preserve">08:45   
18:34  </t>
  </si>
  <si>
    <t xml:space="preserve">08:45  
18:37  </t>
  </si>
  <si>
    <t xml:space="preserve">09:24  
18:13  </t>
  </si>
  <si>
    <t>温斌</t>
  </si>
  <si>
    <t>音速项目部-商务部-音速项目组</t>
  </si>
  <si>
    <t xml:space="preserve">08:23  
18:53  </t>
  </si>
  <si>
    <t xml:space="preserve">08:31  </t>
  </si>
  <si>
    <t xml:space="preserve">08:28  
17:38  </t>
  </si>
  <si>
    <t xml:space="preserve">08:30  
18:06  </t>
  </si>
  <si>
    <t xml:space="preserve">08:15  </t>
  </si>
  <si>
    <t xml:space="preserve">07:46  
21:10  </t>
  </si>
  <si>
    <t xml:space="preserve">08:29  
19:26  </t>
  </si>
  <si>
    <t xml:space="preserve">07:44  
20:00  </t>
  </si>
  <si>
    <t xml:space="preserve">07:40  </t>
  </si>
  <si>
    <t xml:space="preserve">08:27  
20:45  </t>
  </si>
  <si>
    <t xml:space="preserve">21:30  </t>
  </si>
  <si>
    <t xml:space="preserve">22:39  </t>
  </si>
  <si>
    <t xml:space="preserve">14:23  
20:07  </t>
  </si>
  <si>
    <t xml:space="preserve">07:52  </t>
  </si>
  <si>
    <t xml:space="preserve">07:33  
18:08  </t>
  </si>
  <si>
    <t xml:space="preserve">07:22  </t>
  </si>
  <si>
    <t xml:space="preserve">07:20  </t>
  </si>
  <si>
    <t>黄玲巧</t>
  </si>
  <si>
    <t>高级商务专员</t>
  </si>
  <si>
    <t xml:space="preserve">09:01  
18:09  </t>
  </si>
  <si>
    <t xml:space="preserve">09:14  
14:38  </t>
  </si>
  <si>
    <t xml:space="preserve">09:01  
18:03  </t>
  </si>
  <si>
    <t xml:space="preserve">09:07  
18:15  </t>
  </si>
  <si>
    <t xml:space="preserve">09:21  
18:14  </t>
  </si>
  <si>
    <t xml:space="preserve">08:39  
18:15  </t>
  </si>
  <si>
    <t xml:space="preserve">08:46  
18:01  </t>
  </si>
  <si>
    <t xml:space="preserve">09:09  
18:01  </t>
  </si>
  <si>
    <t xml:space="preserve">09:03  
18:07  </t>
  </si>
  <si>
    <t xml:space="preserve">09:02  
18:18  </t>
  </si>
  <si>
    <t>陈曼玲</t>
  </si>
  <si>
    <t xml:space="preserve">08:53  
18:07  </t>
  </si>
  <si>
    <t xml:space="preserve">08:52  
18:05  </t>
  </si>
  <si>
    <t xml:space="preserve">08:54  
18:09  </t>
  </si>
  <si>
    <t xml:space="preserve">08:50  
18:07  </t>
  </si>
  <si>
    <t>张秀丽</t>
  </si>
  <si>
    <t>音速项目部-市场部</t>
  </si>
  <si>
    <t>市场总监</t>
  </si>
  <si>
    <t>郑绍萌</t>
  </si>
  <si>
    <t>音速项目部-市场部-下载器项目组</t>
  </si>
  <si>
    <t>SEM竞价专员</t>
  </si>
  <si>
    <t xml:space="preserve">09:13  
18:26  </t>
  </si>
  <si>
    <t xml:space="preserve">09:01  
18:08  </t>
  </si>
  <si>
    <t xml:space="preserve">09:05  
18:24  </t>
  </si>
  <si>
    <t xml:space="preserve">09:11  
18:20  </t>
  </si>
  <si>
    <t xml:space="preserve">09:12  
18:14  </t>
  </si>
  <si>
    <t>顾豪翔</t>
  </si>
  <si>
    <t xml:space="preserve">08:59  
18:56  </t>
  </si>
  <si>
    <t xml:space="preserve">08:56  
18:11  </t>
  </si>
  <si>
    <t xml:space="preserve">08:54  
18:08  </t>
  </si>
  <si>
    <t xml:space="preserve">08:54  
18:52  </t>
  </si>
  <si>
    <t xml:space="preserve">08:54  
18:14  </t>
  </si>
  <si>
    <t xml:space="preserve">08:55  
18:36  </t>
  </si>
  <si>
    <t xml:space="preserve">08:52  
18:13  </t>
  </si>
  <si>
    <t xml:space="preserve">08:36  
18:25  </t>
  </si>
  <si>
    <t xml:space="preserve">12:15  
18:08  </t>
  </si>
  <si>
    <t xml:space="preserve">08:57  
18:27  </t>
  </si>
  <si>
    <t xml:space="preserve">08:56  
18:06  </t>
  </si>
  <si>
    <t xml:space="preserve">08:56  
18:10  </t>
  </si>
  <si>
    <t xml:space="preserve">08:58  
18:08  </t>
  </si>
  <si>
    <t xml:space="preserve">08:59  
18:16  </t>
  </si>
  <si>
    <t xml:space="preserve">08:58  
18:20  </t>
  </si>
  <si>
    <t xml:space="preserve">09:01  
18:18  </t>
  </si>
  <si>
    <t>王晶</t>
  </si>
  <si>
    <t>音速项目部-市场部-音速项目组</t>
  </si>
  <si>
    <t xml:space="preserve">09:11  
18:11  </t>
  </si>
  <si>
    <t xml:space="preserve">09:11  
18:14  </t>
  </si>
  <si>
    <t>董旭</t>
  </si>
  <si>
    <t xml:space="preserve">09:15  
18:21  </t>
  </si>
  <si>
    <t xml:space="preserve">09:10  
18:18  </t>
  </si>
  <si>
    <t>唐尚奎</t>
  </si>
  <si>
    <t>音速项目部-研发部</t>
  </si>
  <si>
    <t xml:space="preserve">10:15  
20:32  </t>
  </si>
  <si>
    <t xml:space="preserve">10:32  
19:44  </t>
  </si>
  <si>
    <t xml:space="preserve">09:06  
19:34  </t>
  </si>
  <si>
    <t xml:space="preserve">10:06  
20:09  </t>
  </si>
  <si>
    <t xml:space="preserve">13:00  
21:30  </t>
  </si>
  <si>
    <t xml:space="preserve">09:25  
21:12  </t>
  </si>
  <si>
    <t xml:space="preserve">09:53  
19:40  </t>
  </si>
  <si>
    <t xml:space="preserve">10:06  
19:48  </t>
  </si>
  <si>
    <t xml:space="preserve">10:02  </t>
  </si>
  <si>
    <t xml:space="preserve">12:47  
20:01  </t>
  </si>
  <si>
    <t xml:space="preserve">12:57  
20:05  </t>
  </si>
  <si>
    <t xml:space="preserve">13:32  
19:15  </t>
  </si>
  <si>
    <t xml:space="preserve">09:58  
19:38  </t>
  </si>
  <si>
    <t xml:space="preserve">13:21  
19:40  </t>
  </si>
  <si>
    <t xml:space="preserve">09:01  
18:48  </t>
  </si>
  <si>
    <t xml:space="preserve">09:49  
19:14  </t>
  </si>
  <si>
    <t xml:space="preserve">12:35  
19:05  </t>
  </si>
  <si>
    <t xml:space="preserve">09:39  
20:15  </t>
  </si>
  <si>
    <t>陈火根</t>
  </si>
  <si>
    <t xml:space="preserve">09:06  
18:30  </t>
  </si>
  <si>
    <t xml:space="preserve">09:12  
18:57  </t>
  </si>
  <si>
    <t xml:space="preserve">09:10  
19:34  </t>
  </si>
  <si>
    <t xml:space="preserve">09:06  
18:52  </t>
  </si>
  <si>
    <t xml:space="preserve">09:05  
20:08  </t>
  </si>
  <si>
    <t xml:space="preserve">09:16  
21:16  </t>
  </si>
  <si>
    <t xml:space="preserve">09:10  
19:08  </t>
  </si>
  <si>
    <t xml:space="preserve">09:16  
19:05  </t>
  </si>
  <si>
    <t xml:space="preserve">09:16  
19:25  </t>
  </si>
  <si>
    <t xml:space="preserve">09:10  
18:46  </t>
  </si>
  <si>
    <t xml:space="preserve">19:30  </t>
  </si>
  <si>
    <t xml:space="preserve">09:07  
19:28  </t>
  </si>
  <si>
    <t xml:space="preserve">08:56  
19:01  </t>
  </si>
  <si>
    <t xml:space="preserve">08:55  
20:15  </t>
  </si>
  <si>
    <t>熊咏锋</t>
  </si>
  <si>
    <t>音速项目部-研发部-php开发组</t>
  </si>
  <si>
    <t xml:space="preserve">09:29  
19:34  </t>
  </si>
  <si>
    <t xml:space="preserve">09:29  
19:08  </t>
  </si>
  <si>
    <t xml:space="preserve">09:32  
19:26  </t>
  </si>
  <si>
    <t xml:space="preserve">09:28  
19:24  </t>
  </si>
  <si>
    <t>蒋其均</t>
  </si>
  <si>
    <t xml:space="preserve">09:22  
21:01  </t>
  </si>
  <si>
    <t xml:space="preserve">09:15  
00:01  </t>
  </si>
  <si>
    <t xml:space="preserve">14:20  
22:35  </t>
  </si>
  <si>
    <t xml:space="preserve">09:21  
20:28  </t>
  </si>
  <si>
    <t xml:space="preserve">08:28  
21:20  </t>
  </si>
  <si>
    <t xml:space="preserve">06:16  
19:36  </t>
  </si>
  <si>
    <t xml:space="preserve">09:49  
21:06  </t>
  </si>
  <si>
    <t xml:space="preserve">09:31  
19:27  </t>
  </si>
  <si>
    <t xml:space="preserve">09:08  
19:22  </t>
  </si>
  <si>
    <t xml:space="preserve">09:58  
18:42  </t>
  </si>
  <si>
    <t xml:space="preserve">09:28  
21:13  </t>
  </si>
  <si>
    <t xml:space="preserve">10:13  
11:40  </t>
  </si>
  <si>
    <t xml:space="preserve">09:17  
18:54  </t>
  </si>
  <si>
    <t>姚瑶</t>
  </si>
  <si>
    <t>音速项目部-研发部-测试组</t>
  </si>
  <si>
    <t>测试专员</t>
  </si>
  <si>
    <t xml:space="preserve">08:58  
18:06  </t>
  </si>
  <si>
    <t>赵峰</t>
  </si>
  <si>
    <t>音速项目部-研发部-运维组</t>
  </si>
  <si>
    <t xml:space="preserve">09:26  
21:58  </t>
  </si>
  <si>
    <t xml:space="preserve">09:25  
21:38  </t>
  </si>
  <si>
    <t xml:space="preserve">21:45  </t>
  </si>
  <si>
    <t xml:space="preserve">09:25  
22:33  </t>
  </si>
  <si>
    <t xml:space="preserve">09:21  
21:58  </t>
  </si>
  <si>
    <t xml:space="preserve">09:27  
21:49  </t>
  </si>
  <si>
    <t xml:space="preserve">09:24  
21:57  </t>
  </si>
  <si>
    <t xml:space="preserve">09:17  
21:38  </t>
  </si>
  <si>
    <t xml:space="preserve">09:24  
21:45  </t>
  </si>
  <si>
    <t xml:space="preserve">09:25  
21:53  </t>
  </si>
  <si>
    <t xml:space="preserve">09:24  
21:55  </t>
  </si>
  <si>
    <t xml:space="preserve">09:22  
22:38  </t>
  </si>
  <si>
    <t xml:space="preserve">09:22  
21:58  </t>
  </si>
  <si>
    <t>黄宇忻</t>
  </si>
  <si>
    <t>运营部-周瑶管理</t>
  </si>
  <si>
    <t xml:space="preserve">08:07  
18:31  </t>
  </si>
  <si>
    <t xml:space="preserve">08:56  
18:27  </t>
  </si>
  <si>
    <t xml:space="preserve">08:13  
18:48  </t>
  </si>
  <si>
    <t xml:space="preserve">08:05  
18:52  </t>
  </si>
  <si>
    <t xml:space="preserve">08:08  
19:12  </t>
  </si>
  <si>
    <t xml:space="preserve">08:11  
19:14  </t>
  </si>
  <si>
    <t xml:space="preserve">09:01  
19:38  </t>
  </si>
  <si>
    <t xml:space="preserve">08:14  
18:55  </t>
  </si>
  <si>
    <t xml:space="preserve">08:10  
15:04  </t>
  </si>
  <si>
    <t xml:space="preserve">08:47  
19:15  </t>
  </si>
  <si>
    <t xml:space="preserve">08:09  
18:48  </t>
  </si>
  <si>
    <t xml:space="preserve">08:21  
19:18  </t>
  </si>
  <si>
    <t xml:space="preserve">08:19  
21:03  </t>
  </si>
  <si>
    <t xml:space="preserve">08:12  
18:52  </t>
  </si>
  <si>
    <t xml:space="preserve">08:20  
19:38  </t>
  </si>
  <si>
    <t xml:space="preserve">08:12  
19:30  </t>
  </si>
  <si>
    <t>赵振东</t>
  </si>
  <si>
    <t>运营中心</t>
  </si>
  <si>
    <t>高级运营总监&amp;副总编辑</t>
  </si>
  <si>
    <t>郭小磊</t>
  </si>
  <si>
    <t>流量运营经理</t>
  </si>
  <si>
    <t xml:space="preserve">09:30  
18:56  </t>
  </si>
  <si>
    <t xml:space="preserve">09:27  
19:31  </t>
  </si>
  <si>
    <t xml:space="preserve">09:29  
19:19  </t>
  </si>
  <si>
    <t xml:space="preserve">09:27  
19:43  </t>
  </si>
  <si>
    <t xml:space="preserve">18:58  </t>
  </si>
  <si>
    <t xml:space="preserve">09:13  
18:37  </t>
  </si>
  <si>
    <t>程永星</t>
  </si>
  <si>
    <t>活动运营经理</t>
  </si>
  <si>
    <t xml:space="preserve">09:01  
22:07  </t>
  </si>
  <si>
    <t xml:space="preserve">09:04  
22:10  </t>
  </si>
  <si>
    <t xml:space="preserve">09:05  
22:10  </t>
  </si>
  <si>
    <t xml:space="preserve">09:02  
20:39  </t>
  </si>
  <si>
    <t xml:space="preserve">08:47  
19:51  </t>
  </si>
  <si>
    <t xml:space="preserve">09:02  
20:36  </t>
  </si>
  <si>
    <t xml:space="preserve">08:51  
22:00  </t>
  </si>
  <si>
    <t xml:space="preserve">09:08  
22:05  </t>
  </si>
  <si>
    <t xml:space="preserve">09:04  
22:40  </t>
  </si>
  <si>
    <t xml:space="preserve">08:50  
22:03  </t>
  </si>
  <si>
    <t xml:space="preserve">08:56  
20:14  </t>
  </si>
  <si>
    <t xml:space="preserve">08:23  </t>
  </si>
  <si>
    <t xml:space="preserve">08:56  
22:01  </t>
  </si>
  <si>
    <t xml:space="preserve">09:05  
22:08  </t>
  </si>
  <si>
    <t xml:space="preserve">08:47  
22:04  </t>
  </si>
  <si>
    <t xml:space="preserve">09:00  
22:17  </t>
  </si>
  <si>
    <t xml:space="preserve">09:02  
22:12  </t>
  </si>
  <si>
    <t>杨德</t>
  </si>
  <si>
    <t>运营中心-短视频中心</t>
  </si>
  <si>
    <t>时效性运营专员</t>
  </si>
  <si>
    <t xml:space="preserve">09:05  
21:08  </t>
  </si>
  <si>
    <t xml:space="preserve">09:08  
21:01  </t>
  </si>
  <si>
    <t xml:space="preserve">09:13   
21:10  </t>
  </si>
  <si>
    <t xml:space="preserve">09:10  
20:00  </t>
  </si>
  <si>
    <t xml:space="preserve">09:11  
20:08  </t>
  </si>
  <si>
    <t xml:space="preserve">09:07  
21:41  </t>
  </si>
  <si>
    <t xml:space="preserve">10:30  
21:55  </t>
  </si>
  <si>
    <t xml:space="preserve">09:14  
21:14  </t>
  </si>
  <si>
    <t xml:space="preserve">09:07  </t>
  </si>
  <si>
    <t xml:space="preserve">09:07  
20:01  </t>
  </si>
  <si>
    <t xml:space="preserve">09:10  
19:29  </t>
  </si>
  <si>
    <t xml:space="preserve">09:10  
20:09  </t>
  </si>
  <si>
    <t>王茂萍</t>
  </si>
  <si>
    <t xml:space="preserve">09:10  
18:55  </t>
  </si>
  <si>
    <t xml:space="preserve">09:15  
19:05  </t>
  </si>
  <si>
    <t xml:space="preserve">09:15  
19:12  </t>
  </si>
  <si>
    <t xml:space="preserve">09:12  
18:53  </t>
  </si>
  <si>
    <t xml:space="preserve">09:19  
19:08  </t>
  </si>
  <si>
    <t>万淳屹</t>
  </si>
  <si>
    <t>视频运营专员</t>
  </si>
  <si>
    <t xml:space="preserve">09:20  
23:44  </t>
  </si>
  <si>
    <t xml:space="preserve">08:15  
19:15  </t>
  </si>
  <si>
    <t xml:space="preserve">09:29  
21:17  </t>
  </si>
  <si>
    <t xml:space="preserve">10:02  
18:37  </t>
  </si>
  <si>
    <t xml:space="preserve">09:21  
21:41  </t>
  </si>
  <si>
    <t xml:space="preserve">09:26  
22:34  </t>
  </si>
  <si>
    <t xml:space="preserve">09:25  
00:59  </t>
  </si>
  <si>
    <t xml:space="preserve">00:59  
09:30  </t>
  </si>
  <si>
    <t xml:space="preserve">09:24  
22:24  </t>
  </si>
  <si>
    <t xml:space="preserve">02:42  </t>
  </si>
  <si>
    <t xml:space="preserve">09:24   
22:07  </t>
  </si>
  <si>
    <t xml:space="preserve">09:24  
09:33  </t>
  </si>
  <si>
    <t>李佳欣</t>
  </si>
  <si>
    <t xml:space="preserve">09:01  
18:56  </t>
  </si>
  <si>
    <t xml:space="preserve">09:11  </t>
  </si>
  <si>
    <t xml:space="preserve">09:08  
21:24  </t>
  </si>
  <si>
    <t xml:space="preserve">09:02  
18:58  </t>
  </si>
  <si>
    <t xml:space="preserve">09:07  
19:05  </t>
  </si>
  <si>
    <t xml:space="preserve">09:13  
19:05  </t>
  </si>
  <si>
    <t xml:space="preserve">09:17  
18:56  </t>
  </si>
  <si>
    <t xml:space="preserve">09:16  
18:37  </t>
  </si>
  <si>
    <t xml:space="preserve">09:13  
18:41  </t>
  </si>
  <si>
    <t xml:space="preserve">09:14  
19:46  </t>
  </si>
  <si>
    <t>邓青松</t>
  </si>
  <si>
    <t>视频副总监</t>
  </si>
  <si>
    <t xml:space="preserve">09:19  
22:05  </t>
  </si>
  <si>
    <t xml:space="preserve">09:28 
20:03  </t>
  </si>
  <si>
    <t xml:space="preserve">09:14  
20:11  </t>
  </si>
  <si>
    <t>09:16  
20:46</t>
  </si>
  <si>
    <t xml:space="preserve">09:30
18:13  </t>
  </si>
  <si>
    <t>08:51
21:04</t>
  </si>
  <si>
    <t>娄琨月</t>
  </si>
  <si>
    <t>运营中心-人力资源部</t>
  </si>
  <si>
    <t xml:space="preserve">09:27  
18:16  </t>
  </si>
  <si>
    <t xml:space="preserve">09:10  
18:17  </t>
  </si>
  <si>
    <t xml:space="preserve">09:15  </t>
  </si>
  <si>
    <t>卜星彤</t>
  </si>
  <si>
    <t>人事行政主管</t>
  </si>
  <si>
    <t xml:space="preserve">09:22  
18:15  </t>
  </si>
  <si>
    <t xml:space="preserve">09:00  
18:04  </t>
  </si>
  <si>
    <t xml:space="preserve">09:29  
18:25  </t>
  </si>
  <si>
    <t xml:space="preserve">09:56  
18:08  </t>
  </si>
  <si>
    <t xml:space="preserve">09:21  
18:10  </t>
  </si>
  <si>
    <t xml:space="preserve">09:20  
18:17  </t>
  </si>
  <si>
    <t xml:space="preserve">09:21  
16:47  </t>
  </si>
  <si>
    <t xml:space="preserve">10:32  
18:14  </t>
  </si>
  <si>
    <t xml:space="preserve">09:24  
18:12  </t>
  </si>
  <si>
    <t xml:space="preserve">09:22  
18:14  </t>
  </si>
  <si>
    <t xml:space="preserve">09:22  
18:08  </t>
  </si>
  <si>
    <t xml:space="preserve">09:22  
18:12  </t>
  </si>
  <si>
    <t xml:space="preserve">09:26  
18:20  </t>
  </si>
  <si>
    <t>张凯</t>
  </si>
  <si>
    <t>运营中心-网站运营部</t>
  </si>
  <si>
    <t>产品运营实习生</t>
  </si>
  <si>
    <t xml:space="preserve">08:56  
18:30  </t>
  </si>
  <si>
    <t>刘吉科</t>
  </si>
  <si>
    <t>运营编辑实习生</t>
  </si>
  <si>
    <t xml:space="preserve">09:09  
18:49  </t>
  </si>
  <si>
    <t>排班</t>
  </si>
  <si>
    <t xml:space="preserve">09:03  
19:04  </t>
  </si>
  <si>
    <t xml:space="preserve">09:09  
18:50  </t>
  </si>
  <si>
    <t xml:space="preserve">08:53  
18:12  </t>
  </si>
  <si>
    <t xml:space="preserve">09:11  
18:48  </t>
  </si>
  <si>
    <t xml:space="preserve">09:03  
18:24  </t>
  </si>
  <si>
    <t xml:space="preserve">09:09  
18:15  </t>
  </si>
  <si>
    <t xml:space="preserve">09:10  
18:28  </t>
  </si>
  <si>
    <t xml:space="preserve">09:11  
18:25  </t>
  </si>
  <si>
    <t xml:space="preserve">09:10  
18:12  </t>
  </si>
  <si>
    <t>郑亚卫</t>
  </si>
  <si>
    <t>运营中心-用户中心</t>
  </si>
  <si>
    <t>活动策划</t>
  </si>
  <si>
    <t xml:space="preserve">09:29 
21:01  </t>
  </si>
  <si>
    <t xml:space="preserve">09:22  
22:09  </t>
  </si>
  <si>
    <t xml:space="preserve">09:18  
22:14  </t>
  </si>
  <si>
    <t xml:space="preserve">09:25  
01:03  </t>
  </si>
  <si>
    <t xml:space="preserve">09:18  
21:25  </t>
  </si>
  <si>
    <t xml:space="preserve">09:26  
22:06  </t>
  </si>
  <si>
    <t xml:space="preserve">09:25 
00:59  </t>
  </si>
  <si>
    <t xml:space="preserve">09:28  
22:57  </t>
  </si>
  <si>
    <t xml:space="preserve">09:25  
22:17  </t>
  </si>
  <si>
    <t xml:space="preserve">09:26 
22:06  </t>
  </si>
  <si>
    <t xml:space="preserve">09:27  
02:41  </t>
  </si>
  <si>
    <t xml:space="preserve">09:27  
22:08  </t>
  </si>
  <si>
    <t xml:space="preserve">09:24  
22:10  </t>
  </si>
  <si>
    <t xml:space="preserve">09:28  
21:04  </t>
  </si>
  <si>
    <t>张峥宇</t>
  </si>
  <si>
    <t>高级客服</t>
  </si>
  <si>
    <t xml:space="preserve">09:19  
19:53  </t>
  </si>
  <si>
    <t xml:space="preserve">09:15  
20:34  </t>
  </si>
  <si>
    <t xml:space="preserve">09:04  
20:06  </t>
  </si>
  <si>
    <t xml:space="preserve">09:21  
20:35  </t>
  </si>
  <si>
    <t>袁腾晓</t>
  </si>
  <si>
    <t xml:space="preserve">09:59  
20:21  </t>
  </si>
  <si>
    <t xml:space="preserve">09:29  
20:13  </t>
  </si>
  <si>
    <t>09:30  
20:53</t>
  </si>
  <si>
    <t xml:space="preserve">09:19  
22:07  </t>
  </si>
  <si>
    <t xml:space="preserve">09:23  
21:57  </t>
  </si>
  <si>
    <t xml:space="preserve">09:24 
21:01  </t>
  </si>
  <si>
    <t xml:space="preserve">09:26  
21:54  </t>
  </si>
  <si>
    <t xml:space="preserve">09:22  
21:56  </t>
  </si>
  <si>
    <t>杨庆华</t>
  </si>
  <si>
    <t>商城运营</t>
  </si>
  <si>
    <t xml:space="preserve">21:47  </t>
  </si>
  <si>
    <t xml:space="preserve">09:25  
19:33  </t>
  </si>
  <si>
    <t xml:space="preserve">08:48  
21:36  </t>
  </si>
  <si>
    <t xml:space="preserve">09:21  
20:51  </t>
  </si>
  <si>
    <t xml:space="preserve">09:10  
22:03  </t>
  </si>
  <si>
    <t xml:space="preserve">09:25  
20:36  </t>
  </si>
  <si>
    <t xml:space="preserve">08:48  
21:00  </t>
  </si>
  <si>
    <t xml:space="preserve">09:22  
20:32  </t>
  </si>
  <si>
    <t xml:space="preserve">09:03  
21:09  </t>
  </si>
  <si>
    <t xml:space="preserve">09:04  
22:14  </t>
  </si>
  <si>
    <t xml:space="preserve">08:50  
22:25  </t>
  </si>
  <si>
    <t xml:space="preserve">09:14  
00:36  </t>
  </si>
  <si>
    <t>薛凯</t>
  </si>
  <si>
    <t>商城审核专员</t>
  </si>
  <si>
    <t xml:space="preserve">09:21  
18:25  </t>
  </si>
  <si>
    <t>09:51  
19:02</t>
  </si>
  <si>
    <t xml:space="preserve">09:48  
19:13  </t>
  </si>
  <si>
    <t xml:space="preserve">09:44  
18:51  </t>
  </si>
  <si>
    <t xml:space="preserve">10:05  
19:20  </t>
  </si>
  <si>
    <t xml:space="preserve">09:43 
20:10  </t>
  </si>
  <si>
    <t xml:space="preserve">09:52  
20:10  </t>
  </si>
  <si>
    <t xml:space="preserve">09:51  
22:11  </t>
  </si>
  <si>
    <t xml:space="preserve">09:52  
20:27  </t>
  </si>
  <si>
    <t xml:space="preserve">09:57  
19:04  </t>
  </si>
  <si>
    <t xml:space="preserve">09:59  
22:01  </t>
  </si>
  <si>
    <t>鲜蓉</t>
  </si>
  <si>
    <t>用户运营经理</t>
  </si>
  <si>
    <t xml:space="preserve">09:36  
21:26  </t>
  </si>
  <si>
    <t xml:space="preserve">09:30  
20:27  </t>
  </si>
  <si>
    <t xml:space="preserve">09:30  
19:21  </t>
  </si>
  <si>
    <t xml:space="preserve">09:39  
22:15  </t>
  </si>
  <si>
    <t>王韦龙</t>
  </si>
  <si>
    <t>08:40
04:00</t>
  </si>
  <si>
    <t>08:31
21:10</t>
  </si>
  <si>
    <t xml:space="preserve">09:18  
20:36  </t>
  </si>
  <si>
    <t>08:26
21:10</t>
  </si>
  <si>
    <t>08:38
05:57</t>
  </si>
  <si>
    <t>08:45
05:37</t>
  </si>
  <si>
    <t>08:34
22:32</t>
  </si>
  <si>
    <t xml:space="preserve">07:47  
21:05  </t>
  </si>
  <si>
    <t xml:space="preserve">09:28 
18:14  </t>
  </si>
  <si>
    <t>07:40
23:14</t>
  </si>
  <si>
    <t>06:21
04:48</t>
  </si>
  <si>
    <t>07:49
22:48</t>
  </si>
  <si>
    <t>08:26
21:28</t>
  </si>
  <si>
    <t>07:56
02:55</t>
  </si>
  <si>
    <t>08:29
21:16</t>
  </si>
  <si>
    <t>08:41
21:40</t>
  </si>
  <si>
    <t>08:46
21:54</t>
  </si>
  <si>
    <t>08:49
22:57</t>
  </si>
  <si>
    <t xml:space="preserve">08:34
09:00  </t>
  </si>
  <si>
    <t>07:27
02:38</t>
  </si>
  <si>
    <t>田秋生</t>
  </si>
  <si>
    <t>用户运营专员</t>
  </si>
  <si>
    <t xml:space="preserve">09:21  
22:26  </t>
  </si>
  <si>
    <t xml:space="preserve">09:25  
19:52  </t>
  </si>
  <si>
    <t xml:space="preserve">09:24  
19:29  </t>
  </si>
  <si>
    <t xml:space="preserve">09:30  
20:24  </t>
  </si>
  <si>
    <t xml:space="preserve">09:31  
19:33  </t>
  </si>
  <si>
    <t xml:space="preserve">09:26  
20:54  </t>
  </si>
  <si>
    <t xml:space="preserve">09:14  
21:58  </t>
  </si>
  <si>
    <t xml:space="preserve">09:13  
20:51  </t>
  </si>
  <si>
    <t xml:space="preserve">09:14  
22:03  </t>
  </si>
  <si>
    <t xml:space="preserve">09:12  
22:09  </t>
  </si>
  <si>
    <t xml:space="preserve">09:13  
22:09  </t>
  </si>
  <si>
    <t xml:space="preserve">09:08  
22:09  </t>
  </si>
  <si>
    <t xml:space="preserve">09:22  
22:10  </t>
  </si>
  <si>
    <t xml:space="preserve">09:25  
22:59  </t>
  </si>
  <si>
    <t xml:space="preserve">09:23  
22:22  </t>
  </si>
  <si>
    <t>谭雯琪</t>
  </si>
  <si>
    <t>运营实习生</t>
  </si>
  <si>
    <t>路强</t>
  </si>
  <si>
    <t xml:space="preserve">09:23  
22:24  </t>
  </si>
  <si>
    <t xml:space="preserve">09:41  
22:01  </t>
  </si>
  <si>
    <t xml:space="preserve">09:33  
22:10  </t>
  </si>
  <si>
    <t xml:space="preserve">09:50  
19:12  </t>
  </si>
  <si>
    <t xml:space="preserve">09:24  
22:28  </t>
  </si>
  <si>
    <t>09:40
22:10</t>
  </si>
  <si>
    <t xml:space="preserve">09:48  
21:59  </t>
  </si>
  <si>
    <t xml:space="preserve">09:30  
21:57  </t>
  </si>
  <si>
    <t xml:space="preserve">09:42  
22:16  </t>
  </si>
  <si>
    <t xml:space="preserve">09:49  
20:30  </t>
  </si>
  <si>
    <t xml:space="preserve">10:08  
22:17  </t>
  </si>
  <si>
    <t xml:space="preserve">09:40  
23:03  </t>
  </si>
  <si>
    <t xml:space="preserve">09:28  
22:06  </t>
  </si>
  <si>
    <t xml:space="preserve">09:32  
21:50  </t>
  </si>
  <si>
    <t>李阳</t>
  </si>
  <si>
    <t>风控经理</t>
  </si>
  <si>
    <t xml:space="preserve">09:36    
21:02  </t>
  </si>
  <si>
    <t xml:space="preserve">09:14  
18:57  </t>
  </si>
  <si>
    <t xml:space="preserve">09:14   
19:25  </t>
  </si>
  <si>
    <t xml:space="preserve">09:05  
20:47  </t>
  </si>
  <si>
    <t xml:space="preserve">09:20   
18:42  </t>
  </si>
  <si>
    <t>李荣</t>
  </si>
  <si>
    <t>09:14  
20:17</t>
  </si>
  <si>
    <t xml:space="preserve">09:19  
18:06  </t>
  </si>
  <si>
    <t xml:space="preserve">09:18  
18:06  </t>
  </si>
  <si>
    <t>李丹平</t>
  </si>
  <si>
    <t xml:space="preserve">09:13  
18:18  </t>
  </si>
  <si>
    <t>高月</t>
  </si>
  <si>
    <t>09:18  
19:32</t>
  </si>
  <si>
    <t xml:space="preserve">09:18  
20:27  </t>
  </si>
  <si>
    <t>陈宇驰</t>
  </si>
  <si>
    <t xml:space="preserve">08:43  
21:30  </t>
  </si>
  <si>
    <t xml:space="preserve">08:49  
19:49  </t>
  </si>
  <si>
    <t xml:space="preserve">08:50  
22:07  </t>
  </si>
  <si>
    <t xml:space="preserve">08:50  
21:27  </t>
  </si>
  <si>
    <t xml:space="preserve">09:03  
18:08  </t>
  </si>
  <si>
    <t xml:space="preserve">08:59  
21:10  </t>
  </si>
  <si>
    <t xml:space="preserve">08:53  
19:33  </t>
  </si>
  <si>
    <t xml:space="preserve">08:51  
18:55  </t>
  </si>
  <si>
    <t xml:space="preserve">08:52  
18:17  </t>
  </si>
  <si>
    <t xml:space="preserve">08:58  
21:27  </t>
  </si>
  <si>
    <t xml:space="preserve">08:57  
21:39  </t>
  </si>
  <si>
    <t xml:space="preserve">09:03  
21:26  </t>
  </si>
  <si>
    <t xml:space="preserve">09:03  
20:40  </t>
  </si>
  <si>
    <t xml:space="preserve">08:59  
21:09  </t>
  </si>
  <si>
    <t xml:space="preserve">09:07  
20:47  </t>
  </si>
  <si>
    <t xml:space="preserve">09:00  
19:19  </t>
  </si>
  <si>
    <t xml:space="preserve">09:02  
22:28  </t>
  </si>
  <si>
    <t>张雨硕</t>
  </si>
  <si>
    <t>运营中心-直播中心</t>
  </si>
  <si>
    <t>媒体拓展专员</t>
  </si>
  <si>
    <t xml:space="preserve">09:11  
21:04  </t>
  </si>
  <si>
    <t>09:08  
22:08</t>
  </si>
  <si>
    <t>姚雅男</t>
  </si>
  <si>
    <t>直播总监</t>
  </si>
  <si>
    <t xml:space="preserve">09:19  
19:45  </t>
  </si>
  <si>
    <t xml:space="preserve">09:02 
21:58  </t>
  </si>
  <si>
    <t xml:space="preserve">09:07  
19:29  </t>
  </si>
  <si>
    <t xml:space="preserve">08:55  
20:44  </t>
  </si>
  <si>
    <t xml:space="preserve">09:10  
19:18  </t>
  </si>
  <si>
    <t xml:space="preserve">08:04  
22:01  </t>
  </si>
  <si>
    <t xml:space="preserve">08:56 
20:43  </t>
  </si>
  <si>
    <t xml:space="preserve">08:15  
20:37  </t>
  </si>
  <si>
    <t xml:space="preserve">08:53  
21:32  </t>
  </si>
  <si>
    <t xml:space="preserve">08:41  
21:56  </t>
  </si>
  <si>
    <t xml:space="preserve">07:57  
18:41  </t>
  </si>
  <si>
    <t xml:space="preserve">09:19  
19:56  </t>
  </si>
  <si>
    <t xml:space="preserve">08:55  
19:53  </t>
  </si>
  <si>
    <t xml:space="preserve">09:10  
21:46  </t>
  </si>
  <si>
    <t xml:space="preserve">09:13  
22:03  </t>
  </si>
  <si>
    <t>杨娇娇</t>
  </si>
  <si>
    <t>媒体合作专员</t>
  </si>
  <si>
    <t xml:space="preserve">08:52   
19:20  </t>
  </si>
  <si>
    <t xml:space="preserve">09:14    
20:27  </t>
  </si>
  <si>
    <t xml:space="preserve">09:23  
20:38  </t>
  </si>
  <si>
    <t xml:space="preserve">09:23  
20:10  </t>
  </si>
  <si>
    <t xml:space="preserve">09:28  
21:03  </t>
  </si>
  <si>
    <t>09:27  
20:12</t>
  </si>
  <si>
    <t>王娇</t>
  </si>
  <si>
    <t>高级直播运营编辑</t>
  </si>
  <si>
    <t xml:space="preserve">08:36  
20:08  </t>
  </si>
  <si>
    <t xml:space="preserve">08:37  
18:24  </t>
  </si>
  <si>
    <t xml:space="preserve">07:55  
19:13  </t>
  </si>
  <si>
    <t xml:space="preserve">08:38  
19:32  </t>
  </si>
  <si>
    <t xml:space="preserve">08:32  
20:49  </t>
  </si>
  <si>
    <t xml:space="preserve">08:28  
18:37  </t>
  </si>
  <si>
    <t xml:space="preserve">08:43 
22:05  </t>
  </si>
  <si>
    <t xml:space="preserve">08:47  
19:20  </t>
  </si>
  <si>
    <t>07:42  
19:24</t>
  </si>
  <si>
    <t xml:space="preserve">07:50  
20:16  </t>
  </si>
  <si>
    <t>08:33  
20:31</t>
  </si>
  <si>
    <t xml:space="preserve">08:19  
19:34  </t>
  </si>
  <si>
    <t xml:space="preserve">07:29  
18:54  </t>
  </si>
  <si>
    <t xml:space="preserve">08:47  
19:23  </t>
  </si>
  <si>
    <t>08:36  
20:14</t>
  </si>
  <si>
    <t xml:space="preserve">08:42  
18:56  </t>
  </si>
  <si>
    <t xml:space="preserve">08:51 
20:25  </t>
  </si>
  <si>
    <t xml:space="preserve">08:41  
20:06  </t>
  </si>
  <si>
    <t xml:space="preserve">08:55  
20:20  </t>
  </si>
  <si>
    <t xml:space="preserve">08:36  
19:15  </t>
  </si>
  <si>
    <t>刘思琪</t>
  </si>
  <si>
    <t>主播运营</t>
  </si>
  <si>
    <t xml:space="preserve">09:30
19:22  </t>
  </si>
  <si>
    <t xml:space="preserve">09:01  
19:11  </t>
  </si>
  <si>
    <t xml:space="preserve">09:15  
19:26  </t>
  </si>
  <si>
    <t xml:space="preserve">09:29  
19:00  </t>
  </si>
  <si>
    <t xml:space="preserve">09:26 
18:49  </t>
  </si>
  <si>
    <t xml:space="preserve">08:56  
18:03  </t>
  </si>
  <si>
    <t xml:space="preserve">08:56  
19:04  </t>
  </si>
  <si>
    <t>09:13  
17:27</t>
  </si>
  <si>
    <t xml:space="preserve">08:56  
18:36  </t>
  </si>
  <si>
    <t xml:space="preserve">08:59  
18:28  </t>
  </si>
  <si>
    <t>孔令秀</t>
  </si>
  <si>
    <t xml:space="preserve">10:18  
19:24  </t>
  </si>
  <si>
    <t xml:space="preserve">09:15  
19:40  </t>
  </si>
  <si>
    <t xml:space="preserve">09:21  
18:50  </t>
  </si>
  <si>
    <t xml:space="preserve">09:22  
19:48  </t>
  </si>
  <si>
    <t>陈晓东</t>
  </si>
  <si>
    <t>直播运营编辑</t>
  </si>
  <si>
    <t xml:space="preserve">09:22  
22:05  </t>
  </si>
  <si>
    <t xml:space="preserve">09:17  
21:22  </t>
  </si>
  <si>
    <t xml:space="preserve">09:17  
20:44  </t>
  </si>
  <si>
    <t xml:space="preserve">09:23  
19:30  </t>
  </si>
  <si>
    <t xml:space="preserve">09:14  
19:30  </t>
  </si>
  <si>
    <t xml:space="preserve">09:23  
21:37  </t>
  </si>
  <si>
    <t xml:space="preserve">09:22  
21:25  </t>
  </si>
  <si>
    <t xml:space="preserve">09:23  
20:37  </t>
  </si>
  <si>
    <t xml:space="preserve">09:17  
21:08  </t>
  </si>
  <si>
    <t xml:space="preserve">09:22  
19:14  </t>
  </si>
  <si>
    <t xml:space="preserve">09:18  
22:04  </t>
  </si>
  <si>
    <t xml:space="preserve">09:00  
22:30  </t>
  </si>
  <si>
    <t xml:space="preserve">09:19  
21:36  </t>
  </si>
  <si>
    <t>陈楠</t>
  </si>
  <si>
    <t xml:space="preserve">09:28  
22:53  </t>
  </si>
  <si>
    <t xml:space="preserve">08:18  
19:02  </t>
  </si>
  <si>
    <t xml:space="preserve">09:29  
21:16  </t>
  </si>
  <si>
    <t xml:space="preserve">09:26  
20:44  </t>
  </si>
  <si>
    <t xml:space="preserve">09:27  
20:02  </t>
  </si>
  <si>
    <t xml:space="preserve">09:18 
21:41  </t>
  </si>
  <si>
    <t xml:space="preserve">09:27  
19:24  </t>
  </si>
  <si>
    <t xml:space="preserve">09:24  
21:37  </t>
  </si>
  <si>
    <t xml:space="preserve">09:26  
02:42  </t>
  </si>
  <si>
    <t xml:space="preserve">09:24 
22:07  </t>
  </si>
  <si>
    <t xml:space="preserve">09:24  
21:12  </t>
  </si>
  <si>
    <t>赵胜男</t>
  </si>
  <si>
    <t>运营中心-资讯中心-娱乐中心</t>
  </si>
  <si>
    <t>新媒体运营实习生</t>
  </si>
  <si>
    <t xml:space="preserve">09:16  
19:35  </t>
  </si>
  <si>
    <t xml:space="preserve">09:05  
19:23  </t>
  </si>
  <si>
    <t xml:space="preserve">09:19  
18:30  </t>
  </si>
  <si>
    <t xml:space="preserve">09:25  
19:14  </t>
  </si>
  <si>
    <t xml:space="preserve">09:13  
18:55  </t>
  </si>
  <si>
    <t>09:23  
23:46</t>
  </si>
  <si>
    <t>杨文娇</t>
  </si>
  <si>
    <t>娱乐主编</t>
  </si>
  <si>
    <t xml:space="preserve">09:27
19:13  </t>
  </si>
  <si>
    <t xml:space="preserve">09:00  
20:47  </t>
  </si>
  <si>
    <t xml:space="preserve">09:29
18:42  </t>
  </si>
  <si>
    <t xml:space="preserve">09:22
21:01  </t>
  </si>
  <si>
    <t xml:space="preserve">09:23
19:08  </t>
  </si>
  <si>
    <t xml:space="preserve">09:28
20:10  </t>
  </si>
  <si>
    <t xml:space="preserve">09:29
19:23  </t>
  </si>
  <si>
    <t xml:space="preserve">09:26  
18:00  </t>
  </si>
  <si>
    <t>09:33  
21:06</t>
  </si>
  <si>
    <t xml:space="preserve">09:27  
18:00  </t>
  </si>
  <si>
    <t xml:space="preserve">09:29  
20:01  </t>
  </si>
  <si>
    <t xml:space="preserve">09:12
20:02  </t>
  </si>
  <si>
    <t xml:space="preserve">09:00  
19:55  </t>
  </si>
  <si>
    <t xml:space="preserve">08:23
20:41  </t>
  </si>
  <si>
    <t>08:48
20:51</t>
  </si>
  <si>
    <t>梁恒</t>
  </si>
  <si>
    <t>娱乐高级编辑</t>
  </si>
  <si>
    <t xml:space="preserve">09:16  
22:10  </t>
  </si>
  <si>
    <t xml:space="preserve">09:15  
22:11  </t>
  </si>
  <si>
    <t xml:space="preserve">09:18  
22:15  </t>
  </si>
  <si>
    <t xml:space="preserve">09:17  
22:47  </t>
  </si>
  <si>
    <t xml:space="preserve">09:26  
19:18  </t>
  </si>
  <si>
    <t xml:space="preserve">09:07  
22:22  </t>
  </si>
  <si>
    <t xml:space="preserve">09:26  
22:19  </t>
  </si>
  <si>
    <t xml:space="preserve">09:24  
22:32  </t>
  </si>
  <si>
    <t xml:space="preserve">09:22  
22:58  </t>
  </si>
  <si>
    <t xml:space="preserve">09:25  
22:28  </t>
  </si>
  <si>
    <t xml:space="preserve">09:27 
22:48  </t>
  </si>
  <si>
    <t xml:space="preserve">09:21  
23:30  </t>
  </si>
  <si>
    <t xml:space="preserve">09:01  
22:29  </t>
  </si>
  <si>
    <t xml:space="preserve">09:23  
22:26  </t>
  </si>
  <si>
    <t xml:space="preserve">09:26  
22:11  </t>
  </si>
  <si>
    <t xml:space="preserve">09:25 
22:37  </t>
  </si>
  <si>
    <t>李莹</t>
  </si>
  <si>
    <t>后期制作导演</t>
  </si>
  <si>
    <t xml:space="preserve">09:14  
18:50  </t>
  </si>
  <si>
    <t>07:51
19:41</t>
  </si>
  <si>
    <t>10:03
20:13</t>
  </si>
  <si>
    <t xml:space="preserve">09:11  
18:56  </t>
  </si>
  <si>
    <t xml:space="preserve">09:44
18:52  </t>
  </si>
  <si>
    <t xml:space="preserve">09:10  
19:15  </t>
  </si>
  <si>
    <t xml:space="preserve">09:17  
19:26  </t>
  </si>
  <si>
    <t>09:13
19:11</t>
  </si>
  <si>
    <t>10:39
20:41</t>
  </si>
  <si>
    <t>08:38
21:16</t>
  </si>
  <si>
    <t>09:19
20:21</t>
  </si>
  <si>
    <t>09:24
19:52</t>
  </si>
  <si>
    <t>陈伟</t>
  </si>
  <si>
    <t>运营中心-资讯中心-资讯中心</t>
  </si>
  <si>
    <t xml:space="preserve">09:06  
21:09  </t>
  </si>
  <si>
    <t xml:space="preserve">09:10  
21:02  </t>
  </si>
  <si>
    <t>赵照</t>
  </si>
  <si>
    <t>赵师谊</t>
  </si>
  <si>
    <t>总编室</t>
  </si>
  <si>
    <t>编辑总监</t>
  </si>
  <si>
    <t>杨静1</t>
  </si>
  <si>
    <t>医学编辑</t>
  </si>
  <si>
    <t>肖爱丽</t>
  </si>
  <si>
    <t>史忆</t>
  </si>
  <si>
    <t>上海融媒体孵化基地运营经理</t>
  </si>
  <si>
    <t>何斌</t>
  </si>
  <si>
    <t>执行总编辑</t>
  </si>
  <si>
    <t>狄月月</t>
  </si>
  <si>
    <t>车静</t>
  </si>
  <si>
    <t>内容团队教育类项目主管</t>
  </si>
  <si>
    <t>袁颖</t>
  </si>
  <si>
    <t>总编室-编辑部</t>
  </si>
  <si>
    <t>衣卓明</t>
  </si>
  <si>
    <t>主编</t>
  </si>
  <si>
    <t>闫松</t>
  </si>
  <si>
    <t>副总编辑</t>
  </si>
  <si>
    <t>荀文彬</t>
  </si>
  <si>
    <t>徐歆轶</t>
  </si>
  <si>
    <t>吴雁</t>
  </si>
  <si>
    <t>韦永骏</t>
  </si>
  <si>
    <t>沈昊</t>
  </si>
  <si>
    <t>内容副总监</t>
  </si>
  <si>
    <t>潘丽娟</t>
  </si>
  <si>
    <t>内容总监</t>
  </si>
  <si>
    <t>陆楚冰</t>
  </si>
  <si>
    <t>刘伊琳</t>
  </si>
  <si>
    <t>梁惠敏</t>
  </si>
  <si>
    <t>李丽莉</t>
  </si>
  <si>
    <t>蒋怡蕾</t>
  </si>
  <si>
    <t>内容编辑实习生</t>
  </si>
  <si>
    <t>蒋铭仁</t>
  </si>
  <si>
    <t>蒋碧薇</t>
  </si>
  <si>
    <t>高文</t>
  </si>
  <si>
    <t>房佶宜</t>
  </si>
  <si>
    <t>陈睿</t>
  </si>
  <si>
    <t>陈佩玥</t>
  </si>
  <si>
    <t>蔡俊鑫</t>
  </si>
  <si>
    <t>杨丹</t>
  </si>
  <si>
    <t>总编室-财经军事科技频道</t>
  </si>
  <si>
    <t>记者</t>
  </si>
  <si>
    <t>薛宁薇</t>
  </si>
  <si>
    <t>黄毅</t>
  </si>
  <si>
    <t>傅文婧</t>
  </si>
  <si>
    <t>陈瑶</t>
  </si>
  <si>
    <t>袁汉</t>
  </si>
  <si>
    <t>总编室-稿件改编组
总编室-财经军事科技频道</t>
  </si>
  <si>
    <t>张可星</t>
  </si>
  <si>
    <t>总编室-稿件改编组-编辑二组</t>
  </si>
  <si>
    <t xml:space="preserve">08:51  
18:05  </t>
  </si>
  <si>
    <t xml:space="preserve">08:49  
18:08  </t>
  </si>
  <si>
    <t xml:space="preserve">08:53  
18:09  </t>
  </si>
  <si>
    <t xml:space="preserve">08:59  
18:08  </t>
  </si>
  <si>
    <t xml:space="preserve">08:57  
18:13  </t>
  </si>
  <si>
    <t xml:space="preserve">09:16  
18:09  </t>
  </si>
  <si>
    <t xml:space="preserve">08:46  
18:08  </t>
  </si>
  <si>
    <t xml:space="preserve">09:00  
18:09  </t>
  </si>
  <si>
    <t>唐凯利</t>
  </si>
  <si>
    <t>新媒体内容编辑</t>
  </si>
  <si>
    <t xml:space="preserve">09:12  
18:26  </t>
  </si>
  <si>
    <t xml:space="preserve">09:18  
18:04  </t>
  </si>
  <si>
    <t xml:space="preserve">09:12  
18:05  </t>
  </si>
  <si>
    <t xml:space="preserve">09:03  
18:01  </t>
  </si>
  <si>
    <t>汤伟平</t>
  </si>
  <si>
    <t xml:space="preserve">08:51  
18:13  </t>
  </si>
  <si>
    <t xml:space="preserve">08:49  
18:09  </t>
  </si>
  <si>
    <t xml:space="preserve">08:48  
18:09  </t>
  </si>
  <si>
    <t xml:space="preserve">08:50  
18:17  </t>
  </si>
  <si>
    <t xml:space="preserve">08:45  
18:12  </t>
  </si>
  <si>
    <t xml:space="preserve">08:48  
18:17  </t>
  </si>
  <si>
    <t xml:space="preserve">08:43  
18:09  </t>
  </si>
  <si>
    <t xml:space="preserve">08:44  
18:07  </t>
  </si>
  <si>
    <t xml:space="preserve">08:45  
18:10  </t>
  </si>
  <si>
    <t xml:space="preserve">08:39  
18:10  </t>
  </si>
  <si>
    <t xml:space="preserve">08:37  
18:08  </t>
  </si>
  <si>
    <t xml:space="preserve">08:39  
18:05  </t>
  </si>
  <si>
    <t xml:space="preserve">08:38  
18:02  </t>
  </si>
  <si>
    <t>苏玲玲</t>
  </si>
  <si>
    <t xml:space="preserve">09:23  
18:11  </t>
  </si>
  <si>
    <t xml:space="preserve">10:36  
18:08  </t>
  </si>
  <si>
    <t xml:space="preserve">09:11  
18:08  </t>
  </si>
  <si>
    <t xml:space="preserve">09:24  
18:22  </t>
  </si>
  <si>
    <t xml:space="preserve">10:20  
18:10  </t>
  </si>
  <si>
    <t xml:space="preserve">09:18  
18:05  </t>
  </si>
  <si>
    <t xml:space="preserve">09:48  
18:04  </t>
  </si>
  <si>
    <t xml:space="preserve">09:21  
18:05  </t>
  </si>
  <si>
    <t xml:space="preserve">09:24  
18:07  </t>
  </si>
  <si>
    <t>李倩</t>
  </si>
  <si>
    <t xml:space="preserve">09:21  
18:03  </t>
  </si>
  <si>
    <t xml:space="preserve">09:29  
18:01  </t>
  </si>
  <si>
    <t xml:space="preserve">09:28  
18:02  </t>
  </si>
  <si>
    <t xml:space="preserve">09:23  
18:03  </t>
  </si>
  <si>
    <t xml:space="preserve">09:23  
18:02  </t>
  </si>
  <si>
    <t xml:space="preserve">09:10  
18:02  </t>
  </si>
  <si>
    <t xml:space="preserve">09:14  
18:01  </t>
  </si>
  <si>
    <t>李安乐</t>
  </si>
  <si>
    <t xml:space="preserve">09:01  
21:56  </t>
  </si>
  <si>
    <t xml:space="preserve">09:13  
20:25  </t>
  </si>
  <si>
    <t xml:space="preserve">09:22  
18:05  </t>
  </si>
  <si>
    <t xml:space="preserve">09:28  
18:10  </t>
  </si>
  <si>
    <t xml:space="preserve">09:23  
18:13  </t>
  </si>
  <si>
    <t xml:space="preserve">10:24  
18:16  </t>
  </si>
  <si>
    <t>候少强</t>
  </si>
  <si>
    <t xml:space="preserve">09:19  
19:06  </t>
  </si>
  <si>
    <t xml:space="preserve">09:26  
18:04  </t>
  </si>
  <si>
    <t xml:space="preserve">09:28  
18:05  </t>
  </si>
  <si>
    <t xml:space="preserve">09:29  
18:13  </t>
  </si>
  <si>
    <t xml:space="preserve">09:28  
18:24  </t>
  </si>
  <si>
    <t xml:space="preserve">09:29  
18:19  </t>
  </si>
  <si>
    <t xml:space="preserve">09:28  
18:07  </t>
  </si>
  <si>
    <t xml:space="preserve">09:30  
18:16  </t>
  </si>
  <si>
    <t xml:space="preserve">09:26  
19:36  </t>
  </si>
  <si>
    <t xml:space="preserve">09:48  
18:07  </t>
  </si>
  <si>
    <t>郭峰</t>
  </si>
  <si>
    <t xml:space="preserve">11:34  
18:04  </t>
  </si>
  <si>
    <t xml:space="preserve">10:07  
18:04  </t>
  </si>
  <si>
    <t xml:space="preserve">09:36  
18:04  </t>
  </si>
  <si>
    <t xml:space="preserve">09:57  
18:13  </t>
  </si>
  <si>
    <t xml:space="preserve">11:27  
18:05  </t>
  </si>
  <si>
    <t xml:space="preserve">09:55  
18:16  </t>
  </si>
  <si>
    <t xml:space="preserve">11:24  
18:10  </t>
  </si>
  <si>
    <t xml:space="preserve">08:41  
18:12  </t>
  </si>
  <si>
    <t xml:space="preserve">09:25  
18:08  </t>
  </si>
  <si>
    <t xml:space="preserve">12:05  
18:05  </t>
  </si>
  <si>
    <t xml:space="preserve">10:49  
18:08  </t>
  </si>
  <si>
    <t xml:space="preserve">09:29  
18:00  </t>
  </si>
  <si>
    <t>樊芙莉</t>
  </si>
  <si>
    <t xml:space="preserve">09:30  
18:21  </t>
  </si>
  <si>
    <t xml:space="preserve">09:26  
19:22  </t>
  </si>
  <si>
    <t xml:space="preserve">09:26  
18:48  </t>
  </si>
  <si>
    <t xml:space="preserve">09:31  
19:18  </t>
  </si>
  <si>
    <t xml:space="preserve">09:25  
18:06  </t>
  </si>
  <si>
    <t xml:space="preserve">09:26  
20:11  </t>
  </si>
  <si>
    <t xml:space="preserve">09:24  
18:08  </t>
  </si>
  <si>
    <t>张曼1</t>
  </si>
  <si>
    <t>总编室-稿件改编组-编辑一组</t>
  </si>
  <si>
    <t xml:space="preserve">09:25  
18:11  </t>
  </si>
  <si>
    <t xml:space="preserve">09:25  
20:10  </t>
  </si>
  <si>
    <t xml:space="preserve">09:25  
18:03  </t>
  </si>
  <si>
    <t xml:space="preserve">09:26  
18:09  </t>
  </si>
  <si>
    <t xml:space="preserve">09:26  
18:07  </t>
  </si>
  <si>
    <t>杨加升</t>
  </si>
  <si>
    <t xml:space="preserve">09:33  
18:24  </t>
  </si>
  <si>
    <t xml:space="preserve">09:26  
18:45  </t>
  </si>
  <si>
    <t xml:space="preserve">09:55  
18:37  </t>
  </si>
  <si>
    <t xml:space="preserve">09:21  
18:19  </t>
  </si>
  <si>
    <t>任贵旭</t>
  </si>
  <si>
    <t xml:space="preserve">08:24  
18:14  </t>
  </si>
  <si>
    <t xml:space="preserve">08:22  
19:36  </t>
  </si>
  <si>
    <t xml:space="preserve">08:23  
20:01  </t>
  </si>
  <si>
    <t xml:space="preserve">08:25  
20:09  </t>
  </si>
  <si>
    <t xml:space="preserve">08:25  
19:06  </t>
  </si>
  <si>
    <t xml:space="preserve">08:28  
18:10  </t>
  </si>
  <si>
    <t xml:space="preserve">08:26  
19:29  </t>
  </si>
  <si>
    <t xml:space="preserve">08:27  
19:12  </t>
  </si>
  <si>
    <t xml:space="preserve">08:27  
18:21  </t>
  </si>
  <si>
    <t xml:space="preserve">08:30  
19:09  </t>
  </si>
  <si>
    <t xml:space="preserve">08:27  
18:08  </t>
  </si>
  <si>
    <t xml:space="preserve">09:28  
19:13  </t>
  </si>
  <si>
    <t xml:space="preserve">09:24  
18:11  </t>
  </si>
  <si>
    <t xml:space="preserve">09:27  
20:15  </t>
  </si>
  <si>
    <t xml:space="preserve">09:14  
19:43  </t>
  </si>
  <si>
    <t xml:space="preserve">09:22  
19:35  </t>
  </si>
  <si>
    <t>楼海航</t>
  </si>
  <si>
    <t xml:space="preserve">09:38  
18:15  </t>
  </si>
  <si>
    <t xml:space="preserve">09:26  
18:17  </t>
  </si>
  <si>
    <t xml:space="preserve">09:27  
18:07  </t>
  </si>
  <si>
    <t xml:space="preserve">09:30  
18:17  </t>
  </si>
  <si>
    <t xml:space="preserve">10:03  
18:19  </t>
  </si>
  <si>
    <t xml:space="preserve">09:42  
18:11  </t>
  </si>
  <si>
    <t xml:space="preserve">09:31  
18:13  </t>
  </si>
  <si>
    <t xml:space="preserve">09:38  
18:11  </t>
  </si>
  <si>
    <t xml:space="preserve">09:27  
18:13  </t>
  </si>
  <si>
    <t xml:space="preserve">09:38  
18:07  </t>
  </si>
  <si>
    <t xml:space="preserve">09:14  
18:11  </t>
  </si>
  <si>
    <t xml:space="preserve">09:15  
18:11  </t>
  </si>
  <si>
    <t xml:space="preserve">09:44  
18:18  </t>
  </si>
  <si>
    <t>刘霜</t>
  </si>
  <si>
    <t xml:space="preserve">08:51  
18:46  </t>
  </si>
  <si>
    <t xml:space="preserve">08:57  
18:40  </t>
  </si>
  <si>
    <t xml:space="preserve">08:35  
18:16  </t>
  </si>
  <si>
    <t xml:space="preserve">08:46  
19:18  </t>
  </si>
  <si>
    <t xml:space="preserve">08:39  
18:17  </t>
  </si>
  <si>
    <t xml:space="preserve">08:50  
18:33  </t>
  </si>
  <si>
    <t xml:space="preserve">08:54  
18:16  </t>
  </si>
  <si>
    <t xml:space="preserve">08:46  
18:21  </t>
  </si>
  <si>
    <t xml:space="preserve">08:54  
18:12  </t>
  </si>
  <si>
    <t xml:space="preserve">08:56  
18:34  </t>
  </si>
  <si>
    <t xml:space="preserve">08:58  
18:13  </t>
  </si>
  <si>
    <t xml:space="preserve">08:56  
18:13  </t>
  </si>
  <si>
    <t xml:space="preserve">08:59  
18:55  </t>
  </si>
  <si>
    <t xml:space="preserve">08:40  
18:17  </t>
  </si>
  <si>
    <t xml:space="preserve">08:48  
18:14  </t>
  </si>
  <si>
    <t xml:space="preserve">08:51  
18:56  </t>
  </si>
  <si>
    <t>胡永飞</t>
  </si>
  <si>
    <t xml:space="preserve">09:25  
20:07  </t>
  </si>
  <si>
    <t xml:space="preserve">09:27  
20:21  </t>
  </si>
  <si>
    <t xml:space="preserve">09:26  
18:08  </t>
  </si>
  <si>
    <t>东洁</t>
  </si>
  <si>
    <t xml:space="preserve">08:25  
19:33  </t>
  </si>
  <si>
    <t xml:space="preserve">08:58  
18:39  </t>
  </si>
  <si>
    <t xml:space="preserve">08:36  
19:36  </t>
  </si>
  <si>
    <t xml:space="preserve">08:33  
18:16  </t>
  </si>
  <si>
    <t xml:space="preserve">08:30  
19:18  </t>
  </si>
  <si>
    <t xml:space="preserve">08:30  
18:17  </t>
  </si>
  <si>
    <t xml:space="preserve">08:35  
18:44  </t>
  </si>
  <si>
    <t xml:space="preserve">08:31  
18:33  </t>
  </si>
  <si>
    <t xml:space="preserve">08:29  
18:27  </t>
  </si>
  <si>
    <t xml:space="preserve">08:30  
18:21  </t>
  </si>
  <si>
    <t xml:space="preserve">08:29  
18:45  </t>
  </si>
  <si>
    <t xml:space="preserve">07:57  
18:34  </t>
  </si>
  <si>
    <t xml:space="preserve">08:09  
18:34  </t>
  </si>
  <si>
    <t xml:space="preserve">07:58  
18:26  </t>
  </si>
  <si>
    <t xml:space="preserve">08:03  
18:13  </t>
  </si>
  <si>
    <t xml:space="preserve">07:59  
18:13  </t>
  </si>
  <si>
    <t xml:space="preserve">08:09  
18:54  </t>
  </si>
  <si>
    <t xml:space="preserve">07:58  
18:07  </t>
  </si>
  <si>
    <t xml:space="preserve">07:51  
18:17  </t>
  </si>
  <si>
    <t xml:space="preserve">07:56  
18:17  </t>
  </si>
  <si>
    <t xml:space="preserve">08:23  
18:18  </t>
  </si>
  <si>
    <t xml:space="preserve">07:45  
18:56  </t>
  </si>
  <si>
    <t>曹婕</t>
  </si>
  <si>
    <t xml:space="preserve">09:00  
18:05  </t>
  </si>
  <si>
    <t xml:space="preserve">08:42  
18:09  </t>
  </si>
  <si>
    <t xml:space="preserve">08:46  
18:11  </t>
  </si>
  <si>
    <t xml:space="preserve">08:38  
18:09  </t>
  </si>
  <si>
    <t xml:space="preserve">08:48  
18:08  </t>
  </si>
  <si>
    <t xml:space="preserve">08:47  
18:11  </t>
  </si>
  <si>
    <t>叶菁</t>
  </si>
  <si>
    <t>总裁办公室</t>
  </si>
  <si>
    <t xml:space="preserve">08:39  
18:09  </t>
  </si>
  <si>
    <t xml:space="preserve">08:51  
18:08  </t>
  </si>
  <si>
    <t xml:space="preserve">08:54  
18:03  </t>
  </si>
  <si>
    <t>王铁豫</t>
  </si>
  <si>
    <t xml:space="preserve">08:33  
18:09  </t>
  </si>
  <si>
    <t xml:space="preserve">08:41  
18:07  </t>
  </si>
  <si>
    <t xml:space="preserve">08:34  
18:08  </t>
  </si>
  <si>
    <t xml:space="preserve">08:36  
18:16  </t>
  </si>
  <si>
    <t xml:space="preserve">08:35  
18:17  </t>
  </si>
  <si>
    <t xml:space="preserve">08:30  
18:03  </t>
  </si>
  <si>
    <t xml:space="preserve">08:35  
18:12  </t>
  </si>
  <si>
    <t>孙春锋</t>
  </si>
  <si>
    <t>总裁办公室
销售部-猫扑销售组</t>
  </si>
  <si>
    <t>总裁</t>
  </si>
  <si>
    <t>张赛</t>
  </si>
  <si>
    <t>总裁办公室-副总裁</t>
  </si>
  <si>
    <t>副总裁助理</t>
  </si>
  <si>
    <t xml:space="preserve">09:48  
18:00  </t>
  </si>
  <si>
    <t xml:space="preserve">09:30  
18:09  </t>
  </si>
  <si>
    <t xml:space="preserve">09:32  
18:25  </t>
  </si>
  <si>
    <t xml:space="preserve">09:33  
18:13  </t>
  </si>
  <si>
    <t xml:space="preserve">09:32  
18:00  </t>
  </si>
  <si>
    <t xml:space="preserve">09:31  
19:01  </t>
  </si>
  <si>
    <t xml:space="preserve">08:57  
19:07  </t>
  </si>
  <si>
    <t xml:space="preserve">09:08  
12:01  </t>
  </si>
  <si>
    <t>金鹏</t>
  </si>
  <si>
    <t>徐玥玥</t>
  </si>
  <si>
    <t>总裁办公室-总裁助理
销售部-DSP直客广告组-运营组-运营二组</t>
  </si>
  <si>
    <t>运营助理</t>
  </si>
  <si>
    <t xml:space="preserve">12:44  
18:42  </t>
  </si>
  <si>
    <t xml:space="preserve">08:59  
18:27  </t>
  </si>
  <si>
    <t xml:space="preserve">08:54  
19:02  </t>
  </si>
  <si>
    <t xml:space="preserve">08:54  
18:56  </t>
  </si>
  <si>
    <t xml:space="preserve">08:56  
19:16  </t>
  </si>
  <si>
    <t xml:space="preserve">08:54  
19:12  </t>
  </si>
  <si>
    <t xml:space="preserve">08:51  
19:00  </t>
  </si>
  <si>
    <t xml:space="preserve">08:55  
18:46  </t>
  </si>
  <si>
    <t xml:space="preserve">08:56  
19:15  </t>
  </si>
  <si>
    <t xml:space="preserve">08:54  
19:11  </t>
  </si>
  <si>
    <t xml:space="preserve">08:55  
18:50  </t>
  </si>
  <si>
    <t xml:space="preserve">08:56  
19:10  </t>
  </si>
  <si>
    <t xml:space="preserve">08:58  
18:56  </t>
  </si>
  <si>
    <t>周瑶</t>
  </si>
  <si>
    <t>总经办-总裁办公室-总裁助理
运营部</t>
  </si>
  <si>
    <t>总裁助理</t>
  </si>
  <si>
    <t xml:space="preserve">09:19  
18:57  </t>
  </si>
  <si>
    <t xml:space="preserve">09:39  
19:03  </t>
  </si>
  <si>
    <t xml:space="preserve">09:16  
19:00  </t>
  </si>
  <si>
    <t xml:space="preserve">09:27  
19:11  </t>
  </si>
  <si>
    <t>周志强</t>
  </si>
  <si>
    <t>周雯雯</t>
  </si>
  <si>
    <t>周丽荣</t>
  </si>
  <si>
    <t>桑文静</t>
  </si>
  <si>
    <t>陈秀明</t>
  </si>
  <si>
    <t>汤静华</t>
  </si>
  <si>
    <t>司机</t>
  </si>
  <si>
    <t>蔡振东</t>
  </si>
  <si>
    <t>月度汇总表 统计日期：2018-03-01 至 2018-03-31</t>
  </si>
  <si>
    <t>报表生成时间：2018-04-02 13:09</t>
  </si>
  <si>
    <t>出勤天数</t>
  </si>
  <si>
    <t>休息天数</t>
  </si>
  <si>
    <t>工作时长</t>
  </si>
  <si>
    <t>迟到时长</t>
  </si>
  <si>
    <t>严重迟到次数</t>
  </si>
  <si>
    <t>严重迟到时长</t>
  </si>
  <si>
    <t>旷工迟到天数</t>
  </si>
  <si>
    <t>早退次数</t>
  </si>
  <si>
    <t>早退时长</t>
  </si>
  <si>
    <t>上班缺卡次数</t>
  </si>
  <si>
    <t>下班缺卡次数</t>
  </si>
  <si>
    <t>旷工天数</t>
  </si>
  <si>
    <t>员工外埠出</t>
  </si>
  <si>
    <t>员工本埠因</t>
  </si>
  <si>
    <t>员工考勤补</t>
  </si>
  <si>
    <t>员工请假申</t>
  </si>
  <si>
    <t>员工加班申-审批单统计</t>
  </si>
  <si>
    <t>加班时长-按加班规则计算</t>
  </si>
  <si>
    <t>(小时)</t>
  </si>
  <si>
    <t>事假(小时)</t>
  </si>
  <si>
    <t>产假(小时)</t>
  </si>
  <si>
    <t>全薪病假(小时)</t>
  </si>
  <si>
    <t>婚假(小时)</t>
  </si>
  <si>
    <t>年假(小时)</t>
  </si>
  <si>
    <t>病假(小时)</t>
  </si>
  <si>
    <t>调休(小时)</t>
  </si>
  <si>
    <t>陪产假(小时)</t>
  </si>
  <si>
    <t>双休日加班(小时)</t>
  </si>
  <si>
    <t>节假日加班(小时)</t>
  </si>
  <si>
    <t>工作日加班(小时)</t>
  </si>
  <si>
    <t>休息日加班(小时)</t>
  </si>
  <si>
    <t>0</t>
  </si>
  <si>
    <t>病假02-22 09:00到03-23 18:00 184小时</t>
  </si>
  <si>
    <t>休息
病假02-22 09:00到03-23 18:00 184小时</t>
  </si>
  <si>
    <t>休息</t>
  </si>
  <si>
    <t>病假03-26 09:00到04-28 18:00 200小时</t>
  </si>
  <si>
    <t>休息
病假03-26 09:00到04-28 18:00 200小时</t>
  </si>
  <si>
    <t>96小时22分钟</t>
  </si>
  <si>
    <t>4小时6分钟</t>
  </si>
  <si>
    <t>上班迟到9分钟</t>
  </si>
  <si>
    <t>上班迟到25分钟</t>
  </si>
  <si>
    <t>上班迟到8分钟</t>
  </si>
  <si>
    <t>上班迟到24分钟
下班缺卡</t>
  </si>
  <si>
    <t>上班缺卡</t>
  </si>
  <si>
    <t>上班迟到15分钟
下班缺卡</t>
  </si>
  <si>
    <t>上班迟到10分钟</t>
  </si>
  <si>
    <t>上班迟到10分钟
下班缺卡</t>
  </si>
  <si>
    <t>上班迟到12分钟
下班缺卡</t>
  </si>
  <si>
    <t>上班迟到19分钟</t>
  </si>
  <si>
    <t>上班迟到23分钟</t>
  </si>
  <si>
    <t>上班迟到16分钟</t>
  </si>
  <si>
    <t>上班迟到21分钟</t>
  </si>
  <si>
    <t>下班缺卡</t>
  </si>
  <si>
    <t>231小时10分钟</t>
  </si>
  <si>
    <t>正常</t>
  </si>
  <si>
    <t>员工考勤补03-09 09:00到03-09 20:01 11.0小时</t>
  </si>
  <si>
    <t>员工考勤补03-14 09:01到03-14 20:00 11.0小时</t>
  </si>
  <si>
    <t>员工考勤补03-20 09:00到03-20 20:00 11.0小时</t>
  </si>
  <si>
    <t>上班缺卡
员工考勤补03-30 09:30到03-30 18:36 9.1小时</t>
  </si>
  <si>
    <t>8小时40分钟</t>
  </si>
  <si>
    <t>164小时41分钟</t>
  </si>
  <si>
    <t>4分钟</t>
  </si>
  <si>
    <t>下班缺卡
员工考勤补03-01 20:09到03-01 20:10 0.0小时</t>
  </si>
  <si>
    <t>下班缺卡
员工考勤补03-02 20:00到03-02 20:01 0.0小时</t>
  </si>
  <si>
    <t>上班缺卡
员工考勤补03-12 09:10到03-12 09:11 0.0小时</t>
  </si>
  <si>
    <t>下班缺卡
员工考勤补03-13 19:30到03-13 19:31 0.0小时</t>
  </si>
  <si>
    <t>上班迟到4分钟
下班缺卡</t>
  </si>
  <si>
    <t>188小时17分钟</t>
  </si>
  <si>
    <t>1分钟</t>
  </si>
  <si>
    <t>员工考勤补03-19 09:00到03-19 19:35 8小时</t>
  </si>
  <si>
    <t>上班迟到1分钟</t>
  </si>
  <si>
    <t>199小时49分钟</t>
  </si>
  <si>
    <t>223小时19分钟</t>
  </si>
  <si>
    <t>15.00</t>
  </si>
  <si>
    <t>员工考勤补03-16 08:25到03-16 18:15 8小时</t>
  </si>
  <si>
    <t>休息并打卡
双休日加班03-24 08:53到03-24 17:25 7小时</t>
  </si>
  <si>
    <t>调休03-28 09:00到03-28 18:00 8小时</t>
  </si>
  <si>
    <t>休息并打卡
双休日加班03-31 08:52到03-31 18:00 8小时</t>
  </si>
  <si>
    <t>223小时56分钟</t>
  </si>
  <si>
    <t>253小时10分钟</t>
  </si>
  <si>
    <t>员工本埠因03-01 09:00到03-01 16:41 6.7小时</t>
  </si>
  <si>
    <t>128小时46分钟</t>
  </si>
  <si>
    <t>员工本埠因03-01 09:00到03-01 14:00 5.0小时</t>
  </si>
  <si>
    <t>175小时15分钟</t>
  </si>
  <si>
    <t>全薪病假03-02 09:00到03-02 18:00 8小时</t>
  </si>
  <si>
    <t>员工本埠因03-21 09:00到03-21 15:30 6.5小时</t>
  </si>
  <si>
    <t>下班缺卡
员工考勤补03-22 18:20到03-22 18:20 0.0小时</t>
  </si>
  <si>
    <t>年假03-30 09:00到03-30 14:00 4小时</t>
  </si>
  <si>
    <t>60小时18分钟</t>
  </si>
  <si>
    <t>4小时49分钟</t>
  </si>
  <si>
    <t>上班迟到4小时49分钟</t>
  </si>
  <si>
    <t>事假03-28 09:00到03-28 18:00 8小时</t>
  </si>
  <si>
    <t>177小时51分钟</t>
  </si>
  <si>
    <t>事假03-19 09:00到03-19 12:00 3.0小时</t>
  </si>
  <si>
    <t>事假03-22 09:00到03-22 18:00 8小时</t>
  </si>
  <si>
    <t>员工外埠出03-27 09:00到03-28 18:00 16小时</t>
  </si>
  <si>
    <t>77小时11分钟</t>
  </si>
  <si>
    <t>事假03-05 09:00到03-05 18:00 8.0小时</t>
  </si>
  <si>
    <t>事假03-07 14:00到03-07 18:00 4.0小时</t>
  </si>
  <si>
    <t>事假03-13 09:00到03-13 18:00 8.0小时</t>
  </si>
  <si>
    <t>事假03-15 09:00到03-15 12:00 3.0小时</t>
  </si>
  <si>
    <t>东方头条事业部-大运营</t>
  </si>
  <si>
    <t>东方头条事业部-大运营
东方头条事业部-大运营-流量支持中心
总编室</t>
  </si>
  <si>
    <t>211小时16分钟</t>
  </si>
  <si>
    <t>调休03-06 09:00到03-06 11:00 2.0小时</t>
  </si>
  <si>
    <t>员工考勤补03-22 09:00到03-22 18:00 8小时</t>
  </si>
  <si>
    <t>8小时4分钟</t>
  </si>
  <si>
    <t>张甜甜</t>
  </si>
  <si>
    <t>86小时19分钟</t>
  </si>
  <si>
    <t>事假03-14 09:00到03-16 18:00 24小时</t>
  </si>
  <si>
    <t>陈婷婷</t>
  </si>
  <si>
    <t>173小时39分钟</t>
  </si>
  <si>
    <t>39分钟</t>
  </si>
  <si>
    <t>上班迟到7分钟</t>
  </si>
  <si>
    <t>上班迟到12分钟</t>
  </si>
  <si>
    <t>调休03-19 13:30到03-19 18:30 5.0小时</t>
  </si>
  <si>
    <t>上班迟到2分钟</t>
  </si>
  <si>
    <t>下班缺卡
员工考勤补03-27 18:30到03-27 19:00 0.5小时</t>
  </si>
  <si>
    <t>207小时19分钟</t>
  </si>
  <si>
    <t>145小时31分钟</t>
  </si>
  <si>
    <t>8小时1分钟</t>
  </si>
  <si>
    <t>4.00</t>
  </si>
  <si>
    <t>上班迟到44分钟</t>
  </si>
  <si>
    <t>休息
双休日加班03-03 06:00到03-03 07:00 1.0小时</t>
  </si>
  <si>
    <t>上班迟到48分钟</t>
  </si>
  <si>
    <t>上班迟到43分钟</t>
  </si>
  <si>
    <t>休息
双休日加班03-10 06:00到03-10 07:00 1.0小时</t>
  </si>
  <si>
    <t>上班迟到46分钟</t>
  </si>
  <si>
    <t>休息
双休日加班03-18 06:00到03-18 07:00 1.0小时</t>
  </si>
  <si>
    <t>上班迟到58分钟</t>
  </si>
  <si>
    <t>调休03-21 09:00到03-21 18:00 8小时</t>
  </si>
  <si>
    <t>上班迟到50分钟</t>
  </si>
  <si>
    <t>休息
双休日加班03-24 06:00到03-24 07:00 1.0小时</t>
  </si>
  <si>
    <t>上班迟到52分钟</t>
  </si>
  <si>
    <t>事假03-30 09:00到03-30 18:00 8小时</t>
  </si>
  <si>
    <t>175小时34分钟</t>
  </si>
  <si>
    <t>161小时51分钟</t>
  </si>
  <si>
    <t>7小时55分钟</t>
  </si>
  <si>
    <t>上班迟到42分钟</t>
  </si>
  <si>
    <t>上班迟到53分钟</t>
  </si>
  <si>
    <t>上班迟到45分钟</t>
  </si>
  <si>
    <t>上班迟到47分钟</t>
  </si>
  <si>
    <t>上班迟到54分钟</t>
  </si>
  <si>
    <t>调休03-30 13:00到03-30 18:00 5.0小时</t>
  </si>
  <si>
    <t>195小时42分钟</t>
  </si>
  <si>
    <t>39.00</t>
  </si>
  <si>
    <t>休息并打卡
双休日加班03-04 09:00到03-04 18:00 9.0小时</t>
  </si>
  <si>
    <t>休息并打卡
双休日加班03-10 09:00到03-10 18:00 9.0小时</t>
  </si>
  <si>
    <t>休息并打卡
双休日加班03-11 09:00到03-11 14:00 5.0小时</t>
  </si>
  <si>
    <t>休息
双休日加班03-24 09:00到03-24 18:00 8.0小时</t>
  </si>
  <si>
    <t>休息
双休日加班03-31 09:00到03-31 18:00 8小时</t>
  </si>
  <si>
    <t>8小时0分钟</t>
  </si>
  <si>
    <t>员工考勤补03-28 09:00到03-28 23:00 14.0小时</t>
  </si>
  <si>
    <t>196小时41分钟</t>
  </si>
  <si>
    <t>50.00</t>
  </si>
  <si>
    <t>休息并打卡
双休日加班03-03 09:00到03-03 18:00 9.0小时</t>
  </si>
  <si>
    <t>休息并打卡
双休日加班03-17 09:00到03-18 18:00 33.0小时</t>
  </si>
  <si>
    <t>调休03-19 09:00到03-19 18:00 8.0小时</t>
  </si>
  <si>
    <t>休息并打卡
双休日加班03-25 09:00到03-25 18:00 9.0小时</t>
  </si>
  <si>
    <t>顾智啸</t>
  </si>
  <si>
    <t>143小时54分钟</t>
  </si>
  <si>
    <t>15分钟</t>
  </si>
  <si>
    <t>上班迟到3分钟</t>
  </si>
  <si>
    <t>上班缺卡
员工考勤补03-07 09:30到03-07 18:40 9小时</t>
  </si>
  <si>
    <t>上班迟到4分钟</t>
  </si>
  <si>
    <t>上班缺卡
员工考勤补03-21 09:30到03-21 19:37 10.1小时</t>
  </si>
  <si>
    <t>年假03-22 09:00到03-22 18:00 8小时</t>
  </si>
  <si>
    <t>上班缺卡
员工考勤补03-23 09:30到03-23 19:04 9.6小时</t>
  </si>
  <si>
    <t>年假03-29 09:00到03-30 14:00 12小时</t>
  </si>
  <si>
    <t>93小时28分钟</t>
  </si>
  <si>
    <t>13.00</t>
  </si>
  <si>
    <t>调休03-05 09:00到03-05 18:00 8小时</t>
  </si>
  <si>
    <t>事假03-09 09:00到03-09 18:00 8小时</t>
  </si>
  <si>
    <t>休息并打卡
双休日加班03-10 13:14到03-10 18:36 5.4小时</t>
  </si>
  <si>
    <t>休息并打卡
双休日加班03-11 09:26到03-11 18:38 8.2小时</t>
  </si>
  <si>
    <t>调休03-15 09:00到03-15 18:00 8小时</t>
  </si>
  <si>
    <t>114小时31分钟</t>
  </si>
  <si>
    <t>28分钟</t>
  </si>
  <si>
    <t>2小时21分钟</t>
  </si>
  <si>
    <t>上班迟到28分钟
下班早退41分钟</t>
  </si>
  <si>
    <t>下班早退1小时40分钟</t>
  </si>
  <si>
    <t>婚假03-29 09:00到04-08 18:00 48小时</t>
  </si>
  <si>
    <t>休息
婚假03-29 09:00到04-08 18:00 48小时</t>
  </si>
  <si>
    <t>27小时24分钟</t>
  </si>
  <si>
    <t>177小时29分钟</t>
  </si>
  <si>
    <t>19分钟</t>
  </si>
  <si>
    <t>上班迟到5分钟
员工考勤补03-06 09:30到03-06 19:04 8.0小时</t>
  </si>
  <si>
    <t>员工考勤补03-07 09:00到03-07 18:46 8.0小时</t>
  </si>
  <si>
    <t>调休03-19 13:00到03-19 18:00 5.0小时</t>
  </si>
  <si>
    <t>调休03-20 09:00到03-20 12:00 3.0小时</t>
  </si>
  <si>
    <t>上班迟到13分钟</t>
  </si>
  <si>
    <t>71小时30分钟</t>
  </si>
  <si>
    <t>47小时22分钟</t>
  </si>
  <si>
    <t>19小时2分钟</t>
  </si>
  <si>
    <t>上班迟到2小时21分钟
下班早退1小时6分钟</t>
  </si>
  <si>
    <t>上班迟到2小时15分钟
下班早退1小时0分钟</t>
  </si>
  <si>
    <t>下班缺卡
年假03-05 07:00到03-05 16:30 8小时</t>
  </si>
  <si>
    <t>上班迟到2小时32分钟
下班早退1小时4分钟</t>
  </si>
  <si>
    <t>上班迟到2小时51分钟
下班早退43分钟</t>
  </si>
  <si>
    <t>上班迟到2小时50分钟
下班早退49分钟</t>
  </si>
  <si>
    <t>上班迟到2小时35分钟
下班早退1小时2分钟</t>
  </si>
  <si>
    <t>上班迟到2小时27分钟
下班早退47分钟</t>
  </si>
  <si>
    <t>上班迟到2小时35分钟
下班早退57分钟</t>
  </si>
  <si>
    <t>上班迟到2小时55分钟
下班早退1小时6分钟</t>
  </si>
  <si>
    <t>上班迟到2小时49分钟
下班早退1小时7分钟</t>
  </si>
  <si>
    <t>上班迟到2小时39分钟
下班早退1小时6分钟</t>
  </si>
  <si>
    <t>上班迟到2小时40分钟
下班早退1小时20分钟</t>
  </si>
  <si>
    <t>上班迟到2小时48分钟
下班早退1小时3分钟</t>
  </si>
  <si>
    <t>上班迟到2小时43分钟
下班早退1小时12分钟</t>
  </si>
  <si>
    <t>上班迟到2小时42分钟
下班早退1小时7分钟</t>
  </si>
  <si>
    <t>上班迟到2小时38分钟
下班早退1小时2分钟</t>
  </si>
  <si>
    <t>上班迟到2小时37分钟
下班早退1小时15分钟</t>
  </si>
  <si>
    <t>上班迟到2小时25分钟
下班早退1小时16分钟</t>
  </si>
  <si>
    <t>下班缺卡
年假03-29 07:00到03-29 16:30 8小时</t>
  </si>
  <si>
    <t>下班缺卡
年假03-30 07:00到03-30 16:30 8小时</t>
  </si>
  <si>
    <t>153小时11分钟</t>
  </si>
  <si>
    <t>26小时21分钟</t>
  </si>
  <si>
    <t>3小时14分钟</t>
  </si>
  <si>
    <t>上班迟到2小时57分钟
下班早退33分钟</t>
  </si>
  <si>
    <t>上班迟到2小时34分钟
下班早退1小时20分钟</t>
  </si>
  <si>
    <t>上班迟到8小时17分钟
下班缺卡
员工考勤补03-23 12:00到03-23 16:30 4.5小时</t>
  </si>
  <si>
    <t>休息并打卡</t>
  </si>
  <si>
    <t>上班迟到7小时8分钟
下班缺卡
员工考勤补03-28 12:00到03-28 16:30 4.5小时</t>
  </si>
  <si>
    <t>上班迟到2小时51分钟
下班早退50分钟</t>
  </si>
  <si>
    <t>上班迟到2小时34分钟
下班早退31分钟</t>
  </si>
  <si>
    <t>78小时52分钟</t>
  </si>
  <si>
    <t>62小时25分钟</t>
  </si>
  <si>
    <t>20小时52分钟</t>
  </si>
  <si>
    <t>上班迟到2小时18分钟
下班早退1小时20分钟</t>
  </si>
  <si>
    <t>上班迟到3小时3分钟
下班早退1小时13分钟</t>
  </si>
  <si>
    <t>休息并打卡
员工考勤补03-03 12:00到03-03 16:00 4.0小时</t>
  </si>
  <si>
    <t>上班迟到2小时57分钟
下班早退49分钟</t>
  </si>
  <si>
    <t>上班迟到2小时53分钟
下班早退1小时2分钟</t>
  </si>
  <si>
    <t>上班迟到2小时51分钟
下班早退1小时11分钟</t>
  </si>
  <si>
    <t>上班迟到2小时53分钟
下班早退53分钟</t>
  </si>
  <si>
    <t>上班迟到2小时43分钟
下班早退1小时44分钟</t>
  </si>
  <si>
    <t>上班迟到2小时45分钟
下班早退59分钟</t>
  </si>
  <si>
    <t>上班迟到7小时43分钟
下班缺卡
员工考勤补03-13 12:00到03-13 16:30 4.5小时</t>
  </si>
  <si>
    <t>上班迟到2小时46分钟
下班早退41分钟</t>
  </si>
  <si>
    <t>上班迟到2小时55分钟
下班早退1小时7分钟</t>
  </si>
  <si>
    <t>上班迟到2小时54分钟
下班早退1小时27分钟</t>
  </si>
  <si>
    <t>上班迟到2小时55分钟
下班早退1小时26分钟</t>
  </si>
  <si>
    <t>上班迟到2小时58分钟
下班早退48分钟</t>
  </si>
  <si>
    <t>上班迟到3小时0分钟
下班早退59分钟</t>
  </si>
  <si>
    <t>旷工
员工考勤补03-23 12:00到03-23 16:30 4.5小时</t>
  </si>
  <si>
    <t>上班迟到2小时50分钟
下班早退1小时33分钟</t>
  </si>
  <si>
    <t>上班迟到3小时0分钟
下班早退1小时20分钟</t>
  </si>
  <si>
    <t>上班迟到3小时1分钟
下班早退36分钟</t>
  </si>
  <si>
    <t>上班迟到2小时59分钟
下班早退50分钟</t>
  </si>
  <si>
    <t>上班迟到3小时1分钟
下班早退54分钟</t>
  </si>
  <si>
    <t>81小时2分钟</t>
  </si>
  <si>
    <t>36小时11分钟</t>
  </si>
  <si>
    <t>12小时35分钟</t>
  </si>
  <si>
    <t>上班迟到2小时54分钟
下班早退40分钟</t>
  </si>
  <si>
    <t>上班迟到2小时39分钟
下班早退1小时51分钟</t>
  </si>
  <si>
    <t>上班迟到2小时27分钟
下班早退1小时27分钟</t>
  </si>
  <si>
    <t>上班迟到2小时31分钟</t>
  </si>
  <si>
    <t>上班迟到2小时55分钟
下班早退1小时33分钟</t>
  </si>
  <si>
    <t>上班迟到2小时51分钟
下班早退1小时37分钟</t>
  </si>
  <si>
    <t>上班迟到2小时42分钟
下班早退47分钟</t>
  </si>
  <si>
    <t>上班迟到2小时52分钟
下班早退39分钟</t>
  </si>
  <si>
    <t>上班迟到2小时55分钟
下班早退50分钟</t>
  </si>
  <si>
    <t>上班迟到2小时56分钟
下班缺卡
员工考勤补03-23 12:00到03-23 16:30 4.5小时</t>
  </si>
  <si>
    <t>休息并打卡
员工考勤补03-24 12:00到03-24 16:30 4.5小时</t>
  </si>
  <si>
    <t>上班迟到2小时51分钟
下班早退52分钟</t>
  </si>
  <si>
    <t>上班迟到2小时41分钟
下班早退49分钟</t>
  </si>
  <si>
    <t>上班迟到2小时57分钟
下班早退1小时30分钟</t>
  </si>
  <si>
    <t>178小时7分钟</t>
  </si>
  <si>
    <t>3分钟</t>
  </si>
  <si>
    <t>员工考勤补03-22 09:00到03-22 18:00 8.0小时</t>
  </si>
  <si>
    <t>87小时31分钟</t>
  </si>
  <si>
    <t>37小时26分钟</t>
  </si>
  <si>
    <t>14小时16分钟</t>
  </si>
  <si>
    <t>上班迟到2小时46分钟
下班早退57分钟</t>
  </si>
  <si>
    <t>上班迟到2小时58分钟
下班早退42分钟</t>
  </si>
  <si>
    <t>上班迟到3小时0分钟
下班早退58分钟</t>
  </si>
  <si>
    <t>上班迟到2小时52分钟
下班早退53分钟</t>
  </si>
  <si>
    <t>上班迟到2小时57分钟
下班早退48分钟</t>
  </si>
  <si>
    <t>上班迟到2小时49分钟
下班早退1小时47分钟</t>
  </si>
  <si>
    <t>上班迟到2小时53分钟
下班早退52分钟</t>
  </si>
  <si>
    <t>上班迟到2小时40分钟
下班早退1小时16分钟</t>
  </si>
  <si>
    <t>上班迟到3小时2分钟
下班早退1小时24分钟</t>
  </si>
  <si>
    <t>上班迟到2小时58分钟
下班早退56分钟</t>
  </si>
  <si>
    <t>上班迟到2小时36分钟
下班早退1小时50分钟</t>
  </si>
  <si>
    <t>上班迟到2小时55分钟
下班早退54分钟</t>
  </si>
  <si>
    <t>73小时48分钟</t>
  </si>
  <si>
    <t>45小时23分钟</t>
  </si>
  <si>
    <t>15小时10分钟</t>
  </si>
  <si>
    <t>上班迟到2小时58分钟
下班早退1小时0分钟</t>
  </si>
  <si>
    <t>上班迟到2小时37分钟
下班早退1小时11分钟</t>
  </si>
  <si>
    <t>上班迟到2小时42分钟
下班早退53分钟</t>
  </si>
  <si>
    <t>上班迟到2小时52分钟
下班早退58分钟</t>
  </si>
  <si>
    <t>上班迟到2小时59分钟
下班早退47分钟</t>
  </si>
  <si>
    <t>上班迟到2小时55分钟
下班缺卡
员工考勤补03-14 12:00到03-14 16:30 4.5小时</t>
  </si>
  <si>
    <t>上班迟到2小时57分钟
下班早退1小时3分钟</t>
  </si>
  <si>
    <t>休息
员工考勤补03-18 12:00到03-18 16:30 4.5小时</t>
  </si>
  <si>
    <t>上班迟到2小时22分钟
下班早退1小时28分钟</t>
  </si>
  <si>
    <t>上班迟到3小时7分钟
下班早退50分钟</t>
  </si>
  <si>
    <t>上班迟到2小时31分钟
下班早退1小时24分钟</t>
  </si>
  <si>
    <t>旷工
员工考勤补03-22 12:00到03-22 16:30 4.5小时</t>
  </si>
  <si>
    <t>上班迟到2小时59分钟
下班早退52分钟</t>
  </si>
  <si>
    <t>上班迟到2小时54分钟
下班早退49分钟</t>
  </si>
  <si>
    <t>上班迟到2小时47分钟
下班早退1小时8分钟</t>
  </si>
  <si>
    <t>上班迟到2小时57分钟
下班早退51分钟</t>
  </si>
  <si>
    <t>80小时36分钟</t>
  </si>
  <si>
    <t>28小时3分钟</t>
  </si>
  <si>
    <t>10小时54分钟</t>
  </si>
  <si>
    <t>上班迟到2小时12分钟
下班早退57分钟</t>
  </si>
  <si>
    <t>上班迟到2小时23分钟
下班早退42分钟</t>
  </si>
  <si>
    <t>上班迟到2小时20分钟
下班早退58分钟</t>
  </si>
  <si>
    <t>上班迟到2小时18分钟
下班早退53分钟</t>
  </si>
  <si>
    <t>上班迟到2小时11分钟
下班早退48分钟</t>
  </si>
  <si>
    <t>上班迟到2小时10分钟
下班缺卡
员工考勤补03-12 12:00到03-12 16:30 4.5小时</t>
  </si>
  <si>
    <t>上班迟到2小时29分钟
下班早退52分钟</t>
  </si>
  <si>
    <t>上班迟到2小时21分钟
下班早退1小时30分钟</t>
  </si>
  <si>
    <t>下班缺卡
年假03-23 07:00到03-23 16:30 8小时</t>
  </si>
  <si>
    <t>休息
事假03-24 07:00到03-24 16:30 8小时</t>
  </si>
  <si>
    <t>上班迟到2小时17分钟
下班早退1小时9分钟</t>
  </si>
  <si>
    <t>上班迟到2小时30分钟
下班早退1小时4分钟</t>
  </si>
  <si>
    <t>上班迟到2小时31分钟
下班早退55分钟</t>
  </si>
  <si>
    <t>179小时40分钟</t>
  </si>
  <si>
    <t>94小时33分钟</t>
  </si>
  <si>
    <t>48小时56分钟</t>
  </si>
  <si>
    <t>15小时8分钟</t>
  </si>
  <si>
    <t>上班迟到2小时56分钟
下班早退54分钟</t>
  </si>
  <si>
    <t>上班迟到2小时53分钟
下班早退45分钟</t>
  </si>
  <si>
    <t>上班迟到2小时51分钟
下班早退54分钟</t>
  </si>
  <si>
    <t>上班迟到2小时59分钟
下班早退55分钟</t>
  </si>
  <si>
    <t>上班迟到2小时46分钟
下班早退55分钟</t>
  </si>
  <si>
    <t>上班迟到2小时55分钟
下班早退58分钟</t>
  </si>
  <si>
    <t>上班迟到2小时53分钟
下班早退57分钟</t>
  </si>
  <si>
    <t>上班迟到2小时59分钟
下班早退57分钟</t>
  </si>
  <si>
    <t>上班迟到2小时49分钟
下班早退55分钟</t>
  </si>
  <si>
    <t>上班迟到2小时54分钟
下班早退42分钟</t>
  </si>
  <si>
    <t>上班迟到2小时54分钟
下班早退36分钟</t>
  </si>
  <si>
    <t>上班迟到2小时27分钟
下班早退1小时24分钟</t>
  </si>
  <si>
    <t>165小时28分钟</t>
  </si>
  <si>
    <t>5小时4分钟</t>
  </si>
  <si>
    <t>40分钟</t>
  </si>
  <si>
    <t>员工考勤补03-05 09:05到03-05 19:09 9.1小时</t>
  </si>
  <si>
    <t>上班迟到2小时30分钟
下班早退40分钟</t>
  </si>
  <si>
    <t>上班迟到2小时34分钟</t>
  </si>
  <si>
    <t>上班缺卡
员工考勤补03-26 09:10到03-26 18:35 8.0小时</t>
  </si>
  <si>
    <t>97小时18分钟</t>
  </si>
  <si>
    <t>34小时32分钟</t>
  </si>
  <si>
    <t>12小时1分钟</t>
  </si>
  <si>
    <t>上班迟到2小时47分钟
下班早退56分钟</t>
  </si>
  <si>
    <t>上班迟到2小时47分钟
下班早退52分钟</t>
  </si>
  <si>
    <t>上班迟到2小时51分钟
下班早退1小时6分钟</t>
  </si>
  <si>
    <t>上班迟到3小时0分钟
下班早退1小时0分钟</t>
  </si>
  <si>
    <t>上班迟到2小时59分钟
下班早退48分钟</t>
  </si>
  <si>
    <t>上班迟到2小时46分钟
下班早退1小时0分钟</t>
  </si>
  <si>
    <t>上班迟到2小时59分钟
下班早退59分钟</t>
  </si>
  <si>
    <t>上班迟到2小时53分钟
下班早退1小时5分钟</t>
  </si>
  <si>
    <t>上班迟到2小时58分钟
下班早退1小时3分钟</t>
  </si>
  <si>
    <t>上班迟到2小时45分钟
下班早退1小时15分钟</t>
  </si>
  <si>
    <t>上班迟到3小时0分钟
下班早退56分钟</t>
  </si>
  <si>
    <t>上班迟到2小时47分钟
下班早退1小时1分钟</t>
  </si>
  <si>
    <t>产假11-13 09:00到03-22 18:00 736小时</t>
  </si>
  <si>
    <t>休息
产假11-13 09:00到03-22 18:00 736小时</t>
  </si>
  <si>
    <t>98小时30分钟</t>
  </si>
  <si>
    <t>39小时11分钟</t>
  </si>
  <si>
    <t>12小时30分钟</t>
  </si>
  <si>
    <t>上班迟到2小时47分钟
下班早退1小时0分钟</t>
  </si>
  <si>
    <t>上班迟到2小时50分钟
下班早退5分钟</t>
  </si>
  <si>
    <t>上班迟到2小时42分钟
下班早退1小时9分钟</t>
  </si>
  <si>
    <t>上班迟到2小时46分钟
下班早退44分钟</t>
  </si>
  <si>
    <t>上班迟到2小时43分钟
下班早退1小时6分钟</t>
  </si>
  <si>
    <t>上班迟到2小时38分钟
下班早退1小时5分钟</t>
  </si>
  <si>
    <t>上班迟到2小时52分钟
下班早退44分钟</t>
  </si>
  <si>
    <t>上班迟到2小时47分钟
下班早退58分钟</t>
  </si>
  <si>
    <t>上班迟到2小时48分钟
下班早退57分钟</t>
  </si>
  <si>
    <t>上班迟到2小时53分钟
下班早退49分钟</t>
  </si>
  <si>
    <t>上班迟到2小时52分钟
下班早退1小时3分钟</t>
  </si>
  <si>
    <t>上班迟到2小时50分钟
下班早退41分钟</t>
  </si>
  <si>
    <t>84小时3分钟</t>
  </si>
  <si>
    <t>34小时38分钟</t>
  </si>
  <si>
    <t>12小时8分钟</t>
  </si>
  <si>
    <t>休息并打卡
员工考勤补03-03 12:00到03-03 16:30 4.5小时</t>
  </si>
  <si>
    <t>上班迟到2小时56分钟
下班早退1小时4分钟</t>
  </si>
  <si>
    <t>上班迟到2小时55分钟
下班早退51分钟</t>
  </si>
  <si>
    <t>上班迟到2小时55分钟
下班早退1小时4分钟</t>
  </si>
  <si>
    <t>上班迟到2小时55分钟
下班早退1小时2分钟</t>
  </si>
  <si>
    <t>上班迟到2小时40分钟
下班早退1小时6分钟</t>
  </si>
  <si>
    <t>上班迟到2小时58分钟
下班早退59分钟</t>
  </si>
  <si>
    <t>上班迟到2小时51分钟
下班早退1小时9分钟</t>
  </si>
  <si>
    <t>上班迟到2小时50分钟
下班早退1小时3分钟</t>
  </si>
  <si>
    <t>81小时53分钟</t>
  </si>
  <si>
    <t>53小时47分钟</t>
  </si>
  <si>
    <t>18小时7分钟</t>
  </si>
  <si>
    <t>上班迟到2小时39分钟
下班早退43分钟</t>
  </si>
  <si>
    <t>上班迟到2小时47分钟
下班早退40分钟</t>
  </si>
  <si>
    <t>上班迟到2小时47分钟
下班早退1小时4分钟</t>
  </si>
  <si>
    <t>上班迟到2小时38分钟
下班早退12分钟</t>
  </si>
  <si>
    <t>上班迟到2小时46分钟
下班早退1小时1分钟</t>
  </si>
  <si>
    <t>上班迟到2小时37分钟
下班早退47分钟</t>
  </si>
  <si>
    <t>上班迟到2小时41分钟
下班早退57分钟</t>
  </si>
  <si>
    <t>上班迟到2小时38分钟
下班早退24分钟</t>
  </si>
  <si>
    <t>上班迟到2小时38分钟
下班早退1小时7分钟</t>
  </si>
  <si>
    <t>上班迟到2小时34分钟
下班早退1小时6分钟</t>
  </si>
  <si>
    <t>上班迟到2小时59分钟
下班早退1小时0分钟</t>
  </si>
  <si>
    <t>上班迟到2小时38分钟
下班早退1小时3分钟</t>
  </si>
  <si>
    <t>上班迟到2小时43分钟
下班早退38分钟</t>
  </si>
  <si>
    <t>上班迟到2小时34分钟
下班早退56分钟</t>
  </si>
  <si>
    <t>上班迟到2小时34分钟
下班早退1小时16分钟</t>
  </si>
  <si>
    <t>年假03-29 07:00到03-30 16:30 16小时</t>
  </si>
  <si>
    <t>下班缺卡
年假03-29 07:00到03-30 16:30 16小时</t>
  </si>
  <si>
    <t>86小时26分钟</t>
  </si>
  <si>
    <t>37小时21分钟</t>
  </si>
  <si>
    <t>12小时25分钟</t>
  </si>
  <si>
    <t>上班迟到2小时52分钟
下班早退1小时2分钟</t>
  </si>
  <si>
    <t>上班迟到2小时47分钟
下班早退1小时10分钟</t>
  </si>
  <si>
    <t>上班迟到2小时37分钟
下班早退49分钟</t>
  </si>
  <si>
    <t>上班迟到2小时48分钟
下班早退59分钟</t>
  </si>
  <si>
    <t>上班迟到2小时12分钟
下班早退1小时0分钟</t>
  </si>
  <si>
    <t>上班迟到2小时56分钟
下班早退52分钟</t>
  </si>
  <si>
    <t>上班迟到2小时27分钟
下班早退1小时7分钟</t>
  </si>
  <si>
    <t>上班迟到2小时39分钟
下班早退51分钟</t>
  </si>
  <si>
    <t>上班迟到2小时38分钟
下班早退54分钟</t>
  </si>
  <si>
    <t>上班迟到2小时32分钟
下班早退1小时6分钟</t>
  </si>
  <si>
    <t>上班迟到2小时53分钟</t>
  </si>
  <si>
    <t>事假03-29 09:00到03-29 18:00 8小时</t>
  </si>
  <si>
    <t>上班迟到2小时34分钟
下班早退29分钟</t>
  </si>
  <si>
    <t>104小时9分钟</t>
  </si>
  <si>
    <t>25小时13分钟</t>
  </si>
  <si>
    <t>9小时44分钟</t>
  </si>
  <si>
    <t>上班迟到2小时51分钟
下班早退1小时18分钟</t>
  </si>
  <si>
    <t>上班迟到2小时47分钟
下班早退1小时11分钟</t>
  </si>
  <si>
    <t>上班迟到3小时0分钟
下班早退1小时10分钟</t>
  </si>
  <si>
    <t>上班迟到2小时50分钟
下班早退1小时7分钟</t>
  </si>
  <si>
    <t>上班迟到3小时0分钟
下班早退39分钟</t>
  </si>
  <si>
    <t>上班迟到2小时41分钟
下班早退59分钟</t>
  </si>
  <si>
    <t>上班迟到2小时39分钟
下班早退1小时7分钟</t>
  </si>
  <si>
    <t>92小时5分钟</t>
  </si>
  <si>
    <t>37小时50分钟</t>
  </si>
  <si>
    <t>11小时3分钟</t>
  </si>
  <si>
    <t>上班迟到2小时51分钟
下班早退1小时7分钟</t>
  </si>
  <si>
    <t>上班迟到2小时47分钟
下班早退1小时2分钟</t>
  </si>
  <si>
    <t>上班迟到2小时32分钟</t>
  </si>
  <si>
    <t>上班迟到2小时52分钟
下班早退1小时6分钟</t>
  </si>
  <si>
    <t>上班迟到2小时50分钟
下班早退46分钟</t>
  </si>
  <si>
    <t>上班迟到3小时0分钟
下班早退41分钟</t>
  </si>
  <si>
    <t>上班迟到2小时41分钟
下班早退41分钟</t>
  </si>
  <si>
    <t>上班迟到2小时38分钟
下班早退52分钟</t>
  </si>
  <si>
    <t>上班迟到2小时28分钟
下班早退17分钟</t>
  </si>
  <si>
    <t>上班迟到2小时53分钟
下班早退1小时4分钟</t>
  </si>
  <si>
    <t>上班迟到2小时38分钟
下班早退1小时10分钟</t>
  </si>
  <si>
    <t>上班迟到2小时38分钟
下班早退1小时12分钟</t>
  </si>
  <si>
    <t>上班迟到2小时37分钟
下班早退24分钟</t>
  </si>
  <si>
    <t>上班迟到2小时25分钟
下班早退41分钟</t>
  </si>
  <si>
    <t>86小时29分钟</t>
  </si>
  <si>
    <t>35小时0分钟</t>
  </si>
  <si>
    <t>15小时14分钟</t>
  </si>
  <si>
    <t>上班迟到2小时34分钟
下班早退1小时26分钟</t>
  </si>
  <si>
    <t>上班迟到2小时25分钟
下班早退1小时3分钟</t>
  </si>
  <si>
    <t>上班迟到2小时32分钟
下班早退1小时32分钟</t>
  </si>
  <si>
    <t>下班缺卡
事假03-08 07:00到03-08 16:30 8小时</t>
  </si>
  <si>
    <t>上班迟到2小时50分钟
下班早退1小时5分钟</t>
  </si>
  <si>
    <t>上班迟到2小时50分钟
下班早退1小时11分钟</t>
  </si>
  <si>
    <t>上班迟到2小时47分钟
下班早退1小时7分钟</t>
  </si>
  <si>
    <t>上班迟到3小时0分钟
下班早退1小时1分钟</t>
  </si>
  <si>
    <t>上班迟到2小时58分钟
下班早退53分钟</t>
  </si>
  <si>
    <t>上班迟到2小时19分钟
下班早退1小时29分钟</t>
  </si>
  <si>
    <t>上班迟到2小时47分钟
下班早退1小时13分钟</t>
  </si>
  <si>
    <t>上班迟到2小时30分钟
下班早退1小时15分钟</t>
  </si>
  <si>
    <t>上班迟到2小时37分钟
下班早退50分钟</t>
  </si>
  <si>
    <t>161小时50分钟</t>
  </si>
  <si>
    <t>8小时45分钟</t>
  </si>
  <si>
    <t>2小时31分钟</t>
  </si>
  <si>
    <t>员工考勤补03-01 09:00到03-01 18:00 8小时</t>
  </si>
  <si>
    <t>上班迟到2小时56分钟
下班早退50分钟</t>
  </si>
  <si>
    <t>员工考勤补03-06 07:00到03-06 12:00 3.5小时</t>
  </si>
  <si>
    <t>上班迟到3小时8分钟
下班早退1小时9分钟</t>
  </si>
  <si>
    <t>上班迟到2小时41分钟
下班早退32分钟</t>
  </si>
  <si>
    <t>年假03-16 09:00到03-16 18:00 8小时</t>
  </si>
  <si>
    <t>员工考勤补03-21 09:00到03-21 18:00 8小时</t>
  </si>
  <si>
    <t>员工考勤补03-22 09:00到03-22 21:08 12.1小时</t>
  </si>
  <si>
    <t>年假03-28 09:00到03-28 13:00 4.0小时</t>
  </si>
  <si>
    <t>员工考勤补03-30 09:00到03-30 18:00 9.0小时</t>
  </si>
  <si>
    <t>78小时36分钟</t>
  </si>
  <si>
    <t>51小时34分钟</t>
  </si>
  <si>
    <t>15小时54分钟</t>
  </si>
  <si>
    <t>上班迟到3小时0分钟
下班早退55分钟</t>
  </si>
  <si>
    <t>上班迟到2小时58分钟
下班早退43分钟</t>
  </si>
  <si>
    <t>上班迟到2小时46分钟
下班早退42分钟</t>
  </si>
  <si>
    <t>上班迟到3小时1分钟
下班早退44分钟</t>
  </si>
  <si>
    <t>上班迟到3小时2分钟
下班早退47分钟</t>
  </si>
  <si>
    <t>上班迟到3小时1分钟
下班早退55分钟</t>
  </si>
  <si>
    <t>上班迟到2小时48分钟
下班早退1小时2分钟</t>
  </si>
  <si>
    <t>上班迟到2小时46分钟
下班早退1小时7分钟</t>
  </si>
  <si>
    <t>上班迟到2小时51分钟
下班早退1小时0分钟</t>
  </si>
  <si>
    <t>下班缺卡
年假03-19 07:00到03-19 16:30 8小时</t>
  </si>
  <si>
    <t>上班迟到2小时53分钟
下班早退1小时7分钟</t>
  </si>
  <si>
    <t>上班迟到2小时45分钟
下班早退1小时4分钟</t>
  </si>
  <si>
    <t>上班迟到2小时47分钟
下班早退41分钟</t>
  </si>
  <si>
    <t>上班迟到3小时4分钟
下班早退45分钟</t>
  </si>
  <si>
    <t>上班迟到2小时45分钟
下班早退30分钟</t>
  </si>
  <si>
    <t>上班迟到2小时26分钟
下班早退55分钟</t>
  </si>
  <si>
    <t>50小时17分钟</t>
  </si>
  <si>
    <t>4小时57分钟</t>
  </si>
  <si>
    <t>下班早退32分钟</t>
  </si>
  <si>
    <t>下班早退52分钟</t>
  </si>
  <si>
    <t>下班早退55分钟</t>
  </si>
  <si>
    <t>下班早退53分钟</t>
  </si>
  <si>
    <t>下班早退51分钟</t>
  </si>
  <si>
    <t>下班早退54分钟</t>
  </si>
  <si>
    <t>82小时34分钟</t>
  </si>
  <si>
    <t>8小时9分钟</t>
  </si>
  <si>
    <t>下班早退44分钟</t>
  </si>
  <si>
    <t>下班早退39分钟</t>
  </si>
  <si>
    <t>休息
年假03-18 08:00到03-18 17:00 8.0小时</t>
  </si>
  <si>
    <t>下班早退57分钟</t>
  </si>
  <si>
    <t>下班早退56分钟</t>
  </si>
  <si>
    <t>168小时16分钟</t>
  </si>
  <si>
    <t>事假03-02 09:00到03-02 18:00 8.0小时</t>
  </si>
  <si>
    <t>38小时46分钟</t>
  </si>
  <si>
    <t>5小时19分钟</t>
  </si>
  <si>
    <t>下班缺卡
员工考勤补03-02 08:00到03-02 17:00 8小时</t>
  </si>
  <si>
    <t>下班缺卡
员工考勤补03-05 08:00到03-05 17:00 9.0小时</t>
  </si>
  <si>
    <t>下班早退20分钟</t>
  </si>
  <si>
    <t>下班早退45分钟</t>
  </si>
  <si>
    <t>下班早退2小时39分钟
调休03-09 15:15到03-09 17:15 2.0小时</t>
  </si>
  <si>
    <t>休息
调休03-24 08:00到03-24 17:00 8小时</t>
  </si>
  <si>
    <t>休息
调休03-25 08:00到03-25 12:00 4.0小时</t>
  </si>
  <si>
    <t>下班缺卡
员工考勤补03-26 08:00到03-26 17:00 8小时</t>
  </si>
  <si>
    <t>下班早退40分钟</t>
  </si>
  <si>
    <t>不在考勤组并打卡
调休03-30 15:00到03-30 17:00 2.0小时</t>
  </si>
  <si>
    <t>76小时20分钟</t>
  </si>
  <si>
    <t>7小时48分钟</t>
  </si>
  <si>
    <t>下班早退37分钟</t>
  </si>
  <si>
    <t>下班缺卡
年假03-23 08:00到03-23 17:00 8小时</t>
  </si>
  <si>
    <t>下班早退46分钟</t>
  </si>
  <si>
    <t>108小时44分钟</t>
  </si>
  <si>
    <t>9小时37分钟</t>
  </si>
  <si>
    <t>下班早退11分钟</t>
  </si>
  <si>
    <t>下班早退50分钟</t>
  </si>
  <si>
    <t>74小时50分钟</t>
  </si>
  <si>
    <t>7小时17分钟</t>
  </si>
  <si>
    <t>休息
年假03-10 08:00到03-10 17:00 8.0小时</t>
  </si>
  <si>
    <t>休息
年假03-17 08:00到03-17 17:00 8.0小时</t>
  </si>
  <si>
    <t>下班缺卡
员工考勤补03-22 07:54到03-22 17:05 9.2小时</t>
  </si>
  <si>
    <t>73小时9分钟</t>
  </si>
  <si>
    <t>7小时8分钟</t>
  </si>
  <si>
    <t>下班早退42分钟</t>
  </si>
  <si>
    <t>产假11-20 08:00到03-27 17:00 1024小时</t>
  </si>
  <si>
    <t>休息
产假11-20 08:00到03-27 17:00 1024小时</t>
  </si>
  <si>
    <t>下班缺卡
产假11-20 08:00到03-27 17:00 1024小时</t>
  </si>
  <si>
    <t>年假03-28 08:00到03-30 17:00 24小时</t>
  </si>
  <si>
    <t>下班缺卡
年假03-28 08:00到03-30 17:00 24小时</t>
  </si>
  <si>
    <t>130小时54分钟</t>
  </si>
  <si>
    <t>17小时14分钟</t>
  </si>
  <si>
    <t>15小时28分钟</t>
  </si>
  <si>
    <t>上班迟到2小时1分钟
下班早退1小时58分钟</t>
  </si>
  <si>
    <t>上班迟到2小时4分钟
下班早退1小时56分钟</t>
  </si>
  <si>
    <t>上班迟到2小时13分钟
下班早退1小时54分钟</t>
  </si>
  <si>
    <t>上班迟到2小时12分钟
下班早退1小时57分钟</t>
  </si>
  <si>
    <t>上班迟到2小时20分钟
下班早退1小时56分钟</t>
  </si>
  <si>
    <t>上班迟到1小时57分钟
下班早退1小时56分钟</t>
  </si>
  <si>
    <t>上班迟到2小时9分钟
下班早退1小时56分钟</t>
  </si>
  <si>
    <t>上班迟到1小时57分钟
下班早退1小时55分钟</t>
  </si>
  <si>
    <t>96小时42分钟</t>
  </si>
  <si>
    <t>19小时28分钟</t>
  </si>
  <si>
    <t>21小时0分钟</t>
  </si>
  <si>
    <t>上班迟到1小时6分钟
下班早退2小时28分钟</t>
  </si>
  <si>
    <t>旷工
员工考勤补03-02 11:00到03-02 15:30 4.5小时</t>
  </si>
  <si>
    <t>上班迟到2小时17分钟
下班早退1小时57分钟</t>
  </si>
  <si>
    <t>上班迟到2小时24分钟
下班早退1小时51分钟</t>
  </si>
  <si>
    <t>上班迟到2小时13分钟
下班早退1小时53分钟</t>
  </si>
  <si>
    <t>上班迟到2小时17分钟
下班早退1小时59分钟</t>
  </si>
  <si>
    <t>上班迟到2小时3分钟
下班早退1小时54分钟</t>
  </si>
  <si>
    <t>上班迟到1小时27分钟
下班早退2小时20分钟</t>
  </si>
  <si>
    <t>上班迟到1小时26分钟
下班早退2小时27分钟</t>
  </si>
  <si>
    <t>上班迟到1小时32分钟
下班早退2小时27分钟</t>
  </si>
  <si>
    <t>119小时46分钟</t>
  </si>
  <si>
    <t>21小时6分钟</t>
  </si>
  <si>
    <t>19小时12分钟</t>
  </si>
  <si>
    <t>上班迟到2小时14分钟
下班早退1小时54分钟</t>
  </si>
  <si>
    <t>上班迟到2小时19分钟
下班早退1小时55分钟</t>
  </si>
  <si>
    <t>上班迟到2小时24分钟
下班早退1小时58分钟</t>
  </si>
  <si>
    <t>上班迟到1小时28分钟
下班早退2小时26分钟</t>
  </si>
  <si>
    <t>上班迟到1小时27分钟
下班早退1小时53分钟</t>
  </si>
  <si>
    <t>上班迟到1小时30分钟
下班早退2小时23分钟</t>
  </si>
  <si>
    <t>上班迟到2小时25分钟
下班早退1小时58分钟</t>
  </si>
  <si>
    <t>上班迟到2小时21分钟
下班早退1小时54分钟</t>
  </si>
  <si>
    <t>上班迟到2小时34分钟
下班早退53分钟</t>
  </si>
  <si>
    <t>3小时26分钟</t>
  </si>
  <si>
    <t>上班缺卡
员工考勤补03-01 09:30到03-01 18:00 8小时</t>
  </si>
  <si>
    <t>上班缺卡
员工考勤补03-02 09:30到03-02 18:00 8小时</t>
  </si>
  <si>
    <t>上班缺卡
调休03-05 13:00到03-05 18:00 5.0小时</t>
  </si>
  <si>
    <t>上班缺卡
员工考勤补03-06 09:30到03-06 18:00 8小时</t>
  </si>
  <si>
    <t>上班缺卡
员工考勤补03-07 09:30到03-07 18:00 8小时</t>
  </si>
  <si>
    <t>上班缺卡
员工考勤补03-08 09:30到03-08 18:00 8小时</t>
  </si>
  <si>
    <t>调休03-09 09:00到03-09 18:00 8小时</t>
  </si>
  <si>
    <t>上班缺卡
员工考勤补03-12 09:30到03-12 18:00 8小时</t>
  </si>
  <si>
    <t>上班迟到28分钟
调休03-14 16:30到03-14 18:00 2小时</t>
  </si>
  <si>
    <t>年假03-19 09:00到03-19 18:00 8.0小时</t>
  </si>
  <si>
    <t>年假03-20 09:00到03-20 18:00 8.0小时</t>
  </si>
  <si>
    <t>上班迟到1小时25分钟</t>
  </si>
  <si>
    <t>上班缺卡
员工考勤补03-22 09:30到03-22 18:00 8小时</t>
  </si>
  <si>
    <t>上班迟到17分钟</t>
  </si>
  <si>
    <t>上班迟到5分钟</t>
  </si>
  <si>
    <t>上班迟到26分钟</t>
  </si>
  <si>
    <t>年假03-30 09:00到03-30 18:00 8.0小时</t>
  </si>
  <si>
    <t>69小时48分钟</t>
  </si>
  <si>
    <t>20小时1分钟</t>
  </si>
  <si>
    <t>18小时57分钟</t>
  </si>
  <si>
    <t>年假03-01 09:00到03-02 18:00 16.0小时</t>
  </si>
  <si>
    <t>上班迟到2小时36分钟
下班早退1小时58分钟</t>
  </si>
  <si>
    <t>上班迟到2小时27分钟
下班早退1小时57分钟</t>
  </si>
  <si>
    <t>上班迟到1小时27分钟
下班早退2小时24分钟</t>
  </si>
  <si>
    <t>上班迟到1小时43分钟
下班早退2小时26分钟</t>
  </si>
  <si>
    <t>上班迟到1小时40分钟
下班早退2小时26分钟</t>
  </si>
  <si>
    <t>休息
年假03-18 09:00到03-18 18:00 8小时</t>
  </si>
  <si>
    <t>上班迟到2小时23分钟
下班早退1小时57分钟</t>
  </si>
  <si>
    <t>上班迟到2小时49分钟
下班早退1小时57分钟</t>
  </si>
  <si>
    <t>上班迟到2小时37分钟
下班早退1小时56分钟</t>
  </si>
  <si>
    <t>年假03-28 08:00到03-29 18:00 16小时</t>
  </si>
  <si>
    <t>上班迟到2小时19分钟
下班早退1小时56分钟</t>
  </si>
  <si>
    <t>111小时48分钟</t>
  </si>
  <si>
    <t>12小时56分钟</t>
  </si>
  <si>
    <t>16小时39分钟</t>
  </si>
  <si>
    <t>上班迟到1小时25分钟
下班早退2小时27分钟</t>
  </si>
  <si>
    <t>上班迟到2小时14分钟
下班早退1小时47分钟</t>
  </si>
  <si>
    <t>上班迟到1小时40分钟
下班早退1小时43分钟</t>
  </si>
  <si>
    <t>上班迟到2小时11分钟
下班早退1小时59分钟</t>
  </si>
  <si>
    <t>上班迟到2小时10分钟
下班早退1小时55分钟</t>
  </si>
  <si>
    <t>上班迟到46分钟
下班早退1小时56分钟</t>
  </si>
  <si>
    <t>上班迟到1小时15分钟
下班早退2小时25分钟</t>
  </si>
  <si>
    <t>上班迟到1小时15分钟
下班早退2小时27分钟</t>
  </si>
  <si>
    <t>51小时7分钟</t>
  </si>
  <si>
    <t>18小时25分钟</t>
  </si>
  <si>
    <t>19小时7分钟</t>
  </si>
  <si>
    <t>上班迟到2小时24分钟
下班早退1小时59分钟</t>
  </si>
  <si>
    <t>上班迟到2小时26分钟
下班早退1小时58分钟</t>
  </si>
  <si>
    <t>上班迟到1小时26分钟
下班早退2小时25分钟</t>
  </si>
  <si>
    <t>上班迟到1小时21分钟
下班早退2小时28分钟</t>
  </si>
  <si>
    <t>上班迟到1小时24分钟
下班早退2小时27分钟</t>
  </si>
  <si>
    <t>上班迟到2小时20分钟
下班早退1小时58分钟</t>
  </si>
  <si>
    <t>上班缺卡
事假03-14 12:00到03-14 22:00 8.0小时</t>
  </si>
  <si>
    <t>上班缺卡
事假03-15 12:00到03-15 22:00 8小时</t>
  </si>
  <si>
    <t>上班迟到2小时15分钟
下班早退1小时56分钟</t>
  </si>
  <si>
    <t>产假01-02 09:00到05-09 18:00 1024.0小时</t>
  </si>
  <si>
    <t>休息
产假01-02 09:00到05-09 18:00 1024.0小时</t>
  </si>
  <si>
    <t>136小时32分钟</t>
  </si>
  <si>
    <t>调休03-05 09:00到03-05 10:00 1.0小时</t>
  </si>
  <si>
    <t>年假03-06 09:00到03-07 18:00 16小时</t>
  </si>
  <si>
    <t>上班迟到2分钟
调休03-09 17:00到03-09 18:00 1.0小时</t>
  </si>
  <si>
    <t>年假03-14 09:00到03-14 18:00 8小时</t>
  </si>
  <si>
    <t>员工考勤补03-20 09:30到03-20 18:30 8小时</t>
  </si>
  <si>
    <t>产假03-28 09:00到03-28 18:00 8小时</t>
  </si>
  <si>
    <t>年假03-29 09:00到03-29 18:00 8小时</t>
  </si>
  <si>
    <t>173小时38分钟</t>
  </si>
  <si>
    <t>年假03-19 09:00到03-19 18:00 8小时</t>
  </si>
  <si>
    <t>50小时6分钟</t>
  </si>
  <si>
    <t>4小时11分钟</t>
  </si>
  <si>
    <t>16小时43分钟</t>
  </si>
  <si>
    <t>上班迟到2分钟
下班早退2小时24分钟</t>
  </si>
  <si>
    <t>上班迟到4分钟
下班早退2小时26分钟</t>
  </si>
  <si>
    <t>上班迟到8分钟
下班早退2小时25分钟</t>
  </si>
  <si>
    <t>休息
病假03-11 08:00到03-16 18:00 48小时</t>
  </si>
  <si>
    <t>病假03-11 08:00到03-16 18:00 48小时</t>
  </si>
  <si>
    <t>病假03-19 08:00到03-23 18:00 40小时</t>
  </si>
  <si>
    <t>上班迟到1小时26分钟
下班早退2小时21分钟</t>
  </si>
  <si>
    <t>上班迟到1小时12分钟
下班早退2小时17分钟</t>
  </si>
  <si>
    <t>下班早退2小时24分钟</t>
  </si>
  <si>
    <t>上班迟到1小时19分钟
下班早退2小时26分钟</t>
  </si>
  <si>
    <t>100小时2分钟</t>
  </si>
  <si>
    <t>24小时13分钟</t>
  </si>
  <si>
    <t>21小时48分钟</t>
  </si>
  <si>
    <t>上班迟到2小时24分钟
下班缺卡
员工考勤补03-01 12:00到03-01 16:00 4.0小时</t>
  </si>
  <si>
    <t>上班迟到1小时52分钟
下班早退2小时25分钟
员工考勤补03-05 11:00到03-05 15:30 4.5小时</t>
  </si>
  <si>
    <t>上班迟到1小时46分钟
下班早退2小时27分钟
员工考勤补03-06 11:00到03-06 15:30 4.5小时</t>
  </si>
  <si>
    <t>上班迟到1小时39分钟
下班早退2小时27分钟
员工考勤补03-07 11:00到03-07 15:30 4.5小时</t>
  </si>
  <si>
    <t>上班迟到1小时52分钟
下班缺卡
员工考勤补03-08 11:00到03-08 15:30 4.5小时</t>
  </si>
  <si>
    <t>上班迟到2小时22分钟
下班早退1小时56分钟</t>
  </si>
  <si>
    <t>上班迟到2小时29分钟
下班早退1小时56分钟</t>
  </si>
  <si>
    <t>上班迟到2小时16分钟
下班早退1小时56分钟</t>
  </si>
  <si>
    <t>上班迟到2小时18分钟
下班早退1小时56分钟</t>
  </si>
  <si>
    <t>上班迟到1小时36分钟
下班早退2小时26分钟</t>
  </si>
  <si>
    <t>上班迟到1小时24分钟
下班早退2小时23分钟</t>
  </si>
  <si>
    <t>126小时19分钟</t>
  </si>
  <si>
    <t>8小时15分钟</t>
  </si>
  <si>
    <t>8小时52分钟</t>
  </si>
  <si>
    <t>上班迟到2小时36分钟
下班早退1小时59分钟</t>
  </si>
  <si>
    <t>上班迟到1小时19分钟
下班早退2小时27分钟</t>
  </si>
  <si>
    <t>上班迟到2小时41分钟
下班早退1小时58分钟</t>
  </si>
  <si>
    <t>上班迟到1小时39分钟
下班早退2小时28分钟</t>
  </si>
  <si>
    <t>190小时8分钟</t>
  </si>
  <si>
    <t>1小时27分钟</t>
  </si>
  <si>
    <t>2小时28分钟</t>
  </si>
  <si>
    <t>上班迟到1小时27分钟
下班早退2小时28分钟</t>
  </si>
  <si>
    <t>96小时56分钟</t>
  </si>
  <si>
    <t>13小时39分钟</t>
  </si>
  <si>
    <t>13小时38分钟</t>
  </si>
  <si>
    <t>上班迟到2小时23分钟
下班早退1小时52分钟</t>
  </si>
  <si>
    <t>上班迟到2小时11分钟
下班早退1小时53分钟</t>
  </si>
  <si>
    <t>上班迟到2小时15分钟
下班早退2小时0分钟</t>
  </si>
  <si>
    <t>上班迟到2小时1分钟
下班早退1小时55分钟</t>
  </si>
  <si>
    <t>上班迟到2小时41分钟
下班早退1小时45分钟</t>
  </si>
  <si>
    <t>上班迟到2小时8分钟
下班早退1小时49分钟</t>
  </si>
  <si>
    <t>休息
年假03-24 09:00到03-25 18:00 16小时</t>
  </si>
  <si>
    <t>婚假03-26 09:00到04-04 18:00 64小时</t>
  </si>
  <si>
    <t>休息
婚假03-26 09:00到04-04 18:00 64小时</t>
  </si>
  <si>
    <t>172小时17分钟</t>
  </si>
  <si>
    <t>23分钟</t>
  </si>
  <si>
    <t>69小时44分钟</t>
  </si>
  <si>
    <t>35小时58分钟</t>
  </si>
  <si>
    <t>44小时21分钟</t>
  </si>
  <si>
    <t>上班迟到1小时27分钟
下班早退2小时27分钟</t>
  </si>
  <si>
    <t>上班迟到1小时22分钟
下班早退2小时27分钟</t>
  </si>
  <si>
    <t>上班迟到2小时12分钟
下班早退1小时56分钟</t>
  </si>
  <si>
    <t>上班迟到2小时23分钟
下班早退1小时51分钟</t>
  </si>
  <si>
    <t>上班迟到2小时22分钟
下班早退1小时59分钟</t>
  </si>
  <si>
    <t>上班迟到1小时51分钟
下班早退1小时46分钟</t>
  </si>
  <si>
    <t>上班迟到1小时42分钟
下班早退2小时28分钟</t>
  </si>
  <si>
    <t>上班迟到1小时27分钟
下班早退2小时26分钟</t>
  </si>
  <si>
    <t>上班迟到1小时30分钟
下班早退2小时26分钟</t>
  </si>
  <si>
    <t>上班迟到1小时27分钟
下班早退2小时23分钟</t>
  </si>
  <si>
    <t>上班迟到2小时25分钟
下班早退1小时55分钟</t>
  </si>
  <si>
    <t>上班迟到2小时33分钟
下班早退1小时55分钟</t>
  </si>
  <si>
    <t>上班迟到1小时34分钟
下班早退2小时26分钟</t>
  </si>
  <si>
    <t>上班迟到1小时27分钟
下班早退2小时21分钟</t>
  </si>
  <si>
    <t>休息
年假03-24 13:00到03-24 17:00 4.0小时</t>
  </si>
  <si>
    <t>上班迟到1小时28分钟
下班早退2小时27分钟</t>
  </si>
  <si>
    <t>上班迟到1小时27分钟
下班早退2小时25分钟</t>
  </si>
  <si>
    <t>上班迟到1小时28分钟
下班早退2小时25分钟</t>
  </si>
  <si>
    <t>91小时37分钟</t>
  </si>
  <si>
    <t>31小时59分钟</t>
  </si>
  <si>
    <t>30小时41分钟</t>
  </si>
  <si>
    <t>上班迟到2小时0分钟
下班早退1小时57分钟</t>
  </si>
  <si>
    <t>上班迟到1小时48分钟
下班早退1小时57分钟</t>
  </si>
  <si>
    <t>上班迟到1小时53分钟
下班早退1小时57分钟</t>
  </si>
  <si>
    <t>上班迟到6小时34分钟
下班缺卡
员工考勤补03-08 12:00到03-08 16:00 4.0小时</t>
  </si>
  <si>
    <t>上班迟到1小时55分钟
下班早退1小时57分钟</t>
  </si>
  <si>
    <t>上班迟到1小时5分钟
下班早退2小时26分钟</t>
  </si>
  <si>
    <t>上班迟到1小时44分钟
下班早退1小时56分钟</t>
  </si>
  <si>
    <t>上班迟到1小时38分钟
下班早退1小时57分钟</t>
  </si>
  <si>
    <t>上班迟到1小时3分钟
下班早退2小时27分钟</t>
  </si>
  <si>
    <t>上班迟到1小时12分钟
下班早退2小时27分钟</t>
  </si>
  <si>
    <t>上班迟到1小时53分钟
下班早退1小时56分钟</t>
  </si>
  <si>
    <t>上班迟到1小时49分钟
下班早退1小时57分钟</t>
  </si>
  <si>
    <t>上班迟到1小时52分钟
下班早退1小时57分钟</t>
  </si>
  <si>
    <t>上班迟到1小时47分钟
下班早退1小时57分钟</t>
  </si>
  <si>
    <t>上班迟到1小时51分钟
下班早退1小时56分钟</t>
  </si>
  <si>
    <t>121小时3分钟</t>
  </si>
  <si>
    <t>16小时33分钟</t>
  </si>
  <si>
    <t>16小时19分钟</t>
  </si>
  <si>
    <t>上班迟到2小时35分钟
下班早退1小时52分钟</t>
  </si>
  <si>
    <t>上班迟到1小时38分钟
下班早退2小时4分钟</t>
  </si>
  <si>
    <t>上班迟到1小时34分钟
下班早退2小时25分钟</t>
  </si>
  <si>
    <t>上班迟到1小时33分钟
下班早退2小时23分钟</t>
  </si>
  <si>
    <t>上班迟到1小时51分钟
下班早退2小时8分钟</t>
  </si>
  <si>
    <t>上班迟到1小时50分钟
下班早退2小时9分钟</t>
  </si>
  <si>
    <t>上班迟到2小时43分钟
下班早退1小时45分钟</t>
  </si>
  <si>
    <t>上班迟到2小时49分钟
下班早退1小时33分钟</t>
  </si>
  <si>
    <t>周志平</t>
  </si>
  <si>
    <t>福州编辑</t>
  </si>
  <si>
    <t>庄智宏</t>
  </si>
  <si>
    <t>180小时54分钟</t>
  </si>
  <si>
    <t>9.00</t>
  </si>
  <si>
    <t>休息
双休日加班03-17 09:30到03-17 18:30 9.0小时</t>
  </si>
  <si>
    <t>174小时22分钟</t>
  </si>
  <si>
    <t>年假03-16 09:00到03-16 18:00 8.0小时</t>
  </si>
  <si>
    <t>174小时16分钟</t>
  </si>
  <si>
    <t>上班缺卡
调休03-07 09:30到03-07 18:31 8.0小时</t>
  </si>
  <si>
    <t>196小时26分钟</t>
  </si>
  <si>
    <t>190小时23分钟</t>
  </si>
  <si>
    <t>11分钟</t>
  </si>
  <si>
    <t>2.00</t>
  </si>
  <si>
    <t>上班迟到7分钟
员工考勤补03-05 09:30到03-05 09:40 0.2小时</t>
  </si>
  <si>
    <t>正常
双休日加班03-13 23:30到03-14 01:30 2.0小时</t>
  </si>
  <si>
    <t>旷工
调休03-14 09:30到03-14 10:30 1.0小时
双休日加班03-13 23:30到03-14 01:30 2.0小时</t>
  </si>
  <si>
    <t>员工考勤补03-26 09:00到03-26 18:00 8小时</t>
  </si>
  <si>
    <t>上班迟到4分钟
员工考勤补03-29 09:30到03-29 09:40 0.2小时</t>
  </si>
  <si>
    <t>167小时17分钟</t>
  </si>
  <si>
    <t>上班缺卡
调休03-16 09:30到03-16 18:30 8小时</t>
  </si>
  <si>
    <t>事假03-26 09:00到03-26 18:00 8小时</t>
  </si>
  <si>
    <t>91小时17分钟</t>
  </si>
  <si>
    <t>8.00</t>
  </si>
  <si>
    <t>员工考勤补03-16 09:00到03-16 18:00 9.0小时</t>
  </si>
  <si>
    <t>休息并打卡
双休日加班03-24 09:00到03-24 18:00 8.0小时</t>
  </si>
  <si>
    <t>调休03-27 09:00到03-27 18:00 8.0小时</t>
  </si>
  <si>
    <t>136小时5分钟</t>
  </si>
  <si>
    <t>1小时57分钟</t>
  </si>
  <si>
    <t>上班迟到9分钟
下班早退3分钟</t>
  </si>
  <si>
    <t>事假03-12 09:00到03-12 18:00 8小时</t>
  </si>
  <si>
    <t>事假03-16 09:00到03-16 18:00 8小时</t>
  </si>
  <si>
    <t>病假03-21 09:00到03-21 18:00 8.0小时</t>
  </si>
  <si>
    <t>事假03-23 09:00到03-23 10:00 1.0小时</t>
  </si>
  <si>
    <t>休息
双休日加班03-25 09:00到03-25 18:00 8.0小时</t>
  </si>
  <si>
    <t>调休03-26 09:00到03-26 18:00 8.0小时</t>
  </si>
  <si>
    <t>上班迟到1小时24分钟</t>
  </si>
  <si>
    <t>131小时42分钟</t>
  </si>
  <si>
    <t>16.00</t>
  </si>
  <si>
    <t>调休03-05 09:00到03-05 18:00 8.0小时</t>
  </si>
  <si>
    <t>年假03-06 09:00到03-07 18:00 16.0小时</t>
  </si>
  <si>
    <t>休息
双休日加班03-11 09:00到03-11 18:00 8.0小时</t>
  </si>
  <si>
    <t>休息
双休日加班03-18 09:00到03-18 18:00 8.0小时</t>
  </si>
  <si>
    <t>调休03-23 09:00到03-23 18:00 8.0小时</t>
  </si>
  <si>
    <t>不在考勤组并打卡</t>
  </si>
  <si>
    <t>7小时28分钟</t>
  </si>
  <si>
    <t>上班迟到28分钟</t>
  </si>
  <si>
    <t>155小时47分钟</t>
  </si>
  <si>
    <t>7小时4分钟</t>
  </si>
  <si>
    <t>产假03-08 09:00到03-08 18:00 8小时</t>
  </si>
  <si>
    <t>产假03-13 09:00到03-13 18:00 8小时</t>
  </si>
  <si>
    <t>下班早退59分钟</t>
  </si>
  <si>
    <t>下班早退58分钟</t>
  </si>
  <si>
    <t>东方头条事业部-大运营-直播中心</t>
  </si>
  <si>
    <t>163小时11分钟</t>
  </si>
  <si>
    <t>上班缺卡
员工考勤补03-05 09:30到03-05 09:30 0.0小时</t>
  </si>
  <si>
    <t>上班缺卡
员工考勤补03-06 09:30到03-06 09:30 0.0小时</t>
  </si>
  <si>
    <t>上班缺卡
员工考勤补03-15 09:30到03-15 09:30 0.0小时</t>
  </si>
  <si>
    <t>上班缺卡
事假03-26 09:30到03-26 18:30 8.0小时</t>
  </si>
  <si>
    <t>201小时43分钟</t>
  </si>
  <si>
    <t>45分钟</t>
  </si>
  <si>
    <t>上班缺卡
调休03-16 14:00到03-16 18:00 4.0小时</t>
  </si>
  <si>
    <t>上班迟到45分钟
调休03-19 09:30到03-19 10:30 1.0小时</t>
  </si>
  <si>
    <t>182小时56分钟</t>
  </si>
  <si>
    <t>7小时5分钟</t>
  </si>
  <si>
    <t>上班迟到52分钟
调休03-02 09:30到03-02 10:30 1.0小时</t>
  </si>
  <si>
    <t>上班缺卡
员工考勤补03-09 09:30到03-09 09:30 0.0小时</t>
  </si>
  <si>
    <t>上班迟到59分钟</t>
  </si>
  <si>
    <t>上班迟到54分钟
调休03-16 09:30到03-16 10:30 1.0小时</t>
  </si>
  <si>
    <t>下班缺卡
员工考勤补03-21 18:30到03-21 18:30 0.0小时</t>
  </si>
  <si>
    <t>上班迟到50分钟
调休03-22 09:30到03-22 10:30 1.0小时</t>
  </si>
  <si>
    <t>上班迟到48分钟
调休03-27 09:30到03-27 10:30 1.0小时</t>
  </si>
  <si>
    <t>上班迟到55分钟</t>
  </si>
  <si>
    <t>197小时3分钟</t>
  </si>
  <si>
    <t>26分钟</t>
  </si>
  <si>
    <t>上班迟到6分钟</t>
  </si>
  <si>
    <t>上班缺卡
年假03-30 09:30到03-31 18:30 16小时</t>
  </si>
  <si>
    <t>休息
年假03-30 09:30到03-31 18:30 16小时</t>
  </si>
  <si>
    <t>201小时32分钟</t>
  </si>
  <si>
    <t>181小时40分钟</t>
  </si>
  <si>
    <t>事假03-16 13:00到03-16 18:00 5.0小时</t>
  </si>
  <si>
    <t>事假03-27 12:00到03-28 18:00 13小时</t>
  </si>
  <si>
    <t>94小时36分钟</t>
  </si>
  <si>
    <t>44分钟</t>
  </si>
  <si>
    <t>191小时31分钟</t>
  </si>
  <si>
    <t>1小时41分钟</t>
  </si>
  <si>
    <t>调休03-19 09:00到03-19 12:00 3.0小时</t>
  </si>
  <si>
    <t>上班迟到1小时18分钟</t>
  </si>
  <si>
    <t>调休03-22 09:00到03-22 12:00 3.0小时</t>
  </si>
  <si>
    <t>上班迟到20分钟</t>
  </si>
  <si>
    <t>45小时39分钟</t>
  </si>
  <si>
    <t>3小时0分钟</t>
  </si>
  <si>
    <t>上班迟到3小时0分钟</t>
  </si>
  <si>
    <t>239小时47分钟</t>
  </si>
  <si>
    <t>5分钟</t>
  </si>
  <si>
    <t>53小时16分钟</t>
  </si>
  <si>
    <t>全薪病假03-08 09:00到03-08 18:00 8小时
全薪病假03-08 09:00到03-09 18:00 16小时</t>
  </si>
  <si>
    <t>全薪病假03-08 09:00到03-09 18:00 16小时</t>
  </si>
  <si>
    <t>年假03-12 09:00到03-12 18:00 8小时</t>
  </si>
  <si>
    <t>调休03-13 09:00到03-16 18:00 32小时</t>
  </si>
  <si>
    <t>病假03-19 09:00到03-23 18:00 40小时</t>
  </si>
  <si>
    <t>病假03-26 09:00到03-30 18:00 40小时</t>
  </si>
  <si>
    <t>162小时6分钟</t>
  </si>
  <si>
    <t>5小时42分钟</t>
  </si>
  <si>
    <t>上班迟到5小时24分钟</t>
  </si>
  <si>
    <t>员工考勤补03-14 09:00到03-14 18:30 9.5小时</t>
  </si>
  <si>
    <t>员工考勤补03-15 09:00到03-15 18:30 9.5小时</t>
  </si>
  <si>
    <t>上班迟到18分钟</t>
  </si>
  <si>
    <t>141小时32分钟</t>
  </si>
  <si>
    <t>2小时10分钟</t>
  </si>
  <si>
    <t>上班迟到8分钟
下班缺卡
员工考勤补03-02 18:30到03-02 18:30 0.0小时</t>
  </si>
  <si>
    <t>事假03-27 09:00到03-30 18:00 32小时</t>
  </si>
  <si>
    <t>49小时52分钟</t>
  </si>
  <si>
    <t>3小时4分钟</t>
  </si>
  <si>
    <t>上班迟到3小时4分钟</t>
  </si>
  <si>
    <t>6小时8分钟</t>
  </si>
  <si>
    <t>3小时21分钟</t>
  </si>
  <si>
    <t>上班迟到3小时21分钟</t>
  </si>
  <si>
    <t>189小时0分钟</t>
  </si>
  <si>
    <t>194小时45分钟</t>
  </si>
  <si>
    <t>上班缺卡
员工考勤补03-08 09:30到03-08 09:30 0.0小时</t>
  </si>
  <si>
    <t>上班缺卡
调休03-23 09:30到03-23 18:30 8小时</t>
  </si>
  <si>
    <t>上班缺卡
员工考勤补03-29 09:30到03-29 09:30 0.0小时</t>
  </si>
  <si>
    <t>245小时53分钟</t>
  </si>
  <si>
    <t>8小时26分钟</t>
  </si>
  <si>
    <t>10小时14分钟</t>
  </si>
  <si>
    <t>上班迟到3分钟
下班早退5小时42分钟</t>
  </si>
  <si>
    <t>上班迟到2小时25分钟</t>
  </si>
  <si>
    <t>上班迟到14分钟</t>
  </si>
  <si>
    <t>上班迟到1小时59分钟</t>
  </si>
  <si>
    <t>上班迟到15分钟
下班早退4小时32分钟</t>
  </si>
  <si>
    <t>207小时49分钟</t>
  </si>
  <si>
    <t>8小时22分钟</t>
  </si>
  <si>
    <t>年假03-02 09:00到03-02 18:00 8.0小时</t>
  </si>
  <si>
    <t>上班迟到1小时26分钟
员工考勤补03-06 09:25到03-06 19:15 8.8小时</t>
  </si>
  <si>
    <t>上班迟到18分钟
员工考勤补03-15 09:25到03-15 18:35 8.2小时</t>
  </si>
  <si>
    <t>上班迟到3小时8分钟
员工考勤补03-20 09:25到03-20 18:30 8.1小时</t>
  </si>
  <si>
    <t>上班迟到1小时29分钟
员工考勤补03-22 09:25到03-22 22:05 11.7小时</t>
  </si>
  <si>
    <t>上班迟到35分钟
员工考勤补03-23 09:25到03-24 00:10 13.8小时</t>
  </si>
  <si>
    <t>休息
员工考勤补03-23 09:25到03-24 00:10 13.8小时</t>
  </si>
  <si>
    <t>207小时48分钟</t>
  </si>
  <si>
    <t>事假03-23 09:00到03-23 18:00 8小时</t>
  </si>
  <si>
    <t>83小时41分钟</t>
  </si>
  <si>
    <t>3小时1分钟</t>
  </si>
  <si>
    <t>上班迟到3小时1分钟</t>
  </si>
  <si>
    <t>152小时42分钟</t>
  </si>
  <si>
    <t>上班缺卡
员工考勤补03-01 09:30到03-01 09:30 0.0小时</t>
  </si>
  <si>
    <t>调休03-07 17:30到03-07 18:30 1.0小时</t>
  </si>
  <si>
    <t>上班缺卡
调休03-08 09:30到03-08 11:30 2.0小时</t>
  </si>
  <si>
    <t>上班缺卡
员工考勤补03-13 09:30到03-13 09:30 0.0小时</t>
  </si>
  <si>
    <t>上班缺卡
年假03-16 09:30到03-16 18:30 8小时</t>
  </si>
  <si>
    <t>222小时49分钟</t>
  </si>
  <si>
    <t>220小时18分钟</t>
  </si>
  <si>
    <t>3.00</t>
  </si>
  <si>
    <t>休息并打卡
双休日加班03-10 17:00到03-10 20:00 3.0小时</t>
  </si>
  <si>
    <t>上班缺卡
年假03-30 09:30到03-30 18:30 8小时</t>
  </si>
  <si>
    <t>226小时3分钟</t>
  </si>
  <si>
    <t>1小时50分钟</t>
  </si>
  <si>
    <t>上班缺卡
调休03-09 09:30到03-09 18:30 8小时</t>
  </si>
  <si>
    <t>上班迟到1小时44分钟</t>
  </si>
  <si>
    <t>227小时34分钟</t>
  </si>
  <si>
    <t>48分钟</t>
  </si>
  <si>
    <t>7.00</t>
  </si>
  <si>
    <t>上班迟到13分钟
员工考勤补03-06 09:30到03-06 18:00 8.5小时</t>
  </si>
  <si>
    <t>休息并打卡
双休日加班03-10 14:10到03-10 21:12 7.0小时</t>
  </si>
  <si>
    <t>216小时11分钟</t>
  </si>
  <si>
    <t>上班迟到24分钟</t>
  </si>
  <si>
    <t>上班迟到34分钟</t>
  </si>
  <si>
    <t>上班缺卡
员工考勤补03-16 09:30到03-16 21:30 12.0小时</t>
  </si>
  <si>
    <t>上班迟到56分钟</t>
  </si>
  <si>
    <t>上班缺卡
事假03-28 09:30到03-30 18:30 24小时</t>
  </si>
  <si>
    <t>事假03-28 09:30到03-30 18:30 24小时</t>
  </si>
  <si>
    <t>214小时36分钟</t>
  </si>
  <si>
    <t>事假03-05 09:00到03-05 18:00 8小时</t>
  </si>
  <si>
    <t>员工考勤补03-26 09:00到03-26 20:10 10小时</t>
  </si>
  <si>
    <t>222小时37分钟</t>
  </si>
  <si>
    <t>20分钟</t>
  </si>
  <si>
    <t>206小时43分钟</t>
  </si>
  <si>
    <t>27分钟</t>
  </si>
  <si>
    <t>年假03-09 09:00到03-09 18:00 8小时</t>
  </si>
  <si>
    <t>上班迟到27分钟
员工考勤补03-27 09:30到03-27 21:22 11.9小时</t>
  </si>
  <si>
    <t>192小时25分钟</t>
  </si>
  <si>
    <t>50分钟</t>
  </si>
  <si>
    <t>上班缺卡
员工考勤补03-14 09:37到03-14 20:37 0小时</t>
  </si>
  <si>
    <t>上班缺卡
员工考勤补03-19 09:38到03-19 22:38 0小时</t>
  </si>
  <si>
    <t>上班缺卡
员工考勤补03-21 09:39到03-21 23:39 0小时</t>
  </si>
  <si>
    <t>钟敏</t>
  </si>
  <si>
    <t>228小时18分钟</t>
  </si>
  <si>
    <t>236小时52分钟</t>
  </si>
  <si>
    <t>1小时52分钟</t>
  </si>
  <si>
    <t>上班迟到15分钟</t>
  </si>
  <si>
    <t>184小时38分钟</t>
  </si>
  <si>
    <t>45小时47分钟</t>
  </si>
  <si>
    <t>上班迟到2小时47分钟</t>
  </si>
  <si>
    <t>上班缺卡
员工考勤补03-06 12:00到03-06 18:00 6.0小时</t>
  </si>
  <si>
    <t>上班迟到2小时41分钟</t>
  </si>
  <si>
    <t>上班迟到2小时38分钟
员工考勤补03-08 12:00到03-08 22:00 10.0小时</t>
  </si>
  <si>
    <t>上班迟到2小时36分钟
员工考勤补03-09 18:00到03-09 22:00 4.0小时</t>
  </si>
  <si>
    <t>上班迟到2小时44分钟</t>
  </si>
  <si>
    <t>上班迟到2小时43分钟</t>
  </si>
  <si>
    <t>上班迟到2小时29分钟</t>
  </si>
  <si>
    <t>上班迟到2小时39分钟</t>
  </si>
  <si>
    <t>上班迟到2小时58分钟</t>
  </si>
  <si>
    <t>上班迟到3小时3分钟</t>
  </si>
  <si>
    <t>上班迟到2小时30分钟</t>
  </si>
  <si>
    <t>上班迟到2小时22分钟</t>
  </si>
  <si>
    <t>上班迟到2小时49分钟
员工考勤补03-27 12:00到03-27 18:00 6.0小时</t>
  </si>
  <si>
    <t>上班迟到2小时50分钟</t>
  </si>
  <si>
    <t>上班迟到2小时24分钟</t>
  </si>
  <si>
    <t>147小时46分钟</t>
  </si>
  <si>
    <t>52小时5分钟</t>
  </si>
  <si>
    <t>上班迟到2小时59分钟</t>
  </si>
  <si>
    <t>上班迟到3小时6分钟</t>
  </si>
  <si>
    <t>上班迟到3小时16分钟</t>
  </si>
  <si>
    <t>上班迟到3小时12分钟</t>
  </si>
  <si>
    <t>上班迟到3小时9分钟</t>
  </si>
  <si>
    <t>上班迟到3小时10分钟</t>
  </si>
  <si>
    <t>上班迟到3小时28分钟</t>
  </si>
  <si>
    <t>上班迟到3小时27分钟</t>
  </si>
  <si>
    <t>上班迟到3小时33分钟</t>
  </si>
  <si>
    <t>上班迟到3小时25分钟</t>
  </si>
  <si>
    <t>上班迟到3小时20分钟</t>
  </si>
  <si>
    <t>155小时58分钟</t>
  </si>
  <si>
    <t>58小时12分钟</t>
  </si>
  <si>
    <t>161小时44分钟</t>
  </si>
  <si>
    <t>47小时50分钟</t>
  </si>
  <si>
    <t>上班迟到2小时48分钟</t>
  </si>
  <si>
    <t>上班迟到2小时40分钟</t>
  </si>
  <si>
    <t>上班迟到2小时49分钟</t>
  </si>
  <si>
    <t>上班迟到2小时52分钟</t>
  </si>
  <si>
    <t>上班迟到3小时2分钟</t>
  </si>
  <si>
    <t>上班迟到2小时45分钟</t>
  </si>
  <si>
    <t>上班迟到2小时54分钟</t>
  </si>
  <si>
    <t>上班迟到2小时57分钟</t>
  </si>
  <si>
    <t>183小时16分钟</t>
  </si>
  <si>
    <t>63小时32分钟</t>
  </si>
  <si>
    <t>上班迟到3小时58分钟</t>
  </si>
  <si>
    <t>上班迟到3小时53分钟</t>
  </si>
  <si>
    <t>上班迟到3小时36分钟</t>
  </si>
  <si>
    <t>上班迟到3小时45分钟</t>
  </si>
  <si>
    <t>上班迟到3小时8分钟</t>
  </si>
  <si>
    <t>上班迟到3小时39分钟</t>
  </si>
  <si>
    <t>上班迟到3小时34分钟</t>
  </si>
  <si>
    <t>上班迟到4小时2分钟</t>
  </si>
  <si>
    <t>上班迟到3小时29分钟</t>
  </si>
  <si>
    <t>上班迟到3小时55分钟</t>
  </si>
  <si>
    <t>上班迟到3小时18分钟</t>
  </si>
  <si>
    <t>上班迟到4小时0分钟</t>
  </si>
  <si>
    <t>上班迟到3小时23分钟</t>
  </si>
  <si>
    <t>上班迟到3小时30分钟</t>
  </si>
  <si>
    <t>219小时21分钟</t>
  </si>
  <si>
    <t>事假03-19 14:00到03-20 18:00 12小时</t>
  </si>
  <si>
    <t>123小时8分钟</t>
  </si>
  <si>
    <t>45小时0分钟</t>
  </si>
  <si>
    <t>上班迟到3小时41分钟</t>
  </si>
  <si>
    <t>上班缺卡
员工考勤补03-05 12:00到03-05 18:00 6.0小时</t>
  </si>
  <si>
    <t>上班迟到3小时48分钟</t>
  </si>
  <si>
    <t>上班迟到3小时15分钟</t>
  </si>
  <si>
    <t>上班缺卡
员工考勤补03-19 12:00到03-19 18:00 6.0小时</t>
  </si>
  <si>
    <t>上班迟到3小时54分钟</t>
  </si>
  <si>
    <t>上班迟到3小时49分钟</t>
  </si>
  <si>
    <t>115小时56分钟</t>
  </si>
  <si>
    <t>56小时33分钟</t>
  </si>
  <si>
    <t>上班迟到3小时7分钟</t>
  </si>
  <si>
    <t>上班迟到3小时13分钟</t>
  </si>
  <si>
    <t>上班迟到3小时11分钟</t>
  </si>
  <si>
    <t>上班迟到3小时5分钟</t>
  </si>
  <si>
    <t>上班迟到3小时32分钟</t>
  </si>
  <si>
    <t>157小时12分钟</t>
  </si>
  <si>
    <t>56小时8分钟</t>
  </si>
  <si>
    <t>上班迟到2小时51分钟</t>
  </si>
  <si>
    <t>休息
年假03-04 14:00到03-04 18:00 4.0小时</t>
  </si>
  <si>
    <t>上班迟到2小时55分钟</t>
  </si>
  <si>
    <t>上班迟到3小时14分钟</t>
  </si>
  <si>
    <t>上班迟到2小时56分钟</t>
  </si>
  <si>
    <t>40小时47分钟</t>
  </si>
  <si>
    <t>30分钟</t>
  </si>
  <si>
    <t>上班迟到30分钟</t>
  </si>
  <si>
    <t>253小时12分钟</t>
  </si>
  <si>
    <t>3小时49分钟</t>
  </si>
  <si>
    <t>上班缺卡
员工考勤补03-08 09:20到03-08 09:20 0.0小时</t>
  </si>
  <si>
    <t>调休03-23 09:00到03-23 10:00 1.0小时</t>
  </si>
  <si>
    <t>上班迟到3小时15分钟
调休03-30 09:30到03-30 12:30 3.0小时</t>
  </si>
  <si>
    <t>302小时45分钟</t>
  </si>
  <si>
    <t>7小时10分钟</t>
  </si>
  <si>
    <t>上班迟到1小时35分钟</t>
  </si>
  <si>
    <t>上班迟到2小时38分钟</t>
  </si>
  <si>
    <t>226小时2分钟</t>
  </si>
  <si>
    <t>2分钟</t>
  </si>
  <si>
    <t>调休03-06 09:00到03-06 18:00 8小时</t>
  </si>
  <si>
    <t>调休03-23 09:00到03-23 18:00 8小时</t>
  </si>
  <si>
    <t>194小时22分钟</t>
  </si>
  <si>
    <t>18分钟</t>
  </si>
  <si>
    <t>上班缺卡
员工考勤补03-12 09:30到03-12 09:30 0.0小时</t>
  </si>
  <si>
    <t>上班缺卡
员工考勤补03-23 09:30到03-23 09:30 0.0小时</t>
  </si>
  <si>
    <t>旷工
调休03-26 09:30到03-26 17:30 8.0小时</t>
  </si>
  <si>
    <t>汪亚伟</t>
  </si>
  <si>
    <t>218小时0分钟</t>
  </si>
  <si>
    <t>2小时46分钟</t>
  </si>
  <si>
    <t>上班迟到4分钟
员工考勤补03-02 09:30到03-02 20:00 10小时</t>
  </si>
  <si>
    <t>上班迟到49分钟
调休03-13 09:30到03-13 10:30 1.0小时</t>
  </si>
  <si>
    <t>休息
调休03-17 09:30到03-17 10:30 1.0小时</t>
  </si>
  <si>
    <t>上班迟到46分钟
调休03-23 09:30到03-23 10:30 1.0小时</t>
  </si>
  <si>
    <t>35小时45分钟</t>
  </si>
  <si>
    <t>上班缺卡
调休03-07 09:30到03-07 12:00 3小时</t>
  </si>
  <si>
    <t>上班缺卡
事假03-08 09:30到03-09 18:30 16小时</t>
  </si>
  <si>
    <t>事假03-08 09:30到03-09 18:30 16小时</t>
  </si>
  <si>
    <t>187小时26分钟</t>
  </si>
  <si>
    <t>58分钟</t>
  </si>
  <si>
    <t>上班迟到39分钟
调休03-02 09:30到03-02 10:30 1.0小时</t>
  </si>
  <si>
    <t>上班缺卡
员工考勤补03-22 09:30到03-22 18:30 9.0小时</t>
  </si>
  <si>
    <t>152小时19分钟</t>
  </si>
  <si>
    <t>上班缺卡
员工考勤补03-02 09:30到03-02 09:30 0.0小时</t>
  </si>
  <si>
    <t>上班迟到43分钟
下班缺卡
员工考勤补03-06 18:30到03-06 18:30 0.0小时</t>
  </si>
  <si>
    <t>上班迟到38分钟</t>
  </si>
  <si>
    <t>上班迟到44分钟
调休03-14 09:30到03-14 10:30 1.0小时</t>
  </si>
  <si>
    <t>上班迟到1小时56分钟
调休03-15 09:30到03-15 11:30 2.0小时</t>
  </si>
  <si>
    <t>上班缺卡
调休03-19 09:30到03-19 18:30 8小时</t>
  </si>
  <si>
    <t>上班迟到6分钟
下班缺卡</t>
  </si>
  <si>
    <t>132小时1分钟</t>
  </si>
  <si>
    <t>5小时48分钟</t>
  </si>
  <si>
    <t>上班迟到5小时0分钟</t>
  </si>
  <si>
    <t>事假03-15 09:00到03-15 18:00 8小时</t>
  </si>
  <si>
    <t>员工考勤补03-19 09:20到03-19 19:00 8小时</t>
  </si>
  <si>
    <t>193小时19分钟</t>
  </si>
  <si>
    <t>员工考勤补03-28 09:30到03-28 19:00 9.5小时</t>
  </si>
  <si>
    <t>164小时40分钟</t>
  </si>
  <si>
    <t>员工考勤补03-01 09:00到03-01 09:00 0.0小时</t>
  </si>
  <si>
    <t>员工考勤补03-02 09:00到03-02 09:00 0.0小时</t>
  </si>
  <si>
    <t>员工考勤补03-05 09:00到03-05 09:00 0.0小时</t>
  </si>
  <si>
    <t>员工考勤补03-07 09:00到03-07 09:00 0.0小时</t>
  </si>
  <si>
    <t>员工考勤补03-08 09:00到03-08 09:00 0.0小时</t>
  </si>
  <si>
    <t>员工考勤补03-12 09:00到03-12 09:00 0.0小时</t>
  </si>
  <si>
    <t>员工考勤补03-13 09:00到03-13 09:00 0.0小时</t>
  </si>
  <si>
    <t>员工考勤补03-14 09:00到03-14 09:00 0.0小时</t>
  </si>
  <si>
    <t>员工考勤补03-15 09:00到03-15 09:00 0.0小时</t>
  </si>
  <si>
    <t>员工考勤补03-19 09:00到03-19 09:00 0.0小时</t>
  </si>
  <si>
    <t>225小时23分钟</t>
  </si>
  <si>
    <t>56分钟</t>
  </si>
  <si>
    <t>员工考勤补03-09 09:00到03-09 18:00 9.0小时</t>
  </si>
  <si>
    <t>调休03-20 09:00到03-20 11:00 2.0小时</t>
  </si>
  <si>
    <t>上班迟到43分钟
调休03-28 09:30到03-28 10:30 1.0小时</t>
  </si>
  <si>
    <t>调休03-29 09:00到03-29 10:00 1.0小时</t>
  </si>
  <si>
    <t>135小时8分钟</t>
  </si>
  <si>
    <t>185小时57分钟</t>
  </si>
  <si>
    <t>4小时40分钟</t>
  </si>
  <si>
    <t>153小时32分钟</t>
  </si>
  <si>
    <t>31小时11分钟</t>
  </si>
  <si>
    <t>上班迟到3小时39分钟
调休03-01 09:30到03-01 12:30 3.0小时</t>
  </si>
  <si>
    <t>上班迟到4小时39分钟
调休03-02 09:30到03-02 14:30 4.0小时</t>
  </si>
  <si>
    <t>上班迟到22分钟
员工考勤补03-05 09:30到03-05 09:30 0.0小时</t>
  </si>
  <si>
    <t>上班迟到4小时5分钟
调休03-06 09:30到03-06 12:30 3.0小时</t>
  </si>
  <si>
    <t>上班迟到19分钟
员工考勤补03-07 09:30到03-07 09:30 0.0小时</t>
  </si>
  <si>
    <t>上班迟到3小时53分钟
调休03-08 09:30到03-08 12:30 3.0小时</t>
  </si>
  <si>
    <t>上班迟到28分钟
员工考勤补03-09 09:30到03-09 09:30 0.0小时</t>
  </si>
  <si>
    <t>上班迟到28分钟
员工考勤补03-13 09:30到03-13 09:30 0.0小时</t>
  </si>
  <si>
    <t>上班迟到4小时1分钟
调休03-14 09:30到03-14 12:30 3.0小时</t>
  </si>
  <si>
    <t>上班迟到29分钟
员工考勤补03-15 09:30到03-15 09:30 0.0小时</t>
  </si>
  <si>
    <t>上班迟到1小时18分钟
调休03-19 09:30到03-19 11:30 2.0小时</t>
  </si>
  <si>
    <t>上班迟到56分钟
调休03-20 09:30到03-20 10:30 1.0小时</t>
  </si>
  <si>
    <t>上班缺卡
员工考勤补03-21 09:30到03-21 18:30 8.0小时</t>
  </si>
  <si>
    <t>上班迟到40分钟
员工考勤补03-22 09:30到03-22 09:30 0.0小时</t>
  </si>
  <si>
    <t>上班迟到4小时52分钟
年假03-23 09:30到03-23 14:30 4小时</t>
  </si>
  <si>
    <t>上班缺卡
年假03-26 09:30到03-26 18:30 8小时</t>
  </si>
  <si>
    <t>上班迟到54分钟
调休03-27 09:30到03-27 10:30 1.0小时</t>
  </si>
  <si>
    <t>上班缺卡
年假03-28 09:30到03-28 18:30 8.0小时</t>
  </si>
  <si>
    <t>208小时24分钟</t>
  </si>
  <si>
    <t>调休03-09 09:00到03-09 12:00 3.0小时</t>
  </si>
  <si>
    <t>228小时57分钟</t>
  </si>
  <si>
    <t>1小时7分钟</t>
  </si>
  <si>
    <t>员工考勤补03-02 09:00到03-02 19:30 10.5小时</t>
  </si>
  <si>
    <t>上班迟到11分钟</t>
  </si>
  <si>
    <t>员工考勤补03-22 09:00到03-22 20:00 11.0小时</t>
  </si>
  <si>
    <t>上班迟到46分钟
调休03-28 09:30到03-28 10:30 1.0小时</t>
  </si>
  <si>
    <t>265小时49分钟</t>
  </si>
  <si>
    <t>9小时32分钟</t>
  </si>
  <si>
    <t>调休03-02 09:00到03-02 10:00 1.0小时</t>
  </si>
  <si>
    <t>调休03-06 09:00到03-06 12:00 3.0小时</t>
  </si>
  <si>
    <t>上班迟到1小时55分钟
调休03-14 09:28到03-14 11:28 2.0小时</t>
  </si>
  <si>
    <t>调休03-16 09:00到03-16 11:00 2.0小时</t>
  </si>
  <si>
    <t>上班迟到3小时40分钟
调休03-23 09:15到03-23 13:15 3小时</t>
  </si>
  <si>
    <t>上班迟到3小时52分钟
调休03-27 09:25到03-27 13:25 3小时</t>
  </si>
  <si>
    <t>调休03-30 09:00到03-30 10:00 1.0小时</t>
  </si>
  <si>
    <t>232小时1分钟</t>
  </si>
  <si>
    <t>2小时5分钟</t>
  </si>
  <si>
    <t>员工考勤补03-02 09:00到03-02 18:49 9.8小时</t>
  </si>
  <si>
    <t>员工考勤补03-08 09:00到03-08 22:02 13.0小时</t>
  </si>
  <si>
    <t>上班迟到59分钟
调休03-16 09:30到03-16 10:30 1.0小时</t>
  </si>
  <si>
    <t>调休03-20 09:00到03-20 14:00 4.0小时</t>
  </si>
  <si>
    <t>员工考勤补03-22 09:00到03-22 20:04 11.1小时</t>
  </si>
  <si>
    <t>上班迟到2分钟
下班缺卡</t>
  </si>
  <si>
    <t>250小时42分钟</t>
  </si>
  <si>
    <t>258小时41分钟</t>
  </si>
  <si>
    <t>调休03-02 09:00到03-02 13:00 3小时</t>
  </si>
  <si>
    <t>调休03-14 09:00到03-14 13:00 3小时</t>
  </si>
  <si>
    <t>调休03-20 09:00到03-20 13:00 3小时</t>
  </si>
  <si>
    <t>255小时13分钟</t>
  </si>
  <si>
    <t>16小时12分钟</t>
  </si>
  <si>
    <t>调休03-02 09:00到03-02 16:00 6.0小时</t>
  </si>
  <si>
    <t>调休03-05 09:00到03-05 12:00 3.0小时</t>
  </si>
  <si>
    <t>上班迟到1小时40分钟</t>
  </si>
  <si>
    <t>上班迟到6小时4分钟</t>
  </si>
  <si>
    <t>上班迟到5分钟
下班缺卡</t>
  </si>
  <si>
    <t>上班缺卡
员工考勤补03-02 09:30到03-02 21:20 10.8小时</t>
  </si>
  <si>
    <t>上班迟到58分钟
调休03-14 09:30到03-14 10:28 1.0小时</t>
  </si>
  <si>
    <t>上班迟到1小时23分钟
调休03-15 09:30到03-15 10:53 2小时</t>
  </si>
  <si>
    <t>上班缺卡
员工考勤补03-20 09:30到03-21 00:11 13.7小时</t>
  </si>
  <si>
    <t>上班迟到1小时17分钟
调休03-21 09:30到03-21 10:47 2小时
员工考勤补03-20 09:30到03-21 00:11 13.7小时</t>
  </si>
  <si>
    <t>上班迟到3小时17分钟
调休03-22 09:30到03-22 12:47 3小时</t>
  </si>
  <si>
    <t>李德鹏</t>
  </si>
  <si>
    <t>252小时17分钟</t>
  </si>
  <si>
    <t>12小时18分钟</t>
  </si>
  <si>
    <t>6.00</t>
  </si>
  <si>
    <t>上班迟到4小时32分钟
员工考勤补03-02 09:30到03-02 14:02 4.5小时</t>
  </si>
  <si>
    <t>休息并打卡
双休日加班03-10 14:39到03-10 18:58 4.3小时</t>
  </si>
  <si>
    <t>上班迟到48分钟
员工考勤补03-16 09:30到03-16 10:18 0.8小时</t>
  </si>
  <si>
    <t>休息
双休日加班03-17 16:00到03-17 18:00 2.0小时</t>
  </si>
  <si>
    <t>上班迟到4小时38分钟
员工考勤补03-20 09:30到03-20 14:08 4.6小时</t>
  </si>
  <si>
    <t>上班迟到17分钟
下班缺卡</t>
  </si>
  <si>
    <t>249小时35分钟</t>
  </si>
  <si>
    <t>4小时34分钟</t>
  </si>
  <si>
    <t>上班缺卡
员工考勤补03-02 09:30到03-02 19:31 10.0小时</t>
  </si>
  <si>
    <t>上班迟到35分钟</t>
  </si>
  <si>
    <t>员工考勤补03-14 08:54到03-14 21:30 12.6小时</t>
  </si>
  <si>
    <t>上班缺卡
员工考勤补03-22 09:30到03-22 23:21 13.8小时</t>
  </si>
  <si>
    <t>247小时55分钟</t>
  </si>
  <si>
    <t>员工考勤补03-02 09:00到03-02 09:01 0.0小时</t>
  </si>
  <si>
    <t>年假03-05 09:00到03-06 18:00 16小时</t>
  </si>
  <si>
    <t>产假03-07 09:00到07-27 18:00 1144小时</t>
  </si>
  <si>
    <t>休息
产假03-07 09:00到07-27 18:00 1144小时</t>
  </si>
  <si>
    <t>219小时49分钟</t>
  </si>
  <si>
    <t>休息并打卡
双休日加班03-10 11:50到03-10 14:50 3.0小时</t>
  </si>
  <si>
    <t>员工考勤补03-20 09:00到03-20 09:01 0.0小时</t>
  </si>
  <si>
    <t>下班缺卡
员工考勤补03-28 18:30到03-28 18:31 0.0小时</t>
  </si>
  <si>
    <t>229小时2分钟</t>
  </si>
  <si>
    <t>员工考勤补03-29 09:00到03-29 09:01 0.0小时</t>
  </si>
  <si>
    <t>员工考勤补03-30 09:00到03-30 09:01 0.0小时</t>
  </si>
  <si>
    <t>240小时31分钟</t>
  </si>
  <si>
    <t>调休03-02 09:00到03-02 12:00 3.0小时</t>
  </si>
  <si>
    <t>员工考勤补03-06 09:00到03-06 09:01 0.0小时</t>
  </si>
  <si>
    <t>调休03-20 09:00到03-20 10:00 1.0小时</t>
  </si>
  <si>
    <t>178小时9分钟</t>
  </si>
  <si>
    <t>调休03-12 09:00到03-14 18:00 24.0小时</t>
  </si>
  <si>
    <t>事假03-15 09:00到03-16 18:00 16.0小时</t>
  </si>
  <si>
    <t>267小时26分钟</t>
  </si>
  <si>
    <t>调休03-06 09:00到03-06 10:00 1.0小时</t>
  </si>
  <si>
    <t>调休03-13 09:00到03-13 10:00 1.0小时</t>
  </si>
  <si>
    <t>调休03-15 09:00到03-15 10:00 1.0小时</t>
  </si>
  <si>
    <t>休息并打卡
双休日加班03-17 15:30到03-17 19:56 4.4小时</t>
  </si>
  <si>
    <t>调休03-21 09:00到03-21 10:00 1.0小时</t>
  </si>
  <si>
    <t>199小时3分钟</t>
  </si>
  <si>
    <t>年假03-29 09:00到03-30 18:00 16小时</t>
  </si>
  <si>
    <t>212小时32分钟</t>
  </si>
  <si>
    <t>员工考勤补03-01 09:00到03-01 23:32 8小时</t>
  </si>
  <si>
    <t>员工考勤补03-14 18:00到03-14 18:00 0.0小时</t>
  </si>
  <si>
    <t>员工考勤补03-28 09:00到03-28 09:00 0.0小时</t>
  </si>
  <si>
    <t>221小时3分钟</t>
  </si>
  <si>
    <t>253小时6分钟</t>
  </si>
  <si>
    <t>13分钟</t>
  </si>
  <si>
    <t>调休03-08 09:00到03-08 10:00 1.0小时</t>
  </si>
  <si>
    <t>员工考勤补03-12 09:01到03-12 09:10 0.1小时</t>
  </si>
  <si>
    <t>休息并打卡
双休日加班03-17 16:00到03-17 20:00 4.0小时</t>
  </si>
  <si>
    <t>调休03-28 09:00到03-28 10:00 1.0小时</t>
  </si>
  <si>
    <t>调休03-30 09:00到03-30 12:00 3.0小时</t>
  </si>
  <si>
    <t>246小时4分钟</t>
  </si>
  <si>
    <t>调休03-14 09:00到03-14 10:00 1.0小时</t>
  </si>
  <si>
    <t>调休03-22 09:00到03-22 10:00 1.0小时</t>
  </si>
  <si>
    <t>153小时35分钟</t>
  </si>
  <si>
    <t>8分钟</t>
  </si>
  <si>
    <t>年假03-01 09:00到03-02 18:00 16小时</t>
  </si>
  <si>
    <t>258小时24分钟</t>
  </si>
  <si>
    <t>员工考勤补03-22 09:00到03-22 09:01 0.0小时</t>
  </si>
  <si>
    <t>264小时38分钟</t>
  </si>
  <si>
    <t>员工考勤补03-14 09:00到03-14 09:01 0.0小时</t>
  </si>
  <si>
    <t>106小时6分钟</t>
  </si>
  <si>
    <t>5小时18分钟</t>
  </si>
  <si>
    <t>上班迟到5小时18分钟</t>
  </si>
  <si>
    <t>245小时52分钟</t>
  </si>
  <si>
    <t>员工考勤补03-02 09:00到03-02 18:00 9.0小时</t>
  </si>
  <si>
    <t>员工考勤补03-06 09:00到03-06 18:00 8小时</t>
  </si>
  <si>
    <t>员工考勤补03-21 09:00到03-21 10:00 1.0小时</t>
  </si>
  <si>
    <t>257小时29分钟</t>
  </si>
  <si>
    <t>员工考勤补03-01 09:00到03-01 09:01 0.0小时</t>
  </si>
  <si>
    <t>调休03-02 09:00到03-02 11:00 2.0小时</t>
  </si>
  <si>
    <t>248小时8分钟</t>
  </si>
  <si>
    <t>171小时22分钟</t>
  </si>
  <si>
    <t>2小时27分钟</t>
  </si>
  <si>
    <t>上班迟到38分钟
员工考勤补03-09 09:30到03-09 09:30 0.0小时</t>
  </si>
  <si>
    <t>上班缺卡
员工考勤补03-20 09:30到03-20 09:30 0.0小时</t>
  </si>
  <si>
    <t>上班缺卡
事假03-26 09:30到03-26 18:30 8小时</t>
  </si>
  <si>
    <t>199小时36分钟</t>
  </si>
  <si>
    <t>29分钟</t>
  </si>
  <si>
    <t>休息
双休日加班03-03 21:30到03-03 23:30 2.0小时</t>
  </si>
  <si>
    <t>上班缺卡
调休03-12 09:30到03-12 18:30 8小时</t>
  </si>
  <si>
    <t>上班缺卡
员工考勤补03-28 09:30到03-28 09:30 0.0小时</t>
  </si>
  <si>
    <t>214小时47分钟</t>
  </si>
  <si>
    <t>上班缺卡
员工考勤补03-08 09:10到03-08 09:10 0.0小时</t>
  </si>
  <si>
    <t>227小时10分钟</t>
  </si>
  <si>
    <t>员工考勤补03-23 09:00到03-23 09:00 0.0小时</t>
  </si>
  <si>
    <t>员工考勤补03-27 09:00到03-27 09:00 0.0小时</t>
  </si>
  <si>
    <t>229小时35分钟</t>
  </si>
  <si>
    <t>10分钟</t>
  </si>
  <si>
    <t>休息并打卡
双休日加班03-10 10:15到03-10 18:15 7.0小时</t>
  </si>
  <si>
    <t>上班迟到9分钟
员工考勤补03-12 09:30到03-12 20:20 10.8小时</t>
  </si>
  <si>
    <t>上班迟到1分钟
员工考勤补03-22 09:30到03-22 20:10 10.7小时</t>
  </si>
  <si>
    <t>199小时13分钟</t>
  </si>
  <si>
    <t>年假03-01 09:00到03-01 18:00 8小时</t>
  </si>
  <si>
    <t>调休03-05 17:00到03-05 18:00 1.0小时
年假03-05 13:00到03-05 17:00 4.0小时</t>
  </si>
  <si>
    <t>210小时57分钟</t>
  </si>
  <si>
    <t>11.00</t>
  </si>
  <si>
    <t>休息并打卡
双休日加班03-04 09:30到03-04 20:30 11.0小时</t>
  </si>
  <si>
    <t>员工考勤补03-08 09:00到03-08 18:00 9.0小时</t>
  </si>
  <si>
    <t>调休03-19 14:00到03-19 18:00 4.0小时</t>
  </si>
  <si>
    <t>156小时27分钟</t>
  </si>
  <si>
    <t>3小时2分钟</t>
  </si>
  <si>
    <t>调休03-02 09:00到03-02 14:00 4小时</t>
  </si>
  <si>
    <t>年假03-08 09:00到03-08 18:00 8小时</t>
  </si>
  <si>
    <t>下班缺卡
员工考勤补03-09 21:25到03-09 21:25 0.0小时</t>
  </si>
  <si>
    <t>上班迟到7分钟
员工考勤补03-15 08:46到03-15 08:46 0.0小时</t>
  </si>
  <si>
    <t>上班迟到1小时57分钟
调休03-16 09:30到03-16 11:30 2.0小时</t>
  </si>
  <si>
    <t>员工考勤补03-19 09:03到03-19 09:03 0.0小时</t>
  </si>
  <si>
    <t>上班迟到40分钟
调休03-22 09:30到03-22 10:30 1.0小时</t>
  </si>
  <si>
    <t>下班缺卡
员工考勤补03-26 19:28到03-26 19:28 0.0小时</t>
  </si>
  <si>
    <t>年假03-27 09:00到03-27 18:00 8.0小时</t>
  </si>
  <si>
    <t>233小时10分钟</t>
  </si>
  <si>
    <t>37分钟</t>
  </si>
  <si>
    <t>休息并打卡
双休日加班03-11 09:48到03-11 18:48 8.0小时</t>
  </si>
  <si>
    <t>237小时55分钟</t>
  </si>
  <si>
    <t>10.00</t>
  </si>
  <si>
    <t>调休03-13 09:00到03-13 12:00 3.0小时</t>
  </si>
  <si>
    <t>员工考勤补03-19 09:00到03-19 20:00 10小时</t>
  </si>
  <si>
    <t>休息并打卡
双休日加班03-25 11:00到03-25 22:00 10小时</t>
  </si>
  <si>
    <t>员工考勤补03-26 09:00到03-26 20:00 10小时</t>
  </si>
  <si>
    <t>146小时20分钟</t>
  </si>
  <si>
    <t>下班缺卡
员工考勤补03-01 18:30到03-01 18:30 0.0小时</t>
  </si>
  <si>
    <t>上班缺卡
事假03-27 09:30到03-27 18:30 8.0小时</t>
  </si>
  <si>
    <t>178小时10分钟</t>
  </si>
  <si>
    <t>上班缺卡
员工考勤补03-05 09:18到03-05 19:07 9.8小时</t>
  </si>
  <si>
    <t>旷工
事假03-23 09:30到03-23 17:30 8.0小时</t>
  </si>
  <si>
    <t>赵由颐</t>
  </si>
  <si>
    <t>2小时16分钟</t>
  </si>
  <si>
    <t>104小时56分钟</t>
  </si>
  <si>
    <t>5小时6分钟</t>
  </si>
  <si>
    <t>上班迟到5小时6分钟</t>
  </si>
  <si>
    <t>员工考勤补03-21 09:00到03-21 22:05 13.1小时</t>
  </si>
  <si>
    <t>产假01-23 09:00到05-30 18:00 1024小时</t>
  </si>
  <si>
    <t>休息
产假01-23 09:00到05-30 18:00 1024小时</t>
  </si>
  <si>
    <t>248小时35分钟</t>
  </si>
  <si>
    <t>9分钟</t>
  </si>
  <si>
    <t>休息并打卡
双休日加班03-11 09:18到03-11 17:43 8.4小时</t>
  </si>
  <si>
    <t>182小时49分钟</t>
  </si>
  <si>
    <t>32分钟</t>
  </si>
  <si>
    <t>上班缺卡
调休03-02 15:30到03-02 18:30 3.0小时
事假03-02 09:30到03-02 15:30 5.0小时</t>
  </si>
  <si>
    <t>上班缺卡
事假03-12 09:30到03-12 18:30 8.0小时</t>
  </si>
  <si>
    <t>上班缺卡
事假03-19 09:30到03-19 18:30 8.0小时</t>
  </si>
  <si>
    <t>员工考勤补03-28 09:00到03-28 10:00 1.0小时</t>
  </si>
  <si>
    <t>员工考勤补03-29 09:00到03-29 10:00 1.0小时</t>
  </si>
  <si>
    <t>199小时50分钟</t>
  </si>
  <si>
    <t>218小时51分钟</t>
  </si>
  <si>
    <t>41分钟</t>
  </si>
  <si>
    <t>员工本埠因03-02 09:00到03-02 15:00 5.0小时</t>
  </si>
  <si>
    <t>员工外埠出03-05 09:00到03-06 18:00 16小时</t>
  </si>
  <si>
    <t>员工本埠因03-12 09:00到03-12 18:00 8.0小时</t>
  </si>
  <si>
    <t>上班迟到7分钟
员工考勤补03-16 18:00到03-16 19:00 1.0小时</t>
  </si>
  <si>
    <t>员工本埠因03-28 09:00到03-28 18:00 8.0小时</t>
  </si>
  <si>
    <t>194小时39分钟</t>
  </si>
  <si>
    <t>员工考勤补03-05 09:00到03-05 10:11 1小时</t>
  </si>
  <si>
    <t>员工考勤补03-12 09:00到03-12 10:00 1.0小时</t>
  </si>
  <si>
    <t>员工考勤补03-29 09:00到03-29 10:09 1小时</t>
  </si>
  <si>
    <t>165小时19分钟</t>
  </si>
  <si>
    <t>6小时11分钟</t>
  </si>
  <si>
    <t>上班迟到6小时11分钟</t>
  </si>
  <si>
    <t>208小时0分钟</t>
  </si>
  <si>
    <t>员工本埠因03-28 13:00到03-28 18:30 5.5小时</t>
  </si>
  <si>
    <t>106小时43分钟</t>
  </si>
  <si>
    <t>上班迟到7小时28分钟</t>
  </si>
  <si>
    <t>员工考勤补03-15 09:00到03-15 09:30 0.5小时</t>
  </si>
  <si>
    <t>员工考勤补03-16 09:00到03-16 09:30 0.5小时
员工考勤补03-16 09:00到03-16 09:30 0.5小时</t>
  </si>
  <si>
    <t>192小时6分钟</t>
  </si>
  <si>
    <t>员工本埠因03-15 09:00到03-15 18:00 8小时</t>
  </si>
  <si>
    <t>正常
员工本埠因03-21 14:00到03-21 16:00 2.0小时</t>
  </si>
  <si>
    <t>下班缺卡
员工考勤补03-26 18:30到03-26 18:31 0.0小时</t>
  </si>
  <si>
    <t>182小时15分钟</t>
  </si>
  <si>
    <t>员工本埠因03-13 09:00到03-13 15:00 6.0小时</t>
  </si>
  <si>
    <t>200小时15分钟</t>
  </si>
  <si>
    <t>51分钟</t>
  </si>
  <si>
    <t>上班缺卡
员工考勤补03-05 09:20到03-05 09:21 0.0小时</t>
  </si>
  <si>
    <t>正常
员工本埠因03-08 10:12到03-08 12:13 2.0小时</t>
  </si>
  <si>
    <t>员工考勤补03-21 09:04到03-21 09:05 0.0小时</t>
  </si>
  <si>
    <t>上班缺卡
员工本埠因03-22 13:52到03-22 16:00 2.1小时
员工本埠因03-22 09:06到03-22 12:07 3.0小时</t>
  </si>
  <si>
    <t>休息并打卡
双休日加班03-24 13:00到03-24 19:02 6.0小时</t>
  </si>
  <si>
    <t>上班迟到51分钟
调休03-27 09:30到03-27 10:30 1.0小时</t>
  </si>
  <si>
    <t>正常
员工本埠因03-28 14:00到03-28 17:00 3.0小时</t>
  </si>
  <si>
    <t>员工本埠因03-30 09:00到03-30 12:00 3.0小时</t>
  </si>
  <si>
    <t>184小时1分钟</t>
  </si>
  <si>
    <t>正常
调休03-19 13:30到03-19 14:30 1.0小时</t>
  </si>
  <si>
    <t>190小时3分钟</t>
  </si>
  <si>
    <t>5.00</t>
  </si>
  <si>
    <t>员工考勤补03-05 09:00到03-05 09:30 0.5小时</t>
  </si>
  <si>
    <t>正常
年假03-19 09:30到03-19 14:30 4小时</t>
  </si>
  <si>
    <t>员工本埠因03-21 09:00到03-21 12:00 3.0小时</t>
  </si>
  <si>
    <t>员工本埠因03-22 09:00到03-22 12:00 3.0小时</t>
  </si>
  <si>
    <t>休息并打卡
双休日加班03-24 11:20到03-24 17:20 5.0小时</t>
  </si>
  <si>
    <t>下班缺卡
员工考勤补03-29 20:00到03-29 20:01 0.0小时</t>
  </si>
  <si>
    <t>202小时24分钟</t>
  </si>
  <si>
    <t>员工考勤补03-19 09:00到03-19 09:30 0.5小时</t>
  </si>
  <si>
    <t>127小时55分钟</t>
  </si>
  <si>
    <t>6小时24分钟</t>
  </si>
  <si>
    <t>上班迟到6小时24分钟</t>
  </si>
  <si>
    <t>员工考勤补03-13 09:00到03-13 09:30 0.5小时</t>
  </si>
  <si>
    <t>员工考勤补03-14 09:00到03-14 09:30 0.5小时</t>
  </si>
  <si>
    <t>事假03-22 09:00到03-22 14:00 4.0小时</t>
  </si>
  <si>
    <t>205小时19分钟</t>
  </si>
  <si>
    <t>182小时0分钟</t>
  </si>
  <si>
    <t>员工外埠出02-28 09:00到03-01 18:00 33.0小时</t>
  </si>
  <si>
    <t>员工本埠因03-20 13:30到03-20 18:30 5.0小时</t>
  </si>
  <si>
    <t>168小时33分钟</t>
  </si>
  <si>
    <t>员工本埠因03-05 09:00到03-05 18:00 9.0小时</t>
  </si>
  <si>
    <t>上班缺卡
事假03-28 09:38到03-30 18:38 24小时</t>
  </si>
  <si>
    <t>事假03-28 09:38到03-30 18:38 24小时</t>
  </si>
  <si>
    <t>164小时11分钟</t>
  </si>
  <si>
    <t>员工本埠因03-15 09:04到03-15 14:04 4.0小时</t>
  </si>
  <si>
    <t>员工外埠出03-20 09:00到03-20 16:26 7.4小时</t>
  </si>
  <si>
    <t>员工本埠因03-22 09:00到03-22 18:00 8.0小时</t>
  </si>
  <si>
    <t>年假03-26 09:00到03-27 18:00 16.0小时</t>
  </si>
  <si>
    <t>190小时18分钟</t>
  </si>
  <si>
    <t>员工本埠因03-09 13:00到03-09 18:30 5.5小时</t>
  </si>
  <si>
    <t>员工本埠因03-15 09:00到03-15 18:00 9.0小时</t>
  </si>
  <si>
    <t>员工本埠因03-22 13:30到03-22 18:30 5.0小时</t>
  </si>
  <si>
    <t>员工考勤补03-27 18:00到03-27 18:30 0.5小时</t>
  </si>
  <si>
    <t>员工本埠因03-30 14:00到03-30 18:30 4.5小时</t>
  </si>
  <si>
    <t>179小时37分钟</t>
  </si>
  <si>
    <t>员工考勤补03-05 09:00到03-05 09:03 0.1小时</t>
  </si>
  <si>
    <t>员工考勤补03-15 09:00到03-15 09:02 0.0小时</t>
  </si>
  <si>
    <t>下班缺卡
员工考勤补03-21 18:30到03-21 18:31 0.0小时</t>
  </si>
  <si>
    <t>黄筱嫒</t>
  </si>
  <si>
    <t>183小时35分钟</t>
  </si>
  <si>
    <t>员工本埠因03-27 13:30到03-27 18:30 5.0小时</t>
  </si>
  <si>
    <t>167小时52分钟</t>
  </si>
  <si>
    <t>16分钟</t>
  </si>
  <si>
    <t>员工考勤补03-05 09:00到03-05 09:38 0.6小时</t>
  </si>
  <si>
    <t>年假03-06 09:00到03-06 18:00 8小时</t>
  </si>
  <si>
    <t>员工考勤补03-15 09:00到03-15 09:10 0.2小时</t>
  </si>
  <si>
    <t>上班迟到3分钟
员工本埠因03-20 13:00到03-20 18:00 5.0小时</t>
  </si>
  <si>
    <t>年假03-29 09:00到03-29 13:00 4.0小时</t>
  </si>
  <si>
    <t>177小时41分钟</t>
  </si>
  <si>
    <t>员工考勤补03-05 09:00到03-05 09:05 0.1小时</t>
  </si>
  <si>
    <t>员工考勤补03-21 09:00到03-21 09:05 0.1小时</t>
  </si>
  <si>
    <t>全薪病假03-28 09:00到03-28 18:00 8小时</t>
  </si>
  <si>
    <t>208小时50分钟</t>
  </si>
  <si>
    <t>调休03-08 09:00到03-08 18:00 8小时</t>
  </si>
  <si>
    <t>46小时21分钟</t>
  </si>
  <si>
    <t>6小时28分钟</t>
  </si>
  <si>
    <t>上班迟到21分钟
下班缺卡</t>
  </si>
  <si>
    <t>上班缺卡
事假03-05 10:00到03-05 18:00 8.0小时</t>
  </si>
  <si>
    <t>上班迟到42分钟
下班缺卡</t>
  </si>
  <si>
    <t>上班迟到31分钟
下班缺卡</t>
  </si>
  <si>
    <t>上班迟到1小时4分钟</t>
  </si>
  <si>
    <t>休息
双休日加班03-11 22:00到03-12 08:00 10.0小时</t>
  </si>
  <si>
    <t>上班缺卡
调休03-12 10:00到03-12 18:00 8.0小时
双休日加班03-11 22:00到03-12 08:00 10.0小时</t>
  </si>
  <si>
    <t>上班迟到45分钟
下班缺卡</t>
  </si>
  <si>
    <t>上班迟到37分钟
双休日加班03-15 22:00到03-16 08:00 10.0小时</t>
  </si>
  <si>
    <t>上班缺卡
调休03-16 10:00到03-16 18:00 8.0小时
双休日加班03-15 22:00到03-16 08:00 10.0小时</t>
  </si>
  <si>
    <t>上班迟到36分钟</t>
  </si>
  <si>
    <t>上班迟到40分钟
下班缺卡</t>
  </si>
  <si>
    <t>上班迟到39分钟</t>
  </si>
  <si>
    <t>239小时44分钟</t>
  </si>
  <si>
    <t>员工考勤补03-09 09:00到03-09 18:30 9.5小时</t>
  </si>
  <si>
    <t>109小时50分钟</t>
  </si>
  <si>
    <t>4小时17分钟</t>
  </si>
  <si>
    <t>上班迟到27分钟</t>
  </si>
  <si>
    <t>上班迟到39分钟
下班缺卡</t>
  </si>
  <si>
    <t>上班迟到41分钟</t>
  </si>
  <si>
    <t>9小时52分钟</t>
  </si>
  <si>
    <t>203小时12分钟</t>
  </si>
  <si>
    <t>5小时0分钟</t>
  </si>
  <si>
    <t>婚假02-22 09:00到03-03 18:00 64小时</t>
  </si>
  <si>
    <t>休息
婚假02-22 09:00到03-03 18:00 64小时</t>
  </si>
  <si>
    <t>上班迟到22分钟</t>
  </si>
  <si>
    <t>上班迟到1小时41分钟</t>
  </si>
  <si>
    <t>242小时59分钟</t>
  </si>
  <si>
    <t>160小时10分钟</t>
  </si>
  <si>
    <t>上班缺卡
年假03-12 09:30到03-19 18:30 48小时</t>
  </si>
  <si>
    <t>年假03-12 09:30到03-19 18:30 48小时</t>
  </si>
  <si>
    <t>休息
年假03-12 09:30到03-19 18:30 48小时</t>
  </si>
  <si>
    <t>196小时46分钟</t>
  </si>
  <si>
    <t>184小时39分钟</t>
  </si>
  <si>
    <t>7小时22分钟</t>
  </si>
  <si>
    <t>员工考勤补03-01 09:00到03-01 18:19 9.3小时</t>
  </si>
  <si>
    <t>上班迟到1小时16分钟</t>
  </si>
  <si>
    <t>上班迟到14分钟
下班缺卡</t>
  </si>
  <si>
    <t>上班迟到29分钟</t>
  </si>
  <si>
    <t>248小时5分钟</t>
  </si>
  <si>
    <t>5小时23分钟</t>
  </si>
  <si>
    <t>211小时45分钟</t>
  </si>
  <si>
    <t>8小时3分钟</t>
  </si>
  <si>
    <t>上班迟到2小时18分钟</t>
  </si>
  <si>
    <t>上班迟到40分钟</t>
  </si>
  <si>
    <t>171小时37分钟</t>
  </si>
  <si>
    <t>1小时25分钟</t>
  </si>
  <si>
    <t>93小时37分钟</t>
  </si>
  <si>
    <t>40小时7分钟</t>
  </si>
  <si>
    <t>上班迟到7小时45分钟
下班缺卡</t>
  </si>
  <si>
    <t>上班迟到8小时14分钟
下班缺卡</t>
  </si>
  <si>
    <t>上班迟到7小时58分钟
下班缺卡</t>
  </si>
  <si>
    <t>上班迟到8小时7分钟</t>
  </si>
  <si>
    <t>上班迟到8小时3分钟</t>
  </si>
  <si>
    <t>143小时20分钟</t>
  </si>
  <si>
    <t>2小时24分钟</t>
  </si>
  <si>
    <t>35.00</t>
  </si>
  <si>
    <t>上班缺卡
员工考勤补03-01 09:30到03-01 18:30 8.0小时</t>
  </si>
  <si>
    <t>上班缺卡
员工考勤补03-06 09:30到03-06 18:30 8.0小时</t>
  </si>
  <si>
    <t>正常
节假日加班03-07 18:00到03-08 08:00 14.0小时</t>
  </si>
  <si>
    <t>调休03-08 09:00到03-08 18:00 8.0小时
节假日加班03-07 18:00到03-08 08:00 14.0小时</t>
  </si>
  <si>
    <t>上班缺卡
双休日加班03-13 18:00到03-14 08:00 14.0小时
员工考勤补03-13 09:30到03-13 18:30 8.0小时</t>
  </si>
  <si>
    <t>调休03-14 09:00到03-14 18:00 8小时
双休日加班03-13 18:00到03-14 08:00 14.0小时</t>
  </si>
  <si>
    <t>休息
双休日加班03-18 18:00到03-19 08:00 14.0小时</t>
  </si>
  <si>
    <t>调休03-19 09:00到03-19 18:00 8.0小时
双休日加班03-18 18:00到03-19 08:00 14.0小时</t>
  </si>
  <si>
    <t>上班缺卡
员工考勤补03-20 09:30到03-20 18:30 8.0小时</t>
  </si>
  <si>
    <t>150小时51分钟</t>
  </si>
  <si>
    <t>调休03-16 09:00到03-16 18:00 8小时</t>
  </si>
  <si>
    <t>调休03-23 13:00到03-23 18:00 5.0小时</t>
  </si>
  <si>
    <t>172小时51分钟</t>
  </si>
  <si>
    <t>47分钟</t>
  </si>
  <si>
    <t>事假03-01 09:00到03-01 18:00 8小时</t>
  </si>
  <si>
    <t>事假03-02 09:00到03-02 18:00 8小时</t>
  </si>
  <si>
    <t>220小时56分钟</t>
  </si>
  <si>
    <t>32.00</t>
  </si>
  <si>
    <t>休息
双休日加班03-03 09:00到03-03 18:00 8.0小时</t>
  </si>
  <si>
    <t>休息
双休日加班03-04 09:00到03-04 18:00 8.0小时</t>
  </si>
  <si>
    <t>员工考勤补03-05 09:00到03-05 22:00 12.0小时</t>
  </si>
  <si>
    <t>休息
双休日加班03-17 09:00到03-17 18:00 8.0小时</t>
  </si>
  <si>
    <t>171小时6分钟</t>
  </si>
  <si>
    <t>36.00</t>
  </si>
  <si>
    <t>调休03-01 09:00到03-01 18:00 8.0小时</t>
  </si>
  <si>
    <t>休息
双休日加班03-03 09:00到03-03 18:00 9.0小时</t>
  </si>
  <si>
    <t>休息
双休日加班03-10 09:30到03-10 18:30 9.0小时</t>
  </si>
  <si>
    <t>休息
双休日加班03-17 09:00到03-17 18:00 9.0小时</t>
  </si>
  <si>
    <t>休息
双休日加班03-24 09:00到03-24 18:00 9.0小时</t>
  </si>
  <si>
    <t>106小时36分钟</t>
  </si>
  <si>
    <t>33分钟</t>
  </si>
  <si>
    <t>休息
双休日加班03-24 09:30到03-24 18:00 8.5小时</t>
  </si>
  <si>
    <t>51小时30分钟</t>
  </si>
  <si>
    <t>5小时54分钟</t>
  </si>
  <si>
    <t>上班迟到5小时54分钟</t>
  </si>
  <si>
    <t>148小时55分钟</t>
  </si>
  <si>
    <t>4小时25分钟</t>
  </si>
  <si>
    <t>24.00</t>
  </si>
  <si>
    <t>休息
双休日加班03-03 09:00到03-03 18:00 8小时</t>
  </si>
  <si>
    <t>上班迟到13分钟
下班缺卡</t>
  </si>
  <si>
    <t>休息
双休日加班03-17 09:00到03-17 18:00 8小时</t>
  </si>
  <si>
    <t>休息
双休日加班03-24 09:00到03-24 18:00 8小时</t>
  </si>
  <si>
    <t>调休03-27 09:00到03-27 18:00 8小时</t>
  </si>
  <si>
    <t>154小时44分钟</t>
  </si>
  <si>
    <t>员工考勤补03-07 09:00到03-07 18:00 8小时</t>
  </si>
  <si>
    <t>员工考勤补03-08 09:00到03-08 18:00 8小时</t>
  </si>
  <si>
    <t>休息
双休日加班03-11 09:00到03-11 18:00 8小时</t>
  </si>
  <si>
    <t>休息
双休日加班03-25 09:00到03-25 18:00 8小时</t>
  </si>
  <si>
    <t>127小时16分钟</t>
  </si>
  <si>
    <t>1小时11分钟</t>
  </si>
  <si>
    <t>员工考勤补03-01 09:00到03-01 18:00 9.0小时</t>
  </si>
  <si>
    <t>张健</t>
  </si>
  <si>
    <t>131小时3分钟</t>
  </si>
  <si>
    <t>36小时3分钟</t>
  </si>
  <si>
    <t>14.00</t>
  </si>
  <si>
    <t>上班迟到5小时22分钟</t>
  </si>
  <si>
    <t>上班迟到5小时59分钟</t>
  </si>
  <si>
    <t>上班迟到8小时11分钟</t>
  </si>
  <si>
    <t>上班迟到8小时6分钟
下班缺卡
双休日加班03-14 18:00到03-15 08:00 14.0小时</t>
  </si>
  <si>
    <t>下班缺卡
双休日加班03-14 18:00到03-15 08:00 14.0小时</t>
  </si>
  <si>
    <t>上班迟到7小时8分钟
下班缺卡</t>
  </si>
  <si>
    <t>156小时42分钟</t>
  </si>
  <si>
    <t>42小时20分钟</t>
  </si>
  <si>
    <t>上班迟到8小时13分钟
下班缺卡</t>
  </si>
  <si>
    <t>上班迟到7小时51分钟</t>
  </si>
  <si>
    <t>上班迟到5小时34分钟</t>
  </si>
  <si>
    <t>上班迟到4小时17分钟</t>
  </si>
  <si>
    <t>上班迟到4小时10分钟</t>
  </si>
  <si>
    <t>126小时46分钟</t>
  </si>
  <si>
    <t>28.00</t>
  </si>
  <si>
    <t>46.00</t>
  </si>
  <si>
    <t>正常
双休日加班03-06 23:00到03-07 08:00 9.0小时</t>
  </si>
  <si>
    <t>调休03-07 09:00到03-07 18:00 8小时
双休日加班03-06 23:00到03-07 08:00 9.0小时</t>
  </si>
  <si>
    <t>休息
双休日加班03-10 09:00到03-10 18:00 9.0小时</t>
  </si>
  <si>
    <t>调休03-12 09:00到03-12 18:00 8小时
双休日加班03-11 22:00到03-12 08:00 10.0小时</t>
  </si>
  <si>
    <t>员工考勤补03-13 09:00到03-13 09:05 0.1小时</t>
  </si>
  <si>
    <t>节假日加班03-16 22:00到03-17 08:00 10.0小时
员工考勤补03-16 09:00到03-16 09:01 0.0小时</t>
  </si>
  <si>
    <t>休息
节假日加班03-16 22:00到03-17 08:00 10.0小时</t>
  </si>
  <si>
    <t>休息
双休日加班03-18 09:00到03-18 18:00 9.0小时</t>
  </si>
  <si>
    <t>正常
节假日加班03-21 22:00到03-22 08:00 10.0小时</t>
  </si>
  <si>
    <t>调休03-22 09:00到03-22 18:00 8小时
节假日加班03-21 22:00到03-22 08:00 10.0小时</t>
  </si>
  <si>
    <t>休息
双休日加班03-25 09:00到03-25 18:00 9.0小时</t>
  </si>
  <si>
    <t>104小时19分钟</t>
  </si>
  <si>
    <t>5小时35分钟</t>
  </si>
  <si>
    <t>上班迟到5小时35分钟</t>
  </si>
  <si>
    <t>下班缺卡
员工考勤补03-19 18:30到03-19 18:40 0.2小时</t>
  </si>
  <si>
    <t>202小时38分钟</t>
  </si>
  <si>
    <t>237小时57分钟</t>
  </si>
  <si>
    <t>193小时41分钟</t>
  </si>
  <si>
    <t>上班缺卡
员工考勤补03-12 09:30到03-12 23:03 13.6小时</t>
  </si>
  <si>
    <t>员工考勤补03-27 09:17到03-27 18:30 8小时</t>
  </si>
  <si>
    <t>184小时31分钟</t>
  </si>
  <si>
    <t>上班缺卡
调休03-27 09:30到03-27 10:30 1.0小时</t>
  </si>
  <si>
    <t>18小时30分钟</t>
  </si>
  <si>
    <t>7小时14分钟</t>
  </si>
  <si>
    <t>上班迟到7小时14分钟</t>
  </si>
  <si>
    <t>190小时57分钟</t>
  </si>
  <si>
    <t>年假03-15 09:00到03-15 18:00 8小时</t>
  </si>
  <si>
    <t>员工考勤补03-29 09:20到03-29 18:30 8.2小时</t>
  </si>
  <si>
    <t>员工考勤补03-30 09:20到03-30 18:30 8.2小时</t>
  </si>
  <si>
    <t>198小时45分钟</t>
  </si>
  <si>
    <t>员工考勤补03-06 09:03到03-06 18:24 9.3小时</t>
  </si>
  <si>
    <t>员工考勤补03-14 09:02到03-14 18:15 9.2小时</t>
  </si>
  <si>
    <t>220小时19分钟</t>
  </si>
  <si>
    <t>202小时17分钟</t>
  </si>
  <si>
    <t>上班迟到12分钟
员工考勤补03-12 09:25到03-12 20:20 10.9小时</t>
  </si>
  <si>
    <t>正常
调休03-19 13:00到03-19 15:00 2.0小时</t>
  </si>
  <si>
    <t>上班迟到9分钟
员工考勤补03-21 09:25到03-21 23:03 13.6小时</t>
  </si>
  <si>
    <t>上班迟到7分钟
员工考勤补03-27 09:25到03-27 20:10 10.8小时</t>
  </si>
  <si>
    <t>201小时10分钟</t>
  </si>
  <si>
    <t>休息并打卡
双休日加班03-11 12:36到03-11 18:40 6.1小时</t>
  </si>
  <si>
    <t>上班缺卡
员工考勤补03-26 09:25到03-26 09:25 0.0小时</t>
  </si>
  <si>
    <t>191小时59分钟</t>
  </si>
  <si>
    <t>36分钟</t>
  </si>
  <si>
    <t>217小时1分钟</t>
  </si>
  <si>
    <t>209小时30分钟</t>
  </si>
  <si>
    <t>38分钟</t>
  </si>
  <si>
    <t>员工考勤补03-09 09:00到03-09 09:00 0.0小时</t>
  </si>
  <si>
    <t>上班迟到10分钟
员工考勤补03-22 09:30到03-22 09:30 0.0小时</t>
  </si>
  <si>
    <t>上班迟到11分钟
员工考勤补03-26 09:30到03-26 09:30 0.0小时</t>
  </si>
  <si>
    <t>205小时7分钟</t>
  </si>
  <si>
    <t>4小时35分钟</t>
  </si>
  <si>
    <t>上班缺卡
员工考勤补03-05 09:20到03-05 18:47 9.4小时</t>
  </si>
  <si>
    <t>上班缺卡
员工考勤补03-09 09:22到03-09 22:10 13小时</t>
  </si>
  <si>
    <t>上班迟到52分钟
调休03-21 09:30到03-21 10:22 1小时</t>
  </si>
  <si>
    <t>上班迟到1小时44分钟
调休03-22 09:30到03-22 11:18 2小时</t>
  </si>
  <si>
    <t>上班迟到49分钟
调休03-27 09:30到03-27 10:25 1.0小时</t>
  </si>
  <si>
    <t>207小时50分钟</t>
  </si>
  <si>
    <t>调休03-12 09:00到03-12 12:00 3.0小时</t>
  </si>
  <si>
    <t>194小时51分钟</t>
  </si>
  <si>
    <t>上班迟到27分钟
员工考勤补03-08 09:25到03-08 09:25 0.0小时</t>
  </si>
  <si>
    <t>上班缺卡
员工考勤补03-09 09:25到03-09 09:25 0.0小时</t>
  </si>
  <si>
    <t>上班缺卡
员工考勤补03-22 09:08到03-22 09:08 0.0小时</t>
  </si>
  <si>
    <t>上班迟到28分钟
调休03-30 09:23到03-30 10:23 1.0小时</t>
  </si>
  <si>
    <t>177小时56分钟</t>
  </si>
  <si>
    <t>下班缺卡
员工考勤补03-07 22:10到03-07 22:10 0.0小时</t>
  </si>
  <si>
    <t>下班缺卡
员工考勤补03-12 18:30到03-12 18:30 0.0小时</t>
  </si>
  <si>
    <t>休息并打卡
双休日加班03-31 09:00到03-31 18:00 8.0小时</t>
  </si>
  <si>
    <t>220小时13分钟</t>
  </si>
  <si>
    <t>2小时47分钟</t>
  </si>
  <si>
    <t>上班迟到1小时13分钟</t>
  </si>
  <si>
    <t>167小时35分钟</t>
  </si>
  <si>
    <t>上班迟到23分钟
事假03-05 09:30到03-05 10:30 1.0小时</t>
  </si>
  <si>
    <t>旷工
年假03-08 09:24到03-08 17:24 8.0小时</t>
  </si>
  <si>
    <t>旷工
年假03-09 09:25到03-09 17:26 8.0小时</t>
  </si>
  <si>
    <t>旷工
事假03-19 09:30到03-19 17:30 8.0小时</t>
  </si>
  <si>
    <t>上班迟到24分钟
事假03-26 09:30到03-26 10:30 1.0小时</t>
  </si>
  <si>
    <t>调休03-01 09:00到03-02 18:00 16.0小时</t>
  </si>
  <si>
    <t>上班缺卡
调休03-05 09:30到03-06 18:30 16.0小时</t>
  </si>
  <si>
    <t>调休03-05 09:30到03-06 18:30 16.0小时</t>
  </si>
  <si>
    <t>201小时19分钟</t>
  </si>
  <si>
    <t>1小时42分钟</t>
  </si>
  <si>
    <t>上班迟到1小时42分钟</t>
  </si>
  <si>
    <t>206小时56分钟</t>
  </si>
  <si>
    <t>163小时57分钟</t>
  </si>
  <si>
    <t>1小时55分钟</t>
  </si>
  <si>
    <t>上班缺卡
员工考勤补03-05 09:17到03-05 09:17 0.0小时</t>
  </si>
  <si>
    <t>上班迟到22分钟
员工考勤补03-15 09:18到03-15 09:18 0.0小时</t>
  </si>
  <si>
    <t>上班缺卡
事假03-23 09:19到03-23 18:19 8.0小时</t>
  </si>
  <si>
    <t>上班缺卡
事假03-27 09:20到03-27 12:00 3小时</t>
  </si>
  <si>
    <t>203小时54分钟</t>
  </si>
  <si>
    <t>203小时30分钟</t>
  </si>
  <si>
    <t>员工考勤补03-02 09:30到03-02 18:30 8小时</t>
  </si>
  <si>
    <t>员工考勤补03-15 09:30到03-15 20:00 10.5小时</t>
  </si>
  <si>
    <t>98小时37分钟</t>
  </si>
  <si>
    <t>1小时43分钟</t>
  </si>
  <si>
    <t>上班迟到1小时43分钟</t>
  </si>
  <si>
    <t>198小时37分钟</t>
  </si>
  <si>
    <t>204小时30分钟</t>
  </si>
  <si>
    <t>2小时4分钟</t>
  </si>
  <si>
    <t>上班缺卡
员工考勤补03-08 09:30到03-08 19:00 8.5小时</t>
  </si>
  <si>
    <t>上班迟到1小时0分钟
员工考勤补03-09 09:30到03-09 20:00 9.5小时</t>
  </si>
  <si>
    <t>上班迟到9分钟
员工考勤补03-29 09:30到03-29 22:10 12.7小时</t>
  </si>
  <si>
    <t>213小时7分钟</t>
  </si>
  <si>
    <t>211小时5分钟</t>
  </si>
  <si>
    <t>5小时30分钟</t>
  </si>
  <si>
    <t>200小时25分钟</t>
  </si>
  <si>
    <t>调休03-09 09:00到03-09 13:00 4.0小时</t>
  </si>
  <si>
    <t>调休03-30 09:00到03-30 13:00 4.0小时</t>
  </si>
  <si>
    <t>207小时18分钟</t>
  </si>
  <si>
    <t>上班缺卡
员工考勤补03-30 09:30到03-30 09:30 0.0小时</t>
  </si>
  <si>
    <t>216小时2分钟</t>
  </si>
  <si>
    <t>员工考勤补03-14 09:30到03-14 18:30 8小时</t>
  </si>
  <si>
    <t>12分钟</t>
  </si>
  <si>
    <t>员工考勤补03-16 09:00到03-16 09:00 0.0小时</t>
  </si>
  <si>
    <t>93小时30分钟</t>
  </si>
  <si>
    <t>6小时52分钟</t>
  </si>
  <si>
    <t>上班迟到6小时52分钟</t>
  </si>
  <si>
    <t>180小时2分钟</t>
  </si>
  <si>
    <t>调休03-19 09:00到03-19 13:00 4.0小时</t>
  </si>
  <si>
    <t>上班缺卡
员工考勤补03-26 09:10到03-26 20:06 10.9小时</t>
  </si>
  <si>
    <t>172小时47分钟</t>
  </si>
  <si>
    <t>调休03-08 13:30到03-08 18:30 5.0小时</t>
  </si>
  <si>
    <t>上班缺卡
员工考勤补03-12 09:25到03-12 09:25 0.0小时</t>
  </si>
  <si>
    <t>上班缺卡
员工考勤补03-14 09:25到03-14 09:25 0.0小时</t>
  </si>
  <si>
    <t>上班迟到50分钟
调休03-21 09:20到03-21 10:20 1.0小时</t>
  </si>
  <si>
    <t>上班迟到17分钟
调休03-30 09:10到03-30 10:10 1.0小时</t>
  </si>
  <si>
    <t>209小时58分钟</t>
  </si>
  <si>
    <t>Yuki</t>
  </si>
  <si>
    <t>178小时25分钟</t>
  </si>
  <si>
    <t>213小时39分钟</t>
  </si>
  <si>
    <t>205小时26分钟</t>
  </si>
  <si>
    <t>79小时40分钟</t>
  </si>
  <si>
    <t>市场部-商务部-商务四部</t>
  </si>
  <si>
    <t>174小时32分钟</t>
  </si>
  <si>
    <t>年假03-02 14:00到03-02 18:00 4.0小时</t>
  </si>
  <si>
    <t>上班迟到3分钟
下班缺卡</t>
  </si>
  <si>
    <t>73小时10分钟</t>
  </si>
  <si>
    <t>3小时17分钟</t>
  </si>
  <si>
    <t>上班迟到3小时17分钟</t>
  </si>
  <si>
    <t>员工考勤补03-27 09:30到03-27 18:30 9.0小时</t>
  </si>
  <si>
    <t>员工考勤补03-28 18:02到03-28 18:30 0.5小时</t>
  </si>
  <si>
    <t>50小时47分钟</t>
  </si>
  <si>
    <t>3小时18分钟</t>
  </si>
  <si>
    <t>151小时18分钟</t>
  </si>
  <si>
    <t>14分钟</t>
  </si>
  <si>
    <t>上班缺卡
员工考勤补03-01 09:30到03-01 10:30 1.0小时</t>
  </si>
  <si>
    <t>事假03-13 13:30到03-13 18:30 5.0小时</t>
  </si>
  <si>
    <t>上班缺卡
员工外埠出03-14 09:30到03-16 18:30 57.0小时</t>
  </si>
  <si>
    <t>员工外埠出03-14 09:30到03-16 18:30 57.0小时</t>
  </si>
  <si>
    <t>上班缺卡
员工外埠出03-28 09:42到03-31 18:44 81.0小时</t>
  </si>
  <si>
    <t>员工外埠出03-28 09:42到03-31 18:44 81.0小时</t>
  </si>
  <si>
    <t>休息
员工外埠出03-28 09:42到03-31 18:44 81.0小时</t>
  </si>
  <si>
    <t>173小时31分钟</t>
  </si>
  <si>
    <t>员工考勤补03-14 09:30到03-14 18:30 9.0小时</t>
  </si>
  <si>
    <t>上班缺卡
员工考勤补03-15 09:30到03-15 18:30 9.0小时
员工考勤补03-15 09:30到03-15 18:30 9.0小时</t>
  </si>
  <si>
    <t>员工考勤补03-28 09:30到03-28 18:30 9.0小时</t>
  </si>
  <si>
    <t>185小时10分钟</t>
  </si>
  <si>
    <t>顾晓琴</t>
  </si>
  <si>
    <t>185小时35分钟</t>
  </si>
  <si>
    <t>事假03-02 13:30到03-02 18:00 5小时</t>
  </si>
  <si>
    <t>156小时32分钟</t>
  </si>
  <si>
    <t>下班缺卡
员工考勤补03-01 19:00到03-01 19:01 0.0小时</t>
  </si>
  <si>
    <t>事假03-06 09:00到03-09 18:00 32小时</t>
  </si>
  <si>
    <t>下班缺卡
员工考勤补03-29 20:05到03-29 20:20 0.3小时</t>
  </si>
  <si>
    <t>198小时22分钟</t>
  </si>
  <si>
    <t>183小时17分钟</t>
  </si>
  <si>
    <t>员工外埠出03-14 09:00到03-16 18:59 24小时</t>
  </si>
  <si>
    <t>员工外埠出03-28 09:00到03-30 18:24 57.4小时</t>
  </si>
  <si>
    <t>178小时24分钟</t>
  </si>
  <si>
    <t>上班缺卡
事假03-26 09:30到03-27 18:30 16小时</t>
  </si>
  <si>
    <t>事假03-26 09:30到03-27 18:30 16小时</t>
  </si>
  <si>
    <t>162小时39分钟</t>
  </si>
  <si>
    <t>事假03-06 09:00到03-06 18:00 8小时</t>
  </si>
  <si>
    <t>129小时29分钟</t>
  </si>
  <si>
    <t>上班迟到1分钟
下班缺卡</t>
  </si>
  <si>
    <t>33小时26分钟</t>
  </si>
  <si>
    <t>182小时55分钟</t>
  </si>
  <si>
    <t>63小时55分钟</t>
  </si>
  <si>
    <t>2小时0分钟</t>
  </si>
  <si>
    <t>上班迟到2小时0分钟</t>
  </si>
  <si>
    <t>159小时15分钟</t>
  </si>
  <si>
    <t>21分钟</t>
  </si>
  <si>
    <t>事假03-21 09:00到03-21 18:00 8小时</t>
  </si>
  <si>
    <t>172小时42分钟</t>
  </si>
  <si>
    <t>员工考勤补03-26 18:00到03-26 19:00 1.0小时</t>
  </si>
  <si>
    <t>179小时11分钟</t>
  </si>
  <si>
    <t>员工考勤补03-16 09:00到03-16 18:00 8小时</t>
  </si>
  <si>
    <t>员工考勤补03-28 09:00到03-28 18:00 8小时</t>
  </si>
  <si>
    <t>198小时47分钟</t>
  </si>
  <si>
    <t>员工考勤补03-02 09:00到03-02 18:00 8小时</t>
  </si>
  <si>
    <t>员工考勤补03-29 09:00到03-29 18:00 8.0小时</t>
  </si>
  <si>
    <t>160小时54分钟</t>
  </si>
  <si>
    <t>事假03-02 16:00到03-02 18:00 2.0小时</t>
  </si>
  <si>
    <t>年假03-08 14:00到03-08 18:00 4.0小时</t>
  </si>
  <si>
    <t>事假03-19 09:00到03-19 18:00 8.0小时</t>
  </si>
  <si>
    <t>159小时12分钟</t>
  </si>
  <si>
    <t>上班缺卡
员工本埠因03-20 16:00到03-20 18:00 2.0小时</t>
  </si>
  <si>
    <t>员工本埠因03-22 15:00到03-22 18:00 3.0小时</t>
  </si>
  <si>
    <t>183小时37分钟</t>
  </si>
  <si>
    <t>187小时18分钟</t>
  </si>
  <si>
    <t>上班缺卡
员工考勤补03-16 09:15到03-16 19:00 9小时</t>
  </si>
  <si>
    <t>191小时41分钟</t>
  </si>
  <si>
    <t>1小时12分钟</t>
  </si>
  <si>
    <t>上班迟到7分钟
下班缺卡
员工考勤补03-01 18:30到03-01 18:30 0.0小时</t>
  </si>
  <si>
    <t>下班早退10分钟</t>
  </si>
  <si>
    <t>下班缺卡
员工考勤补03-13 18:30到03-13 18:30 0.0小时</t>
  </si>
  <si>
    <t>下班早退14分钟</t>
  </si>
  <si>
    <t>下班早退6分钟</t>
  </si>
  <si>
    <t>下班早退9分钟</t>
  </si>
  <si>
    <t>下班早退33分钟</t>
  </si>
  <si>
    <t>190小时7分钟</t>
  </si>
  <si>
    <t>李洁</t>
  </si>
  <si>
    <t>182小时4分钟</t>
  </si>
  <si>
    <t>7分钟</t>
  </si>
  <si>
    <t>下班缺卡
员工考勤补03-20 18:30到03-20 18:30 0.0小时</t>
  </si>
  <si>
    <t>26小时29分钟</t>
  </si>
  <si>
    <t>203小时42分钟</t>
  </si>
  <si>
    <t>员工本埠因03-06 13:00到03-06 18:00 5.0小时</t>
  </si>
  <si>
    <t>员工本埠因03-14 15:00到03-14 18:00 3.0小时</t>
  </si>
  <si>
    <t>事假03-23 14:00到03-23 18:00 4.0小时</t>
  </si>
  <si>
    <t>员工本埠因03-30 15:00到03-30 18:00 3.0小时</t>
  </si>
  <si>
    <t>190小时37分钟</t>
  </si>
  <si>
    <t>员工考勤补03-21 18:00到03-21 18:39 0.7小时</t>
  </si>
  <si>
    <t>员工考勤补03-29 18:00到03-29 18:30 0.5小时</t>
  </si>
  <si>
    <t>142小时22分钟</t>
  </si>
  <si>
    <t>下班缺卡
事假03-09 09:00到03-09 17:00 8.0小时</t>
  </si>
  <si>
    <t>上班缺卡
员工本埠因03-22 09:06到03-22 18:06 8小时</t>
  </si>
  <si>
    <t>上班缺卡
事假03-26 09:30到04-04 18:30 64小时</t>
  </si>
  <si>
    <t>事假03-26 09:30到04-04 18:30 64小时</t>
  </si>
  <si>
    <t>休息
事假03-26 09:30到04-04 18:30 64小时</t>
  </si>
  <si>
    <t>199小时8分钟</t>
  </si>
  <si>
    <t>员工本埠因03-06 13:30到03-06 18:30 5.0小时</t>
  </si>
  <si>
    <t>员工考勤补03-09 08:00到03-09 09:00 1.0小时</t>
  </si>
  <si>
    <t>员工考勤补03-15 08:00到03-15 09:00 1.0小时</t>
  </si>
  <si>
    <t>员工考勤补03-23 08:00到03-23 09:00 1.0小时</t>
  </si>
  <si>
    <t>154小时31分钟</t>
  </si>
  <si>
    <t>事假03-12 09:00到03-15 18:00 32小时</t>
  </si>
  <si>
    <t>199小时19分钟</t>
  </si>
  <si>
    <t>165小时2分钟</t>
  </si>
  <si>
    <t>32小时0分钟</t>
  </si>
  <si>
    <t>员工外埠出03-26 09:00到03-29 18:00 81.0小时</t>
  </si>
  <si>
    <t>4小时41分钟</t>
  </si>
  <si>
    <t>4小时42分钟</t>
  </si>
  <si>
    <t>上班迟到4小时42分钟</t>
  </si>
  <si>
    <t>93小时13分钟</t>
  </si>
  <si>
    <t>16小时21分钟</t>
  </si>
  <si>
    <t>上班迟到56分钟
下班缺卡</t>
  </si>
  <si>
    <t>上班迟到1小时28分钟</t>
  </si>
  <si>
    <t>上班迟到2小时20分钟</t>
  </si>
  <si>
    <t>上班迟到1小时3分钟</t>
  </si>
  <si>
    <t>上班迟到1小时21分钟
下班缺卡</t>
  </si>
  <si>
    <t>上班缺卡
员工考勤补03-14 09:30到03-15 00:14 14.7小时</t>
  </si>
  <si>
    <t>上班迟到1小时32分钟</t>
  </si>
  <si>
    <t>上班迟到1小时11分钟</t>
  </si>
  <si>
    <t>126小时1分钟</t>
  </si>
  <si>
    <t>9小时38分钟</t>
  </si>
  <si>
    <t>上班缺卡
事假03-05 09:20到03-05 18:20 9.0小时</t>
  </si>
  <si>
    <t>上班迟到1小时40分钟
员工考勤补03-06 09:16到03-06 18:16 9.0小时</t>
  </si>
  <si>
    <t>上班迟到1小时41分钟
事假03-07 09:29到03-07 11:29 2.0小时</t>
  </si>
  <si>
    <t>上班迟到1小时38分钟
员工考勤补03-12 09:19到03-12 18:19 9.0小时</t>
  </si>
  <si>
    <t>上班缺卡
员工考勤补03-19 09:18到03-19 18:18 9.0小时</t>
  </si>
  <si>
    <t>上班迟到49分钟</t>
  </si>
  <si>
    <t>上班缺卡
病假03-26 09:24到03-29 11:25 23小时</t>
  </si>
  <si>
    <t>病假03-26 09:24到03-29 11:25 23小时</t>
  </si>
  <si>
    <t>256小时21分钟</t>
  </si>
  <si>
    <t>休息并打卡
双休日加班03-17 13:00到03-17 18:00 5.0小时</t>
  </si>
  <si>
    <t>234小时4分钟</t>
  </si>
  <si>
    <t>1小时21分钟</t>
  </si>
  <si>
    <t>年假03-07 09:00到03-07 18:00 8小时</t>
  </si>
  <si>
    <t>上班迟到54分钟
员工考勤补03-08 09:30到03-08 22:24 12.9小时</t>
  </si>
  <si>
    <t>上班迟到11分钟
员工考勤补03-14 09:30到03-14 23:53 14.4小时</t>
  </si>
  <si>
    <t>年假03-16 09:00到03-16 12:00 4.0小时</t>
  </si>
  <si>
    <t>上班迟到16分钟
年假03-30 09:30到03-30 18:30 8.0小时
年假03-30 09:30到03-30 18:30 8小时</t>
  </si>
  <si>
    <t>128小时21分钟</t>
  </si>
  <si>
    <t>5小时25分钟</t>
  </si>
  <si>
    <t>上班迟到5小时25分钟</t>
  </si>
  <si>
    <t>224小时43分钟</t>
  </si>
  <si>
    <t>167小时32分钟</t>
  </si>
  <si>
    <t>事假03-08 09:00到03-09 18:00 16小时</t>
  </si>
  <si>
    <t>上班缺卡
员工考勤补03-16 09:27到03-16 18:30 8小时</t>
  </si>
  <si>
    <t>员工考勤补03-23 09:30到03-23 20:30 8小时</t>
  </si>
  <si>
    <t>140小时19分钟</t>
  </si>
  <si>
    <t>员工考勤补03-02 09:16到03-02 23:59 14.7小时</t>
  </si>
  <si>
    <t>员工考勤补03-07 09:00到03-07 19:16 10.3小时</t>
  </si>
  <si>
    <t>事假03-12 09:00到03-13 18:00 16小时</t>
  </si>
  <si>
    <t>调休03-14 09:00到03-14 18:00 8小时</t>
  </si>
  <si>
    <t>事假03-15 09:00到03-16 18:00 16小时</t>
  </si>
  <si>
    <t>24小时39分钟</t>
  </si>
  <si>
    <t>6分钟</t>
  </si>
  <si>
    <t>210小时36分钟</t>
  </si>
  <si>
    <t>员工考勤补03-05 09:00到03-05 09:00 0小时</t>
  </si>
  <si>
    <t>员工考勤补03-06 09:00到03-06 09:00 0.0小时</t>
  </si>
  <si>
    <t>217小时58分钟</t>
  </si>
  <si>
    <t>194小时20分钟</t>
  </si>
  <si>
    <t>年假03-30 09:00到03-30 18:00 8小时</t>
  </si>
  <si>
    <t>人事行政服务中心</t>
  </si>
  <si>
    <t>185小时54分钟</t>
  </si>
  <si>
    <t>166小时23分钟</t>
  </si>
  <si>
    <t>员工本埠因03-16 09:00到03-16 18:00 8.0小时</t>
  </si>
  <si>
    <t>年假03-28 09:00到03-28 12:00 3.0小时</t>
  </si>
  <si>
    <t>191小时15分钟</t>
  </si>
  <si>
    <t>1小时34分钟</t>
  </si>
  <si>
    <t>185小时47分钟</t>
  </si>
  <si>
    <t>1小时53分钟</t>
  </si>
  <si>
    <t>2小时7分钟</t>
  </si>
  <si>
    <t>下班早退2小时7分钟</t>
  </si>
  <si>
    <t>员工本埠因03-16 10:00到03-16 18:30 8.5小时</t>
  </si>
  <si>
    <t>上班迟到1小时42分钟
事假03-22 09:30到03-22 11:30 2.0小时</t>
  </si>
  <si>
    <t>225小时7分钟</t>
  </si>
  <si>
    <t>186小时48分钟</t>
  </si>
  <si>
    <t>上班缺卡
年假03-26 09:30到03-26 13:30 4.0小时</t>
  </si>
  <si>
    <t>177小时14分钟</t>
  </si>
  <si>
    <t>王姣</t>
  </si>
  <si>
    <t>106小时29分钟</t>
  </si>
  <si>
    <t>48小时18分钟</t>
  </si>
  <si>
    <t>小宝</t>
  </si>
  <si>
    <t>行政人事部-人力资源部-测试组</t>
  </si>
  <si>
    <t>经理</t>
  </si>
  <si>
    <t>200小时34分钟</t>
  </si>
  <si>
    <t>171小时30分钟</t>
  </si>
  <si>
    <t>1小时29分钟</t>
  </si>
  <si>
    <t>上班迟到1小时29分钟</t>
  </si>
  <si>
    <t>事假03-06 09:00到03-06 13:00 4.0小时</t>
  </si>
  <si>
    <t>事假03-14 09:00到03-14 12:00 3.0小时</t>
  </si>
  <si>
    <t>员工考勤补03-15 09:00到03-15 18:00 9.0小时</t>
  </si>
  <si>
    <t>143小时9分钟</t>
  </si>
  <si>
    <t>休息并打卡
双休日加班03-18 12:00到03-18 16:00 4.0小时</t>
  </si>
  <si>
    <t>132小时11分钟</t>
  </si>
  <si>
    <t>6小时4分钟</t>
  </si>
  <si>
    <t>204小时17分钟</t>
  </si>
  <si>
    <t>调休03-27 09:00到03-27 12:00 3.0小时</t>
  </si>
  <si>
    <t>128小时17分钟</t>
  </si>
  <si>
    <t>209小时15分钟</t>
  </si>
  <si>
    <t>8小时37分钟</t>
  </si>
  <si>
    <t>上班迟到31分钟</t>
  </si>
  <si>
    <t>上班迟到32分钟</t>
  </si>
  <si>
    <t>193小时44分钟</t>
  </si>
  <si>
    <t>7小时46分钟</t>
  </si>
  <si>
    <t>209小时34分钟</t>
  </si>
  <si>
    <t>8小时36分钟</t>
  </si>
  <si>
    <t>上班迟到33分钟</t>
  </si>
  <si>
    <t>186小时42分钟</t>
  </si>
  <si>
    <t>上班迟到5小时47分钟
下班缺卡</t>
  </si>
  <si>
    <t>上班迟到6小时14分钟</t>
  </si>
  <si>
    <t>231小时56分钟</t>
  </si>
  <si>
    <t>3小时47分钟</t>
  </si>
  <si>
    <t>195小时35分钟</t>
  </si>
  <si>
    <t>9小时25分钟</t>
  </si>
  <si>
    <t>180小时6分钟</t>
  </si>
  <si>
    <t>5小时49分钟</t>
  </si>
  <si>
    <t>173小时30分钟</t>
  </si>
  <si>
    <t>1小时8分钟</t>
  </si>
  <si>
    <t>167小时5分钟</t>
  </si>
  <si>
    <t>12小时9分钟</t>
  </si>
  <si>
    <t>上班迟到1小时2分钟</t>
  </si>
  <si>
    <t>上班迟到1小时22分钟</t>
  </si>
  <si>
    <t>上班迟到51分钟</t>
  </si>
  <si>
    <t>上班迟到1小时23分钟</t>
  </si>
  <si>
    <t>上班迟到54分钟
下班缺卡</t>
  </si>
  <si>
    <t>225小时42分钟</t>
  </si>
  <si>
    <t>7小时43分钟</t>
  </si>
  <si>
    <t>上班迟到1小时0分钟</t>
  </si>
  <si>
    <t>203小时41分钟</t>
  </si>
  <si>
    <t>5小时39分钟</t>
  </si>
  <si>
    <t>107小时8分钟</t>
  </si>
  <si>
    <t>2小时26分钟</t>
  </si>
  <si>
    <t>上班迟到2小时26分钟</t>
  </si>
  <si>
    <t>事假03-30 09:00到03-30 18:00 8.0小时</t>
  </si>
  <si>
    <t>241小时49分钟</t>
  </si>
  <si>
    <t>2小时40分钟</t>
  </si>
  <si>
    <t>4小时31分钟</t>
  </si>
  <si>
    <t>上班迟到35分钟
下班缺卡</t>
  </si>
  <si>
    <t>226小时35分钟</t>
  </si>
  <si>
    <t>15小时49分钟</t>
  </si>
  <si>
    <t>上班迟到1小时5分钟</t>
  </si>
  <si>
    <t>上班迟到1小时15分钟</t>
  </si>
  <si>
    <t>上班迟到1小时6分钟</t>
  </si>
  <si>
    <t>172小时45分钟</t>
  </si>
  <si>
    <t>6小时31分钟</t>
  </si>
  <si>
    <t>上班迟到1小时10分钟
下班缺卡</t>
  </si>
  <si>
    <t>上班迟到11分钟
下班缺卡</t>
  </si>
  <si>
    <t>240小时8分钟</t>
  </si>
  <si>
    <t>237小时10分钟</t>
  </si>
  <si>
    <t>17小时20分钟</t>
  </si>
  <si>
    <t>上班迟到4小时54分钟</t>
  </si>
  <si>
    <t>205小时34分钟</t>
  </si>
  <si>
    <t>1小时18分钟</t>
  </si>
  <si>
    <t>44小时10分钟</t>
  </si>
  <si>
    <t>214小时14分钟</t>
  </si>
  <si>
    <t>17分钟</t>
  </si>
  <si>
    <t>240小时27分钟</t>
  </si>
  <si>
    <t>8小时16分钟</t>
  </si>
  <si>
    <t>217小时24分钟</t>
  </si>
  <si>
    <t>22分钟</t>
  </si>
  <si>
    <t>13小时40分钟</t>
  </si>
  <si>
    <t>82小时1分钟</t>
  </si>
  <si>
    <t>126小时7分钟</t>
  </si>
  <si>
    <t>上班迟到37分钟</t>
  </si>
  <si>
    <t>237小时11分钟</t>
  </si>
  <si>
    <t>13小时33分钟</t>
  </si>
  <si>
    <t>上班迟到1小时7分钟</t>
  </si>
  <si>
    <t>上班迟到1小时47分钟</t>
  </si>
  <si>
    <t>上班迟到2小时13分钟</t>
  </si>
  <si>
    <t>221小时27分钟</t>
  </si>
  <si>
    <t>211小时57分钟</t>
  </si>
  <si>
    <t>2小时6分钟</t>
  </si>
  <si>
    <t>2小时19分钟</t>
  </si>
  <si>
    <t>138小时11分钟</t>
  </si>
  <si>
    <t>57分钟</t>
  </si>
  <si>
    <t>168小时24分钟</t>
  </si>
  <si>
    <t>上班迟到1小时29分钟
下班缺卡</t>
  </si>
  <si>
    <t>214小时21分钟</t>
  </si>
  <si>
    <t>182小时41分钟</t>
  </si>
  <si>
    <t>200小时42分钟</t>
  </si>
  <si>
    <t>169小时13分钟</t>
  </si>
  <si>
    <t>13小时48分钟</t>
  </si>
  <si>
    <t>上班迟到1小时8分钟</t>
  </si>
  <si>
    <t>上班迟到1小时58分钟</t>
  </si>
  <si>
    <t>上班迟到2小时12分钟</t>
  </si>
  <si>
    <t>上班迟到36分钟
下班缺卡</t>
  </si>
  <si>
    <t>上班迟到1小时37分钟</t>
  </si>
  <si>
    <t>203小时15分钟</t>
  </si>
  <si>
    <t>上班迟到37分钟
下班缺卡</t>
  </si>
  <si>
    <t>220小时34分钟</t>
  </si>
  <si>
    <t>2小时11分钟</t>
  </si>
  <si>
    <t>180小时12分钟</t>
  </si>
  <si>
    <t>250小时32分钟</t>
  </si>
  <si>
    <t>1小时30分钟</t>
  </si>
  <si>
    <t>109小时34分钟</t>
  </si>
  <si>
    <t>4小时53分钟</t>
  </si>
  <si>
    <t>上班迟到4小时53分钟
下班早退47分钟</t>
  </si>
  <si>
    <t>事假03-15 09:00到03-15 18:00 8.0小时</t>
  </si>
  <si>
    <t>上班缺卡
事假03-22 09:17到03-22 18:17 8.0小时</t>
  </si>
  <si>
    <t>下班早退47分钟</t>
  </si>
  <si>
    <t>下班早退48分钟</t>
  </si>
  <si>
    <t>210小时24分钟</t>
  </si>
  <si>
    <t>167小时43分钟</t>
  </si>
  <si>
    <t>1小时32分钟</t>
  </si>
  <si>
    <t>218小时54分钟</t>
  </si>
  <si>
    <t>3小时27分钟</t>
  </si>
  <si>
    <t>106小时32分钟</t>
  </si>
  <si>
    <t>陪产假02-28 09:00到03-09 18:00 64小时</t>
  </si>
  <si>
    <t>休息
陪产假02-28 09:00到03-09 18:00 64小时</t>
  </si>
  <si>
    <t>200小时19分钟</t>
  </si>
  <si>
    <t>王超</t>
  </si>
  <si>
    <t>264小时24分钟</t>
  </si>
  <si>
    <t>3小时11分钟</t>
  </si>
  <si>
    <t>110小时6分钟</t>
  </si>
  <si>
    <t>4小时52分钟</t>
  </si>
  <si>
    <t>5小时24分钟</t>
  </si>
  <si>
    <t>上班迟到4小时52分钟
下班早退47分钟</t>
  </si>
  <si>
    <t>下班缺卡
事假03-22 09:00到03-22 17:00 8.0小时</t>
  </si>
  <si>
    <t>下班缺卡
事假03-29 09:00到03-29 17:00 8.0小时</t>
  </si>
  <si>
    <t>吴宗翰</t>
  </si>
  <si>
    <t>172小时31分钟</t>
  </si>
  <si>
    <t>46分钟</t>
  </si>
  <si>
    <t>104小时54分钟</t>
  </si>
  <si>
    <t>15小时44分钟</t>
  </si>
  <si>
    <t>产假11-01 09:00到03-08 18:00</t>
  </si>
  <si>
    <t>休息
产假11-01 09:00到03-08 18:00</t>
  </si>
  <si>
    <t>上班迟到7分钟
下班早退1小时0分钟</t>
  </si>
  <si>
    <t>上班迟到9分钟
下班早退56分钟</t>
  </si>
  <si>
    <t>上班迟到18分钟
下班早退1小时0分钟</t>
  </si>
  <si>
    <t>上班迟到1分钟
下班早退1小时0分钟</t>
  </si>
  <si>
    <t>下班早退1小时0分钟</t>
  </si>
  <si>
    <t>上班迟到8分钟
下班早退1小时0分钟</t>
  </si>
  <si>
    <t>上班迟到2分钟
下班早退1小时0分钟</t>
  </si>
  <si>
    <t>191小时46分钟</t>
  </si>
  <si>
    <t>7小时7分钟</t>
  </si>
  <si>
    <t>上班迟到20分钟
下班缺卡</t>
  </si>
  <si>
    <t>230小时48分钟</t>
  </si>
  <si>
    <t>229小时24分钟</t>
  </si>
  <si>
    <t>225小时31分钟</t>
  </si>
  <si>
    <t>237小时14分钟</t>
  </si>
  <si>
    <t>201小时58分钟</t>
  </si>
  <si>
    <t>193小时18分钟</t>
  </si>
  <si>
    <t>196小时38分钟</t>
  </si>
  <si>
    <t>6小时6分钟</t>
  </si>
  <si>
    <t>上班迟到9分钟
下班缺卡</t>
  </si>
  <si>
    <t>190小时4分钟</t>
  </si>
  <si>
    <t>211小时20分钟</t>
  </si>
  <si>
    <t>5小时16分钟</t>
  </si>
  <si>
    <t>174小时6分钟</t>
  </si>
  <si>
    <t>5小时27分钟</t>
  </si>
  <si>
    <t>196小时30分钟</t>
  </si>
  <si>
    <t>4小时47分钟</t>
  </si>
  <si>
    <t>209小时51分钟</t>
  </si>
  <si>
    <t>8小时59分钟</t>
  </si>
  <si>
    <t>上班迟到28分钟
下班缺卡</t>
  </si>
  <si>
    <t>199小时2分钟</t>
  </si>
  <si>
    <t>184小时45分钟</t>
  </si>
  <si>
    <t>5小时37分钟</t>
  </si>
  <si>
    <t>233小时47分钟</t>
  </si>
  <si>
    <t>197小时39分钟</t>
  </si>
  <si>
    <t>194小时14分钟</t>
  </si>
  <si>
    <t>49分钟</t>
  </si>
  <si>
    <t>221小时54分钟</t>
  </si>
  <si>
    <t>2小时33分钟</t>
  </si>
  <si>
    <t>5小时26分钟</t>
  </si>
  <si>
    <t>167小时42分钟</t>
  </si>
  <si>
    <t>上班迟到8分钟
下班缺卡</t>
  </si>
  <si>
    <t>215小时57分钟</t>
  </si>
  <si>
    <t>6小时40分钟</t>
  </si>
  <si>
    <t>上班迟到1小时1分钟</t>
  </si>
  <si>
    <t>205小时6分钟</t>
  </si>
  <si>
    <t>3小时38分钟</t>
  </si>
  <si>
    <t>159小时40分钟</t>
  </si>
  <si>
    <t>10小时45分钟</t>
  </si>
  <si>
    <t>上班迟到43分钟
下班缺卡</t>
  </si>
  <si>
    <t>上班迟到19分钟
下班缺卡</t>
  </si>
  <si>
    <t>174小时9分钟</t>
  </si>
  <si>
    <t>216小时15分钟</t>
  </si>
  <si>
    <t>4小时32分钟</t>
  </si>
  <si>
    <t>239小时54分钟</t>
  </si>
  <si>
    <t>5小时22分钟</t>
  </si>
  <si>
    <t>休息并打卡
双休日加班03-25 10:23到03-25 18:00 7.6小时</t>
  </si>
  <si>
    <t>215小时31分钟</t>
  </si>
  <si>
    <t>2小时37分钟</t>
  </si>
  <si>
    <t>36小时29分钟</t>
  </si>
  <si>
    <t>3小时3分钟</t>
  </si>
  <si>
    <t>210小时18分钟</t>
  </si>
  <si>
    <t>5小时5分钟</t>
  </si>
  <si>
    <t>上班迟到1分钟
员工考勤补03-27 09:35到03-27 23:30 13.9小时</t>
  </si>
  <si>
    <t>上班迟到3小时59分钟</t>
  </si>
  <si>
    <t>230小时16分钟</t>
  </si>
  <si>
    <t>9小时4分钟</t>
  </si>
  <si>
    <t>上班迟到26分钟
下班缺卡</t>
  </si>
  <si>
    <t>241小时3分钟</t>
  </si>
  <si>
    <t>2小时12分钟</t>
  </si>
  <si>
    <t>214小时9分钟</t>
  </si>
  <si>
    <t>8小时54分钟</t>
  </si>
  <si>
    <t>上班迟到25分钟
下班缺卡</t>
  </si>
  <si>
    <t>263小时13分钟</t>
  </si>
  <si>
    <t>223小时15分钟</t>
  </si>
  <si>
    <t>238小时7分钟</t>
  </si>
  <si>
    <t>13小时16分钟</t>
  </si>
  <si>
    <t>上班迟到3小时44分钟</t>
  </si>
  <si>
    <t>244小时53分钟</t>
  </si>
  <si>
    <t>8小时25分钟</t>
  </si>
  <si>
    <t>218小时8分钟</t>
  </si>
  <si>
    <t>2小时48分钟</t>
  </si>
  <si>
    <t>调休03-23 14:30到03-23 18:30 4.0小时</t>
  </si>
  <si>
    <t>188小时57分钟</t>
  </si>
  <si>
    <t>207小时58分钟</t>
  </si>
  <si>
    <t>3小时46分钟</t>
  </si>
  <si>
    <t>259小时27分钟</t>
  </si>
  <si>
    <t>258小时0分钟</t>
  </si>
  <si>
    <t>6小时34分钟</t>
  </si>
  <si>
    <t>226小时5分钟</t>
  </si>
  <si>
    <t>9小时27分钟</t>
  </si>
  <si>
    <t>178小时34分钟</t>
  </si>
  <si>
    <t>255小时31分钟</t>
  </si>
  <si>
    <t>187小时40分钟</t>
  </si>
  <si>
    <t>1小时31分钟</t>
  </si>
  <si>
    <t>事假03-21 09:00到03-21 18:00 8.0小时</t>
  </si>
  <si>
    <t>173小时20分钟</t>
  </si>
  <si>
    <t>32小时13分钟</t>
  </si>
  <si>
    <t>上班迟到5小时19分钟</t>
  </si>
  <si>
    <t>上班迟到2小时46分钟</t>
  </si>
  <si>
    <t>上班迟到7小时23分钟</t>
  </si>
  <si>
    <t>上班迟到1小时20分钟</t>
  </si>
  <si>
    <t>上班迟到1小时56分钟</t>
  </si>
  <si>
    <t>上班迟到4小时53分钟</t>
  </si>
  <si>
    <t>上班迟到58分钟
下班缺卡</t>
  </si>
  <si>
    <t>186小时39分钟</t>
  </si>
  <si>
    <t>休息
双休日加班03-04 09:00到03-04 18:00 8小时</t>
  </si>
  <si>
    <t>252小时20分钟</t>
  </si>
  <si>
    <t>212小时29分钟</t>
  </si>
  <si>
    <t>2小时34分钟</t>
  </si>
  <si>
    <t>调休03-01 09:00到03-01 18:00 8小时
员工考勤补03-01 13:05到03-01 20:12 7.1小时</t>
  </si>
  <si>
    <t>调休03-09 09:00到03-09 12:00 3.0小时
员工考勤补03-09 13:00到03-09 21:05 8.1小时</t>
  </si>
  <si>
    <t>年假03-30 09:05到03-30 18:05 8.0小时</t>
  </si>
  <si>
    <t>161小时56分钟</t>
  </si>
  <si>
    <t>3小时57分钟</t>
  </si>
  <si>
    <t>上班缺卡
员工考勤补03-15 09:30到03-15 09:31 0.0小时</t>
  </si>
  <si>
    <t>上班迟到16分钟
下班缺卡
员工考勤补03-23 21:30到03-23 21:31 0.0小时</t>
  </si>
  <si>
    <t>休息并打卡
双休日加班03-25 11:20到03-25 20:20 9.0小时</t>
  </si>
  <si>
    <t>上班迟到38分钟
下班缺卡
员工考勤补03-26 20:20到03-26 20:21 0.0小时</t>
  </si>
  <si>
    <t>上班迟到8分钟
下班早退3小时57分钟</t>
  </si>
  <si>
    <t>251小时8分钟</t>
  </si>
  <si>
    <t>休息并打卡
双休日加班03-25 11:00到03-25 18:30 6.5小时</t>
  </si>
  <si>
    <t>196小时56分钟</t>
  </si>
  <si>
    <t>员工考勤补03-09 09:30到03-09 18:30 8小时</t>
  </si>
  <si>
    <t>上班缺卡
员工考勤补03-16 09:30到03-16 22:00 11.5小时</t>
  </si>
  <si>
    <t>休息并打卡
双休日加班03-25 10:00到03-25 19:00 8小时</t>
  </si>
  <si>
    <t>年假03-23 09:00到03-23 18:00 8.0小时</t>
  </si>
  <si>
    <t>年假03-26 09:00到03-26 18:00 8.0小时</t>
  </si>
  <si>
    <t>调休03-29 09:00到03-29 13:30 3小时</t>
  </si>
  <si>
    <t>241小时52分钟</t>
  </si>
  <si>
    <t>员工考勤补03-09 09:30到03-09 22:40 12小时</t>
  </si>
  <si>
    <t>上班缺卡
调休03-26 09:30到03-26 18:30 8小时</t>
  </si>
  <si>
    <t>209小时39分钟</t>
  </si>
  <si>
    <t>6小时29分钟</t>
  </si>
  <si>
    <t>上班迟到57分钟</t>
  </si>
  <si>
    <t>228小时12分钟</t>
  </si>
  <si>
    <t>调休03-21 09:00到03-21 11:00 2.0小时</t>
  </si>
  <si>
    <t>年假03-26 09:00到03-26 18:00 8小时</t>
  </si>
  <si>
    <t>215小时36分钟</t>
  </si>
  <si>
    <t>休息并打卡
双休日加班03-25 10:54到03-25 18:38 7.7小时</t>
  </si>
  <si>
    <t>198小时19分钟</t>
  </si>
  <si>
    <t>事假03-15 11:00到03-15 18:00 6.0小时</t>
  </si>
  <si>
    <t>调休03-16 09:00到03-16 18:00 8.0小时</t>
  </si>
  <si>
    <t>下班缺卡
员工考勤补03-21 20:11到03-21 20:11 0.0小时</t>
  </si>
  <si>
    <t>休息并打卡
双休日加班03-25 09:25到03-25 18:38 9.2小时</t>
  </si>
  <si>
    <t>242小时41分钟</t>
  </si>
  <si>
    <t>227小时45分钟</t>
  </si>
  <si>
    <t>调休03-29 09:00到03-29 18:00 8小时</t>
  </si>
  <si>
    <t>204小时28分钟</t>
  </si>
  <si>
    <t>176小时30分钟</t>
  </si>
  <si>
    <t>调休03-02 09:00到03-02 18:00 8.0小时</t>
  </si>
  <si>
    <t>员工外埠出03-12 09:00到03-13 18:00 16小时</t>
  </si>
  <si>
    <t>员工考勤补03-20 08:56到03-20 08:58 0.0小时</t>
  </si>
  <si>
    <t>下班缺卡
员工考勤补03-28 18:34到03-28 18:36 0.0小时</t>
  </si>
  <si>
    <t>上班缺卡
员工考勤补03-30 08:48到03-30 08:49 0.0小时</t>
  </si>
  <si>
    <t>180小时57分钟</t>
  </si>
  <si>
    <t>下班缺卡
员工考勤补03-06 18:30到03-06 18:31 0.0小时</t>
  </si>
  <si>
    <t>员工本埠因03-21 08:59到03-21 13:40 4.7小时</t>
  </si>
  <si>
    <t>94小时0分钟</t>
  </si>
  <si>
    <t>事假03-15 14:00到03-15 18:00 4.0小时</t>
  </si>
  <si>
    <t>员工考勤补03-19 08:59到03-19 09:00 0.0小时</t>
  </si>
  <si>
    <t>24小时53分钟</t>
  </si>
  <si>
    <t>139小时21分钟</t>
  </si>
  <si>
    <t>病假03-13 09:00到03-14 18:00 16小时</t>
  </si>
  <si>
    <t>下班缺卡
员工考勤补03-15 18:30到03-15 18:30 0.0小时</t>
  </si>
  <si>
    <t>病假03-16 09:00到03-16 18:00 8小时</t>
  </si>
  <si>
    <t>174小时7分钟</t>
  </si>
  <si>
    <t>事假03-16 09:00到03-16 12:00 3.0小时</t>
  </si>
  <si>
    <t>事假03-23 16:00到03-23 18:00 2.0小时</t>
  </si>
  <si>
    <t>175小时41分钟</t>
  </si>
  <si>
    <t>员工考勤补03-16 09:00到03-16 09:01 0.0小时</t>
  </si>
  <si>
    <t>休息并打卡
双休日加班03-24 10:45到03-24 16:00 5.3小时</t>
  </si>
  <si>
    <t>下班缺卡
员工考勤补03-26 18:37到03-26 18:38 0.0小时</t>
  </si>
  <si>
    <t>181小时34分钟</t>
  </si>
  <si>
    <t>下班缺卡
员工考勤补03-02 18:30到03-02 18:30 0.0小时</t>
  </si>
  <si>
    <t>休息并打卡
双休日加班03-25 10:52到03-25 21:10 10.3小时</t>
  </si>
  <si>
    <t>214小时24分钟</t>
  </si>
  <si>
    <t>调休03-02 09:00到03-02 18:00 8小时</t>
  </si>
  <si>
    <t>调休03-13 17:00到03-13 18:00 1.0小时</t>
  </si>
  <si>
    <t>171小时48分钟</t>
  </si>
  <si>
    <t>年假03-29 14:00到03-29 18:00 4.0小时</t>
  </si>
  <si>
    <t>173小时10分钟</t>
  </si>
  <si>
    <t>1小时9分钟</t>
  </si>
  <si>
    <t>年假03-06 09:00到03-06 18:00 8.0小时</t>
  </si>
  <si>
    <t>149小时42分钟</t>
  </si>
  <si>
    <t>上班缺卡
员工考勤补03-01 09:30到03-01 18:37 8.0小时</t>
  </si>
  <si>
    <t>上班缺卡
员工考勤补03-19 09:30到03-19 18:56 9.4小时</t>
  </si>
  <si>
    <t>事假03-20 09:00到03-20 12:00 3.0小时</t>
  </si>
  <si>
    <t>事假03-22 09:00到03-22 11:00 2.0小时</t>
  </si>
  <si>
    <t>上班迟到1小时42分钟
事假03-28 09:30到03-28 11:30 2.0小时</t>
  </si>
  <si>
    <t>218小时9分钟</t>
  </si>
  <si>
    <t>年假03-27 09:00到03-27 13:00 4.0小时</t>
  </si>
  <si>
    <t>182小时26分钟</t>
  </si>
  <si>
    <t>211小时0分钟</t>
  </si>
  <si>
    <t>上班迟到37分钟
调休03-22 09:30到03-22 10:30 1.0小时</t>
  </si>
  <si>
    <t>262小时32分钟</t>
  </si>
  <si>
    <t>14小时46分钟</t>
  </si>
  <si>
    <t>8小时34分钟</t>
  </si>
  <si>
    <t>1小时28分钟</t>
  </si>
  <si>
    <t>上班迟到2小时3分钟
下班早退46分钟</t>
  </si>
  <si>
    <t>上班迟到2小时10分钟
下班缺卡</t>
  </si>
  <si>
    <t>上班迟到2小时11分钟
下班早退42分钟</t>
  </si>
  <si>
    <t>106小时21分钟</t>
  </si>
  <si>
    <t>32小时34分钟</t>
  </si>
  <si>
    <t>上班迟到2小时9分钟
下班早退46分钟</t>
  </si>
  <si>
    <t>上班迟到2小时17分钟
下班早退46分钟</t>
  </si>
  <si>
    <t>上班迟到2小时15分钟
下班早退52分钟</t>
  </si>
  <si>
    <t>上班迟到2小时17分钟
下班早退56分钟</t>
  </si>
  <si>
    <t>上班迟到2小时26分钟
下班早退28分钟</t>
  </si>
  <si>
    <t>上班迟到2小时33分钟
下班早退36分钟</t>
  </si>
  <si>
    <t>上班迟到2小时18分钟
下班早退26分钟</t>
  </si>
  <si>
    <t>上班迟到2小时18分钟
下班早退24分钟</t>
  </si>
  <si>
    <t>上班迟到2小时25分钟
下班早退28分钟</t>
  </si>
  <si>
    <t>上班迟到2小时18分钟
下班早退37分钟</t>
  </si>
  <si>
    <t>上班迟到2小时8分钟
下班早退33分钟</t>
  </si>
  <si>
    <t>上班迟到2小时28分钟
下班早退8分钟</t>
  </si>
  <si>
    <t>上班迟到2小时17分钟
下班早退24分钟</t>
  </si>
  <si>
    <t>上班迟到2小时25分钟
下班早退39分钟</t>
  </si>
  <si>
    <t>175小时38分钟</t>
  </si>
  <si>
    <t>病假03-29 09:00到03-29 18:00 8.0小时</t>
  </si>
  <si>
    <t>84小时59分钟</t>
  </si>
  <si>
    <t>36小时43分钟</t>
  </si>
  <si>
    <t>12小时38分钟</t>
  </si>
  <si>
    <t>上班迟到2小时41分钟
下班早退48分钟</t>
  </si>
  <si>
    <t>上班迟到2小时34分钟
下班早退1小时11分钟</t>
  </si>
  <si>
    <t>上班迟到2小时54分钟
下班早退52分钟</t>
  </si>
  <si>
    <t>上班迟到2小时46分钟
下班早退53分钟</t>
  </si>
  <si>
    <t>上班迟到2小时41分钟
下班早退40分钟</t>
  </si>
  <si>
    <t>上班迟到2小时32分钟
下班早退54分钟</t>
  </si>
  <si>
    <t>上班迟到2小时32分钟
下班早退58分钟</t>
  </si>
  <si>
    <t>上班迟到2小时32分钟
下班早退50分钟</t>
  </si>
  <si>
    <t>上班迟到2小时37分钟
下班早退51分钟</t>
  </si>
  <si>
    <t>上班迟到2小时36分钟
下班早退1小时22分钟</t>
  </si>
  <si>
    <t>上班迟到2小时28分钟
下班早退1小时1分钟</t>
  </si>
  <si>
    <t>上班迟到2小时28分钟
下班缺卡</t>
  </si>
  <si>
    <t>172小时38分钟</t>
  </si>
  <si>
    <t>事假03-01 09:00到03-02 18:00 16小时</t>
  </si>
  <si>
    <t>111小时36分钟</t>
  </si>
  <si>
    <t>45小时59分钟</t>
  </si>
  <si>
    <t>1小时56分钟</t>
  </si>
  <si>
    <t>上班迟到5小时51分钟</t>
  </si>
  <si>
    <t>上班迟到3小时1分钟
下班早退43分钟</t>
  </si>
  <si>
    <t>上班迟到2小时52分钟
下班早退26分钟</t>
  </si>
  <si>
    <t>上班迟到2小时56分钟
下班早退24分钟</t>
  </si>
  <si>
    <t>上班迟到2小时47分钟
下班早退2分钟</t>
  </si>
  <si>
    <t>上班迟到3小时5分钟
下班缺卡</t>
  </si>
  <si>
    <t>上班迟到3小时8分钟
下班早退2分钟</t>
  </si>
  <si>
    <t>上班迟到3小时16分钟
下班早退8分钟</t>
  </si>
  <si>
    <t>上班迟到3小时14分钟
下班早退3分钟</t>
  </si>
  <si>
    <t>上班迟到3小时22分钟
下班早退8分钟</t>
  </si>
  <si>
    <t>204小时43分钟</t>
  </si>
  <si>
    <t>16小时30分钟</t>
  </si>
  <si>
    <t>上班迟到6小时20分钟</t>
  </si>
  <si>
    <t>210小时45分钟</t>
  </si>
  <si>
    <t>下班缺卡
员工考勤补03-01 19:27到03-01 19:27 0.0小时</t>
  </si>
  <si>
    <t>190小时5分钟</t>
  </si>
  <si>
    <t>10小时21分钟</t>
  </si>
  <si>
    <t>上班迟到40分钟
下班缺卡
员工考勤补03-20 19:15到03-20 19:17 0.0小时</t>
  </si>
  <si>
    <t>199小时42分钟</t>
  </si>
  <si>
    <t>4小时15分钟</t>
  </si>
  <si>
    <t>年假03-26 09:00到03-28 18:00 24小时</t>
  </si>
  <si>
    <t>226小时1分钟</t>
  </si>
  <si>
    <t>调休03-28 14:00到03-28 18:00 4.0小时</t>
  </si>
  <si>
    <t>201小时38分钟</t>
  </si>
  <si>
    <t>10小时51分钟</t>
  </si>
  <si>
    <t>176小时55分钟</t>
  </si>
  <si>
    <t>8小时43分钟</t>
  </si>
  <si>
    <t>上班迟到1小时12分钟
下班缺卡</t>
  </si>
  <si>
    <t>198小时0分钟</t>
  </si>
  <si>
    <t>18小时15分钟</t>
  </si>
  <si>
    <t>上班迟到44分钟
员工考勤补03-15 10:14到03-15 19:30 9.3小时</t>
  </si>
  <si>
    <t>上班迟到2小时2分钟</t>
  </si>
  <si>
    <t>上班迟到36分钟
员工考勤补03-20 10:06到03-20 19:47 9.7小时</t>
  </si>
  <si>
    <t>上班迟到6小时10分钟</t>
  </si>
  <si>
    <t>213小时11分钟</t>
  </si>
  <si>
    <t>1小时59分钟</t>
  </si>
  <si>
    <t>42小时14分钟</t>
  </si>
  <si>
    <t>257小时56分钟</t>
  </si>
  <si>
    <t>59分钟</t>
  </si>
  <si>
    <t>228小时23分钟</t>
  </si>
  <si>
    <t>1小时48分钟</t>
  </si>
  <si>
    <t>190小时40分钟</t>
  </si>
  <si>
    <t>195小时0分钟</t>
  </si>
  <si>
    <t>3小时39分钟</t>
  </si>
  <si>
    <t>218小时40分钟</t>
  </si>
  <si>
    <t>209小时9分钟</t>
  </si>
  <si>
    <t>1小时20分钟</t>
  </si>
  <si>
    <t>李奕诺</t>
  </si>
  <si>
    <t>217小时59分钟</t>
  </si>
  <si>
    <t>2小时44分钟</t>
  </si>
  <si>
    <t>228小时7分钟</t>
  </si>
  <si>
    <t>9小时3分钟</t>
  </si>
  <si>
    <t>3小时37分钟</t>
  </si>
  <si>
    <t>65小时43分钟</t>
  </si>
  <si>
    <t>4小时7分钟</t>
  </si>
  <si>
    <t>事假03-29 09:00到03-29 12:00 3.0小时
事假03-29 13:00到03-29 18:00 5.0小时</t>
  </si>
  <si>
    <t>163小时35分钟</t>
  </si>
  <si>
    <t>232小时47分钟</t>
  </si>
  <si>
    <t>7小时53分钟</t>
  </si>
  <si>
    <t>上班迟到1小时34分钟</t>
  </si>
  <si>
    <t>248小时15分钟</t>
  </si>
  <si>
    <t>21小时44分钟</t>
  </si>
  <si>
    <t>5小时28分钟</t>
  </si>
  <si>
    <t>上班迟到1小时10分钟</t>
  </si>
  <si>
    <t>上班迟到50分钟
下班早退5小时28分钟</t>
  </si>
  <si>
    <t>上班迟到30分钟
下班缺卡</t>
  </si>
  <si>
    <t>上班迟到1小时15分钟
下班缺卡</t>
  </si>
  <si>
    <t>上班迟到3小时37分钟</t>
  </si>
  <si>
    <t>上班迟到53分钟
下班缺卡</t>
  </si>
  <si>
    <t>上班迟到4小时45分钟</t>
  </si>
  <si>
    <t>上班迟到2小时35分钟</t>
  </si>
  <si>
    <t>240小时43分钟</t>
  </si>
  <si>
    <t>员工考勤补03-01 08:55到03-01 23:55 15.0小时</t>
  </si>
  <si>
    <t>员工考勤补03-13 08:52到03-13 22:04 13.2小时</t>
  </si>
  <si>
    <t>员工考勤补03-15 09:00到03-15 22:15 13.3小时</t>
  </si>
  <si>
    <t>员工考勤补03-19 09:00到03-19 22:12 13.2小时</t>
  </si>
  <si>
    <t>员工考勤补03-20 09:00到03-20 19:59 11.0小时</t>
  </si>
  <si>
    <t>员工考勤补03-23 09:00到03-23 20:01 11.0小时</t>
  </si>
  <si>
    <t>员工考勤补03-30 09:01到03-30 22:16 13.3小时</t>
  </si>
  <si>
    <t>212小时51分钟</t>
  </si>
  <si>
    <t>1小时54分钟</t>
  </si>
  <si>
    <t>232小时48分钟</t>
  </si>
  <si>
    <t>2小时15分钟</t>
  </si>
  <si>
    <t>员工考勤补03-23 09:00到03-23 20:00 11.0小时</t>
  </si>
  <si>
    <t>员工考勤补03-26 09:00到03-26 20:00 11.0小时</t>
  </si>
  <si>
    <t>员工考勤补03-29 09:00到03-29 22:00 13.0小时</t>
  </si>
  <si>
    <t>219小时38分钟</t>
  </si>
  <si>
    <t>164小时57分钟</t>
  </si>
  <si>
    <t>23小时27分钟</t>
  </si>
  <si>
    <t>31分钟</t>
  </si>
  <si>
    <t>上班迟到46分钟
下班早退31分钟</t>
  </si>
  <si>
    <t>上班迟到2小时23分钟</t>
  </si>
  <si>
    <t>上班迟到1小时30分钟</t>
  </si>
  <si>
    <t>上班迟到4小时15分钟</t>
  </si>
  <si>
    <t>上班迟到4小时43分钟</t>
  </si>
  <si>
    <t>221小时44分钟</t>
  </si>
  <si>
    <t>婚假02-22 10:13到03-03 10:13 64小时</t>
  </si>
  <si>
    <t>休息
婚假02-22 10:13到03-03 10:13 64小时</t>
  </si>
  <si>
    <t>仉浩</t>
  </si>
  <si>
    <t>221小时46分钟</t>
  </si>
  <si>
    <t>228小时22分钟</t>
  </si>
  <si>
    <t>66小时50分钟</t>
  </si>
  <si>
    <t>209小时4分钟</t>
  </si>
  <si>
    <t>206小时2分钟</t>
  </si>
  <si>
    <t>8小时53分钟</t>
  </si>
  <si>
    <t>56小时12分钟</t>
  </si>
  <si>
    <t>5小时9分钟</t>
  </si>
  <si>
    <t>上班迟到5小时7分钟</t>
  </si>
  <si>
    <t>144小时24分钟</t>
  </si>
  <si>
    <t>1小时10分钟</t>
  </si>
  <si>
    <t>23小时26分钟</t>
  </si>
  <si>
    <t>8小时17分钟</t>
  </si>
  <si>
    <t>上班迟到4小时28分钟</t>
  </si>
  <si>
    <t>223小时52分钟</t>
  </si>
  <si>
    <t>155小时43分钟</t>
  </si>
  <si>
    <t>上班迟到14分钟
下班早退1分钟</t>
  </si>
  <si>
    <t>39小时8分钟</t>
  </si>
  <si>
    <t>43分钟</t>
  </si>
  <si>
    <t>227小时48分钟</t>
  </si>
  <si>
    <t>8小时10分钟</t>
  </si>
  <si>
    <t>14小时36分钟</t>
  </si>
  <si>
    <t>200小时7分钟</t>
  </si>
  <si>
    <t>8小时11分钟</t>
  </si>
  <si>
    <t>156小时38分钟</t>
  </si>
  <si>
    <t>6小时44分钟</t>
  </si>
  <si>
    <t>上班迟到6小时44分钟</t>
  </si>
  <si>
    <t>179小时56分钟</t>
  </si>
  <si>
    <t>10小时59分钟</t>
  </si>
  <si>
    <t>汪勇</t>
  </si>
  <si>
    <t>190小时59分钟</t>
  </si>
  <si>
    <t>2小时55分钟</t>
  </si>
  <si>
    <t>上班迟到2小时37分钟</t>
  </si>
  <si>
    <t>212小时23分钟</t>
  </si>
  <si>
    <t>4小时59分钟</t>
  </si>
  <si>
    <t>183小时15分钟</t>
  </si>
  <si>
    <t>171小时20分钟</t>
  </si>
  <si>
    <t>上班迟到1小时51分钟</t>
  </si>
  <si>
    <t>248小时56分钟</t>
  </si>
  <si>
    <t>214小时17分钟</t>
  </si>
  <si>
    <t>8小时32分钟</t>
  </si>
  <si>
    <t>178小时3分钟</t>
  </si>
  <si>
    <t>7小时41分钟</t>
  </si>
  <si>
    <t>上班迟到23分钟
下班缺卡</t>
  </si>
  <si>
    <t>187小时53分钟</t>
  </si>
  <si>
    <t>7小时37分钟</t>
  </si>
  <si>
    <t>91小时24分钟</t>
  </si>
  <si>
    <t>10小时1分钟</t>
  </si>
  <si>
    <t>上班迟到1小时26分钟</t>
  </si>
  <si>
    <t>上班缺卡
婚假03-12 11:05到03-21 11:05 64小时</t>
  </si>
  <si>
    <t>婚假03-12 11:05到03-21 11:05 64小时</t>
  </si>
  <si>
    <t>休息
婚假03-12 11:05到03-21 11:05 64小时</t>
  </si>
  <si>
    <t>下班缺卡
婚假03-12 11:05到03-21 11:05 64小时</t>
  </si>
  <si>
    <t>233小时42分钟</t>
  </si>
  <si>
    <t>7小时49分钟</t>
  </si>
  <si>
    <t>136小时35分钟</t>
  </si>
  <si>
    <t>18小时9分钟</t>
  </si>
  <si>
    <t>上班迟到1小时1分钟
下班缺卡</t>
  </si>
  <si>
    <t>上班迟到1小时8分钟
下班缺卡</t>
  </si>
  <si>
    <t>183小时58分钟</t>
  </si>
  <si>
    <t>10小时37分钟</t>
  </si>
  <si>
    <t>303小时46分钟</t>
  </si>
  <si>
    <t>25小时58分钟</t>
  </si>
  <si>
    <t>53.00</t>
  </si>
  <si>
    <t>上班迟到1小时12分钟</t>
  </si>
  <si>
    <t>休息并打卡
双休日加班03-24 09:00到03-25 23:00 38.0小时</t>
  </si>
  <si>
    <t>上班迟到2小时21分钟</t>
  </si>
  <si>
    <t>上班迟到4小时9分钟</t>
  </si>
  <si>
    <t>休息并打卡
双休日加班03-31 09:00到03-31 23:59 15.0小时</t>
  </si>
  <si>
    <t>189小时23分钟</t>
  </si>
  <si>
    <t>5小时2分钟</t>
  </si>
  <si>
    <t>188小时45分钟</t>
  </si>
  <si>
    <t>190小时6分钟</t>
  </si>
  <si>
    <t>193小时2分钟</t>
  </si>
  <si>
    <t>3小时40分钟</t>
  </si>
  <si>
    <t>休息并打卡
双休日加班03-24 09:30到03-24 20:00 10.5小时</t>
  </si>
  <si>
    <t>177小时40分钟</t>
  </si>
  <si>
    <t>281小时38分钟</t>
  </si>
  <si>
    <t>21小时43分钟</t>
  </si>
  <si>
    <t>57.00</t>
  </si>
  <si>
    <t>上班迟到1小时39分钟</t>
  </si>
  <si>
    <t>休息并打卡
双休日加班03-31 09:00到04-01 23:59 39.0小时</t>
  </si>
  <si>
    <t>231小时14分钟</t>
  </si>
  <si>
    <t>7小时50分钟</t>
  </si>
  <si>
    <t>上班迟到2小时28分钟</t>
  </si>
  <si>
    <t>219小时46分钟</t>
  </si>
  <si>
    <t>黄蒙磊</t>
  </si>
  <si>
    <t>头条审核副主编</t>
  </si>
  <si>
    <t>杨静</t>
  </si>
  <si>
    <t>年假03-28 09:00到03-29 18:00 16小时</t>
  </si>
  <si>
    <t>郑天</t>
  </si>
  <si>
    <t>上班缺卡
年假03-22 11:41到03-28 11:41 40小时</t>
  </si>
  <si>
    <t>年假03-22 11:41到03-28 11:41 40小时</t>
  </si>
  <si>
    <t>休息
年假03-22 11:41到03-28 11:41 40小时</t>
  </si>
  <si>
    <t>下班缺卡
年假03-22 11:41到03-28 11:41 40小时</t>
  </si>
  <si>
    <t>年假03-14 09:00到03-20 18:00 40小时</t>
  </si>
  <si>
    <t>休息
年假03-14 09:00到03-20 18:00 40小时</t>
  </si>
  <si>
    <t>173小时17分钟</t>
  </si>
  <si>
    <t>上班缺卡
员工考勤补03-05 10:00到03-05 18:00 8.0小时</t>
  </si>
  <si>
    <t>103小时14分钟</t>
  </si>
  <si>
    <t>11小时38分钟</t>
  </si>
  <si>
    <t>上班缺卡
事假03-02 09:30到03-02 18:30 8小时</t>
  </si>
  <si>
    <t>上班缺卡
事假03-05 09:30到03-05 18:30 8小时</t>
  </si>
  <si>
    <t>上班迟到2小时4分钟
事假03-06 10:30到03-06 11:30 2小时
事假03-06 09:30到03-06 10:30 1.0小时</t>
  </si>
  <si>
    <t>上班迟到37分钟
事假03-07 09:30到03-07 10:30 1.0小时</t>
  </si>
  <si>
    <t>上班迟到1小时57分钟
事假03-12 09:30到03-12 11:30 2.0小时</t>
  </si>
  <si>
    <t>上班缺卡
事假03-14 09:30到03-14 18:30 8小时</t>
  </si>
  <si>
    <t>上班迟到1小时54分钟
事假03-15 09:30到03-15 11:30 2.0小时</t>
  </si>
  <si>
    <t>上班缺卡
事假03-20 09:30到03-20 18:30 8小时</t>
  </si>
  <si>
    <t>上班缺卡
事假03-21 09:30到03-21 18:30 8小时</t>
  </si>
  <si>
    <t>上班缺卡
事假03-22 09:30到03-22 18:30 8小时</t>
  </si>
  <si>
    <t>上班迟到2小时35分钟
事假03-23 09:30到03-23 11:30 2.0小时</t>
  </si>
  <si>
    <t>上班迟到1小时19分钟
事假03-26 09:30到03-26 10:30 1.0小时</t>
  </si>
  <si>
    <t>上班缺卡
事假03-28 09:30到03-28 18:30 8小时</t>
  </si>
  <si>
    <t>177小时58分钟</t>
  </si>
  <si>
    <t>182小时18分钟</t>
  </si>
  <si>
    <t>54分钟</t>
  </si>
  <si>
    <t>上班迟到54分钟
事假03-23 09:30到03-23 10:30 1.0小时</t>
  </si>
  <si>
    <t>146小时54分钟</t>
  </si>
  <si>
    <t>上班缺卡
事假03-01 10:00到03-01 18:00 8.0小时</t>
  </si>
  <si>
    <t>上班缺卡
事假03-12 10:00到03-12 18:00 8.0小时</t>
  </si>
  <si>
    <t>员工考勤补03-13 09:00到03-13 18:00 9.0小时</t>
  </si>
  <si>
    <t>上班缺卡
事假03-21 10:00到03-21 18:00 8.0小时</t>
  </si>
  <si>
    <t>员工考勤补03-29 09:00到03-29 18:00 9.0小时</t>
  </si>
  <si>
    <t>153小时5分钟</t>
  </si>
  <si>
    <t>员工考勤补03-02 09:06到03-02 18:12 8小时</t>
  </si>
  <si>
    <t>上班缺卡
员工考勤补03-05 09:25到03-05 18:09 8小时</t>
  </si>
  <si>
    <t>事假03-06 09:00到03-06 18:14 8小时</t>
  </si>
  <si>
    <t>上班迟到1小时6分钟
事假03-07 09:30到03-07 10:30 1.0小时</t>
  </si>
  <si>
    <t>上班迟到50分钟
事假03-19 09:30到03-19 10:22 1小时</t>
  </si>
  <si>
    <t>上班迟到46分钟
事假03-20 09:30到03-20 10:30 1.0小时</t>
  </si>
  <si>
    <t>184小时54分钟</t>
  </si>
  <si>
    <t>177小时19分钟</t>
  </si>
  <si>
    <t>179小时22分钟</t>
  </si>
  <si>
    <t>员工考勤补03-15 09:00到03-15 18:00 8小时</t>
  </si>
  <si>
    <t>181小时38分钟</t>
  </si>
  <si>
    <t>205小时4分钟</t>
  </si>
  <si>
    <t>168小时41分钟</t>
  </si>
  <si>
    <t>191小时16分钟</t>
  </si>
  <si>
    <t>145小时27分钟</t>
  </si>
  <si>
    <t>事假03-09 09:00到03-09 18:00 8.0小时</t>
  </si>
  <si>
    <t>事假03-13 09:00到03-13 10:00 1.0小时</t>
  </si>
  <si>
    <t>事假03-14 16:30到03-14 18:00 2小时</t>
  </si>
  <si>
    <t>201小时8分钟</t>
  </si>
  <si>
    <t>137小时10分钟</t>
  </si>
  <si>
    <t>事假02-28 09:00到03-07 18:00 48小时</t>
  </si>
  <si>
    <t>休息
事假02-28 09:00到03-07 18:00 48小时</t>
  </si>
  <si>
    <t>员工考勤补03-08 09:00到03-08 18:00 8.0小时</t>
  </si>
  <si>
    <t>152小时55分钟</t>
  </si>
  <si>
    <t>病假03-12 09:00到03-12 18:00 8小时</t>
  </si>
  <si>
    <t>77小时9分钟</t>
  </si>
  <si>
    <t>叶箐</t>
  </si>
  <si>
    <t>74小时29分钟</t>
  </si>
  <si>
    <t>132小时30分钟</t>
  </si>
  <si>
    <t>上班缺卡
员工考勤补03-22 09:30到03-22 12:00 2.5小时</t>
  </si>
  <si>
    <t>160小时19分钟</t>
  </si>
  <si>
    <t>事假03-01 09:00到03-01 13:00 4.0小时</t>
  </si>
  <si>
    <t>总裁办公室-总裁助理
销售部-DSP直客广告组</t>
  </si>
  <si>
    <t>172小时57分钟</t>
  </si>
  <si>
    <t>员工考勤补03-15 09:30到03-15 18:30 9.0小时</t>
  </si>
  <si>
    <t>员工考勤补03-19 09:30到03-19 18:30 9.0小时</t>
  </si>
  <si>
    <t>年假03-28 09:30到03-28 18:30 8小时</t>
  </si>
  <si>
    <t>160小时45分钟</t>
  </si>
  <si>
    <t>员工考勤补03-07 09:00到03-07 18:00 9.0小时</t>
  </si>
  <si>
    <t>事假03-12 09:00到03-12 18:00 8.0小时</t>
  </si>
  <si>
    <t>全薪病假03-26 09:00到03-26 18:00 8.0小时</t>
  </si>
  <si>
    <t>事假03-27 09:00到03-27 18:00 8.0小时</t>
  </si>
  <si>
    <t>128小时24分钟</t>
  </si>
  <si>
    <t>58小时13分钟</t>
  </si>
  <si>
    <t>上班迟到3小时1分钟
下班缺卡</t>
  </si>
  <si>
    <t>11小时16分钟</t>
  </si>
  <si>
    <t>上班缺卡
员工考勤补03-08 09:30到03-08 18:37 9.1小时</t>
  </si>
  <si>
    <t>上班缺卡
员工考勤补03-15 09:52到03-15 19:01 9.2小时</t>
  </si>
  <si>
    <t>上班缺卡
员工考勤补03-23 10:00到03-23 19:03 9.1小时</t>
  </si>
  <si>
    <t>93小时10分钟</t>
  </si>
  <si>
    <t>39小时13分钟</t>
  </si>
  <si>
    <t>上班迟到2小时27分钟</t>
  </si>
  <si>
    <t>上班迟到2小时40分钟
下班缺卡</t>
  </si>
  <si>
    <t>上班缺卡
员工考勤补03-23 12:00到03-23 12:00 0.0小时</t>
  </si>
  <si>
    <t>84小时0分钟</t>
  </si>
  <si>
    <t>37小时38分钟</t>
  </si>
  <si>
    <t>休息
员工考勤补03-03 12:00到03-03 20:00 8.0小时</t>
  </si>
  <si>
    <t>休息
员工考勤补03-04 12:00到03-04 20:00 8.0小时</t>
  </si>
  <si>
    <t>上班迟到2小时52分钟
员工考勤补03-07 12:00到03-07 20:00 8.0小时</t>
  </si>
  <si>
    <t>休息
员工考勤补03-10 12:00到03-10 20:00 8.0小时</t>
  </si>
  <si>
    <t>上班缺卡
员工考勤补03-16 12:00到03-16 20:00 8.0小时</t>
  </si>
  <si>
    <t>休息
员工考勤补03-17 12:00到03-17 20:00 8.0小时</t>
  </si>
  <si>
    <t>上班迟到2小时57分钟
员工考勤补03-22 12:00到03-22 20:00 8.0小时</t>
  </si>
  <si>
    <t>休息
员工考勤补03-25 12:00到03-25 20:00 8.0小时</t>
  </si>
  <si>
    <t>上班迟到3小时19分钟</t>
  </si>
  <si>
    <t>185小时45分钟</t>
  </si>
  <si>
    <t>员工考勤补03-14 09:00到03-14 18:00 8小时</t>
  </si>
  <si>
    <t>157小时58分钟</t>
  </si>
  <si>
    <t>年假03-05 09:00到03-08 18:00 32小时</t>
  </si>
  <si>
    <t>上班缺卡
员工考勤补03-21 09:14到03-21 19:00 9.8小时</t>
  </si>
  <si>
    <t>159小时28分钟</t>
  </si>
  <si>
    <t>事假03-22 09:00到03-22 18:00 8.0小时</t>
  </si>
  <si>
    <t>上班缺卡
员工考勤补03-26 09:30到03-26 18:59 9.5小时</t>
  </si>
  <si>
    <t>199小时54分钟</t>
  </si>
  <si>
    <t>员工考勤补03-05 09:00到03-05 18:00 8.0小时</t>
  </si>
  <si>
    <t>190小时54分钟</t>
  </si>
  <si>
    <t>191小时54分钟</t>
  </si>
  <si>
    <t>员工考勤补03-01 09:00到03-01 18:16 9.3小时</t>
  </si>
  <si>
    <t>员工考勤补03-13 09:00到03-13 18:20 9.3小时</t>
  </si>
  <si>
    <t>192小时26分钟</t>
  </si>
  <si>
    <t>28小时18分钟</t>
  </si>
  <si>
    <t>员工本埠因03-01 09:00到03-01 10:40 1.7小时</t>
  </si>
  <si>
    <t>员工本埠因03-05 09:00到03-05 10:25 1.4小时</t>
  </si>
  <si>
    <t>员工本埠因03-06 09:00到03-06 10:23 1.4小时</t>
  </si>
  <si>
    <t>休息并打卡
双休日加班03-17 13:02到03-17 18:07 5.1小时</t>
  </si>
  <si>
    <t>员工本埠因03-06 09:00到03-06 12:15 3.3小时</t>
  </si>
  <si>
    <t>208小时28分钟</t>
  </si>
  <si>
    <t>193小时11分钟</t>
  </si>
  <si>
    <t>董秘办公室-法务部-法务二部</t>
  </si>
  <si>
    <t>257小时55分钟</t>
  </si>
  <si>
    <t>1小时23分钟</t>
  </si>
  <si>
    <t>乐湃</t>
  </si>
  <si>
    <t>徐天明</t>
  </si>
  <si>
    <t>230小时38分钟</t>
  </si>
  <si>
    <t>10小时47分钟</t>
  </si>
  <si>
    <t>197小时22分钟</t>
  </si>
  <si>
    <t>3小时31分钟</t>
  </si>
  <si>
    <t>下班早退3小时31分钟</t>
  </si>
  <si>
    <t>221小时18分钟</t>
  </si>
  <si>
    <t>联盟发展部</t>
  </si>
  <si>
    <t>3小时50分钟</t>
  </si>
  <si>
    <t>上班迟到3小时50分钟
下班缺卡</t>
  </si>
  <si>
    <t>内部交流群
总经办-总裁办公室</t>
  </si>
  <si>
    <t>商务部</t>
  </si>
  <si>
    <t>商务部-移动商务部</t>
  </si>
  <si>
    <t>202小时55分钟</t>
  </si>
  <si>
    <t>194小时8分钟</t>
  </si>
  <si>
    <t>事假03-02 09:00到03-02 12:00 3.0小时</t>
  </si>
  <si>
    <t>事假03-28 16:00到03-28 18:00 2.0小时</t>
  </si>
  <si>
    <t>施贻灿</t>
  </si>
  <si>
    <t>216小时38分钟</t>
  </si>
  <si>
    <t>195小时7分钟</t>
  </si>
  <si>
    <t>事假03-28 09:00到03-28 12:00 3.0小时</t>
  </si>
  <si>
    <t>220小时25分钟</t>
  </si>
  <si>
    <t>208小时34分钟</t>
  </si>
  <si>
    <t>96小时23分钟</t>
  </si>
  <si>
    <t>年假03-13 09:00到03-13 18:00 8.0小时</t>
  </si>
  <si>
    <t>186小时57分钟</t>
  </si>
  <si>
    <t>189小时9分钟</t>
  </si>
  <si>
    <t>休息
双休日加班03-04 10:30到03-04 14:30 4.0小时</t>
  </si>
  <si>
    <t>员工本埠因03-05 09:00到03-05 18:00 8小时</t>
  </si>
  <si>
    <t>员工本埠因03-13 09:00到03-13 18:00 8小时</t>
  </si>
  <si>
    <t>年假03-20 09:00到03-20 18:00 8小时</t>
  </si>
  <si>
    <t>休息并打卡
双休日加班03-25 13:00到03-25 17:00 4.0小时</t>
  </si>
  <si>
    <t>研究院</t>
  </si>
  <si>
    <t>193小时3分钟</t>
  </si>
  <si>
    <t>180小时5分钟</t>
  </si>
  <si>
    <t>事假03-15 09:00到03-15 11:00 2.0小时</t>
  </si>
  <si>
    <t>病假03-23 09:00到03-23 18:00 8.0小时</t>
  </si>
  <si>
    <t>正常
事假03-29 11:00到03-29 12:00 1.0小时</t>
  </si>
  <si>
    <t>179小时2分钟</t>
  </si>
  <si>
    <t>事假03-16 09:00到03-16 18:00 8.0小时</t>
  </si>
  <si>
    <t>90小时38分钟</t>
  </si>
  <si>
    <t>事假03-01 09:00到03-05 18:00 24小时</t>
  </si>
  <si>
    <t>休息
事假03-01 09:00到03-05 18:00 24小时</t>
  </si>
  <si>
    <t>事假03-09 17:00到03-09 18:00 1.0小时</t>
  </si>
  <si>
    <t>婚假03-12 09:00到03-21 18:00 64小时</t>
  </si>
  <si>
    <t>休息
婚假03-12 09:00到03-21 18:00 64小时</t>
  </si>
  <si>
    <t>181小时12分钟</t>
  </si>
  <si>
    <t>员工考勤补03-01 09:00到03-01 18:56 8小时</t>
  </si>
  <si>
    <t>员工考勤补03-26 09:25到03-26 18:53 8小时</t>
  </si>
  <si>
    <t>172小时18分钟</t>
  </si>
  <si>
    <t>员工考勤补03-07 18:00到03-07 18:00 0.0小时</t>
  </si>
  <si>
    <t>年假03-13 09:00到03-13 18:00 8小时</t>
  </si>
  <si>
    <t>157小时30分钟</t>
  </si>
  <si>
    <t>事假03-02 14:00到03-02 18:00 4.0小时</t>
  </si>
  <si>
    <t>下班缺卡
员工考勤补03-15 18:10到03-15 18:10 0.0小时</t>
  </si>
  <si>
    <t>86小时30分钟</t>
  </si>
  <si>
    <t>下班早退22分钟</t>
  </si>
  <si>
    <t>173小时13分钟</t>
  </si>
  <si>
    <t>年假03-13 09:00到03-13 13:00 4.0小时</t>
  </si>
  <si>
    <t>162小时4分钟</t>
  </si>
  <si>
    <t>事假03-08 09:00到03-08 18:00 8小时</t>
  </si>
  <si>
    <t>177小时36分钟</t>
  </si>
  <si>
    <t>176小时24分钟</t>
  </si>
  <si>
    <t>上班缺卡
员工考勤补03-22 09:10到03-22 09:10 0.0小时</t>
  </si>
  <si>
    <t>156小时37分钟</t>
  </si>
  <si>
    <t>5小时58分钟</t>
  </si>
  <si>
    <t>事假03-09 09:05到03-09 13:05 3小时</t>
  </si>
  <si>
    <t>上班迟到24分钟
下班缺卡
员工考勤补03-13 19:00到03-13 19:00 0.0小时</t>
  </si>
  <si>
    <t>上班迟到32分钟
下班缺卡
员工考勤补03-16 19:05到03-16 19:05 0.0小时</t>
  </si>
  <si>
    <t>上班缺卡
员工考勤补03-19 10:00到03-19 10:00 0.0小时</t>
  </si>
  <si>
    <t>事假03-20 09:00到03-20 13:00 3.0小时</t>
  </si>
  <si>
    <t>事假03-21 09:00到03-21 13:00 3.0小时</t>
  </si>
  <si>
    <t>事假03-26 09:00到03-26 13:51 4小时</t>
  </si>
  <si>
    <t>事假03-29 09:00到03-29 13:00 3小时</t>
  </si>
  <si>
    <t>199小时11分钟</t>
  </si>
  <si>
    <t>员工考勤补03-07 09:00到03-07 18:00 8.0小时</t>
  </si>
  <si>
    <t>休息并打卡
双休日加班03-10 14:00到03-10 18:00 4.0小时</t>
  </si>
  <si>
    <t>181小时41分钟</t>
  </si>
  <si>
    <t>169小时37分钟</t>
  </si>
  <si>
    <t>年假03-29 09:00到03-29 18:00 8.0小时</t>
  </si>
  <si>
    <t>232小时8分钟</t>
  </si>
  <si>
    <t>运营部</t>
  </si>
  <si>
    <t>170小时44分钟</t>
  </si>
  <si>
    <t>员工考勤补03-05 18:05到03-05 18:05 0.0小时</t>
  </si>
  <si>
    <t>年假03-12 09:00到03-15 18:00 32小时</t>
  </si>
  <si>
    <t>调休03-21 15:00到03-21 18:00 3.0小时</t>
  </si>
  <si>
    <t>总经办-CEO办公室</t>
  </si>
  <si>
    <t>总经办-CEO办公室-CEO助理</t>
  </si>
  <si>
    <t>总经办-总裁办公室</t>
  </si>
  <si>
    <t>总经办-总裁办公室-总裁助理</t>
  </si>
  <si>
    <t>143小时23分钟</t>
  </si>
  <si>
    <t>265小时43分钟</t>
  </si>
  <si>
    <t>补卡申请03-02 09:00到03-02 22:00 13.0小时</t>
  </si>
  <si>
    <t>补卡申请03-12 09:00到03-12 21:35 12.6小时</t>
  </si>
  <si>
    <t>补卡申请03-21 09:00到03-21 22:00 13.0小时</t>
  </si>
  <si>
    <t>补卡申请03-22 09:00到03-22 22:00 13.0小时</t>
  </si>
  <si>
    <t>134小时3分钟</t>
  </si>
  <si>
    <t>出差03-07 09:00到03-08 18:00 33.0小时</t>
  </si>
  <si>
    <t>年假03-19 09:00到03-20 18:03 16小时</t>
  </si>
  <si>
    <t>事假03-21 09:00到03-23 18:06 24小时</t>
  </si>
  <si>
    <t>178小时40分钟</t>
  </si>
  <si>
    <t>下班外勤</t>
  </si>
  <si>
    <t>上班外勤</t>
  </si>
  <si>
    <t>上班外勤
下班外勤</t>
  </si>
  <si>
    <t>187小时20分钟</t>
  </si>
  <si>
    <t>补卡申请03-02 09:00到03-02 18:00 9.0小时</t>
  </si>
  <si>
    <t>补卡申请03-05 09:00到03-05 18:00 9.0小时</t>
  </si>
  <si>
    <t>补卡申请03-12 09:00到03-12 18:00 8.0小时</t>
  </si>
  <si>
    <t>245小时5分钟</t>
  </si>
  <si>
    <t>补卡申请03-09 09:00到03-09 18:30 9.5小时</t>
  </si>
  <si>
    <t>补卡申请03-16 09:00到03-16 18:30 9.5小时</t>
  </si>
  <si>
    <t>补卡申请03-20 09:00到03-20 22:00 13.0小时</t>
  </si>
  <si>
    <t>补卡申请03-23 09:00到03-23 18:30 9.5小时</t>
  </si>
  <si>
    <t>补卡申请03-28 09:00到03-28 18:30 9.5小时</t>
  </si>
  <si>
    <t>补卡申请03-29 09:30到03-29 18:30 9.0小时</t>
  </si>
  <si>
    <t>208小时11分钟</t>
  </si>
  <si>
    <t>补卡申请03-05 09:00到03-05 19:00 10.0小时</t>
  </si>
  <si>
    <t>补卡申请03-27 09:00到03-27 18:00 9.0小时</t>
  </si>
  <si>
    <t>补卡申请03-28 09:00到03-28 18:00 9.0小时</t>
  </si>
  <si>
    <t>233小时54分钟</t>
  </si>
  <si>
    <t>补卡申请03-14 09:05到03-14 22:01 12.9小时</t>
  </si>
  <si>
    <t>补卡申请03-16 09:07到03-16 20:48 11.7小时</t>
  </si>
  <si>
    <t>上班缺卡
补卡申请03-21 09:06到03-21 22:00 12.9小时</t>
  </si>
  <si>
    <t>1小时13分钟</t>
  </si>
  <si>
    <t>补卡申请03-02 09:07到03-02 18:38 8小时</t>
  </si>
  <si>
    <t>上班严重迟到26分钟
补卡申请03-06 09:06到03-06 18:33 8小时</t>
  </si>
  <si>
    <t>下班早退1小时13分钟</t>
  </si>
  <si>
    <t>上班严重迟到1小时2分钟
补卡申请03-16 09:09到03-16 18:37 8小时</t>
  </si>
  <si>
    <t>下班缺卡
补卡申请03-08 18:15到03-08 19:30 1.3小时</t>
  </si>
  <si>
    <t>下班缺卡
补卡申请03-22 18:16到03-22 18:36 0.3小时</t>
  </si>
  <si>
    <t>168小时49分钟</t>
  </si>
  <si>
    <t>9小时34分钟</t>
  </si>
  <si>
    <t>235小时35分钟</t>
  </si>
  <si>
    <t>下班缺卡
补卡申请03-27 18:30到03-27 20:40 2.2小时</t>
  </si>
  <si>
    <t>52小时8分钟</t>
  </si>
  <si>
    <t>46小时1分钟</t>
  </si>
  <si>
    <t>补卡申请03-08 09:00到03-08 18:00 9.0小时</t>
  </si>
  <si>
    <t>55小时34分钟</t>
  </si>
  <si>
    <t>事假03-15 09:00到03-17 18:00 24小时</t>
  </si>
  <si>
    <t>休息
事假03-15 09:00到03-17 18:00 24小时</t>
  </si>
  <si>
    <t>事假03-20 09:00到03-22 18:00 24小时</t>
  </si>
  <si>
    <t>168小时47分钟</t>
  </si>
  <si>
    <t>264小时10分钟</t>
  </si>
  <si>
    <t>1小时58分钟</t>
  </si>
  <si>
    <t>上班严重迟到11分钟</t>
  </si>
  <si>
    <t>上班严重迟到20分钟</t>
  </si>
  <si>
    <t>休息
加班03-10 09:00到03-11 18:00 16小时</t>
  </si>
  <si>
    <t>上班迟到10分钟
补卡申请03-12 09:30到03-12 22:00 11.5小时</t>
  </si>
  <si>
    <t>上班严重迟到18分钟</t>
  </si>
  <si>
    <t>上班严重迟到12分钟</t>
  </si>
  <si>
    <t>上班严重迟到19分钟</t>
  </si>
  <si>
    <t>上班严重迟到38分钟</t>
  </si>
  <si>
    <t>266小时21分钟</t>
  </si>
  <si>
    <t>补卡申请03-30 09:00到03-30 09:00 0.0小时</t>
  </si>
  <si>
    <t>320小时17分钟</t>
  </si>
  <si>
    <t>补卡申请03-29 09:00到03-29 18:00 9.0小时</t>
  </si>
  <si>
    <t>110小时1分钟</t>
  </si>
  <si>
    <t>上班缺卡
产假03-01 09:30到03-01 18:35 8小时</t>
  </si>
  <si>
    <t>下班缺卡
补卡申请03-02 18:30到03-02 19:30 1.0小时</t>
  </si>
  <si>
    <t>下班缺卡
补卡申请03-05 20:31到03-05 21:20 0.8小时</t>
  </si>
  <si>
    <t>上班严重迟到48分钟
下班缺卡
调休03-09 09:30到03-09 10:30 1.0小时</t>
  </si>
  <si>
    <t>下班缺卡
补卡申请03-12 18:30到03-12 19:47 1.3小时</t>
  </si>
  <si>
    <t>下班缺卡
补卡申请03-13 18:30到03-13 20:22 1.9小时</t>
  </si>
  <si>
    <t>上班迟到1分钟
下班缺卡
补卡申请03-16 18:30到03-16 20:29 2.0小时</t>
  </si>
  <si>
    <t>上班迟到1分钟
下班缺卡
补卡申请03-20 18:30到03-20 20:30 2.0小时</t>
  </si>
  <si>
    <t>下班缺卡
补卡申请03-21 18:30到03-21 19:51 1.4小时</t>
  </si>
  <si>
    <t>上班缺卡
产假03-22 09:30到03-22 18:30 8小时</t>
  </si>
  <si>
    <t>下班缺卡
补卡申请03-23 18:30到03-23 19:32 1.0小时</t>
  </si>
  <si>
    <t>上班缺卡
产假03-28 09:30到03-28 18:30 8小时</t>
  </si>
  <si>
    <t>4小时9分钟</t>
  </si>
  <si>
    <t>上班严重迟到21分钟
下班外勤</t>
  </si>
  <si>
    <t>上班严重迟到14分钟</t>
  </si>
  <si>
    <t>补卡申请03-12 09:00到03-12 18:00 9.0小时</t>
  </si>
  <si>
    <t>上班严重迟到35分钟</t>
  </si>
  <si>
    <t>补卡申请03-15 09:00到03-15 18:00 9.0小时</t>
  </si>
  <si>
    <t>上班严重迟到13分钟</t>
  </si>
  <si>
    <t>上班严重迟到27分钟</t>
  </si>
  <si>
    <t>上班严重迟到22分钟</t>
  </si>
  <si>
    <t>上班严重迟到21分钟</t>
  </si>
  <si>
    <t>上班严重迟到29分钟</t>
  </si>
  <si>
    <t>179小时26分钟</t>
  </si>
  <si>
    <t>上班缺卡
补卡申请03-01 10:00到03-01 18:00 8.0小时</t>
  </si>
  <si>
    <t>上班缺卡
补卡申请03-02 10:00到03-02 18:00 8.0小时</t>
  </si>
  <si>
    <t>上班缺卡
补卡申请03-06 10:00到03-06 18:00 8.0小时</t>
  </si>
  <si>
    <t>补卡申请03-07 10:00到03-07 21:00 11.0小时</t>
  </si>
  <si>
    <t>上班缺卡
补卡申请03-20 10:00到03-20 18:00 8.0小时</t>
  </si>
  <si>
    <t>上班缺卡
补卡申请03-21 10:00到03-21 18:00 8.0小时</t>
  </si>
  <si>
    <t>上班缺卡
补卡申请03-28 10:00到03-28 18:00 8.0小时</t>
  </si>
  <si>
    <t>212小时5分钟</t>
  </si>
  <si>
    <t>补卡申请03-16 09:20到03-16 20:10 10.8小时</t>
  </si>
  <si>
    <t>补卡申请03-22 09:20到03-22 22:06 12.8小时</t>
  </si>
  <si>
    <t>67小时6分钟</t>
  </si>
  <si>
    <t>286小时48分钟</t>
  </si>
  <si>
    <t>249小时38分钟</t>
  </si>
  <si>
    <t>补卡申请03-02 09:00到03-02 18:00 8小时</t>
  </si>
  <si>
    <t>补卡申请03-23 09:22到03-23 21:23 12.0小时</t>
  </si>
  <si>
    <t>249小时24分钟</t>
  </si>
  <si>
    <t>补卡申请03-12 09:00到03-12 20:08 11.1小时</t>
  </si>
  <si>
    <t>87小时12分钟</t>
  </si>
  <si>
    <t>上班严重迟到48分钟
补卡申请03-16 09:20到03-16 19:24 10.1小时</t>
  </si>
  <si>
    <t>上班缺卡
补卡申请03-27 09:14到03-27 19:05 9.8小时</t>
  </si>
  <si>
    <t>195小时31分钟</t>
  </si>
  <si>
    <t>病假03-23 14:00到03-23 18:00 4.0小时</t>
  </si>
  <si>
    <t>237小时46分钟</t>
  </si>
  <si>
    <t>196小时22分钟</t>
  </si>
  <si>
    <t>补卡申请03-01 09:00到03-01 20:30 11.5小时</t>
  </si>
  <si>
    <t>年假03-22 09:00到03-22 13:00 4.0小时
年假03-22 13:30到03-22 18:00 4小时</t>
  </si>
  <si>
    <t>248小时28分钟</t>
  </si>
  <si>
    <t>补卡申请03-01 09:00到03-01 20:00 11.0小时</t>
  </si>
  <si>
    <t>补卡申请03-07 09:00到03-07 20:28 11.5小时</t>
  </si>
  <si>
    <t>126小时23分钟</t>
  </si>
  <si>
    <t>补卡申请03-02 09:25到03-02 22:20 12.9小时</t>
  </si>
  <si>
    <t>正常
事假03-09 13:00到03-09 15:00 2.0小时</t>
  </si>
  <si>
    <t>正常
事假03-12 15:00到03-12 17:00 2.0小时</t>
  </si>
  <si>
    <t>183小时52分钟</t>
  </si>
  <si>
    <t>下班缺卡
补卡申请03-05 18:30到03-05 18:30 0.0小时</t>
  </si>
  <si>
    <t>上班外勤
下班缺卡
补卡申请03-08 18:30到03-08 18:30 0.0小时</t>
  </si>
  <si>
    <t>上班外勤
下班外勤
休息并打卡
加班03-10 10:03到03-10 20:13 10.2小时</t>
  </si>
  <si>
    <t>事假03-14 09:00到03-14 18:00 8小时</t>
  </si>
  <si>
    <t>上班外勤
上班严重迟到14分钟</t>
  </si>
  <si>
    <t>外出03-22 09:00到03-22 18:00 8小时</t>
  </si>
  <si>
    <t>上班外勤
下班外勤
休息并打卡
加班03-25 10:39到03-25 20:41 10.0小时</t>
  </si>
  <si>
    <t>275小时57分钟</t>
  </si>
  <si>
    <t>补卡申请03-01 09:23到03-01 18:30 8小时</t>
  </si>
  <si>
    <t>220小时0分钟</t>
  </si>
  <si>
    <t>上班迟到4分钟
下班外勤</t>
  </si>
  <si>
    <t>旷工
年假03-30 20:03到03-30 20:03 8.0小时</t>
  </si>
  <si>
    <t>休息
加班03-31 09:00到03-31 18:00 8.0小时</t>
  </si>
  <si>
    <t>124小时9分钟</t>
  </si>
  <si>
    <t>补卡申请03-30 09:20到03-30 22:10 12.8小时</t>
  </si>
  <si>
    <t>59小时2分钟</t>
  </si>
  <si>
    <t>星期四</t>
  </si>
  <si>
    <t>星期五</t>
  </si>
  <si>
    <t>星期六</t>
  </si>
  <si>
    <t>星期日</t>
  </si>
  <si>
    <t>星期一</t>
  </si>
  <si>
    <t>星期二</t>
  </si>
  <si>
    <t>星期三</t>
  </si>
  <si>
    <t>高欣</t>
  </si>
  <si>
    <t>C</t>
  </si>
  <si>
    <t>补卡</t>
  </si>
  <si>
    <t>日期</t>
  </si>
  <si>
    <t>实际出勤（天）</t>
  </si>
  <si>
    <t>夜班（次）</t>
  </si>
  <si>
    <t>加班及调休（手动填写)</t>
  </si>
  <si>
    <t>法定节假日三倍工资（小时）</t>
  </si>
  <si>
    <t>平日加班（小时）</t>
  </si>
  <si>
    <t>嵩恒</t>
  </si>
  <si>
    <t>渠道运营组</t>
  </si>
  <si>
    <t>A</t>
  </si>
  <si>
    <t>请假</t>
  </si>
  <si>
    <t>B</t>
  </si>
  <si>
    <t>网站运营</t>
  </si>
  <si>
    <t>实际出勤天数</t>
  </si>
  <si>
    <t>东方头条事业部-内容审核中心</t>
  </si>
  <si>
    <t>3月1号</t>
  </si>
  <si>
    <t>3月2号</t>
  </si>
  <si>
    <t>3月3号</t>
  </si>
  <si>
    <t>3月4号</t>
  </si>
  <si>
    <t>3月5号</t>
  </si>
  <si>
    <t>3月6号</t>
  </si>
  <si>
    <t>3月7号</t>
  </si>
  <si>
    <t>3月8号</t>
  </si>
  <si>
    <t>3月9号</t>
  </si>
  <si>
    <t>3月10号</t>
  </si>
  <si>
    <t>3月11号</t>
  </si>
  <si>
    <t>3月12号</t>
  </si>
  <si>
    <t>3月13号</t>
  </si>
  <si>
    <t>3月14号</t>
  </si>
  <si>
    <t>3月15号</t>
  </si>
  <si>
    <t>3月16号</t>
  </si>
  <si>
    <t>3月17号</t>
  </si>
  <si>
    <t>3月18号</t>
  </si>
  <si>
    <t>3月19号</t>
  </si>
  <si>
    <t>3月20号</t>
  </si>
  <si>
    <t>3月21号</t>
  </si>
  <si>
    <t>3月22号</t>
  </si>
  <si>
    <t>3月23号</t>
  </si>
  <si>
    <t>3月24号</t>
  </si>
  <si>
    <t>3月25号</t>
  </si>
  <si>
    <t>3月26号</t>
  </si>
  <si>
    <t>3月27号</t>
  </si>
  <si>
    <t>3月28号</t>
  </si>
  <si>
    <t>3月29号</t>
  </si>
  <si>
    <t>3月30号</t>
  </si>
  <si>
    <t>3月31号</t>
  </si>
  <si>
    <t>实际出勤</t>
  </si>
  <si>
    <t>体育编辑运营</t>
  </si>
  <si>
    <t>祝清源</t>
  </si>
  <si>
    <t>上班</t>
  </si>
  <si>
    <t>吉科 文静 武月 传玉（晚）</t>
  </si>
  <si>
    <t>吉科 文静（晚） 武月</t>
  </si>
  <si>
    <t>吉科 武月 丽君 传玉（晚）</t>
  </si>
  <si>
    <t>文静 武月 传玉（晚）</t>
  </si>
  <si>
    <t>吉科 文静 武月 丽君（晚）</t>
  </si>
  <si>
    <t>武月 文静（晚） 传玉</t>
  </si>
  <si>
    <t>文静 武月 丽君（晚） 传玉</t>
  </si>
  <si>
    <t>吉科 丽君（晚） 传玉</t>
  </si>
  <si>
    <t>吉科 丽君（晚） 传玉 武月</t>
  </si>
  <si>
    <t>吉科 文静（晚） 传玉 丽君</t>
  </si>
  <si>
    <t>文静（晚） 吉科 丽君</t>
  </si>
  <si>
    <t>吉科 文静 丽君 传玉（晚）</t>
  </si>
  <si>
    <t>吉科 武月（晚） 传玉</t>
  </si>
  <si>
    <t>文静 武月（晚） 丽君 传玉</t>
  </si>
  <si>
    <t>吉科 文静（晚） 传玉</t>
  </si>
  <si>
    <t>吉科 文静 武月（晚） 丽君</t>
  </si>
  <si>
    <t>吉科 丽君 传玉（晚） 武月</t>
  </si>
  <si>
    <t>文静 丽君 武月（晚）</t>
  </si>
  <si>
    <t>吉科 文静（晚） 武月 丽君</t>
  </si>
  <si>
    <t>武月 丽君 传玉（晚）</t>
  </si>
  <si>
    <t>文静 吉科 丽君（晚）</t>
  </si>
  <si>
    <t>朱慧（晚） 刘雨</t>
  </si>
  <si>
    <t>刘雨 徐菲（晚）</t>
  </si>
  <si>
    <t>徐菲（晚） 朱慧</t>
  </si>
  <si>
    <t>刘雨（晚） 徐菲</t>
  </si>
  <si>
    <t>徐菲 朱慧（晚）</t>
  </si>
  <si>
    <t>朱慧 刘雨（晚）</t>
  </si>
  <si>
    <t>刘雨（晚） 徐菲 朱慧</t>
  </si>
  <si>
    <t>刘雨 徐菲（晚） 朱慧</t>
  </si>
  <si>
    <t>刘雨  徐菲（晚）</t>
  </si>
  <si>
    <t xml:space="preserve">刘雨（晚） 徐菲 </t>
  </si>
  <si>
    <t>刘雨 徐菲 朱慧（晚）</t>
  </si>
  <si>
    <t>东方头条考勤</t>
  </si>
  <si>
    <t>序号</t>
  </si>
  <si>
    <t>夜班（次）20：00</t>
  </si>
  <si>
    <t>夜班（次）21：00</t>
  </si>
  <si>
    <t>法定节假日一倍工资（小时）</t>
  </si>
  <si>
    <t>副总编</t>
  </si>
  <si>
    <t>视频运营</t>
  </si>
  <si>
    <t>主播运营编辑</t>
  </si>
  <si>
    <t>直播运营高级编辑</t>
  </si>
  <si>
    <t>流量运营</t>
  </si>
  <si>
    <t>活动运营负责人</t>
  </si>
  <si>
    <t>实习运营编辑</t>
  </si>
  <si>
    <t>3月商城排班表</t>
  </si>
  <si>
    <t xml:space="preserve">      日期
姓名</t>
  </si>
  <si>
    <t>积休</t>
  </si>
  <si>
    <t>累计积休</t>
  </si>
  <si>
    <t>备注</t>
  </si>
  <si>
    <t>四</t>
  </si>
  <si>
    <t>五</t>
  </si>
  <si>
    <t>一</t>
  </si>
  <si>
    <t>二</t>
  </si>
  <si>
    <t>三</t>
  </si>
  <si>
    <t>班</t>
  </si>
  <si>
    <t>休</t>
  </si>
  <si>
    <t>说明：上班填写“班”，休假填写“休”,</t>
  </si>
  <si>
    <t>3月直播排班表</t>
  </si>
  <si>
    <t>正</t>
  </si>
  <si>
    <t>值</t>
  </si>
  <si>
    <t>½调</t>
  </si>
  <si>
    <t>½病假</t>
  </si>
  <si>
    <t>入职</t>
  </si>
  <si>
    <t>离职</t>
  </si>
  <si>
    <r>
      <rPr>
        <b/>
        <sz val="18"/>
        <rFont val="宋体"/>
        <charset val="134"/>
      </rPr>
      <t xml:space="preserve">                   东方头条总编室3月考勤统计表（35人）       </t>
    </r>
    <r>
      <rPr>
        <sz val="9"/>
        <rFont val="宋体"/>
        <charset val="134"/>
      </rPr>
      <t xml:space="preserve"> 3月1日--3月31日</t>
    </r>
  </si>
  <si>
    <t>职务</t>
  </si>
  <si>
    <t>总编</t>
  </si>
  <si>
    <t>7号网信办会</t>
  </si>
  <si>
    <t>旷</t>
  </si>
  <si>
    <t>工</t>
  </si>
  <si>
    <t>早</t>
  </si>
  <si>
    <t>差</t>
  </si>
  <si>
    <t>补休</t>
  </si>
  <si>
    <t>晚</t>
  </si>
  <si>
    <t>年</t>
  </si>
  <si>
    <t>假</t>
  </si>
  <si>
    <t>13、14号忘卡</t>
  </si>
  <si>
    <t>周</t>
  </si>
  <si>
    <t>机场</t>
  </si>
  <si>
    <t>杭州</t>
  </si>
  <si>
    <t>7号下午采访</t>
  </si>
  <si>
    <t>成</t>
  </si>
  <si>
    <t>都</t>
  </si>
  <si>
    <t>去</t>
  </si>
  <si>
    <t>外</t>
  </si>
  <si>
    <t>地</t>
  </si>
  <si>
    <t>开</t>
  </si>
  <si>
    <t>会</t>
  </si>
  <si>
    <t>28号早忘卡</t>
  </si>
  <si>
    <t>忘卡</t>
  </si>
  <si>
    <t>8下午家推送</t>
  </si>
  <si>
    <t>本</t>
  </si>
  <si>
    <t>21号上午采访</t>
  </si>
  <si>
    <r>
      <rPr>
        <sz val="12"/>
        <rFont val="Arial"/>
        <charset val="0"/>
      </rPr>
      <t>16</t>
    </r>
    <r>
      <rPr>
        <sz val="12"/>
        <rFont val="宋体"/>
        <charset val="134"/>
      </rPr>
      <t>下午采访</t>
    </r>
  </si>
  <si>
    <t>28忘打卡</t>
  </si>
  <si>
    <t>课</t>
  </si>
  <si>
    <t>1、19、30会</t>
  </si>
  <si>
    <t>16号下午忘卡</t>
  </si>
  <si>
    <t>换班：30号荀文彬上晚班，1号高文上晚班。</t>
  </si>
  <si>
    <t>韦永骏28号替袁颖，4、2号袁颖替韦永骏</t>
  </si>
  <si>
    <t>嵩恒——东方网员工考勤表</t>
  </si>
  <si>
    <t>部门：品牌广告部</t>
  </si>
  <si>
    <r>
      <rPr>
        <sz val="11"/>
        <color theme="1"/>
        <rFont val="宋体"/>
        <charset val="134"/>
      </rPr>
      <t>2018</t>
    </r>
    <r>
      <rPr>
        <sz val="12"/>
        <rFont val="宋体"/>
        <charset val="134"/>
      </rPr>
      <t>年</t>
    </r>
    <r>
      <rPr>
        <sz val="11"/>
        <color theme="1"/>
        <rFont val="宋体"/>
        <charset val="134"/>
      </rPr>
      <t>3</t>
    </r>
    <r>
      <rPr>
        <sz val="12"/>
        <rFont val="宋体"/>
        <charset val="134"/>
      </rPr>
      <t>月 1 日-----31日</t>
    </r>
  </si>
  <si>
    <t>周四</t>
  </si>
  <si>
    <t>周五</t>
  </si>
  <si>
    <t>周一</t>
  </si>
  <si>
    <t>周二</t>
  </si>
  <si>
    <t>周三</t>
  </si>
  <si>
    <t>◎</t>
  </si>
  <si>
    <t>郭  林</t>
  </si>
  <si>
    <t>夏  馨</t>
  </si>
  <si>
    <t>正常出勤：◎</t>
  </si>
  <si>
    <t>休年假</t>
  </si>
  <si>
    <t>X</t>
  </si>
  <si>
    <t>填表人：龙莉敏</t>
  </si>
  <si>
    <t>发起人姓名</t>
  </si>
  <si>
    <t>计数项:发起人姓名</t>
  </si>
  <si>
    <t>求和项:可修改时长</t>
  </si>
  <si>
    <t>请假类型</t>
  </si>
  <si>
    <t>求和项:时长</t>
  </si>
  <si>
    <t>加班类别</t>
  </si>
  <si>
    <t>病假</t>
  </si>
  <si>
    <t>产假</t>
  </si>
  <si>
    <t>婚假</t>
  </si>
  <si>
    <t>陪产假</t>
  </si>
  <si>
    <t>全薪病假</t>
  </si>
  <si>
    <t>产陪</t>
  </si>
  <si>
    <t>总计</t>
  </si>
  <si>
    <t>双休日加班</t>
  </si>
  <si>
    <t>审批编号</t>
  </si>
  <si>
    <t>标题</t>
  </si>
  <si>
    <t>流程实例状态</t>
  </si>
  <si>
    <t>审批结果</t>
  </si>
  <si>
    <t>发起人部门</t>
  </si>
  <si>
    <t>开始时间</t>
  </si>
  <si>
    <t>结束时间</t>
  </si>
  <si>
    <t>可修改时长</t>
  </si>
  <si>
    <t>补卡说明</t>
  </si>
  <si>
    <t>201803021429000151524</t>
  </si>
  <si>
    <t>梁恒的补卡</t>
  </si>
  <si>
    <t>完成</t>
  </si>
  <si>
    <t>同意</t>
  </si>
  <si>
    <t>娱乐中心</t>
  </si>
  <si>
    <t>8小时</t>
  </si>
  <si>
    <t>3月1日下班忘记打卡</t>
  </si>
  <si>
    <t>201803050936000199967</t>
  </si>
  <si>
    <t>杨娇娇的补卡</t>
  </si>
  <si>
    <t>直播中心</t>
  </si>
  <si>
    <t>11.5小时</t>
  </si>
  <si>
    <t>晚上加班到20:30忘记打卡。</t>
  </si>
  <si>
    <t>201803050953000489575</t>
  </si>
  <si>
    <t>张雨硕的补卡</t>
  </si>
  <si>
    <t>12.9小时</t>
  </si>
  <si>
    <t>当晚全平台发布元宵节视频，推广运营，一直加班到10:20才走，在场同事可证，下班忘记打卡，给领导和人资同事添麻烦了，不好意思。</t>
  </si>
  <si>
    <t>201803052120000358899</t>
  </si>
  <si>
    <t>鲜蓉的补卡</t>
  </si>
  <si>
    <t>用户中心</t>
  </si>
  <si>
    <t>0.8小时</t>
  </si>
  <si>
    <t>下班忘记打卡</t>
  </si>
  <si>
    <t>201803080945000566457</t>
  </si>
  <si>
    <t>陈晓东的补卡</t>
  </si>
  <si>
    <t>201803082020000021851</t>
  </si>
  <si>
    <t>李丹平的补卡</t>
  </si>
  <si>
    <t>9.0小时</t>
  </si>
  <si>
    <t>忘记打卡</t>
  </si>
  <si>
    <t>201803120930000354824</t>
  </si>
  <si>
    <t>李佳欣的补卡</t>
  </si>
  <si>
    <t>短视频中心</t>
  </si>
  <si>
    <t>下班忘打卡</t>
  </si>
  <si>
    <t>201803120931000399560</t>
  </si>
  <si>
    <t>201803130935000257320</t>
  </si>
  <si>
    <t>薛凯的补卡</t>
  </si>
  <si>
    <t>上班忘打卡</t>
  </si>
  <si>
    <t>201803131153000286835</t>
  </si>
  <si>
    <t>王茂萍的补卡</t>
  </si>
  <si>
    <t>10.0小时</t>
  </si>
  <si>
    <t>201803191545000309333</t>
  </si>
  <si>
    <t>娄琨月的补卡</t>
  </si>
  <si>
    <t>人力资源部</t>
  </si>
  <si>
    <t>1.3小时</t>
  </si>
  <si>
    <t>忘打卡</t>
  </si>
  <si>
    <t>201803231338000232115</t>
  </si>
  <si>
    <t>陈楠的补卡</t>
  </si>
  <si>
    <t>11.1小时</t>
  </si>
  <si>
    <t>201803261705000060746</t>
  </si>
  <si>
    <t>袁腾晓的补卡</t>
  </si>
  <si>
    <t>10.8小时</t>
  </si>
  <si>
    <t>当天到家之后才想起来没打卡，所以打的外勤</t>
  </si>
  <si>
    <t>201803261706000311213</t>
  </si>
  <si>
    <t>邓青松的补卡</t>
  </si>
  <si>
    <t>运行中</t>
  </si>
  <si>
    <t/>
  </si>
  <si>
    <t>9.4小时</t>
  </si>
  <si>
    <t>201803261707000128558</t>
  </si>
  <si>
    <t>卜星彤的补卡</t>
  </si>
  <si>
    <t>201803261707000157296</t>
  </si>
  <si>
    <t>201803261707000226014</t>
  </si>
  <si>
    <t>12.8小时</t>
  </si>
  <si>
    <t>当天加班到十点了，但是忘了打卡。</t>
  </si>
  <si>
    <t>201803261708000320804</t>
  </si>
  <si>
    <t>201803261710000004537</t>
  </si>
  <si>
    <t xml:space="preserve"> 忘记打卡</t>
  </si>
  <si>
    <t>201803261710000084561</t>
  </si>
  <si>
    <t>0.3小时</t>
  </si>
  <si>
    <t>201803261713000339526</t>
  </si>
  <si>
    <t>201803261715000043323</t>
  </si>
  <si>
    <t>201803261740000296745</t>
  </si>
  <si>
    <t>李莹的补卡</t>
  </si>
  <si>
    <t>0.0小时</t>
  </si>
  <si>
    <t>201803261740000565037</t>
  </si>
  <si>
    <t>201803261827000274585</t>
  </si>
  <si>
    <t>万淳屹的补卡</t>
  </si>
  <si>
    <t>9.5小时</t>
  </si>
  <si>
    <t>201803261828000095433</t>
  </si>
  <si>
    <t>姚雅男的补卡</t>
  </si>
  <si>
    <t>11.0小时</t>
  </si>
  <si>
    <t>201803261828000407048</t>
  </si>
  <si>
    <t>13.0小时</t>
  </si>
  <si>
    <t>201803261829000158799</t>
  </si>
  <si>
    <t>201803261829000270250</t>
  </si>
  <si>
    <t>201803261906000290558</t>
  </si>
  <si>
    <t>12.0小时</t>
  </si>
  <si>
    <t>201803270821000112621</t>
  </si>
  <si>
    <t>杨庆华的补卡</t>
  </si>
  <si>
    <t>8.0小时</t>
  </si>
  <si>
    <t>201803270821000560017</t>
  </si>
  <si>
    <t>201803270823000114728</t>
  </si>
  <si>
    <t>201803270824000121908</t>
  </si>
  <si>
    <t>201803270825000101585</t>
  </si>
  <si>
    <t>201803270826000182729</t>
  </si>
  <si>
    <t>201803271015000011371</t>
  </si>
  <si>
    <t>孔令秀的补卡</t>
  </si>
  <si>
    <t>9.8小时</t>
  </si>
  <si>
    <t>早上忘记打卡。</t>
  </si>
  <si>
    <t>201803271017000415839</t>
  </si>
  <si>
    <t>10.1小时</t>
  </si>
  <si>
    <t>第一天入职，早上补卡</t>
  </si>
  <si>
    <t>201803271334000567682</t>
  </si>
  <si>
    <t>程永星的补卡</t>
  </si>
  <si>
    <t>201803271335000564703</t>
  </si>
  <si>
    <t>12.6小时</t>
  </si>
  <si>
    <t>201803271336000347712</t>
  </si>
  <si>
    <t>打卡异常</t>
  </si>
  <si>
    <t>201803271337000060326</t>
  </si>
  <si>
    <t>201803280949000022690</t>
  </si>
  <si>
    <t>201803291444000371943</t>
  </si>
  <si>
    <t>1.0小时</t>
  </si>
  <si>
    <t>201803291447000445956</t>
  </si>
  <si>
    <t>201803291448000374610</t>
  </si>
  <si>
    <t>1.9小时</t>
  </si>
  <si>
    <t>201803291449000438675</t>
  </si>
  <si>
    <t>2.0小时</t>
  </si>
  <si>
    <t>201803291450000410642</t>
  </si>
  <si>
    <t>201803291451000317075</t>
  </si>
  <si>
    <t>1.4小时</t>
  </si>
  <si>
    <t>201803291459000063580</t>
  </si>
  <si>
    <t>201803301259000367078</t>
  </si>
  <si>
    <t>201803301432000107906</t>
  </si>
  <si>
    <t>陈宇驰的补卡</t>
  </si>
  <si>
    <t>2.2小时</t>
  </si>
  <si>
    <t>201803301755000218477</t>
  </si>
  <si>
    <t>郭小磊的补卡</t>
  </si>
  <si>
    <t>打卡未打上，打卡异常    3月6日下班卡</t>
  </si>
  <si>
    <t>201803301756000434751</t>
  </si>
  <si>
    <t>打卡异常，没有打上，3月26日上班卡</t>
  </si>
  <si>
    <t>201803301758000083938</t>
  </si>
  <si>
    <t>王韦龙的补卡</t>
  </si>
  <si>
    <t>下班后，忘记打卡。 因膝盖受伤，一边在家工作，一边养伤。</t>
  </si>
  <si>
    <t>201803301758000303864</t>
  </si>
  <si>
    <t>打卡异常，没有打上卡，3月29日下班缺卡</t>
  </si>
  <si>
    <t>201803301758000576107</t>
  </si>
  <si>
    <t>杨德的补卡</t>
  </si>
  <si>
    <t>11.7小时</t>
  </si>
  <si>
    <t>201803301759000002055</t>
  </si>
  <si>
    <t>田秋生的补卡</t>
  </si>
  <si>
    <t>上班未打卡</t>
  </si>
  <si>
    <t>201803301801000033289</t>
  </si>
  <si>
    <t>201803301801000556107</t>
  </si>
  <si>
    <t>早晨忘打卡</t>
  </si>
  <si>
    <t>201803301805000016343</t>
  </si>
  <si>
    <t>201803301806000208188</t>
  </si>
  <si>
    <t>201803301808000354854</t>
  </si>
  <si>
    <t>201803301809000142373</t>
  </si>
  <si>
    <t>201803301834000011889</t>
  </si>
  <si>
    <t>201803301834000434757</t>
  </si>
  <si>
    <t>上班忘记打卡</t>
  </si>
  <si>
    <t>201803302049000066648</t>
  </si>
  <si>
    <t>路强的补卡</t>
  </si>
  <si>
    <t>下班忘记打卡，路上打的卡，下班时间22点。</t>
  </si>
  <si>
    <t>201803310813000124948</t>
  </si>
  <si>
    <t>201804021024000004733</t>
  </si>
  <si>
    <t>12.7小时</t>
  </si>
  <si>
    <t>201804021134000588394</t>
  </si>
  <si>
    <t>高月的补卡</t>
  </si>
  <si>
    <t>3月19日第一天入职，上午没有打卡</t>
  </si>
  <si>
    <t>201804021136000081024</t>
  </si>
  <si>
    <t>201804021136000535160</t>
  </si>
  <si>
    <t>201804021137000391363</t>
  </si>
  <si>
    <t>201804021245000285229</t>
  </si>
  <si>
    <t>赵胜男的补卡</t>
  </si>
  <si>
    <t>201803211645000533626</t>
  </si>
  <si>
    <t>蒋其均的员工考勤补卡单</t>
  </si>
  <si>
    <t>php开发组</t>
  </si>
  <si>
    <t>早上忘了打卡</t>
  </si>
  <si>
    <t>201803221816000438291</t>
  </si>
  <si>
    <t>袁维的员工考勤补卡单</t>
  </si>
  <si>
    <t>201803221819000191095</t>
  </si>
  <si>
    <t>201803221820000255975</t>
  </si>
  <si>
    <t>未打卡</t>
  </si>
  <si>
    <t>201803221825000049322</t>
  </si>
  <si>
    <t>201803261511000212549</t>
  </si>
  <si>
    <t>王玲的员工考勤补卡单</t>
  </si>
  <si>
    <t>9973项目组</t>
  </si>
  <si>
    <t>201803261515000339600</t>
  </si>
  <si>
    <t>陈振华的员工考勤补卡单</t>
  </si>
  <si>
    <t>研发部</t>
  </si>
  <si>
    <t>忘早上打卡</t>
  </si>
  <si>
    <t>201803261646000444540</t>
  </si>
  <si>
    <t>胡晓怡的员工考勤补卡单</t>
  </si>
  <si>
    <t>运营支持部</t>
  </si>
  <si>
    <t>9.3小时</t>
  </si>
  <si>
    <t>201803261648000099929</t>
  </si>
  <si>
    <t>201803261649000052665</t>
  </si>
  <si>
    <t>黄玲巧的员工考勤补卡单</t>
  </si>
  <si>
    <t>音速项目组</t>
  </si>
  <si>
    <t>201803261649000332019</t>
  </si>
  <si>
    <t>张宁的员工考勤补卡单</t>
  </si>
  <si>
    <t xml:space="preserve">忘打卡了 </t>
  </si>
  <si>
    <t>201803261649000486949</t>
  </si>
  <si>
    <t>201803261653000006799</t>
  </si>
  <si>
    <t>陈曼玲的员工考勤补卡单</t>
  </si>
  <si>
    <t>201803261654000131883</t>
  </si>
  <si>
    <t>黄宇忻的员工考勤补卡单</t>
  </si>
  <si>
    <t>周瑶管理</t>
  </si>
  <si>
    <t>201803261656000326486</t>
  </si>
  <si>
    <t>鲍武斌的员工考勤补卡单</t>
  </si>
  <si>
    <t>下班补卡</t>
  </si>
  <si>
    <t>201803261659000033921</t>
  </si>
  <si>
    <t>陈火根的员工考勤补卡单</t>
  </si>
  <si>
    <t>补个早卡麻烦审批一下，谢谢啦</t>
  </si>
  <si>
    <t>201803261700000392527</t>
  </si>
  <si>
    <t>陈晓海的员工考勤补卡单</t>
  </si>
  <si>
    <t>201803261701000345778</t>
  </si>
  <si>
    <t>201803261703000108648</t>
  </si>
  <si>
    <t>唐尚奎的员工考勤补卡单</t>
  </si>
  <si>
    <t>201803261704000148667</t>
  </si>
  <si>
    <t>201803261705000534545</t>
  </si>
  <si>
    <t>201803261745000547441</t>
  </si>
  <si>
    <t>王小平的员工考勤补卡单</t>
  </si>
  <si>
    <t>下班打卡失败</t>
  </si>
  <si>
    <t>201803261746000559423</t>
  </si>
  <si>
    <t>201803270716000382213</t>
  </si>
  <si>
    <t>张曼的员工考勤补卡单</t>
  </si>
  <si>
    <t>测试部</t>
  </si>
  <si>
    <t>201803271859000489416</t>
  </si>
  <si>
    <t>李伟国的员工考勤补卡单</t>
  </si>
  <si>
    <t>201803271943000540029</t>
  </si>
  <si>
    <t>201803301052000383320</t>
  </si>
  <si>
    <t>陈晓峰的员工考勤补卡单</t>
  </si>
  <si>
    <t>产品推广部</t>
  </si>
  <si>
    <t>9.1小时</t>
  </si>
  <si>
    <t>201803301053000312624</t>
  </si>
  <si>
    <t>9.2小时</t>
  </si>
  <si>
    <t>201803301054000299678</t>
  </si>
  <si>
    <t>201803301749000540914</t>
  </si>
  <si>
    <t>201803302053000579650</t>
  </si>
  <si>
    <t>201803302054000500250</t>
  </si>
  <si>
    <t>201803302055000392639</t>
  </si>
  <si>
    <t>201803311614000322933</t>
  </si>
  <si>
    <t>徐维阳的员工考勤补卡单</t>
  </si>
  <si>
    <t>201803312239000591404</t>
  </si>
  <si>
    <t>上班补卡</t>
  </si>
  <si>
    <t>201803312242000201352</t>
  </si>
  <si>
    <t>201804021336000033302</t>
  </si>
  <si>
    <t>操姣姣的员工考勤补卡单</t>
  </si>
  <si>
    <t>201804021346000576899</t>
  </si>
  <si>
    <t>下班卡没打上</t>
  </si>
  <si>
    <t>201803011110000067435</t>
  </si>
  <si>
    <t>闫坤的员工考勤补卡单</t>
  </si>
  <si>
    <t>201803011138000349213</t>
  </si>
  <si>
    <t>毛诚裔的员工考勤补卡单</t>
  </si>
  <si>
    <t>PHP开发部</t>
  </si>
  <si>
    <t>201803011743000221675</t>
  </si>
  <si>
    <t>卓艳艳的员工考勤补卡单</t>
  </si>
  <si>
    <t>东方头条APP产品组</t>
  </si>
  <si>
    <t>201803021808000313996</t>
  </si>
  <si>
    <t>201803031647000331247</t>
  </si>
  <si>
    <t>王茜的员工考勤补卡单</t>
  </si>
  <si>
    <t>运营四部</t>
  </si>
  <si>
    <t>4.5小时</t>
  </si>
  <si>
    <t>201803041705000131034</t>
  </si>
  <si>
    <t>曾城的员工考勤补卡单</t>
  </si>
  <si>
    <t>创新中心</t>
  </si>
  <si>
    <t>201803050942000167826</t>
  </si>
  <si>
    <t>胡俊毅的员工考勤补卡单</t>
  </si>
  <si>
    <t>201803050953000553290</t>
  </si>
  <si>
    <t>包先润的员工考勤补卡单</t>
  </si>
  <si>
    <t>0.2小时</t>
  </si>
  <si>
    <t>下雨天，路上堵车</t>
  </si>
  <si>
    <t>201803051001000557080</t>
  </si>
  <si>
    <t>王杨阳的员工考勤补卡单</t>
  </si>
  <si>
    <t>法务一部</t>
  </si>
  <si>
    <t>早上上班忘打卡</t>
  </si>
  <si>
    <t>201803051012000435981</t>
  </si>
  <si>
    <t>肖亮君的员工考勤补卡单</t>
  </si>
  <si>
    <t>法务二部</t>
  </si>
  <si>
    <t>1小时</t>
  </si>
  <si>
    <t>申请每月三次机会的考勤补卡（本月第一次）</t>
  </si>
  <si>
    <t>201803051411000191555</t>
  </si>
  <si>
    <t>武月的员工考勤补卡单</t>
  </si>
  <si>
    <t>网站运营部</t>
  </si>
  <si>
    <t>201803051452000060833</t>
  </si>
  <si>
    <t>201803051454000133589</t>
  </si>
  <si>
    <t>刘兴朋的员工考勤补卡单</t>
  </si>
  <si>
    <t>研发组</t>
  </si>
  <si>
    <t>201803051501000516454</t>
  </si>
  <si>
    <t>刘立丰的员工考勤补卡单</t>
  </si>
  <si>
    <t>数据开发组</t>
  </si>
  <si>
    <t>15.0小时</t>
  </si>
  <si>
    <t>下班未打卡</t>
  </si>
  <si>
    <t>201803051507000595483</t>
  </si>
  <si>
    <t>张银丹的员工考勤补卡单</t>
  </si>
  <si>
    <t>商务一组</t>
  </si>
  <si>
    <t>201803051602000596070</t>
  </si>
  <si>
    <t>舒姗的员工考勤补卡单</t>
  </si>
  <si>
    <t>广告运营组</t>
  </si>
  <si>
    <t>14.7小时</t>
  </si>
  <si>
    <t>漏打卡</t>
  </si>
  <si>
    <t>201803051607000396250</t>
  </si>
  <si>
    <t>张亚军的员工考勤补卡单</t>
  </si>
  <si>
    <t>运营组</t>
  </si>
  <si>
    <t>201803060941000079795</t>
  </si>
  <si>
    <t>洪伟的员工考勤补卡单</t>
  </si>
  <si>
    <t>201803061826000302012</t>
  </si>
  <si>
    <t>201803071455000190249</t>
  </si>
  <si>
    <t>孙叮咚的员工考勤补卡单</t>
  </si>
  <si>
    <t>商务二组</t>
  </si>
  <si>
    <t>下班打卡记录未显示</t>
  </si>
  <si>
    <t>201803080920000532967</t>
  </si>
  <si>
    <t>潘风雨的员工考勤补卡单</t>
  </si>
  <si>
    <t>项目组五</t>
  </si>
  <si>
    <t>加班忘记打卡</t>
  </si>
  <si>
    <t>201803081240000055191</t>
  </si>
  <si>
    <t>宋志鹏的员工考勤补卡单</t>
  </si>
  <si>
    <t>直播研发部</t>
  </si>
  <si>
    <t>早上忘记打卡</t>
  </si>
  <si>
    <t>201803090931000369688</t>
  </si>
  <si>
    <t>10.3小时</t>
  </si>
  <si>
    <t>201803091132000296408</t>
  </si>
  <si>
    <t>201803091133000291169</t>
  </si>
  <si>
    <t>201803091700000554068</t>
  </si>
  <si>
    <t>陈瑶1的员工考勤补卡单</t>
  </si>
  <si>
    <t>3.8日昨晚晚班回去时忘记打卡</t>
  </si>
  <si>
    <t>201803121029000395660</t>
  </si>
  <si>
    <t>申请考勤补卡</t>
  </si>
  <si>
    <t>201803121056000581239</t>
  </si>
  <si>
    <t>刘欢的员工考勤补卡单</t>
  </si>
  <si>
    <t>运营三部</t>
  </si>
  <si>
    <t>201803121213000032796</t>
  </si>
  <si>
    <t>201803121452000492287</t>
  </si>
  <si>
    <t>杨威的员工考勤补卡单</t>
  </si>
  <si>
    <t>早晨忘记打卡</t>
  </si>
  <si>
    <t>201803121453000572181</t>
  </si>
  <si>
    <t>尚泰坤的员工考勤补卡单</t>
  </si>
  <si>
    <t>产品部</t>
  </si>
  <si>
    <t>下班忘记打卡了，抱歉！</t>
  </si>
  <si>
    <t>201803121453000578608</t>
  </si>
  <si>
    <t>201803121454000460103</t>
  </si>
  <si>
    <t>刘洋的员工考勤补卡单</t>
  </si>
  <si>
    <t>201803121455000378309</t>
  </si>
  <si>
    <t>张卫娜的员工考勤补卡单</t>
  </si>
  <si>
    <t>8.1小时</t>
  </si>
  <si>
    <t>201803121505000194907</t>
  </si>
  <si>
    <t>张盼龙的员工考勤补卡单</t>
  </si>
  <si>
    <t>销售一组</t>
  </si>
  <si>
    <t>201803121719000477439</t>
  </si>
  <si>
    <t>张欣的员工考勤补卡单</t>
  </si>
  <si>
    <t>运营一部</t>
  </si>
  <si>
    <t>201803121721000198596</t>
  </si>
  <si>
    <t>3.5小时</t>
  </si>
  <si>
    <t>201803121757000568768</t>
  </si>
  <si>
    <t>杨加升的员工考勤补卡单</t>
  </si>
  <si>
    <t>东方号</t>
  </si>
  <si>
    <t>201803121758000118277</t>
  </si>
  <si>
    <t>王星星的员工考勤补卡单</t>
  </si>
  <si>
    <t>产品组</t>
  </si>
  <si>
    <t>早上上班未打卡。</t>
  </si>
  <si>
    <t>201803121909000440526</t>
  </si>
  <si>
    <t>韩少博’s 员工考勤补卡单</t>
  </si>
  <si>
    <t>技术组</t>
  </si>
  <si>
    <t>12小时</t>
  </si>
  <si>
    <t>晚上下班忘记打卡</t>
  </si>
  <si>
    <t>201803130921000371205</t>
  </si>
  <si>
    <t>刘恒的员工考勤补卡单</t>
  </si>
  <si>
    <t>设计三组</t>
  </si>
  <si>
    <t>早上忘打卡</t>
  </si>
  <si>
    <t>201803131008000284462</t>
  </si>
  <si>
    <t>7.1小时</t>
  </si>
  <si>
    <t>忘记打上班卡</t>
  </si>
  <si>
    <t>201803131619000288562</t>
  </si>
  <si>
    <t>4.0小时</t>
  </si>
  <si>
    <t>下班回家忘记打卡</t>
  </si>
  <si>
    <t>201803131628000598403</t>
  </si>
  <si>
    <t>裴同乐的员工考勤补卡单</t>
  </si>
  <si>
    <t>8.5小时</t>
  </si>
  <si>
    <t>201803131720000049997</t>
  </si>
  <si>
    <t>黄若靓的员工考勤补卡单</t>
  </si>
  <si>
    <t>业务组</t>
  </si>
  <si>
    <t>201803132102000256042</t>
  </si>
  <si>
    <t>夏晗枫的员工考勤补卡单</t>
  </si>
  <si>
    <t>0.1小时</t>
  </si>
  <si>
    <t>201803140852000437695</t>
  </si>
  <si>
    <t>13.2小时</t>
  </si>
  <si>
    <t>201803140933000243136</t>
  </si>
  <si>
    <t>闫明威的员工考勤补卡单</t>
  </si>
  <si>
    <t>201803141001000178642</t>
  </si>
  <si>
    <t>李立志的员工考勤补卡单</t>
  </si>
  <si>
    <t>0.5小时</t>
  </si>
  <si>
    <t>201803141038000454664</t>
  </si>
  <si>
    <t>侯新妮的员工考勤补卡单</t>
  </si>
  <si>
    <t>201803141752000432612</t>
  </si>
  <si>
    <t>201803141753000101440</t>
  </si>
  <si>
    <t>201803141753000359932</t>
  </si>
  <si>
    <t>201803150013000410396</t>
  </si>
  <si>
    <t>张丽平的员工考勤补卡单</t>
  </si>
  <si>
    <t>效果广告组</t>
  </si>
  <si>
    <t>201803151158000595217</t>
  </si>
  <si>
    <t>201803151659000470426</t>
  </si>
  <si>
    <t>沈旦旦的员工考勤补卡单</t>
  </si>
  <si>
    <t>忘记打卡～</t>
  </si>
  <si>
    <t>201803160936000582777</t>
  </si>
  <si>
    <t>201803161011000220320</t>
  </si>
  <si>
    <t>201803161011000281046</t>
  </si>
  <si>
    <t>陆燕佳的员工考勤补卡单</t>
  </si>
  <si>
    <t>行政部</t>
  </si>
  <si>
    <t>下班忘记打卡了</t>
  </si>
  <si>
    <t>201803161230000292805</t>
  </si>
  <si>
    <t>庄全超的员工考勤补卡单</t>
  </si>
  <si>
    <t>诉讼部</t>
  </si>
  <si>
    <t>201803181627000012894</t>
  </si>
  <si>
    <t>彭佳佳的员工考勤补卡单</t>
  </si>
  <si>
    <t>运营二部</t>
  </si>
  <si>
    <t>201803181628000080506</t>
  </si>
  <si>
    <t>201803190927000189053</t>
  </si>
  <si>
    <t>201803190948000436057</t>
  </si>
  <si>
    <t>201803191108000527160</t>
  </si>
  <si>
    <t>201803191502000357517</t>
  </si>
  <si>
    <t>李晓婉的员工考勤补卡单</t>
  </si>
  <si>
    <t>201803191502000393765</t>
  </si>
  <si>
    <t>201803191504000127471</t>
  </si>
  <si>
    <t>201803191506000311653</t>
  </si>
  <si>
    <t>王文剑的员工考勤补卡单</t>
  </si>
  <si>
    <t>资讯中心</t>
  </si>
  <si>
    <t>201803191517000511922</t>
  </si>
  <si>
    <t>201803191604000545456</t>
  </si>
  <si>
    <t>谭宝林的员工考勤补卡单</t>
  </si>
  <si>
    <t>测试组</t>
  </si>
  <si>
    <t>13.6小时</t>
  </si>
  <si>
    <t>201803191700000037882</t>
  </si>
  <si>
    <t>许海奇的员工考勤补卡单</t>
  </si>
  <si>
    <t>忘记打卡了</t>
  </si>
  <si>
    <t>201803191703000478723</t>
  </si>
  <si>
    <t>姚萍的员工考勤补卡单</t>
  </si>
  <si>
    <t>企业公关部</t>
  </si>
  <si>
    <t>3月13日早上打卡失误</t>
  </si>
  <si>
    <t>201803191705000199516</t>
  </si>
  <si>
    <t>3月14日早上打卡失误</t>
  </si>
  <si>
    <t>201803191707000027736</t>
  </si>
  <si>
    <t>3月15日早上打卡失误</t>
  </si>
  <si>
    <t>201803191928000522176</t>
  </si>
  <si>
    <t>孟娣的员工考勤补卡单</t>
  </si>
  <si>
    <t>201803192113000466322</t>
  </si>
  <si>
    <t>满万铖的员工考勤补卡单</t>
  </si>
  <si>
    <t>设计四组</t>
  </si>
  <si>
    <t>10小时</t>
  </si>
  <si>
    <t>上下班忘记打卡</t>
  </si>
  <si>
    <t>201803200852000565258</t>
  </si>
  <si>
    <t>付良博的员工考勤补卡单</t>
  </si>
  <si>
    <t>201803200921000039619</t>
  </si>
  <si>
    <t>10.5小时</t>
  </si>
  <si>
    <t>201803200938000475089</t>
  </si>
  <si>
    <t>201803200957000393193</t>
  </si>
  <si>
    <t>唐坤的员工考勤补卡单</t>
  </si>
  <si>
    <t>201803201117000197596</t>
  </si>
  <si>
    <t>戴琪的员工考勤补卡单</t>
  </si>
  <si>
    <t>201803201618000353286</t>
  </si>
  <si>
    <t>徐培杰的员工考勤补卡单</t>
  </si>
  <si>
    <t>201803201759000059958</t>
  </si>
  <si>
    <t>贺圣的员工考勤补卡单</t>
  </si>
  <si>
    <t>201803201854000478109</t>
  </si>
  <si>
    <t>茅燕燕的员工考勤补卡单</t>
  </si>
  <si>
    <t>内容审核中心</t>
  </si>
  <si>
    <t>201803202004000293002</t>
  </si>
  <si>
    <t>刘瑞的员工考勤补卡单</t>
  </si>
  <si>
    <t>忘记打下班卡</t>
  </si>
  <si>
    <t>201803210931000423577</t>
  </si>
  <si>
    <t>黄赛华的员工考勤补卡单</t>
  </si>
  <si>
    <t>201803210939000520066</t>
  </si>
  <si>
    <t>田冉冉的员工考勤补卡单</t>
  </si>
  <si>
    <t>0小时</t>
  </si>
  <si>
    <t>补上班卡</t>
  </si>
  <si>
    <t>201803210940000341296</t>
  </si>
  <si>
    <t>201803210941000117377</t>
  </si>
  <si>
    <t>201803211000000116775</t>
  </si>
  <si>
    <t>赵海燕的员工考勤补卡单</t>
  </si>
  <si>
    <t>设计一组</t>
  </si>
  <si>
    <t>早上补卡</t>
  </si>
  <si>
    <t>201803211008000239806</t>
  </si>
  <si>
    <t>201803211013000572622</t>
  </si>
  <si>
    <t>张洒洒的员工考勤补卡单</t>
  </si>
  <si>
    <t>201803211015000371736</t>
  </si>
  <si>
    <t>201803211016000347406</t>
  </si>
  <si>
    <t>201803211905000477674</t>
  </si>
  <si>
    <t>201803212148000238730</t>
  </si>
  <si>
    <t>9.7小时</t>
  </si>
  <si>
    <t>201803220905000223940</t>
  </si>
  <si>
    <t>赵由頣的员工考勤补卡单</t>
  </si>
  <si>
    <t>13.1小时</t>
  </si>
  <si>
    <t>打卡机指纹丢失，第二天重录指纹。</t>
  </si>
  <si>
    <t>201803220942000432208</t>
  </si>
  <si>
    <t>陈珊的员工考勤补卡单</t>
  </si>
  <si>
    <t>201803221123000547412</t>
  </si>
  <si>
    <t>胡灿的员工考勤补卡单</t>
  </si>
  <si>
    <t>13小时</t>
  </si>
  <si>
    <t>201803221514000105946</t>
  </si>
  <si>
    <t>徐梦怀的员工考勤补卡单</t>
  </si>
  <si>
    <t>201803221515000026674</t>
  </si>
  <si>
    <t>201803221518000302891</t>
  </si>
  <si>
    <t>熊伟的员工考勤补卡单</t>
  </si>
  <si>
    <t>渠道运营部</t>
  </si>
  <si>
    <t>201803221521000083303</t>
  </si>
  <si>
    <t>201803221802000336270</t>
  </si>
  <si>
    <t>胡斌的员工考勤补卡单</t>
  </si>
  <si>
    <t>安卓开发部</t>
  </si>
  <si>
    <t>17.3小时</t>
  </si>
  <si>
    <t>早上上班忘记打卡</t>
  </si>
  <si>
    <t>201803221815000138104</t>
  </si>
  <si>
    <t>黄幼财的员工考勤补卡单</t>
  </si>
  <si>
    <t>201803221816000102777</t>
  </si>
  <si>
    <t>201803221819000383465</t>
  </si>
  <si>
    <t>王学胜的员工考勤补卡单</t>
  </si>
  <si>
    <t>201803230921000059384</t>
  </si>
  <si>
    <t>赵顺聪的员工考勤补卡单</t>
  </si>
  <si>
    <t>201803230940000554993</t>
  </si>
  <si>
    <t>梅欢的员工考勤补卡单</t>
  </si>
  <si>
    <t>201803231023000068518</t>
  </si>
  <si>
    <t>早晨未打卡成功</t>
  </si>
  <si>
    <t>201803231025000009878</t>
  </si>
  <si>
    <t>张赛的员工考勤补卡单</t>
  </si>
  <si>
    <t>2.5小时</t>
  </si>
  <si>
    <t>201803231410000158020</t>
  </si>
  <si>
    <t>苏玲玲的员工考勤补卡单</t>
  </si>
  <si>
    <t>编辑二组</t>
  </si>
  <si>
    <t>201803231416000352002</t>
  </si>
  <si>
    <t>201803231419000388044</t>
  </si>
  <si>
    <t>12.1小时</t>
  </si>
  <si>
    <t>201803231503000393153</t>
  </si>
  <si>
    <t>胡红霞的员工考勤补卡单</t>
  </si>
  <si>
    <t>客服组</t>
  </si>
  <si>
    <t>第一天上班 没有办指纹打卡 就没有打上卡</t>
  </si>
  <si>
    <t>201803231630000346493</t>
  </si>
  <si>
    <t>张连伟的员工考勤补卡单</t>
  </si>
  <si>
    <t>IOS开发部</t>
  </si>
  <si>
    <t>忘记下班打卡</t>
  </si>
  <si>
    <t>201803231737000318044</t>
  </si>
  <si>
    <t>201803231823000180588</t>
  </si>
  <si>
    <t>胡锦波的员工考勤补卡单</t>
  </si>
  <si>
    <t>上班漏打卡</t>
  </si>
  <si>
    <t>201803231826000182137</t>
  </si>
  <si>
    <t>201803231924000411126</t>
  </si>
  <si>
    <t>201803231928000137166</t>
  </si>
  <si>
    <t>201803251700000470833</t>
  </si>
  <si>
    <t>汪媛的员工考勤补卡单</t>
  </si>
  <si>
    <t>下午上班时忘打卡</t>
  </si>
  <si>
    <t>201803261149000514065</t>
  </si>
  <si>
    <t>201803261151000051072</t>
  </si>
  <si>
    <t>201803261151000177402</t>
  </si>
  <si>
    <t>朱小苗的员工考勤补卡单</t>
  </si>
  <si>
    <t>下班忘打卡，申请补卡，请审批，谢谢。</t>
  </si>
  <si>
    <t>201803261152000316953</t>
  </si>
  <si>
    <t>201803261153000375962</t>
  </si>
  <si>
    <t>上班忘打卡，申请补卡，请审批，谢谢</t>
  </si>
  <si>
    <t>201803261158000026795</t>
  </si>
  <si>
    <t>下班忘记打卡，申请补卡，请审批，谢谢</t>
  </si>
  <si>
    <t>201803261158000329945</t>
  </si>
  <si>
    <t>李倩的员工考勤补卡单</t>
  </si>
  <si>
    <t>201803261200000092976</t>
  </si>
  <si>
    <t>应孟孟的员工考勤补卡单</t>
  </si>
  <si>
    <t>201803261200000372842</t>
  </si>
  <si>
    <t xml:space="preserve"> 下班忘打卡</t>
  </si>
  <si>
    <t>201803261226000168738</t>
  </si>
  <si>
    <t>崔逊娟的员工考勤补卡单</t>
  </si>
  <si>
    <t>201803261228000357626</t>
  </si>
  <si>
    <t>施燕华的员工考勤补卡单</t>
  </si>
  <si>
    <t>201803261509000044081</t>
  </si>
  <si>
    <t>陈祥祥的员工考勤补卡单</t>
  </si>
  <si>
    <t>晚上下班忘打卡</t>
  </si>
  <si>
    <t>201803261509000313965</t>
  </si>
  <si>
    <t>张志心的员工考勤补卡单</t>
  </si>
  <si>
    <t>配置管理组</t>
  </si>
  <si>
    <t>早上忘记打卡了</t>
  </si>
  <si>
    <t>201803261510000549027</t>
  </si>
  <si>
    <t>201803261511000196805</t>
  </si>
  <si>
    <t>201803261514000156274</t>
  </si>
  <si>
    <t>许旭的员工考勤补卡单</t>
  </si>
  <si>
    <t>下班打开没有记录上</t>
  </si>
  <si>
    <t>201803261518000053212</t>
  </si>
  <si>
    <t>孙超群的员工考勤补卡单</t>
  </si>
  <si>
    <t>聯盟发展部</t>
  </si>
  <si>
    <t>考勤补卡。</t>
  </si>
  <si>
    <t>201803261518000443193</t>
  </si>
  <si>
    <t>刘慧敏的员工考勤补卡单</t>
  </si>
  <si>
    <t>201803261521000182473</t>
  </si>
  <si>
    <t>虞玉霞的员工考勤补卡单</t>
  </si>
  <si>
    <t>忘打下班卡</t>
  </si>
  <si>
    <t>201803261522000289911</t>
  </si>
  <si>
    <t>201803261522000585692</t>
  </si>
  <si>
    <t>张浩雪的员工考勤补卡单</t>
  </si>
  <si>
    <t>201803261523000386581</t>
  </si>
  <si>
    <t>打卡机不能打卡指纹有问题</t>
  </si>
  <si>
    <t>201803261523000458281</t>
  </si>
  <si>
    <t>3月23（周五）下班忘打卡</t>
  </si>
  <si>
    <t>201803261524000316133</t>
  </si>
  <si>
    <t>201803261526000166209</t>
  </si>
  <si>
    <t>陈超凡的员工考勤补卡单</t>
  </si>
  <si>
    <t>201803261530000275335</t>
  </si>
  <si>
    <t>201803261531000076993</t>
  </si>
  <si>
    <t>因故在家上班</t>
  </si>
  <si>
    <t>201803261538000036420</t>
  </si>
  <si>
    <t>201803261538000088606</t>
  </si>
  <si>
    <t>杨杰的员工考勤补卡单</t>
  </si>
  <si>
    <t>201803261542000156533</t>
  </si>
  <si>
    <t>张豆豆的员工考勤补卡单</t>
  </si>
  <si>
    <t>6.0小时</t>
  </si>
  <si>
    <t>201803261543000042795</t>
  </si>
  <si>
    <t>201803261548000177467</t>
  </si>
  <si>
    <t>201803261549000024364</t>
  </si>
  <si>
    <t>傅佳彬的员工考勤补卡单</t>
  </si>
  <si>
    <t>上班漏打卡了</t>
  </si>
  <si>
    <t>201803261549000095585</t>
  </si>
  <si>
    <t>杨丽君的员工考勤补卡单</t>
  </si>
  <si>
    <t>201803261549000403094</t>
  </si>
  <si>
    <t>吴娅兰的员工考勤补卡单</t>
  </si>
  <si>
    <t>201803261555000097257</t>
  </si>
  <si>
    <t>庄晓凡的员工考勤补卡单</t>
  </si>
  <si>
    <t>201803261556000362736</t>
  </si>
  <si>
    <t>201803261557000356526</t>
  </si>
  <si>
    <t>201803261558000255589</t>
  </si>
  <si>
    <t>陈峰的员工考勤补卡单</t>
  </si>
  <si>
    <t>上班卡忘记打了</t>
  </si>
  <si>
    <t>201803261559000571621</t>
  </si>
  <si>
    <t>201803261601000359642</t>
  </si>
  <si>
    <t>201803261601000506789</t>
  </si>
  <si>
    <t>201803261603000543942</t>
  </si>
  <si>
    <t>郭翔宇的员工考勤补卡单</t>
  </si>
  <si>
    <t>证券事务部</t>
  </si>
  <si>
    <t>忘了打卡</t>
  </si>
  <si>
    <t>201803261604000498192</t>
  </si>
  <si>
    <t>201803261606000135869</t>
  </si>
  <si>
    <t>201803261609000118102</t>
  </si>
  <si>
    <t>曹一少的员工考勤补卡单</t>
  </si>
  <si>
    <t>早上上班补卡</t>
  </si>
  <si>
    <t>201803261610000278999</t>
  </si>
  <si>
    <t>201803261612000217557</t>
  </si>
  <si>
    <t>陈庭财的员工考勤补卡单</t>
  </si>
  <si>
    <t>201803261612000563674</t>
  </si>
  <si>
    <t>201803261613000153023</t>
  </si>
  <si>
    <t>下班时忘记打卡</t>
  </si>
  <si>
    <t>201803261614000233585</t>
  </si>
  <si>
    <t>罗彭的员工考勤补卡单</t>
  </si>
  <si>
    <t>设计二组</t>
  </si>
  <si>
    <t>201803261619000331029</t>
  </si>
  <si>
    <t>叶佳琪的员工考勤补卡单</t>
  </si>
  <si>
    <t>补打卡</t>
  </si>
  <si>
    <t>201803261620000233261</t>
  </si>
  <si>
    <t>201803261621000137986</t>
  </si>
  <si>
    <t>张雪姣的员工考勤补卡单</t>
  </si>
  <si>
    <t>201803261622000550803</t>
  </si>
  <si>
    <t>孔令辉的员工考勤补卡单</t>
  </si>
  <si>
    <t>201803261623000070961</t>
  </si>
  <si>
    <t>杨哲熙的员工考勤补卡单</t>
  </si>
  <si>
    <t>201803261623000458997</t>
  </si>
  <si>
    <t>201803261624000029512</t>
  </si>
  <si>
    <t>201803261624000089181</t>
  </si>
  <si>
    <t>上班忘打卡，补卡</t>
  </si>
  <si>
    <t>201803261624000477010</t>
  </si>
  <si>
    <t>201803261627000487872</t>
  </si>
  <si>
    <t>李鑫1的员工考勤补卡单</t>
  </si>
  <si>
    <t>201803261629000478288</t>
  </si>
  <si>
    <t>201803261629000557814</t>
  </si>
  <si>
    <t>何刚的员工考勤补卡单</t>
  </si>
  <si>
    <t>201803261631000461465</t>
  </si>
  <si>
    <t>汤棋的员工考勤补卡单</t>
  </si>
  <si>
    <t>201803261633000094739</t>
  </si>
  <si>
    <t>周瑞莹的员工考勤补卡单</t>
  </si>
  <si>
    <t>一组</t>
  </si>
  <si>
    <t>201803261634000366972</t>
  </si>
  <si>
    <t>201803261634000452418</t>
  </si>
  <si>
    <t>佘万坤的员工考勤补卡单</t>
  </si>
  <si>
    <t>201803261639000586879</t>
  </si>
  <si>
    <t>刘浩然的员工考勤补卡单</t>
  </si>
  <si>
    <t>移动商务部</t>
  </si>
  <si>
    <t>下班忘记打卡，申请补卡一次，谢谢</t>
  </si>
  <si>
    <t>201803261640000051330</t>
  </si>
  <si>
    <t>201803261640000475254</t>
  </si>
  <si>
    <t>杨友生的员工考勤补卡单</t>
  </si>
  <si>
    <t>地方头条事业部</t>
  </si>
  <si>
    <t>上午忘记打卡</t>
  </si>
  <si>
    <t>201803261642000421740</t>
  </si>
  <si>
    <t>201803261654000018533</t>
  </si>
  <si>
    <t>潘佳强的员工考勤补卡单</t>
  </si>
  <si>
    <t>201803261655000076840</t>
  </si>
  <si>
    <t>201803261655000556025</t>
  </si>
  <si>
    <t>4.6小时</t>
  </si>
  <si>
    <t>201803261709000062247</t>
  </si>
  <si>
    <t>201803261721000233091</t>
  </si>
  <si>
    <t>胡杰的员工考勤补卡单</t>
  </si>
  <si>
    <t>201803261854000006957</t>
  </si>
  <si>
    <t>任露的员工考勤补卡单</t>
  </si>
  <si>
    <t>下班漏打卡。</t>
  </si>
  <si>
    <t>201803262020000525403</t>
  </si>
  <si>
    <t>201803270922000534514</t>
  </si>
  <si>
    <t>201803270930000336662</t>
  </si>
  <si>
    <t>201803270934000269657</t>
  </si>
  <si>
    <t>姬恒松的员工考勤补卡单</t>
  </si>
  <si>
    <t>201803270938000275863</t>
  </si>
  <si>
    <t>早上打卡未成功，补卡</t>
  </si>
  <si>
    <t>201803270948000218453</t>
  </si>
  <si>
    <t>吴苏萍的员工考勤补卡单</t>
  </si>
  <si>
    <t>201803270948000371200</t>
  </si>
  <si>
    <t>13.7小时</t>
  </si>
  <si>
    <t>201803271027000560127</t>
  </si>
  <si>
    <t>李振杨的员工考勤补卡单</t>
  </si>
  <si>
    <t>201803271111000247475</t>
  </si>
  <si>
    <t>石玥的员工考勤补卡单</t>
  </si>
  <si>
    <t>201803271112000126684</t>
  </si>
  <si>
    <t>201803271113000291343</t>
  </si>
  <si>
    <t>201803271114000128489</t>
  </si>
  <si>
    <t>201803271305000243395</t>
  </si>
  <si>
    <t>张仲杰的员工考勤补卡单</t>
  </si>
  <si>
    <t>201803271431000218888</t>
  </si>
  <si>
    <t>张可星的员工考勤补卡单</t>
  </si>
  <si>
    <t>201803271432000258666</t>
  </si>
  <si>
    <t>宋鑫的员工考勤补卡单</t>
  </si>
  <si>
    <t>201803271432000593904</t>
  </si>
  <si>
    <t>201803271433000267157</t>
  </si>
  <si>
    <t>201803271449000329495</t>
  </si>
  <si>
    <t>岳观文的员工考勤补卡单</t>
  </si>
  <si>
    <t>201803271549000327650</t>
  </si>
  <si>
    <t>顾智啸的员工考勤补卡单</t>
  </si>
  <si>
    <t>原创组</t>
  </si>
  <si>
    <t>9小时</t>
  </si>
  <si>
    <t>201803271604000057618</t>
  </si>
  <si>
    <t>高伊的员工考勤补卡单</t>
  </si>
  <si>
    <t>201803271605000561745</t>
  </si>
  <si>
    <t>201803271607000283670</t>
  </si>
  <si>
    <t>201803271607000417216</t>
  </si>
  <si>
    <t>201803271608000574453</t>
  </si>
  <si>
    <t>201803271639000317125</t>
  </si>
  <si>
    <t>唐淑君的员工考勤补卡单</t>
  </si>
  <si>
    <t>0.6小时</t>
  </si>
  <si>
    <t>上班打卡补卡</t>
  </si>
  <si>
    <t>201803271640000455081</t>
  </si>
  <si>
    <t>上班考勤补卡</t>
  </si>
  <si>
    <t>201803271950000328377</t>
  </si>
  <si>
    <t>孙力健的员工考勤补卡单</t>
  </si>
  <si>
    <t>201803271953000285852</t>
  </si>
  <si>
    <t>201803272034000537654</t>
  </si>
  <si>
    <t>201803272041000320549</t>
  </si>
  <si>
    <t>班双燕的员工考勤补卡单</t>
  </si>
  <si>
    <t>201803272042000205643</t>
  </si>
  <si>
    <t>201803272043000118717</t>
  </si>
  <si>
    <t>201803272043000534212</t>
  </si>
  <si>
    <t>201803280944000259419</t>
  </si>
  <si>
    <t>赵靖萱的员工考勤补卡单</t>
  </si>
  <si>
    <t>投资部</t>
  </si>
  <si>
    <t>临时外出提前离岗</t>
  </si>
  <si>
    <t>201803280956000564544</t>
  </si>
  <si>
    <t>汪莹的员工考勤补卡单</t>
  </si>
  <si>
    <t>二组</t>
  </si>
  <si>
    <t>忘了打下班卡</t>
  </si>
  <si>
    <t>201803281036000125034</t>
  </si>
  <si>
    <t>祝建伟的员工考勤补卡单</t>
  </si>
  <si>
    <t>13.9小时</t>
  </si>
  <si>
    <t>201803281108000471431</t>
  </si>
  <si>
    <t>吴坚的员工考勤补卡单</t>
  </si>
  <si>
    <t>201803281109000433505</t>
  </si>
  <si>
    <t>201803281110000355070</t>
  </si>
  <si>
    <t>201803281114000485341</t>
  </si>
  <si>
    <t>胡丽的员工考勤补卡单</t>
  </si>
  <si>
    <t xml:space="preserve">忘打卡                 </t>
  </si>
  <si>
    <t>201803281116000030388</t>
  </si>
  <si>
    <t>201803281117000173564</t>
  </si>
  <si>
    <t>201803281118000452016</t>
  </si>
  <si>
    <t>201803281120000116747</t>
  </si>
  <si>
    <t>201803281121000058267</t>
  </si>
  <si>
    <t>201803281122000550690</t>
  </si>
  <si>
    <t>201803281137000312257</t>
  </si>
  <si>
    <t>201803281138000231714</t>
  </si>
  <si>
    <t>9.6小时</t>
  </si>
  <si>
    <t>201803281614000484244</t>
  </si>
  <si>
    <t>201803281620000447351</t>
  </si>
  <si>
    <t>201803281728000153808</t>
  </si>
  <si>
    <t>程傲梅的员工考勤补卡单</t>
  </si>
  <si>
    <t>201803281743000100758</t>
  </si>
  <si>
    <t>樊芙莉的员工考勤补卡单</t>
  </si>
  <si>
    <t>忘了打卡！</t>
  </si>
  <si>
    <t>201803281920000251947</t>
  </si>
  <si>
    <t>201803282204000417905</t>
  </si>
  <si>
    <t>201803290004000331808</t>
  </si>
  <si>
    <t>姚碧倩的员工考勤补卡单</t>
  </si>
  <si>
    <t>201803290847000068442</t>
  </si>
  <si>
    <t>刘建的员工考勤补卡单</t>
  </si>
  <si>
    <t>201803290849000376210</t>
  </si>
  <si>
    <t>201803290850000325297</t>
  </si>
  <si>
    <t>201803290937000121770</t>
  </si>
  <si>
    <t>吴长斌的员工考勤补卡单</t>
  </si>
  <si>
    <t>201803290938000297756</t>
  </si>
  <si>
    <t>201803290940000059600</t>
  </si>
  <si>
    <t>13.8小时</t>
  </si>
  <si>
    <t>201803290950000557791</t>
  </si>
  <si>
    <t>2号线故障</t>
  </si>
  <si>
    <t>201803290954000006510</t>
  </si>
  <si>
    <t>季晶晶的员工考勤补卡单</t>
  </si>
  <si>
    <t>201803291017000181992</t>
  </si>
  <si>
    <t>唐冬梅的员工考勤补卡单</t>
  </si>
  <si>
    <t>上班忘记打卡，特补卡</t>
  </si>
  <si>
    <t>201803291019000077648</t>
  </si>
  <si>
    <t>201803291021000271591</t>
  </si>
  <si>
    <t>201803291044000480352</t>
  </si>
  <si>
    <t>201803291129000081113</t>
  </si>
  <si>
    <t>201803291234000072528</t>
  </si>
  <si>
    <t>殷蒙蒙的员工考勤补卡单</t>
  </si>
  <si>
    <t>201803291647000351332</t>
  </si>
  <si>
    <t>张驰的员工考勤补卡单</t>
  </si>
  <si>
    <t>DSP直客广告组</t>
  </si>
  <si>
    <t>早上打卡未成功</t>
  </si>
  <si>
    <t>201803291749000037692</t>
  </si>
  <si>
    <t>田梦扬的员工考勤补卡单</t>
  </si>
  <si>
    <t>前端组</t>
  </si>
  <si>
    <t>11.9小时</t>
  </si>
  <si>
    <t>201803291800000225350</t>
  </si>
  <si>
    <t>费安彬的员工考勤补卡单</t>
  </si>
  <si>
    <t>201803291801000295683</t>
  </si>
  <si>
    <t>201803291802000094674</t>
  </si>
  <si>
    <t>201803291810000324293</t>
  </si>
  <si>
    <t>维权组</t>
  </si>
  <si>
    <t>201803291825000182807</t>
  </si>
  <si>
    <t>黄晓蓉的员工考勤补卡单</t>
  </si>
  <si>
    <t>201803291913000148002</t>
  </si>
  <si>
    <t>郭智慧的员工考勤补卡单</t>
  </si>
  <si>
    <t>201803291937000542399</t>
  </si>
  <si>
    <t>胡梦奇的员工考勤补卡单</t>
  </si>
  <si>
    <t>201803291939000031453</t>
  </si>
  <si>
    <t>14.4小时</t>
  </si>
  <si>
    <t>201803291945000220970</t>
  </si>
  <si>
    <t>万淳屹的员工考勤补卡单</t>
  </si>
  <si>
    <t>14.0小时</t>
  </si>
  <si>
    <t>201803300128000373093</t>
  </si>
  <si>
    <t>201803300937000425185</t>
  </si>
  <si>
    <t>201803300938000377338</t>
  </si>
  <si>
    <t>王志军的员工考勤补卡单</t>
  </si>
  <si>
    <t>201803300939000133872</t>
  </si>
  <si>
    <t>201803300939000560279</t>
  </si>
  <si>
    <t>201803300940000079616</t>
  </si>
  <si>
    <t>201803300940000492394</t>
  </si>
  <si>
    <t>201803300945000159715</t>
  </si>
  <si>
    <t>201803300956000290455</t>
  </si>
  <si>
    <t>201803301403000212594</t>
  </si>
  <si>
    <t>201803301409000403949</t>
  </si>
  <si>
    <t>201803301410000433373</t>
  </si>
  <si>
    <t>201803301411000206926</t>
  </si>
  <si>
    <t>201803301437000019528</t>
  </si>
  <si>
    <t>吴飞的员工考勤补卡单</t>
  </si>
  <si>
    <t>2018-03-29下班忘打卡。</t>
  </si>
  <si>
    <t>201803301532000303176</t>
  </si>
  <si>
    <t>201803301534000102524</t>
  </si>
  <si>
    <t>201803301619000521230</t>
  </si>
  <si>
    <t>201803301621000006276</t>
  </si>
  <si>
    <t>汪智力的员工考勤补卡单</t>
  </si>
  <si>
    <t>3.0小时</t>
  </si>
  <si>
    <t>201803301631000100608</t>
  </si>
  <si>
    <t>201803301632000523292</t>
  </si>
  <si>
    <t>邱红昌的员工考勤补卡单</t>
  </si>
  <si>
    <t>3月14日上班忘记打卡，请求审批通过</t>
  </si>
  <si>
    <t>201803301633000575300</t>
  </si>
  <si>
    <t>3月15下班忘记打卡，请求补卡</t>
  </si>
  <si>
    <t>201803301635000165473</t>
  </si>
  <si>
    <t>陈婷婷’s 员工考勤补卡单</t>
  </si>
  <si>
    <t xml:space="preserve">没打上
</t>
  </si>
  <si>
    <t>201803301643000064437</t>
  </si>
  <si>
    <t>201803301652000387970</t>
  </si>
  <si>
    <t>卢贤明的员工考勤补卡单</t>
  </si>
  <si>
    <t>下班忘记打卡。</t>
  </si>
  <si>
    <t>201803301655000072611</t>
  </si>
  <si>
    <t>仲锦的员工考勤补卡单</t>
  </si>
  <si>
    <t>201803301657000012090</t>
  </si>
  <si>
    <t>201803301658000490217</t>
  </si>
  <si>
    <t>温泉的员工考勤补卡单</t>
  </si>
  <si>
    <t>考勤补卡</t>
  </si>
  <si>
    <t>201803301701000150801</t>
  </si>
  <si>
    <t>201803301702000233211</t>
  </si>
  <si>
    <t>巢婧瑾的员工考勤补卡单</t>
  </si>
  <si>
    <t>8.2小时</t>
  </si>
  <si>
    <t>201803301703000411940</t>
  </si>
  <si>
    <t>201803301704000501732</t>
  </si>
  <si>
    <t>201803301706000131874</t>
  </si>
  <si>
    <t>201803301709000204520</t>
  </si>
  <si>
    <t>张凯杰的员工考勤补卡单</t>
  </si>
  <si>
    <t>201803301709000374377</t>
  </si>
  <si>
    <t>201803301721000154545</t>
  </si>
  <si>
    <t>顾晓琴的员工考勤补卡单</t>
  </si>
  <si>
    <t xml:space="preserve">补上班考勤 </t>
  </si>
  <si>
    <t>201803301722000476488</t>
  </si>
  <si>
    <t>下班忘记打卡，申请补卡一次</t>
  </si>
  <si>
    <t>201803301724000223226</t>
  </si>
  <si>
    <t>201803301725000263140</t>
  </si>
  <si>
    <t>201803301726000583809</t>
  </si>
  <si>
    <t>倪张昊的员工考勤补卡单</t>
  </si>
  <si>
    <t>下班漏打卡</t>
  </si>
  <si>
    <t>201803301732000187372</t>
  </si>
  <si>
    <t>申小兵的员工考勤补卡单</t>
  </si>
  <si>
    <t>漏卡补打</t>
  </si>
  <si>
    <t>201803301734000348336</t>
  </si>
  <si>
    <t>201803301735000512920</t>
  </si>
  <si>
    <t>201803301745000317038</t>
  </si>
  <si>
    <t>李婷的员工考勤补卡单</t>
  </si>
  <si>
    <t>10.9小时</t>
  </si>
  <si>
    <t>忘打上班卡</t>
  </si>
  <si>
    <t>201803301747000599153</t>
  </si>
  <si>
    <t>201803301748000487530</t>
  </si>
  <si>
    <t>201803301754000075671</t>
  </si>
  <si>
    <t>叶欢的员工考勤补卡单</t>
  </si>
  <si>
    <t>201803301817000512108</t>
  </si>
  <si>
    <t>李平的员工考勤补卡单</t>
  </si>
  <si>
    <t>上班卡</t>
  </si>
  <si>
    <t>201803301818000400118</t>
  </si>
  <si>
    <t>201803301818000522197</t>
  </si>
  <si>
    <t>徐斗玺的员工考勤补卡单</t>
  </si>
  <si>
    <t>201803301820000194243</t>
  </si>
  <si>
    <t>201803301821000444402</t>
  </si>
  <si>
    <t>201803301830000243446</t>
  </si>
  <si>
    <t>下班忘记敲了</t>
  </si>
  <si>
    <t>201803301832000477534</t>
  </si>
  <si>
    <t>蔡晨的员工考勤补卡单</t>
  </si>
  <si>
    <t>销售组</t>
  </si>
  <si>
    <t>漏打补卡</t>
  </si>
  <si>
    <t>201803301833000246112</t>
  </si>
  <si>
    <t>201803301834000391916</t>
  </si>
  <si>
    <t>201803301835000288441</t>
  </si>
  <si>
    <t>201803301846000163457</t>
  </si>
  <si>
    <t>201803301849000451145</t>
  </si>
  <si>
    <t>曲晶的员工考勤补卡单</t>
  </si>
  <si>
    <t>201803301851000046300</t>
  </si>
  <si>
    <t>201803301857000469234</t>
  </si>
  <si>
    <t>201803301859000236942</t>
  </si>
  <si>
    <t>201803301900000197070</t>
  </si>
  <si>
    <t>201803301905000580010</t>
  </si>
  <si>
    <t>史林霞的员工考勤补卡单</t>
  </si>
  <si>
    <t>数据组</t>
  </si>
  <si>
    <t>201803302121000393563</t>
  </si>
  <si>
    <t>张琦的员工考勤补卡单</t>
  </si>
  <si>
    <t>8.8小时</t>
  </si>
  <si>
    <t>201803302125000422602</t>
  </si>
  <si>
    <t>201803302129000475674</t>
  </si>
  <si>
    <t>201803302130000162876</t>
  </si>
  <si>
    <t>周炬的员工考勤补卡单</t>
  </si>
  <si>
    <t>设计部</t>
  </si>
  <si>
    <t>201803302133000415324</t>
  </si>
  <si>
    <t>201803302140000348813</t>
  </si>
  <si>
    <t>上下班忘打卡</t>
  </si>
  <si>
    <t>201803302204000597695</t>
  </si>
  <si>
    <t>冯山山的员工考勤补卡单</t>
  </si>
  <si>
    <t>201803302205000509746</t>
  </si>
  <si>
    <t>10.7小时</t>
  </si>
  <si>
    <t>201803302336000380622</t>
  </si>
  <si>
    <t>梁珂嘉的员工考勤补卡单</t>
  </si>
  <si>
    <t>技术部</t>
  </si>
  <si>
    <t>上班没有打卡，补考勤卡。</t>
  </si>
  <si>
    <t>201803311317000239369</t>
  </si>
  <si>
    <t>段菲的员工考勤补卡单</t>
  </si>
  <si>
    <t>广告商务组</t>
  </si>
  <si>
    <t>201803311318000351827</t>
  </si>
  <si>
    <t>201803311319000339731</t>
  </si>
  <si>
    <t>201804011105000191589</t>
  </si>
  <si>
    <t>付金辉的员工考勤补卡单</t>
  </si>
  <si>
    <t>漏卡</t>
  </si>
  <si>
    <t>201804020905000350969</t>
  </si>
  <si>
    <t>201804020907000066320</t>
  </si>
  <si>
    <t>201804020939000570659</t>
  </si>
  <si>
    <t>张丹的员工考勤补卡单</t>
  </si>
  <si>
    <t>0.7小时</t>
  </si>
  <si>
    <t>201804020940000322675</t>
  </si>
  <si>
    <t>201804020940000440661</t>
  </si>
  <si>
    <t>201804021040000503580</t>
  </si>
  <si>
    <t>顾杰的员工考勤补卡单</t>
  </si>
  <si>
    <t>1.7小时</t>
  </si>
  <si>
    <t>和客户吃饭</t>
  </si>
  <si>
    <t>201804021136000551790</t>
  </si>
  <si>
    <t>杨慧芹的员工考勤补卡单</t>
  </si>
  <si>
    <t>201804021138000159285</t>
  </si>
  <si>
    <t>201804021143000590440</t>
  </si>
  <si>
    <t>华玉波的员工考勤补卡单</t>
  </si>
  <si>
    <t>12.5小时</t>
  </si>
  <si>
    <t>缺卡补卡</t>
  </si>
  <si>
    <t>201804021145000226286</t>
  </si>
  <si>
    <t>201804021145000322552</t>
  </si>
  <si>
    <t>201804021147000533312</t>
  </si>
  <si>
    <t>章寒的员工考勤补卡单</t>
  </si>
  <si>
    <t>201804021148000278735</t>
  </si>
  <si>
    <t>牛婷婷的员工考勤补卡单</t>
  </si>
  <si>
    <t>201804021157000072503</t>
  </si>
  <si>
    <t>下班忘打卡.</t>
  </si>
  <si>
    <t>201804021159000357789</t>
  </si>
  <si>
    <t>下班忘打卡。</t>
  </si>
  <si>
    <t>201804021209000246061</t>
  </si>
  <si>
    <t>朱云宽的员工考勤补卡单</t>
  </si>
  <si>
    <t>201804021211000141774</t>
  </si>
  <si>
    <t>许红的员工考勤补卡单</t>
  </si>
  <si>
    <t>201804021257000543040</t>
  </si>
  <si>
    <t>13.3小时</t>
  </si>
  <si>
    <t>201804021259000267555</t>
  </si>
  <si>
    <t>201804021300000279700</t>
  </si>
  <si>
    <t>201804021301000340375</t>
  </si>
  <si>
    <t>201804021302000437226</t>
  </si>
  <si>
    <t>201804021340000275074</t>
  </si>
  <si>
    <t>忘记打开</t>
  </si>
  <si>
    <t>201804021450000348338</t>
  </si>
  <si>
    <t>201804021600000265193</t>
  </si>
  <si>
    <t>20.3小时</t>
  </si>
  <si>
    <t>201804021614000531358</t>
  </si>
  <si>
    <t xml:space="preserve">忘记打卡
</t>
  </si>
  <si>
    <t>201804021616000204368</t>
  </si>
  <si>
    <t>请假事由</t>
  </si>
  <si>
    <t>201802261150000197549</t>
  </si>
  <si>
    <t>刘思琪的请假</t>
  </si>
  <si>
    <t>17年年假1天，望领导批准</t>
  </si>
  <si>
    <t>201802271456000455772</t>
  </si>
  <si>
    <t>李荣的请假</t>
  </si>
  <si>
    <t>家里有事</t>
  </si>
  <si>
    <t>201802281710000434414</t>
  </si>
  <si>
    <t>李莹的请假</t>
  </si>
  <si>
    <t>回老家办事</t>
  </si>
  <si>
    <t>201803021136000333406</t>
  </si>
  <si>
    <t>鲜蓉的请假</t>
  </si>
  <si>
    <t>去医院检查</t>
  </si>
  <si>
    <t>201803051614000176300</t>
  </si>
  <si>
    <t>201803091116000398040</t>
  </si>
  <si>
    <t>张雨硕的请假</t>
  </si>
  <si>
    <t>去租房子，望领导批准，感谢。</t>
  </si>
  <si>
    <t>201803111626000284322</t>
  </si>
  <si>
    <t>201803121424000214587</t>
  </si>
  <si>
    <t>办证请事假，请领导批准，十分感谢~</t>
  </si>
  <si>
    <t>201803131951000457581</t>
  </si>
  <si>
    <t>201803132244000186509</t>
  </si>
  <si>
    <t>张雨硕’s 请假</t>
  </si>
  <si>
    <t>处理个人事务 申请事假3小时，望领导批准，感谢🙏</t>
  </si>
  <si>
    <t>201803141632000083105</t>
  </si>
  <si>
    <t>201803151719000431193</t>
  </si>
  <si>
    <t>李佳欣的请假</t>
  </si>
  <si>
    <t>201803151724000106150</t>
  </si>
  <si>
    <t>请假调休</t>
  </si>
  <si>
    <t>201803191110000207808</t>
  </si>
  <si>
    <t>照顾住院的奶奶</t>
  </si>
  <si>
    <t>201803211127000578807</t>
  </si>
  <si>
    <t>杨娇娇的请假</t>
  </si>
  <si>
    <t>因为家中有事需要请年假0.5天，望领导批准~~！</t>
  </si>
  <si>
    <t>201803220827000527525</t>
  </si>
  <si>
    <t>家中有事申请0.5天年假，望领导批准</t>
  </si>
  <si>
    <t>201803221559000435013</t>
  </si>
  <si>
    <t>邓青松的请假</t>
  </si>
  <si>
    <t>201803260912000220895</t>
  </si>
  <si>
    <t>去医院做眼科检查，眼部不适两天，左右眼结膜炎。</t>
  </si>
  <si>
    <t>201803261827000480088</t>
  </si>
  <si>
    <t>郭小磊的请假</t>
  </si>
  <si>
    <t>家中有事，请年假2天。</t>
  </si>
  <si>
    <t>201803261828000324829</t>
  </si>
  <si>
    <t>家中有事，请事假3天</t>
  </si>
  <si>
    <t>201803290929000560848</t>
  </si>
  <si>
    <t>因家中有事，特此申请年假1天，望各位领导批准~</t>
  </si>
  <si>
    <t>201803291446000404725</t>
  </si>
  <si>
    <t>因严重堵车迟到，申请调休一小时</t>
  </si>
  <si>
    <t>201803291456000050729</t>
  </si>
  <si>
    <t>产检</t>
  </si>
  <si>
    <t>201803291457000221382</t>
  </si>
  <si>
    <t>201803292004000497486</t>
  </si>
  <si>
    <t>杨文娇的请假</t>
  </si>
  <si>
    <t>2017年有一天年假马上要过期了，明天正好有事要去办理。请假半天，网上办公。</t>
  </si>
  <si>
    <t>201804021557000094500</t>
  </si>
  <si>
    <t>王娇的请假</t>
  </si>
  <si>
    <t>值班调休</t>
  </si>
  <si>
    <t>201802071250000278282</t>
  </si>
  <si>
    <t>陈晓海的员工请假申请单</t>
  </si>
  <si>
    <t>婚假，在家办婚礼</t>
  </si>
  <si>
    <t>201802221833000599573</t>
  </si>
  <si>
    <t>田欣的员工请假申请单</t>
  </si>
  <si>
    <t>婚事</t>
  </si>
  <si>
    <t>201802261024000463400</t>
  </si>
  <si>
    <t>陈振华的员工请假申请单</t>
  </si>
  <si>
    <t>家庭琐事</t>
  </si>
  <si>
    <t>201802261415000487408</t>
  </si>
  <si>
    <t>蒋其均的员工请假申请单</t>
  </si>
  <si>
    <t>回丈母娘家一趟</t>
  </si>
  <si>
    <t>201803011936000308328</t>
  </si>
  <si>
    <t>李亚梅的员工请假申请单</t>
  </si>
  <si>
    <t>矫正牙齿</t>
  </si>
  <si>
    <t>201803022113000497480</t>
  </si>
  <si>
    <t>段春光的员工请假申请单</t>
  </si>
  <si>
    <t>3/20日周二，家中有事。（娘娘60岁生日，需要人手布置）</t>
  </si>
  <si>
    <t>201803050825000140621</t>
  </si>
  <si>
    <t>李伟国的员工请假申请单</t>
  </si>
  <si>
    <t>昨天晚上窗户没关好，被风吹的现在头晕恶心，在家休养</t>
  </si>
  <si>
    <t>201803061017000391202</t>
  </si>
  <si>
    <t>黄玲巧的员工请假申请单</t>
  </si>
  <si>
    <t>下午身体不适，请假半天</t>
  </si>
  <si>
    <t>201803091313000254066</t>
  </si>
  <si>
    <t>唐尚奎的员工请假申请单</t>
  </si>
  <si>
    <t>有事</t>
  </si>
  <si>
    <t>201803091713000412350</t>
  </si>
  <si>
    <t>201803121410000190117</t>
  </si>
  <si>
    <t>陈曼玲的员工请假申请单</t>
  </si>
  <si>
    <t>休假</t>
  </si>
  <si>
    <t>201803121424000292701</t>
  </si>
  <si>
    <t>201803121458000398831</t>
  </si>
  <si>
    <t>郑绍萌的员工请假申请单</t>
  </si>
  <si>
    <t>下载器项目组</t>
  </si>
  <si>
    <t>身体不适，请假休息</t>
  </si>
  <si>
    <t>201803131314000212689</t>
  </si>
  <si>
    <t>顾豪翔的员工请假申请单</t>
  </si>
  <si>
    <t>身体原因</t>
  </si>
  <si>
    <t>201803131443000181645</t>
  </si>
  <si>
    <t>王瑞祥的员工请假申请单</t>
  </si>
  <si>
    <t>急需补办证件</t>
  </si>
  <si>
    <t>201803140947000475853</t>
  </si>
  <si>
    <t>张晶的员工请假申请单</t>
  </si>
  <si>
    <t>娃娃生病，请假照顾</t>
  </si>
  <si>
    <t>201803141117000036381</t>
  </si>
  <si>
    <t>王玲的员工请假申请单</t>
  </si>
  <si>
    <t>医院预约了看牙科</t>
  </si>
  <si>
    <t>201803200919000027343</t>
  </si>
  <si>
    <t>黄宇忻的员工请假申请单</t>
  </si>
  <si>
    <t>团建</t>
  </si>
  <si>
    <t>201803201739000419604</t>
  </si>
  <si>
    <t>201803211145000015121</t>
  </si>
  <si>
    <t>家中有事需提前回去</t>
  </si>
  <si>
    <t>201803211303000126557</t>
  </si>
  <si>
    <t>201803211644000308727</t>
  </si>
  <si>
    <t>闹铃没响,迟到了</t>
  </si>
  <si>
    <t>201803220847000532788</t>
  </si>
  <si>
    <t>在医院有些事情</t>
  </si>
  <si>
    <t>201803221334000141684</t>
  </si>
  <si>
    <t>医院预约了医生，需请假一天。病假单下周补上。</t>
  </si>
  <si>
    <t>201803221339000221077</t>
  </si>
  <si>
    <t>201803261352000178441</t>
  </si>
  <si>
    <t>201803261502000405362</t>
  </si>
  <si>
    <t>医院矫正牙齿</t>
  </si>
  <si>
    <t>201803261508000009874</t>
  </si>
  <si>
    <t>熊咏锋的员工请假申请单</t>
  </si>
  <si>
    <t>201803261654000159757</t>
  </si>
  <si>
    <t>家中临时有事，现补假，烦请审批</t>
  </si>
  <si>
    <t>201803270719000426108</t>
  </si>
  <si>
    <t>张曼的员工请假申请单</t>
  </si>
  <si>
    <t>生病</t>
  </si>
  <si>
    <t>201803270722000290533</t>
  </si>
  <si>
    <t>甲状腺疾病</t>
  </si>
  <si>
    <t>201803272003000508522</t>
  </si>
  <si>
    <t>赵迁迁的员工请假申请单</t>
  </si>
  <si>
    <t>私事需要请假一上午。</t>
  </si>
  <si>
    <t>201803281026000205932</t>
  </si>
  <si>
    <t>王小平的员工请假申请单</t>
  </si>
  <si>
    <t>带小孩上医院</t>
  </si>
  <si>
    <t>201803281521000595682</t>
  </si>
  <si>
    <t>家中有事，申请年假一天</t>
  </si>
  <si>
    <t>201803281658000520116</t>
  </si>
  <si>
    <t>医院预约了医生这个时间点复诊</t>
  </si>
  <si>
    <t>201803281732000250082</t>
  </si>
  <si>
    <t>姚瑶的员工请假申请单</t>
  </si>
  <si>
    <t>孩子学校春游</t>
  </si>
  <si>
    <t>201803290712000487611</t>
  </si>
  <si>
    <t>周玲的员工请假申请单</t>
  </si>
  <si>
    <t>201803291305000202928</t>
  </si>
  <si>
    <t>201803301002000328023</t>
  </si>
  <si>
    <t>医院看病</t>
  </si>
  <si>
    <t>201803301213000275422</t>
  </si>
  <si>
    <t>家中有事</t>
  </si>
  <si>
    <t>201803052014000137931</t>
  </si>
  <si>
    <t>聂龙华的员工请假申请单</t>
  </si>
  <si>
    <t>201803261651000075682</t>
  </si>
  <si>
    <t>201803261659000054957</t>
  </si>
  <si>
    <t>曹宇的员工请假申请单</t>
  </si>
  <si>
    <t>宿舍电路烧了，找人修理</t>
  </si>
  <si>
    <t>201803301748000253268</t>
  </si>
  <si>
    <t>201802010955000409686</t>
  </si>
  <si>
    <t>戴成玉的员工请假申请单</t>
  </si>
  <si>
    <t>已生一小孩，休产假中</t>
  </si>
  <si>
    <t>201802021553000372678</t>
  </si>
  <si>
    <t>卓玲的员工请假申请单</t>
  </si>
  <si>
    <t>数据分析技术部</t>
  </si>
  <si>
    <t>回家结婚</t>
  </si>
  <si>
    <t>201802201530000367161</t>
  </si>
  <si>
    <t>许红的员工请假申请单</t>
  </si>
  <si>
    <t>春节未回家，正月十五回东北探亲，可随时保持在线处理工作</t>
  </si>
  <si>
    <t>201802201532000147443</t>
  </si>
  <si>
    <t>春节未回家，正月十五回东北探亲，可随时保持在线处理工作，6号飞机返回上海</t>
  </si>
  <si>
    <t>201802211645000506470</t>
  </si>
  <si>
    <t>朱洪伟的员工请假申请单</t>
  </si>
  <si>
    <t>因病住院，需请长假。
请假时间为2018-2-22至2018-3-23共23个工作日。</t>
  </si>
  <si>
    <t>201802231755000428333</t>
  </si>
  <si>
    <t>高慧敏的员工请假申请单</t>
  </si>
  <si>
    <t>产假128天+剖宫产15天，共143天</t>
  </si>
  <si>
    <t>201802231759000173542</t>
  </si>
  <si>
    <t>回家待产</t>
  </si>
  <si>
    <t>201802250936000555449</t>
  </si>
  <si>
    <t>李立志的员工请假申请单</t>
  </si>
  <si>
    <t>201802250937000403880</t>
  </si>
  <si>
    <t>201802260930000391345</t>
  </si>
  <si>
    <t>张曼曼的员工请假申请单</t>
  </si>
  <si>
    <t>家庭有事</t>
  </si>
  <si>
    <t>201802261243000187730</t>
  </si>
  <si>
    <t>胡俊毅的员工请假申请单</t>
  </si>
  <si>
    <t>春节期间未请假，申请调休出国探亲</t>
  </si>
  <si>
    <t>201802261244000254910</t>
  </si>
  <si>
    <t>201802270935000186766</t>
  </si>
  <si>
    <t>胡超的员工请假申请单</t>
  </si>
  <si>
    <t>罗塞塔实验室</t>
  </si>
  <si>
    <t>老婆要生了，宝宝要出生了。希望陪老婆，陪孩子，希望孩子第一个见到的人是他的爸爸。
请领导批准，谢谢。</t>
  </si>
  <si>
    <t>201802271241000515215</t>
  </si>
  <si>
    <t>姜梦橙的员工请假申请单</t>
  </si>
  <si>
    <t>201802271506000595309</t>
  </si>
  <si>
    <t>陈诚豪的员工请假申请单</t>
  </si>
  <si>
    <t>年假，拜访亲戚，去南京，安徽，可能去云南。</t>
  </si>
  <si>
    <t>201802280812000416014</t>
  </si>
  <si>
    <t>郭蚕的员工请假申请单</t>
  </si>
  <si>
    <t>有事，请假两天</t>
  </si>
  <si>
    <t>201802281450000127213</t>
  </si>
  <si>
    <t>张卫娜的员工请假申请单</t>
  </si>
  <si>
    <t>约了医生看牙</t>
  </si>
  <si>
    <t>201803010906000451830</t>
  </si>
  <si>
    <t>唐亮的员工请假申请单</t>
  </si>
  <si>
    <t>身体不适，不影响大家工作心情，家中休整，并保证正常工作。</t>
  </si>
  <si>
    <t>201803010940000116522</t>
  </si>
  <si>
    <t>陈瞻飞的员工请假申请单</t>
  </si>
  <si>
    <t>肺炎治疗一周去医院复查恢复情况</t>
  </si>
  <si>
    <t>201803011025000311331</t>
  </si>
  <si>
    <t>陆迪婷的员工请假申请单</t>
  </si>
  <si>
    <t>调休2月15日的加班</t>
  </si>
  <si>
    <t>201803011027000446505</t>
  </si>
  <si>
    <t>年假，回老家有事</t>
  </si>
  <si>
    <t>201803011346000595227</t>
  </si>
  <si>
    <t>顾杰的员工请假申请单</t>
  </si>
  <si>
    <t>回家有事</t>
  </si>
  <si>
    <t>201803011408000218160</t>
  </si>
  <si>
    <t>顾晓琴的员工请假申请单</t>
  </si>
  <si>
    <t>家中有事，需要请假回老家</t>
  </si>
  <si>
    <t>201803011647000254021</t>
  </si>
  <si>
    <t>徐玥玥的员工请假申请单</t>
  </si>
  <si>
    <t>运营二组</t>
  </si>
  <si>
    <t>今早去医院拿报告，请事假四小时，固补交请假流程</t>
  </si>
  <si>
    <t>201803020949000142671</t>
  </si>
  <si>
    <t>郭峰的员工请假申请单</t>
  </si>
  <si>
    <t>由于检查时间变动导致我今天得去检查</t>
  </si>
  <si>
    <t>201803020956000039833</t>
  </si>
  <si>
    <t>张云的员工请假申请单</t>
  </si>
  <si>
    <t>探亲</t>
  </si>
  <si>
    <t>201803021000000209463</t>
  </si>
  <si>
    <t>杨加升的员工请假申请单</t>
  </si>
  <si>
    <t>回学校考试</t>
  </si>
  <si>
    <t>201803021110000364478</t>
  </si>
  <si>
    <t>汪龙的员工请假申请单</t>
  </si>
  <si>
    <t>项目技术组</t>
  </si>
  <si>
    <t>201803021311000484791</t>
  </si>
  <si>
    <t>郑悠的员工请假申请单</t>
  </si>
  <si>
    <t>家里来人修电脑</t>
  </si>
  <si>
    <t>201803021425000495399</t>
  </si>
  <si>
    <t>闫坤的员工请假申请单</t>
  </si>
  <si>
    <t>由于昨天Android2.0.2封版，加班到凌晨4点</t>
  </si>
  <si>
    <t>201803021437000103078</t>
  </si>
  <si>
    <t>霍磊的员工请假申请单</t>
  </si>
  <si>
    <t>加班到凌晨调休休息</t>
  </si>
  <si>
    <t>201803021547000590551</t>
  </si>
  <si>
    <t>刘璐雅的员工请假申请单</t>
  </si>
  <si>
    <t>201803021644000140852</t>
  </si>
  <si>
    <t>陈小维的员工请假申请单</t>
  </si>
  <si>
    <t>201803021809000525678</t>
  </si>
  <si>
    <t>王文剑的员工请假申请单</t>
  </si>
  <si>
    <t>身体不适</t>
  </si>
  <si>
    <t>201803021856000047227</t>
  </si>
  <si>
    <t>侯新妮的员工请假申请单</t>
  </si>
  <si>
    <t>201803021955000290147</t>
  </si>
  <si>
    <t>陆燕佳的员工请假申请单</t>
  </si>
  <si>
    <t>到劳务所去拿劳动手册及退工单</t>
  </si>
  <si>
    <t>201803041416000046314</t>
  </si>
  <si>
    <t>张亚军的员工请假申请单</t>
  </si>
  <si>
    <t>家中有事，处理个人事务</t>
  </si>
  <si>
    <t>201803041417000212942</t>
  </si>
  <si>
    <t>201803050615000137084</t>
  </si>
  <si>
    <t>胡锦波的员工请假申请单</t>
  </si>
  <si>
    <t>下雨被淋，生病调休</t>
  </si>
  <si>
    <t>201803050743000369864</t>
  </si>
  <si>
    <t>由于学校原因今天得请假一天</t>
  </si>
  <si>
    <t>201803050823000159732</t>
  </si>
  <si>
    <t>有事，请假</t>
  </si>
  <si>
    <t>201803050853000125178</t>
  </si>
  <si>
    <t>201803050903000294091</t>
  </si>
  <si>
    <t>闫明威的员工请假申请单</t>
  </si>
  <si>
    <t>淋雨感冒</t>
  </si>
  <si>
    <t>201803050915000531872</t>
  </si>
  <si>
    <t>家中有事，但保证合理安排好正常工作。</t>
  </si>
  <si>
    <t>201803051003000247226</t>
  </si>
  <si>
    <t>应孟孟的员工请假申请单</t>
  </si>
  <si>
    <t>201803051015000390294</t>
  </si>
  <si>
    <t>米晓林的员工请假申请单</t>
  </si>
  <si>
    <t>扁桃体发炎 无法发声 去输液治疗</t>
  </si>
  <si>
    <t>201803051017000023852</t>
  </si>
  <si>
    <t>俞赛松的员工请假申请单</t>
  </si>
  <si>
    <t>路上堵车</t>
  </si>
  <si>
    <t>201803051142000115154</t>
  </si>
  <si>
    <t>傅文婧的员工请假申请单</t>
  </si>
  <si>
    <t>财经军事科技频道</t>
  </si>
  <si>
    <t>外出旅游，请5天年假</t>
  </si>
  <si>
    <t>201803051155000592006</t>
  </si>
  <si>
    <t>杨丹的员工请假申请单</t>
  </si>
  <si>
    <t>201803051300000467193</t>
  </si>
  <si>
    <t>胡丽的员工请假申请单</t>
  </si>
  <si>
    <t>201803051342000188477</t>
  </si>
  <si>
    <t>段张鹏的员工请假申请单</t>
  </si>
  <si>
    <t>前一天晚上东方头条app安卓端2.0.2版本封包加班到凌晨一点半。</t>
  </si>
  <si>
    <t>201803051454000493656</t>
  </si>
  <si>
    <t>茅燕燕的员工请假申请单</t>
  </si>
  <si>
    <t>堵车</t>
  </si>
  <si>
    <t>201803051518000392028</t>
  </si>
  <si>
    <t>胡斌的员工请假申请单</t>
  </si>
  <si>
    <t>前日【东方头条2.0.2】封版到凌晨3点过，次日晚点到公司</t>
  </si>
  <si>
    <t>201803051520000172155</t>
  </si>
  <si>
    <t>上午请假到学校交毕业论文答辩资料</t>
  </si>
  <si>
    <t>201803051537000535167</t>
  </si>
  <si>
    <t>苏玲玲的员工请假申请单</t>
  </si>
  <si>
    <t>学校报到</t>
  </si>
  <si>
    <t>201803051807000154401</t>
  </si>
  <si>
    <t>楼海航的员工请假申请单</t>
  </si>
  <si>
    <t>有个人私事需要去办理</t>
  </si>
  <si>
    <t>201803051824000471672</t>
  </si>
  <si>
    <t>唐淑君的员工请假申请单</t>
  </si>
  <si>
    <t>年假休假</t>
  </si>
  <si>
    <t>201803060904000218387</t>
  </si>
  <si>
    <t>朱先锋的员工请假申请单</t>
  </si>
  <si>
    <t>家里小孩打疫苗+体检</t>
  </si>
  <si>
    <t>201803060917000172569</t>
  </si>
  <si>
    <t>路上堵车晚点到</t>
  </si>
  <si>
    <t>201803060928000289191</t>
  </si>
  <si>
    <t>段成威的员工请假申请单</t>
  </si>
  <si>
    <t>回老家（登记）。</t>
  </si>
  <si>
    <t>201803060929000523830</t>
  </si>
  <si>
    <t>201803060938000198461</t>
  </si>
  <si>
    <t>刘浩然的员工请假申请单</t>
  </si>
  <si>
    <t>回老家处理个人事情</t>
  </si>
  <si>
    <t>201803060956000571586</t>
  </si>
  <si>
    <t>黄晓蓉的员工请假申请单</t>
  </si>
  <si>
    <t>家里临时有点事请要处理</t>
  </si>
  <si>
    <t>201803061014000545684</t>
  </si>
  <si>
    <t>汪智力的员工请假申请单</t>
  </si>
  <si>
    <t>家中突发变故，由于2号请假格式不正确被拒，今天补请假单</t>
  </si>
  <si>
    <t>201803061052000116579</t>
  </si>
  <si>
    <t>路上已经被堵了一个多小时了最晚十一点半到</t>
  </si>
  <si>
    <t>201803061058000209979</t>
  </si>
  <si>
    <t>沈金华的员工请假申请单</t>
  </si>
  <si>
    <t>201803061059000102297</t>
  </si>
  <si>
    <t>陪老婆产检</t>
  </si>
  <si>
    <t>201803061251000117656</t>
  </si>
  <si>
    <t>由于昨天ios2.0.2版本封版加班到凌晨</t>
  </si>
  <si>
    <t>201803061350000206307</t>
  </si>
  <si>
    <t>庄晓凡的员工请假申请单</t>
  </si>
  <si>
    <t>201803061358000476854</t>
  </si>
  <si>
    <t>201803061457000355317</t>
  </si>
  <si>
    <t>王秋琴的员工请假申请单</t>
  </si>
  <si>
    <t>创意文案组</t>
  </si>
  <si>
    <t>春节值班调休</t>
  </si>
  <si>
    <t>201803061535000055862</t>
  </si>
  <si>
    <t>梅欢的员工请假申请单</t>
  </si>
  <si>
    <t>私事</t>
  </si>
  <si>
    <t>201803061612000176106</t>
  </si>
  <si>
    <t>黄赛华的员工请假申请单</t>
  </si>
  <si>
    <t>201803061613000310769</t>
  </si>
  <si>
    <t>201803061702000149605</t>
  </si>
  <si>
    <t>夏晗枫的员工请假申请单</t>
  </si>
  <si>
    <t>加班至凌晨1点调休休息</t>
  </si>
  <si>
    <t>201803061744000188412</t>
  </si>
  <si>
    <t>胡梦奇的员工请假申请单</t>
  </si>
  <si>
    <t>201803061835000160664</t>
  </si>
  <si>
    <t>约了医生复诊</t>
  </si>
  <si>
    <t>201803061839000473257</t>
  </si>
  <si>
    <t>201803070801000087194</t>
  </si>
  <si>
    <t>夜间值班</t>
  </si>
  <si>
    <t>201803070923000331272</t>
  </si>
  <si>
    <t>路上又堵了。。</t>
  </si>
  <si>
    <t>201803070925000349950</t>
  </si>
  <si>
    <t>傅碧波的员工请假申请单</t>
  </si>
  <si>
    <t>201803070926000207171</t>
  </si>
  <si>
    <t>201803070939000014853</t>
  </si>
  <si>
    <t>温里辉的员工请假申请单</t>
  </si>
  <si>
    <t>家里爷爷九十大寿，作为唯一的孙子需要回家。</t>
  </si>
  <si>
    <t>201803070954000493140</t>
  </si>
  <si>
    <t>郑超群的员工请假申请单</t>
  </si>
  <si>
    <t>201803071043000088243</t>
  </si>
  <si>
    <t>张征鸿的员工请假申请单</t>
  </si>
  <si>
    <t>个人事务</t>
  </si>
  <si>
    <t>201803071044000087262</t>
  </si>
  <si>
    <t>201803071109000443883</t>
  </si>
  <si>
    <t>孟娣的员工请假申请单</t>
  </si>
  <si>
    <t>办理户口迁移</t>
  </si>
  <si>
    <t>201803071119000405814</t>
  </si>
  <si>
    <t>杨丽君的员工请假申请单</t>
  </si>
  <si>
    <t>2017年年假休一天</t>
  </si>
  <si>
    <t>201803071400000506995</t>
  </si>
  <si>
    <t>陪家人去医院</t>
  </si>
  <si>
    <t>201803071825000543359</t>
  </si>
  <si>
    <t>赵海燕的员工请假申请单</t>
  </si>
  <si>
    <t>有事情请假5小时</t>
  </si>
  <si>
    <t>201803071826000580494</t>
  </si>
  <si>
    <t>调休3小时</t>
  </si>
  <si>
    <t>201803080857000159219</t>
  </si>
  <si>
    <t>201803080932000423770</t>
  </si>
  <si>
    <t>杨星宽的员工请假申请单</t>
  </si>
  <si>
    <t xml:space="preserve">个人有事情处理。 </t>
  </si>
  <si>
    <t>201803080945000342724</t>
  </si>
  <si>
    <t>201803081016000227439</t>
  </si>
  <si>
    <t>杨佳丽的员工请假申请单</t>
  </si>
  <si>
    <t>筹办婚礼。</t>
  </si>
  <si>
    <t>201803081018000155725</t>
  </si>
  <si>
    <t>201803081107000186361</t>
  </si>
  <si>
    <t>周佳莉的员工请假申请单</t>
  </si>
  <si>
    <t>201803081223000366885</t>
  </si>
  <si>
    <t>卓艳艳的员工请假申请单</t>
  </si>
  <si>
    <t>申请调休</t>
  </si>
  <si>
    <t>201803081444000191708</t>
  </si>
  <si>
    <t>看病</t>
  </si>
  <si>
    <t>201803081557000218421</t>
  </si>
  <si>
    <t>201803081605000031128</t>
  </si>
  <si>
    <t>家里有事。</t>
  </si>
  <si>
    <t>201803081914000553119</t>
  </si>
  <si>
    <t>张浩的员工请假申请单</t>
  </si>
  <si>
    <t>201803090814000363068</t>
  </si>
  <si>
    <t>杨威的员工请假申请单</t>
  </si>
  <si>
    <t>你好，申请调休处理个人社保，谢谢。</t>
  </si>
  <si>
    <t>201803090912000522697</t>
  </si>
  <si>
    <t>田梦扬的员工请假申请单</t>
  </si>
  <si>
    <t>就医</t>
  </si>
  <si>
    <t>201803091238000342569</t>
  </si>
  <si>
    <t>黄建凯的员工请假申请单</t>
  </si>
  <si>
    <t>加班晚，调休</t>
  </si>
  <si>
    <t>201803091345000324865</t>
  </si>
  <si>
    <t>武月的员工请假申请单</t>
  </si>
  <si>
    <t>201803091353000584776</t>
  </si>
  <si>
    <t>201803091538000000776</t>
  </si>
  <si>
    <t>201803091720000042220</t>
  </si>
  <si>
    <t>舒姗的员工请假申请单</t>
  </si>
  <si>
    <t>201803091721000103261</t>
  </si>
  <si>
    <t>201803091724000003640</t>
  </si>
  <si>
    <t>201803112041000437880</t>
  </si>
  <si>
    <t>深夜值班调休</t>
  </si>
  <si>
    <t>201803120731000581650</t>
  </si>
  <si>
    <t>李祖超的员工请假申请单</t>
  </si>
  <si>
    <t>咳嗽严重，休养一天，请予批准。</t>
  </si>
  <si>
    <t>201803120931000228960</t>
  </si>
  <si>
    <t>201803121005000285857</t>
  </si>
  <si>
    <t>补牙</t>
  </si>
  <si>
    <t>201803121032000298477</t>
  </si>
  <si>
    <t>孩子学校开家长会</t>
  </si>
  <si>
    <t>201803121049000000401</t>
  </si>
  <si>
    <t>起晚了公车晚点</t>
  </si>
  <si>
    <t>201803121142000307713</t>
  </si>
  <si>
    <t>昨日夜间值班</t>
  </si>
  <si>
    <t>201803121232000315461</t>
  </si>
  <si>
    <t>201803121322000246925</t>
  </si>
  <si>
    <t>李康的员工请假申请单</t>
  </si>
  <si>
    <t>个人有事</t>
  </si>
  <si>
    <t>201803121329000330909</t>
  </si>
  <si>
    <t>魏津的员工请假申请单</t>
  </si>
  <si>
    <t>小手术(取钢板）</t>
  </si>
  <si>
    <t>201803121913000093363</t>
  </si>
  <si>
    <r>
      <rPr>
        <sz val="10"/>
        <rFont val="宋体"/>
        <charset val="0"/>
      </rPr>
      <t>张曼</t>
    </r>
    <r>
      <rPr>
        <sz val="10"/>
        <rFont val="Arial"/>
        <charset val="0"/>
      </rPr>
      <t>1</t>
    </r>
  </si>
  <si>
    <t>检查身体</t>
  </si>
  <si>
    <t>201803122125000213589</t>
  </si>
  <si>
    <t>宋映黎的员工请假申请单</t>
  </si>
  <si>
    <t>201803130650000222758</t>
  </si>
  <si>
    <t>张浩雪的员工请假申请单</t>
  </si>
  <si>
    <t>身体不适，去医院看病。</t>
  </si>
  <si>
    <t>201803130654000084891</t>
  </si>
  <si>
    <t>家里有事，调休2.9、2.11、2.26、3.1加班到22:22点后各一个小时，共计4小时</t>
  </si>
  <si>
    <t>201803130850000565488</t>
  </si>
  <si>
    <t>满万铖的员工请假申请单</t>
  </si>
  <si>
    <t>身体不舒服去医院做检查</t>
  </si>
  <si>
    <t>201803131026000185539</t>
  </si>
  <si>
    <t>季晶晶的员工请假申请单</t>
  </si>
  <si>
    <t>感冒生病</t>
  </si>
  <si>
    <t>201803131216000034543</t>
  </si>
  <si>
    <t>郑磊的员工请假申请单</t>
  </si>
  <si>
    <t>201803131239000393190</t>
  </si>
  <si>
    <t>加班至凌晨调休休息</t>
  </si>
  <si>
    <t>201803131300000403629</t>
  </si>
  <si>
    <t>李振杨的员工请假申请单</t>
  </si>
  <si>
    <t>201803131443000000161</t>
  </si>
  <si>
    <t>201803131544000459965</t>
  </si>
  <si>
    <t>李欢霖的员工请假申请单</t>
  </si>
  <si>
    <t>201803131609000023275</t>
  </si>
  <si>
    <t>王星星的员工请假申请单</t>
  </si>
  <si>
    <t>事假。</t>
  </si>
  <si>
    <t>201803131651000158534</t>
  </si>
  <si>
    <t>张甜甜的员工请假申请单</t>
  </si>
  <si>
    <t>201803132058000498741</t>
  </si>
  <si>
    <t>加班至凌晨1点，申请调休休息</t>
  </si>
  <si>
    <t>201803140820000336278</t>
  </si>
  <si>
    <t>201803140847000466754</t>
  </si>
  <si>
    <t>201803140925000290943</t>
  </si>
  <si>
    <t>学校交四联单跟发放英语准考证</t>
  </si>
  <si>
    <t>201803140938000192763</t>
  </si>
  <si>
    <t>请事假</t>
  </si>
  <si>
    <t>201803141108000548753</t>
  </si>
  <si>
    <t>201803141307000122917</t>
  </si>
  <si>
    <t>由于昨天Android热修复加班到凌晨</t>
  </si>
  <si>
    <t>201803141326000106480</t>
  </si>
  <si>
    <t>搬家</t>
  </si>
  <si>
    <t>201803141404000340986</t>
  </si>
  <si>
    <t>杨炜捷的员工请假申请单</t>
  </si>
  <si>
    <t>看病拔牙</t>
  </si>
  <si>
    <t>201803141521000123106</t>
  </si>
  <si>
    <t>去火车站</t>
  </si>
  <si>
    <t>201803141558000345456</t>
  </si>
  <si>
    <t>王菡的员工请假申请单</t>
  </si>
  <si>
    <t>年假请休</t>
  </si>
  <si>
    <t>201803141736000528785</t>
  </si>
  <si>
    <t>家里老人去世</t>
  </si>
  <si>
    <t>201803141844000378820</t>
  </si>
  <si>
    <t>201803142108000023401</t>
  </si>
  <si>
    <t>彭果果的员工请假申请单</t>
  </si>
  <si>
    <t>身体不舒服请假</t>
  </si>
  <si>
    <t>201803142332000190830</t>
  </si>
  <si>
    <t>201803150905000177854</t>
  </si>
  <si>
    <t>胃痛反酸</t>
  </si>
  <si>
    <t>201803150931000264124</t>
  </si>
  <si>
    <t>201803150935000465614</t>
  </si>
  <si>
    <t>丁娜的员工请假申请单</t>
  </si>
  <si>
    <t>学校有事</t>
  </si>
  <si>
    <t>201803150936000263733</t>
  </si>
  <si>
    <t>王西子的员工请假申请单</t>
  </si>
  <si>
    <t>学校导师每周例行组会</t>
  </si>
  <si>
    <t>201803150955000474767</t>
  </si>
  <si>
    <t>张银丹的员工请假申请单</t>
  </si>
  <si>
    <t>生病请假</t>
  </si>
  <si>
    <t>201803151012000136595</t>
  </si>
  <si>
    <t>今天从学校来，交通堵塞</t>
  </si>
  <si>
    <t>201803151026000400954</t>
  </si>
  <si>
    <t>许旭的员工请假申请单</t>
  </si>
  <si>
    <t>奶奶去世，立刻回家</t>
  </si>
  <si>
    <t>201803151027000429240</t>
  </si>
  <si>
    <t>201803151049000248845</t>
  </si>
  <si>
    <t>包先润的员工请假申请单</t>
  </si>
  <si>
    <t>13号半夜买域名，申请早上调休一个小时</t>
  </si>
  <si>
    <t>201803151056000111614</t>
  </si>
  <si>
    <t>惠瑛鑫的员工请假申请单</t>
  </si>
  <si>
    <t>家里有事需要请假处理</t>
  </si>
  <si>
    <t>201803151238000400486</t>
  </si>
  <si>
    <t>刘建的员工请假申请单</t>
  </si>
  <si>
    <t>加班太晚，申请调休</t>
  </si>
  <si>
    <t>201803151239000377516</t>
  </si>
  <si>
    <t>201803151330000474396</t>
  </si>
  <si>
    <t>钮思绮的员工请假申请单</t>
  </si>
  <si>
    <t>家里有事需回老家一趟。</t>
  </si>
  <si>
    <t>201803151340000169858</t>
  </si>
  <si>
    <t>201803151350000199613</t>
  </si>
  <si>
    <t>戴琪的员工请假申请单</t>
  </si>
  <si>
    <t>陪爱人上医院看病</t>
  </si>
  <si>
    <t>201803151401000332323</t>
  </si>
  <si>
    <t>家中有事，但会安排好本职工作.</t>
  </si>
  <si>
    <t>201803151416000557011</t>
  </si>
  <si>
    <t>张欣的员工请假申请单</t>
  </si>
  <si>
    <t>个人原因</t>
  </si>
  <si>
    <t>201803151459000494645</t>
  </si>
  <si>
    <t>2017年年假休息</t>
  </si>
  <si>
    <t>201803151531000085502</t>
  </si>
  <si>
    <t>刘瑞的员工请假申请单</t>
  </si>
  <si>
    <t>处理入职相关手续</t>
  </si>
  <si>
    <t>201803151535000182944</t>
  </si>
  <si>
    <t>201803151659000007300</t>
  </si>
  <si>
    <t>爱人住院动手术，需要陪护</t>
  </si>
  <si>
    <t>201803151727000501324</t>
  </si>
  <si>
    <t>201803151730000127115</t>
  </si>
  <si>
    <t>前一天晚上，东方头条安卓端2.0.2发热修复，加班时间比较晚。</t>
  </si>
  <si>
    <t>201803151749000392611</t>
  </si>
  <si>
    <t>201803151929000053918</t>
  </si>
  <si>
    <t>程峰的员工请假申请单</t>
  </si>
  <si>
    <t>学校导师开组会</t>
  </si>
  <si>
    <t>201803152303000430699</t>
  </si>
  <si>
    <t>付明的员工请假申请单</t>
  </si>
  <si>
    <t>买房，回家办手续。</t>
  </si>
  <si>
    <t>201803160711000073855</t>
  </si>
  <si>
    <t>黄学平的员工请假申请单</t>
  </si>
  <si>
    <t>处理私人事宜</t>
  </si>
  <si>
    <t>201803160751000237542</t>
  </si>
  <si>
    <t>201803160849000563492</t>
  </si>
  <si>
    <t>严驰的员工请假申请单</t>
  </si>
  <si>
    <t>身体原因调休一天</t>
  </si>
  <si>
    <t>201803160855000326937</t>
  </si>
  <si>
    <t>巢婧瑾的员工请假申请单</t>
  </si>
  <si>
    <t>年假-旅游</t>
  </si>
  <si>
    <t>201803160856000325872</t>
  </si>
  <si>
    <t>201803160858000329351</t>
  </si>
  <si>
    <t>201803160937000106450</t>
  </si>
  <si>
    <t>陈颖的员工请假申请单</t>
  </si>
  <si>
    <t>私人事务</t>
  </si>
  <si>
    <t>201803161020000254575</t>
  </si>
  <si>
    <t>201803161030000063276</t>
  </si>
  <si>
    <t>胡灿的员工请假申请单</t>
  </si>
  <si>
    <t>睡过头了。</t>
  </si>
  <si>
    <t>201803161101000340135</t>
  </si>
  <si>
    <t>撞车交通事故处理</t>
  </si>
  <si>
    <t>201803161500000253652</t>
  </si>
  <si>
    <t>王诗红的员工请假申请单</t>
  </si>
  <si>
    <t>201803161651000374009</t>
  </si>
  <si>
    <t>吕文静的员工请假申请单</t>
  </si>
  <si>
    <t>2017年年假</t>
  </si>
  <si>
    <t>201803161702000180625</t>
  </si>
  <si>
    <t>201803161721000306924</t>
  </si>
  <si>
    <t>王静的员工请假申请单</t>
  </si>
  <si>
    <t>有急事，需回家处理</t>
  </si>
  <si>
    <t>201803171142000037883</t>
  </si>
  <si>
    <t>赵婧的员工请假申请单</t>
  </si>
  <si>
    <t>中山医院排到周一上午抽血化验，周六周日无法办理</t>
  </si>
  <si>
    <t>201803171208000214390</t>
  </si>
  <si>
    <t>秦婕的员工请假申请单</t>
  </si>
  <si>
    <t>201803190753000324137</t>
  </si>
  <si>
    <t>手取钢板伤口未好</t>
  </si>
  <si>
    <t>201803190844000372426</t>
  </si>
  <si>
    <t>发烧，咳嗽在家休息</t>
  </si>
  <si>
    <t>201803190855000509823</t>
  </si>
  <si>
    <t>郭庆文的员工请假申请单</t>
  </si>
  <si>
    <t>去医院看耳朵</t>
  </si>
  <si>
    <t>201803190928000522455</t>
  </si>
  <si>
    <t>生病休息</t>
  </si>
  <si>
    <t>201803190957000345684</t>
  </si>
  <si>
    <t>201803191019000404519</t>
  </si>
  <si>
    <t>加班调休</t>
  </si>
  <si>
    <t>201803191114000028658</t>
  </si>
  <si>
    <t>调休3月11日的加班</t>
  </si>
  <si>
    <t>201803191157000330378</t>
  </si>
  <si>
    <t>张锦旺的员工请假申请单</t>
  </si>
  <si>
    <t>考驾照报名体检</t>
  </si>
  <si>
    <t>201803191252000374898</t>
  </si>
  <si>
    <t>余道洋的员工请假申请单</t>
  </si>
  <si>
    <t>因为银行工作日才办业务，故请假去银行拉征信记录等，然后回老家办理买房手续和贷款业务。请领导理解和批准。</t>
  </si>
  <si>
    <t>201803191306000190003</t>
  </si>
  <si>
    <t>李婷的员工请假申请单</t>
  </si>
  <si>
    <t>发烧</t>
  </si>
  <si>
    <t>201803191331000007162</t>
  </si>
  <si>
    <t>陈婷婷’s 员工请假申请单</t>
  </si>
  <si>
    <t>个人事宜</t>
  </si>
  <si>
    <t>201803191415000293858</t>
  </si>
  <si>
    <t>刘恒的员工请假申请单</t>
  </si>
  <si>
    <t>驾校体检</t>
  </si>
  <si>
    <t>201803191500000472229</t>
  </si>
  <si>
    <t>201803191500000517579</t>
  </si>
  <si>
    <t>加班至12点调休休息</t>
  </si>
  <si>
    <t>201803191502000468543</t>
  </si>
  <si>
    <t>张赛的员工请假申请单</t>
  </si>
  <si>
    <t>身体不舒服请假一天</t>
  </si>
  <si>
    <t>201803191509000325351</t>
  </si>
  <si>
    <t>陈超凡的员工请假申请单</t>
  </si>
  <si>
    <t>201803191510000596067</t>
  </si>
  <si>
    <t>201803191511000315671</t>
  </si>
  <si>
    <t>张雪姣的员工请假申请单</t>
  </si>
  <si>
    <t>年假调休</t>
  </si>
  <si>
    <t>201803191512000472353</t>
  </si>
  <si>
    <t>邱剑平的员工请假申请单</t>
  </si>
  <si>
    <t>请假去医院</t>
  </si>
  <si>
    <t>201803191514000085614</t>
  </si>
  <si>
    <t>曲晶的员工请假申请单</t>
  </si>
  <si>
    <t>去体检报名驾校</t>
  </si>
  <si>
    <t>201803191909000559360</t>
  </si>
  <si>
    <t>调休3月18日加班</t>
  </si>
  <si>
    <t>201803200003000521927</t>
  </si>
  <si>
    <t>201803200807000122785</t>
  </si>
  <si>
    <t>徐清的员工请假申请单</t>
  </si>
  <si>
    <t>2017年剩余三天年假准备在月底过期之前休掉在家躺着</t>
  </si>
  <si>
    <t>201803200933000463626</t>
  </si>
  <si>
    <t>今天肠炎犯了  请假休息一天吃点药</t>
  </si>
  <si>
    <t>201803201050000299397</t>
  </si>
  <si>
    <t>201803201248000436149</t>
  </si>
  <si>
    <t>朱丽君的员工请假申请单</t>
  </si>
  <si>
    <t>家里网络调整</t>
  </si>
  <si>
    <t>201803201327000102984</t>
  </si>
  <si>
    <t>接待同学</t>
  </si>
  <si>
    <t>201803201338000020051</t>
  </si>
  <si>
    <t>由于昨天Android2.0.4版本封版加班到凌晨</t>
  </si>
  <si>
    <t>201803201347000374238</t>
  </si>
  <si>
    <t>周俊涛的员工请假申请单</t>
  </si>
  <si>
    <t>因私事需要请假一天</t>
  </si>
  <si>
    <t>201803201415000341862</t>
  </si>
  <si>
    <t>宫黎明的员工请假申请单</t>
  </si>
  <si>
    <t>运营一组</t>
  </si>
  <si>
    <t>201803201422000289705</t>
  </si>
  <si>
    <t>部门团建，固补交事假流程</t>
  </si>
  <si>
    <t>201803201604000223523</t>
  </si>
  <si>
    <t>201803201605000057012</t>
  </si>
  <si>
    <t>201803201613000023005</t>
  </si>
  <si>
    <t>201803201614000207706</t>
  </si>
  <si>
    <t>徐培杰的员工请假申请单</t>
  </si>
  <si>
    <t>前一天加班太晚，特调休一小时</t>
  </si>
  <si>
    <t>201803201615000082801</t>
  </si>
  <si>
    <t>201803201616000052117</t>
  </si>
  <si>
    <t>201803201616000477734</t>
  </si>
  <si>
    <t>201803201700000216909</t>
  </si>
  <si>
    <t>堵车迟到</t>
  </si>
  <si>
    <t>201803201800000358785</t>
  </si>
  <si>
    <t>吴苏萍的员工请假申请单</t>
  </si>
  <si>
    <t>参加婚礼</t>
  </si>
  <si>
    <t>201803202149000462346</t>
  </si>
  <si>
    <t>吕峰的员工请假申请单</t>
  </si>
  <si>
    <t>岳父五十生日</t>
  </si>
  <si>
    <t>201803202151000097756</t>
  </si>
  <si>
    <t>201803202228000318586</t>
  </si>
  <si>
    <t>去签购房合同和银行贷款，由于在嘉兴比较远，需要一天</t>
  </si>
  <si>
    <t>201803210843000501557</t>
  </si>
  <si>
    <t>袁徐祎的员工请假申请单</t>
  </si>
  <si>
    <t>处理交通事故</t>
  </si>
  <si>
    <t>201803210933000507546</t>
  </si>
  <si>
    <t>今天肚子还是很痛  一个人起不来跟朋友去看看</t>
  </si>
  <si>
    <t>201803210957000309850</t>
  </si>
  <si>
    <t>亲戚来了接待接人。</t>
  </si>
  <si>
    <t>201803210958000507903</t>
  </si>
  <si>
    <t>脖子落枕了</t>
  </si>
  <si>
    <t>201803211011000587601</t>
  </si>
  <si>
    <t>加班申请调休1小时</t>
  </si>
  <si>
    <t>201803211054000545628</t>
  </si>
  <si>
    <t>去医院复诊</t>
  </si>
  <si>
    <t>201803211108000074329</t>
  </si>
  <si>
    <t>结婚请假</t>
  </si>
  <si>
    <t>201803211336000058071</t>
  </si>
  <si>
    <t>201803211336000166796</t>
  </si>
  <si>
    <t>加班到凌晨申请调休1小时</t>
  </si>
  <si>
    <t>201803211340000532975</t>
  </si>
  <si>
    <t>张洒洒的员工请假申请单</t>
  </si>
  <si>
    <t>加班封版，调休1小时</t>
  </si>
  <si>
    <t>201803211556000210194</t>
  </si>
  <si>
    <t>姚萍的员工请假申请单</t>
  </si>
  <si>
    <t>201803211636000032436</t>
  </si>
  <si>
    <t>顾智啸的员工请假申请单</t>
  </si>
  <si>
    <t>私人事件房租到期</t>
  </si>
  <si>
    <t>201803211715000463481</t>
  </si>
  <si>
    <t>李倩的员工请假申请单</t>
  </si>
  <si>
    <t>回学校交文件</t>
  </si>
  <si>
    <t>201803211716000592417</t>
  </si>
  <si>
    <t>回学校 论文</t>
  </si>
  <si>
    <t>201803211718000032066</t>
  </si>
  <si>
    <t>过年当时在老家有事情</t>
  </si>
  <si>
    <t>201803211754000482929</t>
  </si>
  <si>
    <t>急性胃肠炎</t>
  </si>
  <si>
    <t>201803211813000300139</t>
  </si>
  <si>
    <t>毛诚裔的员工请假申请单</t>
  </si>
  <si>
    <t>201803211838000293069</t>
  </si>
  <si>
    <t>梁珂嘉的员工请假申请单</t>
  </si>
  <si>
    <t>请事假，家中有事，需要回家一趟。</t>
  </si>
  <si>
    <t>201803211918000393886</t>
  </si>
  <si>
    <t>程远的员工请假申请单</t>
  </si>
  <si>
    <t>201803211919000370391</t>
  </si>
  <si>
    <t>201803212121000195187</t>
  </si>
  <si>
    <t>罗湘成的员工请假申请单</t>
  </si>
  <si>
    <t>201803212338000222951</t>
  </si>
  <si>
    <t>实验室开组会</t>
  </si>
  <si>
    <t>201803220706000577592</t>
  </si>
  <si>
    <t>肠炎最后一天，明天就没事了</t>
  </si>
  <si>
    <t>201803220823000144619</t>
  </si>
  <si>
    <t>夜间值班调休</t>
  </si>
  <si>
    <t>201803220906000237880</t>
  </si>
  <si>
    <t>身体不舒服</t>
  </si>
  <si>
    <t>201803220939000268278</t>
  </si>
  <si>
    <t>周骥的员工请假申请单</t>
  </si>
  <si>
    <t>201803221001000357905</t>
  </si>
  <si>
    <t>201803221026000195365</t>
  </si>
  <si>
    <t>田贝的员工请假申请单</t>
  </si>
  <si>
    <t>感冒在家休息</t>
  </si>
  <si>
    <t>201803221113000285442</t>
  </si>
  <si>
    <t>袁佳娣的员工请假申请单</t>
  </si>
  <si>
    <t>201803221119000553440</t>
  </si>
  <si>
    <t>昨晚加班太晚</t>
  </si>
  <si>
    <t>201803221121000411624</t>
  </si>
  <si>
    <t>201803221252000140640</t>
  </si>
  <si>
    <t>201803221344000503159</t>
  </si>
  <si>
    <t>201803221349000458867</t>
  </si>
  <si>
    <t>徐菲的员工请假申请单</t>
  </si>
  <si>
    <t>去年的年假</t>
  </si>
  <si>
    <t>201803221440000552920</t>
  </si>
  <si>
    <t>201803221515000431894</t>
  </si>
  <si>
    <t>熊伟的员工请假申请单</t>
  </si>
  <si>
    <t>201803221516000461874</t>
  </si>
  <si>
    <t>201803221629000166802</t>
  </si>
  <si>
    <t>东方头条安卓端2.0.2抖音版本封包，加班到凌晨2点多。</t>
  </si>
  <si>
    <t>201803221642000299611</t>
  </si>
  <si>
    <t>叶欢的员工请假申请单</t>
  </si>
  <si>
    <t>201803221648000041248</t>
  </si>
  <si>
    <t>201803221714000101165</t>
  </si>
  <si>
    <t>裴同乐的员工请假申请单</t>
  </si>
  <si>
    <t>回家办理房产证过户手续。</t>
  </si>
  <si>
    <t>201803221754000186587</t>
  </si>
  <si>
    <t>前日加班太晚，次日早上多休息一会儿</t>
  </si>
  <si>
    <t>201803221756000129075</t>
  </si>
  <si>
    <t>前日加班太晚，次日多休息一会儿</t>
  </si>
  <si>
    <t>201803221757000436104</t>
  </si>
  <si>
    <t>201803221759000502839</t>
  </si>
  <si>
    <t>201803221803000593393</t>
  </si>
  <si>
    <t>201803221805000510396</t>
  </si>
  <si>
    <t>201803221808000501612</t>
  </si>
  <si>
    <t>前日加班到凌晨4点过，次日调休休息一下。</t>
  </si>
  <si>
    <t>201803221810000305605</t>
  </si>
  <si>
    <t>杨裕正的员工请假申请单</t>
  </si>
  <si>
    <t>婚庆效果布置展示商讨</t>
  </si>
  <si>
    <t>201803221830000316030</t>
  </si>
  <si>
    <t>杨杰的员工请假申请单</t>
  </si>
  <si>
    <t>申请休假一天去医院</t>
  </si>
  <si>
    <t>201803222114000331102</t>
  </si>
  <si>
    <t>周末加班调休</t>
  </si>
  <si>
    <t>201803230718000282252</t>
  </si>
  <si>
    <t>学校组会</t>
  </si>
  <si>
    <t>201803230854000243512</t>
  </si>
  <si>
    <t>交通堵塞 ，公车晚点了</t>
  </si>
  <si>
    <t>201803230906000349804</t>
  </si>
  <si>
    <t>左脚大拇指甲沟炎，去修一下，在家进行日常运营与审核工作。</t>
  </si>
  <si>
    <t>201803230927000342111</t>
  </si>
  <si>
    <t>孙平的员工请假申请单</t>
  </si>
  <si>
    <t>201803230943000463182</t>
  </si>
  <si>
    <t>朱照红的员工请假申请单</t>
  </si>
  <si>
    <t>201803231024000124518</t>
  </si>
  <si>
    <t>201803231107000414678</t>
  </si>
  <si>
    <t>吴雁的员工请假申请单</t>
  </si>
  <si>
    <t>编辑部</t>
  </si>
  <si>
    <t>家里有事，需使用年假。</t>
  </si>
  <si>
    <t>201803231241000190292</t>
  </si>
  <si>
    <t>章寒的员工请假申请单</t>
  </si>
  <si>
    <t>2017年剩余年假2天</t>
  </si>
  <si>
    <t>201803231326000503021</t>
  </si>
  <si>
    <t>赶火车</t>
  </si>
  <si>
    <t>201803231335000030622</t>
  </si>
  <si>
    <t>去医院</t>
  </si>
  <si>
    <t>201803231408000375364</t>
  </si>
  <si>
    <t>迟到</t>
  </si>
  <si>
    <t>201803231417000125723</t>
  </si>
  <si>
    <t>201803231432000518593</t>
  </si>
  <si>
    <t>李旭的员工请假申请单</t>
  </si>
  <si>
    <t>大数据开发部</t>
  </si>
  <si>
    <t>201803231434000439839</t>
  </si>
  <si>
    <t>徐杏子的员工请假申请单</t>
  </si>
  <si>
    <t>外婆去世，回家</t>
  </si>
  <si>
    <t>201803231441000454340</t>
  </si>
  <si>
    <t>加班后调整</t>
  </si>
  <si>
    <t>201803231451000335746</t>
  </si>
  <si>
    <t>姚碧倩的员工请假申请单</t>
  </si>
  <si>
    <t>201803231525000470142</t>
  </si>
  <si>
    <t>家里急事需要去处理</t>
  </si>
  <si>
    <t>201803231539000035483</t>
  </si>
  <si>
    <t>201803231627000364772</t>
  </si>
  <si>
    <t>张连伟的员工请假申请单</t>
  </si>
  <si>
    <t>201803231713000316637</t>
  </si>
  <si>
    <t>201803231714000093404</t>
  </si>
  <si>
    <t>由于昨天ios2.0.4版本封版加班到凌晨</t>
  </si>
  <si>
    <t>201803231806000588277</t>
  </si>
  <si>
    <t>办证件</t>
  </si>
  <si>
    <t>201803232244000449656</t>
  </si>
  <si>
    <t>请假有事情</t>
  </si>
  <si>
    <t>201803250739000443505</t>
  </si>
  <si>
    <t>201803252115000032136</t>
  </si>
  <si>
    <t>编辑一组</t>
  </si>
  <si>
    <t>回学校 老师第一次毕业作品见面指导</t>
  </si>
  <si>
    <t>201803252209000591858</t>
  </si>
  <si>
    <t>胡永飞的员工请假申请单</t>
  </si>
  <si>
    <t>毕业设计教师指导要求回学校！</t>
  </si>
  <si>
    <t>201803260916000534259</t>
  </si>
  <si>
    <t>交通堵塞 ，晚点到</t>
  </si>
  <si>
    <t>201803260956000462903</t>
  </si>
  <si>
    <t>韩少博’s 员工请假申请单</t>
  </si>
  <si>
    <t>家人来上海，请假一天</t>
  </si>
  <si>
    <t>201803260959000152052</t>
  </si>
  <si>
    <t>高伊的员工请假申请单</t>
  </si>
  <si>
    <t>201803261004000422360</t>
  </si>
  <si>
    <t>办理公积金取出业务</t>
  </si>
  <si>
    <t>201803261006000523197</t>
  </si>
  <si>
    <t>去医院拿报告</t>
  </si>
  <si>
    <t>201803261008000321012</t>
  </si>
  <si>
    <t>回老家办理准生证</t>
  </si>
  <si>
    <t>201803261046000366163</t>
  </si>
  <si>
    <t>身体不适请假</t>
  </si>
  <si>
    <t>201803261155000501289</t>
  </si>
  <si>
    <t>李安乐的员工请假申请单</t>
  </si>
  <si>
    <t>闹钟没有响导致迟到！</t>
  </si>
  <si>
    <t>201803261201000044329</t>
  </si>
  <si>
    <t>201803261201000481334</t>
  </si>
  <si>
    <t>201803261231000590134</t>
  </si>
  <si>
    <t>施燕华的员工请假申请单</t>
  </si>
  <si>
    <t>幼儿园活动</t>
  </si>
  <si>
    <t>201803261314000581648</t>
  </si>
  <si>
    <t>201803261408000553282</t>
  </si>
  <si>
    <t>201803261451000052693</t>
  </si>
  <si>
    <t>李冬兵的员工请假申请单</t>
  </si>
  <si>
    <t>回芜湖老家办理房贷 抵押凭证  需要工作日时间才可以办理</t>
  </si>
  <si>
    <t>201803261459000136302</t>
  </si>
  <si>
    <t>毕业事项</t>
  </si>
  <si>
    <t>201803261509000227019</t>
  </si>
  <si>
    <t>加班至凌晨，调休休息</t>
  </si>
  <si>
    <t>201803261509000412889</t>
  </si>
  <si>
    <t>晚上加班封版，休整1小时</t>
  </si>
  <si>
    <t>201803261510000424510</t>
  </si>
  <si>
    <t>因家中急事</t>
  </si>
  <si>
    <t>201803261512000152751</t>
  </si>
  <si>
    <t>201803261523000529815</t>
  </si>
  <si>
    <t>住院</t>
  </si>
  <si>
    <t>201803261529000195878</t>
  </si>
  <si>
    <t>调休3.6、3.7加班至十点后各1小时，共两小时</t>
  </si>
  <si>
    <t>201803261532000219129</t>
  </si>
  <si>
    <t>调休3.12加班到10点后1小时</t>
  </si>
  <si>
    <t>201803261532000349082</t>
  </si>
  <si>
    <t>调休1小时</t>
  </si>
  <si>
    <t>201803261533000419762</t>
  </si>
  <si>
    <t>调休3.21加班至10点后1小时</t>
  </si>
  <si>
    <t>201803261551000142913</t>
  </si>
  <si>
    <t>李东的员工请假申请单</t>
  </si>
  <si>
    <t>前一天加班过晚</t>
  </si>
  <si>
    <t>201803261551000575048</t>
  </si>
  <si>
    <t>傅佳彬的员工请假申请单</t>
  </si>
  <si>
    <t>起床起晚了 申请调休1小时</t>
  </si>
  <si>
    <t>201803261555000202684</t>
  </si>
  <si>
    <t>温泉的员工请假申请单</t>
  </si>
  <si>
    <t>201803261556000077441</t>
  </si>
  <si>
    <t>曹一少的员工请假申请单</t>
  </si>
  <si>
    <t>有点事情</t>
  </si>
  <si>
    <t>201803261600000232342</t>
  </si>
  <si>
    <t>201803261600000301705</t>
  </si>
  <si>
    <t>201803261601000561874</t>
  </si>
  <si>
    <t>201803261603000558291</t>
  </si>
  <si>
    <t>陈峰的员工请假申请单</t>
  </si>
  <si>
    <t>加班太晚</t>
  </si>
  <si>
    <t>201803261605000542994</t>
  </si>
  <si>
    <t>201803261609000175752</t>
  </si>
  <si>
    <t>加班至凌晨3点调休休息</t>
  </si>
  <si>
    <t>201803261614000485833</t>
  </si>
  <si>
    <t>201803261619000082863</t>
  </si>
  <si>
    <t>李智杰的员工请假申请单</t>
  </si>
  <si>
    <t>胃疼请假</t>
  </si>
  <si>
    <t>201803261629000592373</t>
  </si>
  <si>
    <t>201803261637000039224</t>
  </si>
  <si>
    <t>汤棋的员工请假申请单</t>
  </si>
  <si>
    <t>有事调休</t>
  </si>
  <si>
    <t>201803261643000507834</t>
  </si>
  <si>
    <t>刘晨潇的员工请假申请单</t>
  </si>
  <si>
    <t>人才拓展部</t>
  </si>
  <si>
    <t>腰部不适病</t>
  </si>
  <si>
    <t>201803261656000521050</t>
  </si>
  <si>
    <t>潘佳强的员工请假申请单</t>
  </si>
  <si>
    <t>201803261658000156767</t>
  </si>
  <si>
    <t>查同辉的员工请假申请单</t>
  </si>
  <si>
    <t>201803261712000215365</t>
  </si>
  <si>
    <t>迟到调休</t>
  </si>
  <si>
    <t>201803261713000052071</t>
  </si>
  <si>
    <t>201803261729000311544</t>
  </si>
  <si>
    <t>胡杰的员工请假申请单</t>
  </si>
  <si>
    <t>201803261745000446972</t>
  </si>
  <si>
    <t>201803261753000441918</t>
  </si>
  <si>
    <t>曹健的员工请假申请单</t>
  </si>
  <si>
    <t>3月8日上线加班过晚，申请调休</t>
  </si>
  <si>
    <t>201803262026000078774</t>
  </si>
  <si>
    <t>异地拍完婚纱照要本人去取片</t>
  </si>
  <si>
    <t>201803262027000229213</t>
  </si>
  <si>
    <t>去异地拍婚纱照</t>
  </si>
  <si>
    <t>201803262034000348594</t>
  </si>
  <si>
    <t>身体不舒服
之前的申请中请假结束时间选错，因此重新提交</t>
  </si>
  <si>
    <t>201803262238000123133</t>
  </si>
  <si>
    <t>加班到凌晨调整休息</t>
  </si>
  <si>
    <t>201803262241000220804</t>
  </si>
  <si>
    <t>热修复任务在线跟进到凌晨4点，调整休息</t>
  </si>
  <si>
    <t>201803262242000520236</t>
  </si>
  <si>
    <t>加班到凌晨，调整休息</t>
  </si>
  <si>
    <t>201803270856000092690</t>
  </si>
  <si>
    <t>张含的员工请假申请单</t>
  </si>
  <si>
    <t>前往公安局修改个人信息。</t>
  </si>
  <si>
    <t>201803270931000391791</t>
  </si>
  <si>
    <t>胃疼，在家休息</t>
  </si>
  <si>
    <t>201803270935000129628</t>
  </si>
  <si>
    <t>盛莹的员工请假申请单</t>
  </si>
  <si>
    <t>数据编辑组</t>
  </si>
  <si>
    <t>考科目一</t>
  </si>
  <si>
    <t>201803270941000371865</t>
  </si>
  <si>
    <t>身体不适，调休一天</t>
  </si>
  <si>
    <t>201803270943000368763</t>
  </si>
  <si>
    <t>姬恒松的员工请假申请单</t>
  </si>
  <si>
    <t>此前一天晚上加班太晚了</t>
  </si>
  <si>
    <t>201803270945000129257</t>
  </si>
  <si>
    <t>此前一天加班太晚了</t>
  </si>
  <si>
    <t>201803270949000553052</t>
  </si>
  <si>
    <t>201803270952000197223</t>
  </si>
  <si>
    <t>201803271026000005416</t>
  </si>
  <si>
    <t>昨晚加班太晚。</t>
  </si>
  <si>
    <t>201803271102000376394</t>
  </si>
  <si>
    <t>预约了体检，请批准</t>
  </si>
  <si>
    <t>201803271115000395324</t>
  </si>
  <si>
    <t>石玥的员工请假申请单</t>
  </si>
  <si>
    <t>201803271116000327343</t>
  </si>
  <si>
    <t>201803271142000397510</t>
  </si>
  <si>
    <t>李红培的员工请假申请单</t>
  </si>
  <si>
    <t>201803271146000176847</t>
  </si>
  <si>
    <t>201803271147000064748</t>
  </si>
  <si>
    <t>201803271328000084151</t>
  </si>
  <si>
    <t>余晗菲的员工请假申请单</t>
  </si>
  <si>
    <t>驾照考试，请事假1天。</t>
  </si>
  <si>
    <t>201803271332000162222</t>
  </si>
  <si>
    <t>赵冬的员工请假申请单</t>
  </si>
  <si>
    <t>办理证件</t>
  </si>
  <si>
    <t>201803271411000378187</t>
  </si>
  <si>
    <t>谭正强的员工请假申请单</t>
  </si>
  <si>
    <t>201803271432000076306</t>
  </si>
  <si>
    <t>201803271433000119441</t>
  </si>
  <si>
    <t>201803271434000363057</t>
  </si>
  <si>
    <t>宋鑫的员工请假申请单</t>
  </si>
  <si>
    <t>201803271555000117269</t>
  </si>
  <si>
    <t>201803271606000485359</t>
  </si>
  <si>
    <t>201803271606000595841</t>
  </si>
  <si>
    <t>王杨阳的员工请假申请单</t>
  </si>
  <si>
    <t>因个人原因，申请调休一个小时</t>
  </si>
  <si>
    <t>201803271646000260083</t>
  </si>
  <si>
    <t>刘伟的员工请假申请单</t>
  </si>
  <si>
    <t>201803271936000565727</t>
  </si>
  <si>
    <t>田盼盼的员工请假申请单</t>
  </si>
  <si>
    <t>个人原因 ，调休3小时。</t>
  </si>
  <si>
    <t>201803272232000104356</t>
  </si>
  <si>
    <t>查震旺的员工请假申请单</t>
  </si>
  <si>
    <t>项目紧加班晚</t>
  </si>
  <si>
    <t>201803272235000578782</t>
  </si>
  <si>
    <t>项目紧，加班较晚</t>
  </si>
  <si>
    <t>201803272236000556890</t>
  </si>
  <si>
    <t>冯佳的员工请假申请单</t>
  </si>
  <si>
    <t>带小孩去医院</t>
  </si>
  <si>
    <t>201803272237000154383</t>
  </si>
  <si>
    <t>201803272238000035751</t>
  </si>
  <si>
    <t>201803272238000429100</t>
  </si>
  <si>
    <t>201803272248000265560</t>
  </si>
  <si>
    <t>201803272249000149880</t>
  </si>
  <si>
    <t>201803280443000561326</t>
  </si>
  <si>
    <t>身体不舒服休息</t>
  </si>
  <si>
    <t>201803280909000109157</t>
  </si>
  <si>
    <t>胡红霞的员工请假申请单</t>
  </si>
  <si>
    <t>3月24加班 3月27调休</t>
  </si>
  <si>
    <t>201803280918000528951</t>
  </si>
  <si>
    <t>学校安排，回学校领取补考证</t>
  </si>
  <si>
    <t>201803281000000556044</t>
  </si>
  <si>
    <t>宋子玮的员工请假申请单</t>
  </si>
  <si>
    <t>201803281022000006984</t>
  </si>
  <si>
    <t>201803281137000428345</t>
  </si>
  <si>
    <t>孙力健的员工请假申请单</t>
  </si>
  <si>
    <t>有事处理</t>
  </si>
  <si>
    <t>201803281456000336336</t>
  </si>
  <si>
    <t>张连升的员工请假申请单</t>
  </si>
  <si>
    <t>婚假！</t>
  </si>
  <si>
    <t>201803281623000533272</t>
  </si>
  <si>
    <t>谭浩的员工请假申请单</t>
  </si>
  <si>
    <t>因有家事需要处理，需请假一天，请您批准，谢谢~~</t>
  </si>
  <si>
    <t>201803281630000222296</t>
  </si>
  <si>
    <t>因有家事需要处理，请您批准，谢谢~~</t>
  </si>
  <si>
    <t>201803281715000285434</t>
  </si>
  <si>
    <t>201803281805000365338</t>
  </si>
  <si>
    <t>房租到期搬家</t>
  </si>
  <si>
    <t>201803281843000039394</t>
  </si>
  <si>
    <t>201803281909000308770</t>
  </si>
  <si>
    <t>杨硕的员工请假申请单</t>
  </si>
  <si>
    <t>201803281911000313095</t>
  </si>
  <si>
    <t>201803281912000231024</t>
  </si>
  <si>
    <t>201803281913000077793</t>
  </si>
  <si>
    <t>201803281913000569004</t>
  </si>
  <si>
    <t>201803281915000357143</t>
  </si>
  <si>
    <t>201803281916000247968</t>
  </si>
  <si>
    <t>201803281950000462279</t>
  </si>
  <si>
    <t>各位领导好，因本人有急事申请调休一天，周末加班。运营工作已沟通交接好。请求批准，谢谢。</t>
  </si>
  <si>
    <t>201803290709000148175</t>
  </si>
  <si>
    <t>詹鹏的员工请假申请单</t>
  </si>
  <si>
    <t>到南京一趟</t>
  </si>
  <si>
    <t>201803290932000062658</t>
  </si>
  <si>
    <t>路上堵</t>
  </si>
  <si>
    <t>201803290933000033305</t>
  </si>
  <si>
    <t>201803290933000481447</t>
  </si>
  <si>
    <t>201803290937000329855</t>
  </si>
  <si>
    <t>201803290937000491421</t>
  </si>
  <si>
    <t>201803290941000105813</t>
  </si>
  <si>
    <t>叶佳琪的员工请假申请单</t>
  </si>
  <si>
    <t>拔智齿</t>
  </si>
  <si>
    <t>201803290946000180583</t>
  </si>
  <si>
    <t>公司团建</t>
  </si>
  <si>
    <t>201803290947000074006</t>
  </si>
  <si>
    <t>201803291034000238184</t>
  </si>
  <si>
    <t>导师开会</t>
  </si>
  <si>
    <t>201803291035000260759</t>
  </si>
  <si>
    <t>学校开会</t>
  </si>
  <si>
    <t>201803291206000268118</t>
  </si>
  <si>
    <t>徐梦怀的员工请假申请单</t>
  </si>
  <si>
    <t>个人有点事</t>
  </si>
  <si>
    <t>201803291217000537848</t>
  </si>
  <si>
    <t>考试</t>
  </si>
  <si>
    <t>201803291242000572790</t>
  </si>
  <si>
    <t>家里有事处理。</t>
  </si>
  <si>
    <t>201803291350000295397</t>
  </si>
  <si>
    <t>付伦英的员工请假申请单</t>
  </si>
  <si>
    <t>201803291408000480490</t>
  </si>
  <si>
    <t>潘风雨的员工请假申请单</t>
  </si>
  <si>
    <t>身体不舒服，</t>
  </si>
  <si>
    <t>201803291409000354306</t>
  </si>
  <si>
    <t>张斌的员工请假申请单</t>
  </si>
  <si>
    <t>前天晚上加班到到一点</t>
  </si>
  <si>
    <t>201803291412000058980</t>
  </si>
  <si>
    <t>201803291412000236185</t>
  </si>
  <si>
    <t>前天加班晚 调休</t>
  </si>
  <si>
    <t>201803291424000238406</t>
  </si>
  <si>
    <t>前天加班很晚</t>
  </si>
  <si>
    <t>201803291727000386667</t>
  </si>
  <si>
    <t>有事情需要去办理。</t>
  </si>
  <si>
    <t>201803291733000238030</t>
  </si>
  <si>
    <t>季印楠的员工请假申请单</t>
  </si>
  <si>
    <t>软件商务部</t>
  </si>
  <si>
    <t>201803291759000155391</t>
  </si>
  <si>
    <t>201803291940000370643</t>
  </si>
  <si>
    <t>201803292020000190697</t>
  </si>
  <si>
    <t>201803292035000100085</t>
  </si>
  <si>
    <t>201803292036000025073</t>
  </si>
  <si>
    <t>加班至凌晨5点调休休息</t>
  </si>
  <si>
    <t>201803292322000104033</t>
  </si>
  <si>
    <t>201803300952000542228</t>
  </si>
  <si>
    <t>201803300953000072923</t>
  </si>
  <si>
    <t>租住房屋出问题，需要请假</t>
  </si>
  <si>
    <t>201803301012000498529</t>
  </si>
  <si>
    <t>201803301219000339845</t>
  </si>
  <si>
    <t>朱冬莲的员工请假申请单</t>
  </si>
  <si>
    <t>因个人原因</t>
  </si>
  <si>
    <t>201803301516000389074</t>
  </si>
  <si>
    <t>韩晓丹的员工请假申请单</t>
  </si>
  <si>
    <t>舅舅去世，作为外甥女要回家奔丧</t>
  </si>
  <si>
    <t>201803301524000216022</t>
  </si>
  <si>
    <t>李鑫1的员工请假申请单</t>
  </si>
  <si>
    <t>因事调休</t>
  </si>
  <si>
    <t>201803301614000396579</t>
  </si>
  <si>
    <t>201803301623000491500</t>
  </si>
  <si>
    <t>201803301628000091601</t>
  </si>
  <si>
    <t>201803301635000058260</t>
  </si>
  <si>
    <t>张琦的员工请假申请单</t>
  </si>
  <si>
    <t>家事</t>
  </si>
  <si>
    <t>201803301637000007151</t>
  </si>
  <si>
    <t>201803301651000329128</t>
  </si>
  <si>
    <t>201803301652000033216</t>
  </si>
  <si>
    <t>201803301653000389135</t>
  </si>
  <si>
    <t>班双燕的员工请假申请单</t>
  </si>
  <si>
    <t>急性肠胃炎</t>
  </si>
  <si>
    <t>201803301653000542019</t>
  </si>
  <si>
    <t>201803301654000221475</t>
  </si>
  <si>
    <t>因事</t>
  </si>
  <si>
    <t>201803301655000013444</t>
  </si>
  <si>
    <t>201803301657000246112</t>
  </si>
  <si>
    <t>201803301658000491296</t>
  </si>
  <si>
    <t>201803301700000407931</t>
  </si>
  <si>
    <t>仲锦的员工请假申请单</t>
  </si>
  <si>
    <t>加班到凌晨，调休1个小时</t>
  </si>
  <si>
    <t>201803301702000373707</t>
  </si>
  <si>
    <t>201803301705000534393</t>
  </si>
  <si>
    <t>年假请假</t>
  </si>
  <si>
    <t>201803301710000350210</t>
  </si>
  <si>
    <t>汪强的员工请假申请单</t>
  </si>
  <si>
    <t>201803301724000272536</t>
  </si>
  <si>
    <t>201803301725000394559</t>
  </si>
  <si>
    <t>黄荣蓓的员工请假申请单</t>
  </si>
  <si>
    <t>201803301735000095453</t>
  </si>
  <si>
    <t>201803301746000349180</t>
  </si>
  <si>
    <t>201803301752000227976</t>
  </si>
  <si>
    <t>201803301814000407716</t>
  </si>
  <si>
    <t>徐斗玺的员工请假申请单</t>
  </si>
  <si>
    <t>感冒</t>
  </si>
  <si>
    <t>201803301819000571688</t>
  </si>
  <si>
    <t>李平的员工请假申请单</t>
  </si>
  <si>
    <t>请假一天</t>
  </si>
  <si>
    <t>201803301821000429266</t>
  </si>
  <si>
    <t>请假3小时</t>
  </si>
  <si>
    <t>201803302109000119177</t>
  </si>
  <si>
    <t>生病去医院</t>
  </si>
  <si>
    <t>201803311321000113625</t>
  </si>
  <si>
    <t>段菲的员工请假申请单</t>
  </si>
  <si>
    <t>有事请假一天</t>
  </si>
  <si>
    <t>201803311327000411738</t>
  </si>
  <si>
    <t>生病在医院打针</t>
  </si>
  <si>
    <t>201803311329000486457</t>
  </si>
  <si>
    <t>地铁延误，请假两小时</t>
  </si>
  <si>
    <t>201804021033000468957</t>
  </si>
  <si>
    <t>201804021154000382579</t>
  </si>
  <si>
    <t>生病，请年假。</t>
  </si>
  <si>
    <t>201804021154000476579</t>
  </si>
  <si>
    <t>华玉波的员工请假申请单</t>
  </si>
  <si>
    <t>201804021507000416324</t>
  </si>
  <si>
    <t>朱小苗的员工请假申请单</t>
  </si>
  <si>
    <t>牙痛，调休3小时去医院，请审批，谢谢</t>
  </si>
  <si>
    <t>201804021642000200374</t>
  </si>
  <si>
    <t>金雪的员工请假申请单</t>
  </si>
  <si>
    <t>时长</t>
  </si>
  <si>
    <t>加班事由：</t>
  </si>
  <si>
    <t>201803022110000511977</t>
  </si>
  <si>
    <t>段春光的员工加班申请单</t>
  </si>
  <si>
    <t>E4  yuki处计划周日动工敲玻璃，检查下。</t>
  </si>
  <si>
    <t>201803120949000232792</t>
  </si>
  <si>
    <t>蒋其均的员工加班申请单</t>
  </si>
  <si>
    <t>公众号项目加服务器</t>
  </si>
  <si>
    <t>201803190917000264065</t>
  </si>
  <si>
    <t>雷佳佳的员工加班申请单</t>
  </si>
  <si>
    <t>核对嵩恒经营报表数据</t>
  </si>
  <si>
    <t>201803251348000092797</t>
  </si>
  <si>
    <t>有资料处理。</t>
  </si>
  <si>
    <t>201803021654000038688</t>
  </si>
  <si>
    <t>王静的员工加班申请单</t>
  </si>
  <si>
    <t>处理两会期间视频</t>
  </si>
  <si>
    <t>201803021908000224279</t>
  </si>
  <si>
    <t>李晋晋的员工加班申请单</t>
  </si>
  <si>
    <t>处理两会及其他突发性事件视频</t>
  </si>
  <si>
    <t>201803041155000316584</t>
  </si>
  <si>
    <t>徐玲虎的员工加班申请单</t>
  </si>
  <si>
    <t>201803041156000262959</t>
  </si>
  <si>
    <t>201803041421000364542</t>
  </si>
  <si>
    <t>刘恒的员工加班申请单</t>
  </si>
  <si>
    <t>东方头条明星活动素材</t>
  </si>
  <si>
    <t>201803050904000535304</t>
  </si>
  <si>
    <t>闫明威的员工加班申请单</t>
  </si>
  <si>
    <t>社区审核 视频审核</t>
  </si>
  <si>
    <t>201803050917000146386</t>
  </si>
  <si>
    <t>唐亮的员工加班申请单</t>
  </si>
  <si>
    <t>猫扑主站更新，猫扑企鹅号更新......</t>
  </si>
  <si>
    <t>201803050943000112418</t>
  </si>
  <si>
    <t>严驰的员工加班申请单</t>
  </si>
  <si>
    <t>微信内容编辑推送</t>
  </si>
  <si>
    <t>201803051140000422352</t>
  </si>
  <si>
    <t>季晶晶的员工加班申请单</t>
  </si>
  <si>
    <t>东方头条急需求  微信3宫格设计</t>
  </si>
  <si>
    <t>201803070759000081943</t>
  </si>
  <si>
    <t>201803080810000349373</t>
  </si>
  <si>
    <t>胡锦波的员工加班申请单</t>
  </si>
  <si>
    <t>两会期间进行网络值班</t>
  </si>
  <si>
    <t>201803081135000485322</t>
  </si>
  <si>
    <t>袁徐祎的员工加班申请单</t>
  </si>
  <si>
    <t>新闻早餐值班</t>
  </si>
  <si>
    <t>201803091800000441813</t>
  </si>
  <si>
    <t>201803091803000543334</t>
  </si>
  <si>
    <t>周数据统计计算以及对比分析</t>
  </si>
  <si>
    <t>201803091807000301902</t>
  </si>
  <si>
    <t>沈旦旦的员工加班申请单</t>
  </si>
  <si>
    <t>猫扑小说首页、微博、微信等渠道导量工作</t>
  </si>
  <si>
    <t>201803091808000528609</t>
  </si>
  <si>
    <t>猫扑小说主站、微信、微博等渠道导量工作</t>
  </si>
  <si>
    <t>201803101759000548762</t>
  </si>
  <si>
    <t>冯山山的员工加班申请单</t>
  </si>
  <si>
    <t>设计看图王新增需求</t>
  </si>
  <si>
    <t>201803110922000567360</t>
  </si>
  <si>
    <t>杨威的员工加班申请单</t>
  </si>
  <si>
    <t>猫扑社区运营</t>
  </si>
  <si>
    <t>201803111843000380691</t>
  </si>
  <si>
    <t>殷蒙蒙的员工加班申请单</t>
  </si>
  <si>
    <t>撰写万能看图王幻灯片需求文档
整理clover bug</t>
  </si>
  <si>
    <t>201803111904000564013</t>
  </si>
  <si>
    <t>陆迪婷的员工加班申请单</t>
  </si>
  <si>
    <t>双休日加班，以处理cms后台为主</t>
  </si>
  <si>
    <t>201803112040000438026</t>
  </si>
  <si>
    <t>米晓林的员工加班申请单</t>
  </si>
  <si>
    <t>海南网信办临时通知需网站负责人值班应对本次修宪问题的审核问题</t>
  </si>
  <si>
    <t>201803120858000368743</t>
  </si>
  <si>
    <t>刘璐雅的员工加班申请单</t>
  </si>
  <si>
    <t>201803120859000368781</t>
  </si>
  <si>
    <t>201803121002000023385</t>
  </si>
  <si>
    <t>潘佳强的员工加班申请单</t>
  </si>
  <si>
    <t>抖音需求</t>
  </si>
  <si>
    <t>201803121116000249359</t>
  </si>
  <si>
    <t>猫扑主站更新，猫扑企鹅号更新...</t>
  </si>
  <si>
    <t>201803121141000369284</t>
  </si>
  <si>
    <t>Rtx夜间值班</t>
  </si>
  <si>
    <t>201803130842000405489</t>
  </si>
  <si>
    <t>社区审核</t>
  </si>
  <si>
    <t>201803131627000325067</t>
  </si>
  <si>
    <t>裴同乐的员工加班申请单</t>
  </si>
  <si>
    <t>后台开发</t>
  </si>
  <si>
    <t>201803132057000492218</t>
  </si>
  <si>
    <t>贺圣的员工加班申请单</t>
  </si>
  <si>
    <t>调试有效阅读积分统计自动化测试程序</t>
  </si>
  <si>
    <t>201803140819000238065</t>
  </si>
  <si>
    <t>两会时间值班</t>
  </si>
  <si>
    <t>201803141510000285684</t>
  </si>
  <si>
    <t>201803150809000156003</t>
  </si>
  <si>
    <t>张健的员工加班申请单</t>
  </si>
  <si>
    <t>猫扑社区审核运营值班</t>
  </si>
  <si>
    <t>201803151047000521958</t>
  </si>
  <si>
    <t>包先润的员工加班申请单</t>
  </si>
  <si>
    <t>连夜加班购买，解析域名</t>
  </si>
  <si>
    <t>201803152028000315148</t>
  </si>
  <si>
    <t>付明的员工加班申请单</t>
  </si>
  <si>
    <t>上周工作梳理，以及协助完成新版后台开发。</t>
  </si>
  <si>
    <t>201803161019000273379</t>
  </si>
  <si>
    <t>网信指定时段、人员加班</t>
  </si>
  <si>
    <t>201803161718000468858</t>
  </si>
  <si>
    <t>1、研究竞品APP的视频推送，分析整理数据，形成视频推送方案
2、处理突发新闻视频，以及日常的视频处理</t>
  </si>
  <si>
    <t>201803181814000325538</t>
  </si>
  <si>
    <t xml:space="preserve">主要以处理cms为主，以及处理中统计账号冻结申诉用户id
</t>
  </si>
  <si>
    <t>201803190949000403870</t>
  </si>
  <si>
    <t>201803190950000572986</t>
  </si>
  <si>
    <t>社区审核与值班</t>
  </si>
  <si>
    <t>201803191001000391426</t>
  </si>
  <si>
    <t>微信内容推送</t>
  </si>
  <si>
    <t>201803191018000155293</t>
  </si>
  <si>
    <t>两会期间值班</t>
  </si>
  <si>
    <t>201803191106000059216</t>
  </si>
  <si>
    <t>201803191229000386112</t>
  </si>
  <si>
    <t>热修复修改分享新闻参数，在家办公</t>
  </si>
  <si>
    <t>201803191503000369215</t>
  </si>
  <si>
    <t>霍磊的员工加班申请单</t>
  </si>
  <si>
    <t>周六安卓热修复任务测试</t>
  </si>
  <si>
    <t>201803191536000010130</t>
  </si>
  <si>
    <t>梅佳烨的员工加班申请单</t>
  </si>
  <si>
    <t>监工机房空调维修</t>
  </si>
  <si>
    <t>201803191542000188743</t>
  </si>
  <si>
    <t>单晶晶的员工加班申请单</t>
  </si>
  <si>
    <t>品牌中心</t>
  </si>
  <si>
    <t>统计微信打卡数据和后台信息处理！</t>
  </si>
  <si>
    <t>201803191639000561331</t>
  </si>
  <si>
    <t>夏晗枫的员工加班申请单</t>
  </si>
  <si>
    <t>热修复加班</t>
  </si>
  <si>
    <t>201803201446000511115</t>
  </si>
  <si>
    <t>李康的员工加班申请单</t>
  </si>
  <si>
    <t>加班</t>
  </si>
  <si>
    <t>201803201957000460267</t>
  </si>
  <si>
    <t>郭智慧的员工加班申请单</t>
  </si>
  <si>
    <t>与财务部核对嵩恒收益数据、分项目收益数据</t>
  </si>
  <si>
    <t>201803210830000404408</t>
  </si>
  <si>
    <t>201803220821000513836</t>
  </si>
  <si>
    <t>Rtx与社区夜间值班</t>
  </si>
  <si>
    <t>201803221741000105230</t>
  </si>
  <si>
    <t>201803221742000196129</t>
  </si>
  <si>
    <t>201803231808000559383</t>
  </si>
  <si>
    <t>处理视频的日常事务 做搞笑专题栏目</t>
  </si>
  <si>
    <t>201803231816000281013</t>
  </si>
  <si>
    <t>突发事件处理及日常维护</t>
  </si>
  <si>
    <t>201803231819000510695</t>
  </si>
  <si>
    <t>李建涛的员工加班申请单</t>
  </si>
  <si>
    <t xml:space="preserve">开发2345定制需求，需要双休加班
</t>
  </si>
  <si>
    <t>201803231819000578956</t>
  </si>
  <si>
    <t>尚亚伟的员工加班申请单</t>
  </si>
  <si>
    <t>开发2345定制需求，需要双休加班</t>
  </si>
  <si>
    <t>201803232034000257291</t>
  </si>
  <si>
    <t>牛栋的员工加班申请单</t>
  </si>
  <si>
    <t>猫扑社区开发</t>
  </si>
  <si>
    <t>201803241124000020194</t>
  </si>
  <si>
    <t>张雪姣的员工加班申请单</t>
  </si>
  <si>
    <t>对合同进行分类整理，改动估算。</t>
  </si>
  <si>
    <t>201803241553000337882</t>
  </si>
  <si>
    <t>许海奇的员工加班申请单</t>
  </si>
  <si>
    <t>1.扬子导量
2.微信公众号周末内容更新</t>
  </si>
  <si>
    <t>201803242012000027962</t>
  </si>
  <si>
    <t>201803251024000301674</t>
  </si>
  <si>
    <t>于磊的员工加班申请单</t>
  </si>
  <si>
    <t>去2345   现场开发。</t>
  </si>
  <si>
    <t>201803260927000517452</t>
  </si>
  <si>
    <t>张亚军的员工加班申请单</t>
  </si>
  <si>
    <t>临时紧急需求：“香港頭條”应用改名为“點知天下”，更改第三方应用名及logo，并上传各应用市场。
部门领导要求加班。</t>
  </si>
  <si>
    <t>201803260930000307671</t>
  </si>
  <si>
    <t>社区审核视频审核</t>
  </si>
  <si>
    <t>201803261023000275197</t>
  </si>
  <si>
    <t>201803261203000076077</t>
  </si>
  <si>
    <t>杨宁的员工加班申请单</t>
  </si>
  <si>
    <t>香港头条改名，需加班紧急更新版本</t>
  </si>
  <si>
    <t>201803261203000462928</t>
  </si>
  <si>
    <t>满万铖的员工加班申请单</t>
  </si>
  <si>
    <t>香港头条迭代紧急发包</t>
  </si>
  <si>
    <t>201803261230000429180</t>
  </si>
  <si>
    <t>施燕华的员工加班申请单</t>
  </si>
  <si>
    <t>周末加班工作</t>
  </si>
  <si>
    <t>201803261339000236585</t>
  </si>
  <si>
    <t>新闻早餐</t>
  </si>
  <si>
    <t>201803261443000435119</t>
  </si>
  <si>
    <t>韦钰的员工加班申请单</t>
  </si>
  <si>
    <t>201803261517000312387</t>
  </si>
  <si>
    <t>许旭的员工加班申请单</t>
  </si>
  <si>
    <t>为了shareinstall的已经香港头条修改版本变更为点知天下上线，部分人员加班</t>
  </si>
  <si>
    <t>201803261518000093384</t>
  </si>
  <si>
    <t>陈祥祥的员工加班申请单</t>
  </si>
  <si>
    <t>点知天下急着上线</t>
  </si>
  <si>
    <t>201803261520000011036</t>
  </si>
  <si>
    <t>汤为的员工加班申请单</t>
  </si>
  <si>
    <t>香港头条2.3.0改名点知天下紧急上线</t>
  </si>
  <si>
    <t>201803261538000127751</t>
  </si>
  <si>
    <t>201803261539000154077</t>
  </si>
  <si>
    <t>201803261604000053858</t>
  </si>
  <si>
    <t>李东的员工加班申请单</t>
  </si>
  <si>
    <t>项目需要</t>
  </si>
  <si>
    <t>201803261607000562911</t>
  </si>
  <si>
    <t>201803261610000007649</t>
  </si>
  <si>
    <t>201803261646000513308</t>
  </si>
  <si>
    <t>杨友生的员工加班申请单</t>
  </si>
  <si>
    <t>配合香港，把香港头条产品变更为點知天下并发布市场</t>
  </si>
  <si>
    <t>201803270942000570456</t>
  </si>
  <si>
    <t>周六微信内容推送</t>
  </si>
  <si>
    <t>201803271603000435567</t>
  </si>
  <si>
    <t>王杨阳的员工加班申请单</t>
  </si>
  <si>
    <t>工作</t>
  </si>
  <si>
    <t>201803280906000123418</t>
  </si>
  <si>
    <t>胡红霞的员工加班申请单</t>
  </si>
  <si>
    <t>201803282032000356076</t>
  </si>
  <si>
    <t>李海燕的员工加班申请单</t>
  </si>
  <si>
    <t>因做钱包接入平安需求，需要加班</t>
  </si>
  <si>
    <t>201803282035000112707</t>
  </si>
  <si>
    <t>宋建宏的员工加班申请单</t>
  </si>
  <si>
    <t>项目紧急</t>
  </si>
  <si>
    <t>201803291407000089110</t>
  </si>
  <si>
    <t>潘风雨的员工加班申请单</t>
  </si>
  <si>
    <t>星期三身体不舒服，请假一天，周末加班补回来</t>
  </si>
  <si>
    <t>201803301719000056333</t>
  </si>
  <si>
    <t>协调2345第二灰度包的开发任务</t>
  </si>
  <si>
    <t>201803301725000591383</t>
  </si>
  <si>
    <t>201803301809000330700</t>
  </si>
  <si>
    <t>PK赢金币活动文章、搞笑视频专题制作</t>
  </si>
  <si>
    <t>201804020910000466924</t>
  </si>
  <si>
    <t>加班工作</t>
  </si>
  <si>
    <t>外出事由：</t>
  </si>
  <si>
    <t>201803011252000502637</t>
  </si>
  <si>
    <t>雷佳佳的员工本埠因公外出</t>
  </si>
  <si>
    <t>去市民中心办数字证书</t>
  </si>
  <si>
    <t>201803022112000279661</t>
  </si>
  <si>
    <t>段春光的员工本埠因公外出</t>
  </si>
  <si>
    <t>去嘉定工商递交嵩盟的章程。（工商要求修改）</t>
  </si>
  <si>
    <t>201803051048000092455</t>
  </si>
  <si>
    <t>去浦东税务所办理税务登记</t>
  </si>
  <si>
    <t>201803061954000571639</t>
  </si>
  <si>
    <t>去市民中心办萃嵩、颂嵩数字证书</t>
  </si>
  <si>
    <t>201803081823000305574</t>
  </si>
  <si>
    <t>汪丽君的员工本埠因公外出</t>
  </si>
  <si>
    <t>因嵩媒急需开票，但现有发票不足，故前往嘉定税务所购买发票。</t>
  </si>
  <si>
    <t>201803121204000388070</t>
  </si>
  <si>
    <t>工商</t>
  </si>
  <si>
    <t>201803261742000313786</t>
  </si>
  <si>
    <t>李莹的外出</t>
  </si>
  <si>
    <t>201803011705000486428</t>
  </si>
  <si>
    <t>王新珍的员工本埠因公外出</t>
  </si>
  <si>
    <t>去嘉定税务所办理相关事宜</t>
  </si>
  <si>
    <t>201803012146000005991</t>
  </si>
  <si>
    <t>任露的员工本埠因公外出</t>
  </si>
  <si>
    <t>开庭</t>
  </si>
  <si>
    <t>201803021156000534154</t>
  </si>
  <si>
    <t>温里辉的员工本埠因公外出</t>
  </si>
  <si>
    <t>与Daniel 一起参与项目尽调，熟悉尽调流程</t>
  </si>
  <si>
    <t>201803022153000050380</t>
  </si>
  <si>
    <t>赵靖萱的员工本埠因公外出</t>
  </si>
  <si>
    <t>云九资本拜访&amp;铺码现场DD</t>
  </si>
  <si>
    <t>201803051052000148465</t>
  </si>
  <si>
    <t>杨勇的员工本埠因公外出</t>
  </si>
  <si>
    <t>嘉定税务所沟通东方头条积分提现税务问题。</t>
  </si>
  <si>
    <t>201803051846000131840</t>
  </si>
  <si>
    <t>张盼龙的员工本埠因公外出</t>
  </si>
  <si>
    <t>拜访客户（巨朋移动广告）</t>
  </si>
  <si>
    <t>201803061054000041308</t>
  </si>
  <si>
    <t>杨裕正的员工本埠因公外出</t>
  </si>
  <si>
    <t>和张盼龙拜访游戏客户</t>
  </si>
  <si>
    <t>201803081855000081258</t>
  </si>
  <si>
    <t>中欧商学院论坛</t>
  </si>
  <si>
    <t>201803091555000530665</t>
  </si>
  <si>
    <t>201803091632000254561</t>
  </si>
  <si>
    <t>赵浩的员工本埠因公外出</t>
  </si>
  <si>
    <t>钟汉良案件开庭</t>
  </si>
  <si>
    <t>201803121014000063006</t>
  </si>
  <si>
    <t>王杨阳的员工本埠因公外出</t>
  </si>
  <si>
    <t>去工商</t>
  </si>
  <si>
    <t>201803121458000280588</t>
  </si>
  <si>
    <t>孙二军的员工本埠因公外出</t>
  </si>
  <si>
    <t>周维海诉东方网案，13号上午10点30普陀区法院，签订调解协议书</t>
  </si>
  <si>
    <t>201803141005000117012</t>
  </si>
  <si>
    <t>章寒的员工本埠因公外出</t>
  </si>
  <si>
    <t>不急项目拜访</t>
  </si>
  <si>
    <t>201803141129000001404</t>
  </si>
  <si>
    <t>铺码项目财务法务DD</t>
  </si>
  <si>
    <t>201803141537000320197</t>
  </si>
  <si>
    <t>拜访汽车之家做东方头条</t>
  </si>
  <si>
    <t>201803141739000154990</t>
  </si>
  <si>
    <t>程傲梅的员工本埠因公外出</t>
  </si>
  <si>
    <t>上海新氪投资项目-法律尽调</t>
  </si>
  <si>
    <t>201803200935000399446</t>
  </si>
  <si>
    <t>秦迪的员工本埠因公外出</t>
  </si>
  <si>
    <t>国浩律所上市专题讲座</t>
  </si>
  <si>
    <t>201803201130000124274</t>
  </si>
  <si>
    <t>唐淑君的员工本埠因公外出</t>
  </si>
  <si>
    <t>参加上市相关培训讲座</t>
  </si>
  <si>
    <t>201803201513000237619</t>
  </si>
  <si>
    <t>叶佳琪的员工本埠因公外出</t>
  </si>
  <si>
    <t>前往嘉定参加高新技术企业培训</t>
  </si>
  <si>
    <t>201803201513000246772</t>
  </si>
  <si>
    <t>黄筱嫒的员工本埠因公外出</t>
  </si>
  <si>
    <t>参加嘉定区2018年度高新技术企业申报培训，请领导批准。</t>
  </si>
  <si>
    <t>201803201538000025482</t>
  </si>
  <si>
    <t>吴燕的员工本埠因公外出</t>
  </si>
  <si>
    <t>绿茶浏览器量级再下滑，沟通加量事宜</t>
  </si>
  <si>
    <t>201803211327000580070</t>
  </si>
  <si>
    <t>上午拜访种草项目方，下午拜访光合资本</t>
  </si>
  <si>
    <t>201803211339000366645</t>
  </si>
  <si>
    <t>随同法务一部经理张雪姣一同前往市民中心咨询投资英属维尔京群岛公司相关事宜</t>
  </si>
  <si>
    <t>201803211606000304582</t>
  </si>
  <si>
    <t>孙叮咚的员工本埠因公外出</t>
  </si>
  <si>
    <t xml:space="preserve">见客户-Aidog项目
1，客户类型：YY相册-人脸识别-智能分类
2，沟通情况：对方已和腾讯、阿里、百度、图普科技都有联系，需求为利用人脸识别技术，对相册中的图片进行智能分类，包含单纯的人物分类以及按时间轴、按拍照地址的人物分类等。
3，此次过去，对方主要是想详细了解我们公司的师资和产品运营的实力情况、以及对方公司想在东方头条上做推广。
会持续跟进此客户。
</t>
  </si>
  <si>
    <t>201803211908000019508</t>
  </si>
  <si>
    <t>201803211912000220048</t>
  </si>
  <si>
    <t>张雪姣的员工本埠因公外出</t>
  </si>
  <si>
    <t>商委境外咨询备案</t>
  </si>
  <si>
    <t>201803220853000047204</t>
  </si>
  <si>
    <t>应孟孟的员工本埠因公外出</t>
  </si>
  <si>
    <t>嘉定税务所办理相关事宜</t>
  </si>
  <si>
    <t>201803220907000428486</t>
  </si>
  <si>
    <t>张浩的员工本埠因公外出</t>
  </si>
  <si>
    <t>拜访微盟和北艾</t>
  </si>
  <si>
    <t>201803220957000033081</t>
  </si>
  <si>
    <t>不急APP项目拜访</t>
  </si>
  <si>
    <t>201803221427000004334</t>
  </si>
  <si>
    <t>去惠头条公司沟通顶部广告事宜！</t>
  </si>
  <si>
    <t>201803231054000111807</t>
  </si>
  <si>
    <t>201803261505000582325</t>
  </si>
  <si>
    <t>冯佳的员工本埠因公外出</t>
  </si>
  <si>
    <t>交大校招和去东方网交接党员事宜</t>
  </si>
  <si>
    <t>201803261556000320914</t>
  </si>
  <si>
    <t>201803261556000542704</t>
  </si>
  <si>
    <t>参加嘉定区高新高企认定培训，望批准。</t>
  </si>
  <si>
    <t>201803261620000076899</t>
  </si>
  <si>
    <t>去工商交焓嵩材料，补流程。</t>
  </si>
  <si>
    <t>201803261641000036011</t>
  </si>
  <si>
    <t>刘晨潇的员工本埠因公外出</t>
  </si>
  <si>
    <t>上海交通大学校园招聘会</t>
  </si>
  <si>
    <t>201803271331000539712</t>
  </si>
  <si>
    <t>张丹的员工本埠因公外出</t>
  </si>
  <si>
    <t>外出见客户</t>
  </si>
  <si>
    <t>201803280828000124205</t>
  </si>
  <si>
    <t>公证咨询&amp;诉讼庭审</t>
  </si>
  <si>
    <t>201803281145000316495</t>
  </si>
  <si>
    <t>庄全超的员工本埠因公外出</t>
  </si>
  <si>
    <t>201803281147000421739</t>
  </si>
  <si>
    <t>参与开庭</t>
  </si>
  <si>
    <t>201803291826000431075</t>
  </si>
  <si>
    <t>中欧她经济媒体论坛</t>
  </si>
  <si>
    <t>201803291834000390596</t>
  </si>
  <si>
    <t>去浦东公安局，咨询花鹿与北京云影映像的款项纠纷</t>
  </si>
  <si>
    <t>201803291836000443851</t>
  </si>
  <si>
    <t>去嘉定公安局，咨询花鹿与北京云影映像的款项纠纷</t>
  </si>
  <si>
    <t>201803301028000156038</t>
  </si>
  <si>
    <t>输入法弹窗贪玩和9377两家确认可以做，但是无法预付。找代理帮他们预付，争取今天上线。</t>
  </si>
  <si>
    <t>201803131128000205048</t>
  </si>
  <si>
    <t>郭小磊的出差</t>
  </si>
  <si>
    <t>上海出差</t>
  </si>
  <si>
    <t>201803030112000492824</t>
  </si>
  <si>
    <t>任露的员工外埠出差申请</t>
  </si>
  <si>
    <t>北京</t>
  </si>
  <si>
    <t>201803131259000507619</t>
  </si>
  <si>
    <t>李振杨的员工外埠出差申请</t>
  </si>
  <si>
    <t>深圳</t>
  </si>
  <si>
    <t>201803131506000345130</t>
  </si>
  <si>
    <t>沈雪娇的员工外埠出差申请</t>
  </si>
  <si>
    <t>深圳+厦门</t>
  </si>
  <si>
    <t>201803151043000456126</t>
  </si>
  <si>
    <t>黄赛华的员工外埠出差申请</t>
  </si>
  <si>
    <t>南昌</t>
  </si>
  <si>
    <t>201803161355000574790</t>
  </si>
  <si>
    <t>曹丹的员工外埠出差申请</t>
  </si>
  <si>
    <t>猫扑销售组</t>
  </si>
  <si>
    <t>201803211326000477822</t>
  </si>
  <si>
    <t>章寒的员工外埠出差申请</t>
  </si>
  <si>
    <t>南京</t>
  </si>
  <si>
    <t>201803261028000386572</t>
  </si>
  <si>
    <t>赵婧的员工外埠出差申请</t>
  </si>
  <si>
    <t>武汉</t>
  </si>
  <si>
    <t>201803271049000218442</t>
  </si>
  <si>
    <t>201803271126000446855</t>
  </si>
  <si>
    <t>201804011216000357300</t>
  </si>
  <si>
    <t>范梅玲的员工外埠出差申请</t>
  </si>
  <si>
    <t>201804021203000481943</t>
  </si>
  <si>
    <t>孙叮咚的员工外埠出差申请</t>
  </si>
  <si>
    <t>一级部门</t>
  </si>
  <si>
    <t>二级部门</t>
  </si>
  <si>
    <t>三级部门</t>
  </si>
  <si>
    <t>四级部门</t>
  </si>
  <si>
    <t>直属上级</t>
  </si>
  <si>
    <t>试用期开始</t>
  </si>
  <si>
    <t>状态</t>
  </si>
  <si>
    <t>是否有
管理职级</t>
  </si>
  <si>
    <t>薪资状况</t>
  </si>
  <si>
    <t>实习期</t>
  </si>
  <si>
    <t>试用期基本</t>
  </si>
  <si>
    <t>试用期绩效</t>
  </si>
  <si>
    <t>试用期私账</t>
  </si>
  <si>
    <t>转正基本</t>
  </si>
  <si>
    <t>转正绩效</t>
  </si>
  <si>
    <t>转正私账</t>
  </si>
  <si>
    <t>职位类别</t>
  </si>
  <si>
    <t>邮箱</t>
  </si>
  <si>
    <t>市场部</t>
  </si>
  <si>
    <t>市场助理实习生</t>
  </si>
  <si>
    <t>实习生</t>
  </si>
  <si>
    <t>xiongyao@021.com</t>
  </si>
  <si>
    <t>luyanjia@021.com</t>
  </si>
  <si>
    <t>法务部</t>
  </si>
  <si>
    <t>zhanglunan@021.com</t>
  </si>
  <si>
    <t>PHP开发技术部</t>
  </si>
  <si>
    <t>wangke@021.com</t>
  </si>
  <si>
    <t>商业化事业部</t>
  </si>
  <si>
    <t>zhaojing1@021.com</t>
  </si>
  <si>
    <t>搜索技术部</t>
  </si>
  <si>
    <t>爬虫组</t>
  </si>
  <si>
    <t>tangerqing@021.com</t>
  </si>
  <si>
    <t>hugaoliang@021.com</t>
  </si>
  <si>
    <t>销售部</t>
  </si>
  <si>
    <t>lipeiyi@021.com</t>
  </si>
  <si>
    <t>chengfeng@021.com</t>
  </si>
  <si>
    <t>wangxizi@021.com</t>
  </si>
  <si>
    <t>yaoping@021.com</t>
  </si>
  <si>
    <t>东方头条事业部</t>
  </si>
  <si>
    <t>liurui@021.com</t>
  </si>
  <si>
    <t>qiuhongchang@021.com</t>
  </si>
  <si>
    <t>fuliangbo@021.com</t>
  </si>
  <si>
    <t>编辑实习生</t>
  </si>
  <si>
    <t>jiangmingren@021.com</t>
  </si>
  <si>
    <t>zhuangquanchao@021.com</t>
  </si>
  <si>
    <t>tangwen@021.com</t>
  </si>
  <si>
    <t>新闻副总监</t>
  </si>
  <si>
    <t>shenhao@021.com</t>
  </si>
  <si>
    <t>zhaoshengnan@021.com</t>
  </si>
  <si>
    <t>huangchenhua@021.com</t>
  </si>
  <si>
    <t>shichangda@021.com</t>
  </si>
  <si>
    <t>大运营</t>
  </si>
  <si>
    <t>huhongxia@021.com</t>
  </si>
  <si>
    <t>konglingxiu@021.com</t>
  </si>
  <si>
    <t>lidongbing@021.com</t>
  </si>
  <si>
    <t>yejing@021.com</t>
  </si>
  <si>
    <t>用户体验设计部</t>
  </si>
  <si>
    <t>zhaoyoushen@021.com</t>
  </si>
  <si>
    <t>头条商务部</t>
  </si>
  <si>
    <t>lina@021.com</t>
  </si>
  <si>
    <t>shengying@021.com</t>
  </si>
  <si>
    <t>wangtieyu@021.com</t>
  </si>
  <si>
    <t>zhaoshuncong@021.com</t>
  </si>
  <si>
    <t>wangying@021.com</t>
  </si>
  <si>
    <t>gaoyue@021.com</t>
  </si>
  <si>
    <t>zhousheng@021.com</t>
  </si>
  <si>
    <t>yuhanfei@021.com</t>
  </si>
  <si>
    <t>lijing1@021.com</t>
  </si>
  <si>
    <t>架构组</t>
  </si>
  <si>
    <t>shaoyangyang@021.com</t>
  </si>
  <si>
    <t>猫扑事业部</t>
  </si>
  <si>
    <t>xujingyu@021.com</t>
  </si>
  <si>
    <t>jiangchao@021.com</t>
  </si>
  <si>
    <t>zhangzhengyu@021.com</t>
  </si>
  <si>
    <t>前端开发部</t>
  </si>
  <si>
    <t>zhufan@021.com</t>
  </si>
  <si>
    <t>duanhainan@021.com</t>
  </si>
  <si>
    <t>wangyuan1@021.com</t>
  </si>
  <si>
    <t>wangbo@021.com</t>
  </si>
  <si>
    <t>lirunke@021.com</t>
  </si>
  <si>
    <t>zhumengjie@021.com</t>
  </si>
  <si>
    <t>商务组</t>
  </si>
  <si>
    <t>2018-03-27</t>
  </si>
  <si>
    <t>songjunchen@021.com</t>
  </si>
  <si>
    <t>xiazhongjing@021.com</t>
  </si>
  <si>
    <t>liwei@021.com</t>
  </si>
  <si>
    <t>2018-03-28</t>
  </si>
  <si>
    <t>yangliang@021.com</t>
  </si>
  <si>
    <t>2018-03-29</t>
  </si>
  <si>
    <t>zhangjiahe@021.com</t>
  </si>
  <si>
    <t>zhangkai@021.com</t>
  </si>
  <si>
    <t>2018-03-30</t>
  </si>
  <si>
    <t>wangjuping@021.com</t>
  </si>
  <si>
    <t>mayueying@021.com</t>
  </si>
  <si>
    <t>tanwenqi@021.com</t>
  </si>
  <si>
    <t>本月出勤</t>
  </si>
  <si>
    <t>晚餐补贴</t>
  </si>
  <si>
    <t>车贴饭贴</t>
  </si>
  <si>
    <t>社保退出月份</t>
  </si>
  <si>
    <t>20:00次数</t>
  </si>
  <si>
    <t>21:00次数</t>
  </si>
  <si>
    <r>
      <rPr>
        <sz val="10"/>
        <color rgb="FFFF0000"/>
        <rFont val="Arial"/>
        <charset val="0"/>
      </rPr>
      <t>3</t>
    </r>
    <r>
      <rPr>
        <sz val="10"/>
        <color rgb="FFFF0000"/>
        <rFont val="宋体"/>
        <charset val="0"/>
      </rPr>
      <t>月</t>
    </r>
  </si>
  <si>
    <r>
      <rPr>
        <sz val="10"/>
        <color rgb="FFFF0000"/>
        <rFont val="Arial"/>
        <charset val="0"/>
      </rPr>
      <t>4</t>
    </r>
    <r>
      <rPr>
        <sz val="10"/>
        <color rgb="FFFF0000"/>
        <rFont val="宋体"/>
        <charset val="0"/>
      </rPr>
      <t>月</t>
    </r>
  </si>
  <si>
    <t>结薪至3.9日12:00</t>
  </si>
  <si>
    <t>/</t>
  </si>
  <si>
    <t>结薪至3.10日</t>
  </si>
  <si>
    <t>4月</t>
  </si>
  <si>
    <t>结薪至3.30日</t>
  </si>
  <si>
    <t>结薪至4月9日（另结调休5天）</t>
  </si>
  <si>
    <t>结薪至4月3日（另结调休2天）</t>
  </si>
  <si>
    <t>结薪至4月4日（另结调休3天）</t>
  </si>
  <si>
    <t>转嵩恒</t>
  </si>
  <si>
    <t>转高欣</t>
  </si>
</sst>
</file>

<file path=xl/styles.xml><?xml version="1.0" encoding="utf-8"?>
<styleSheet xmlns="http://schemas.openxmlformats.org/spreadsheetml/2006/main">
  <numFmts count="8">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 numFmtId="176" formatCode="yyyy/m/d;@"/>
    <numFmt numFmtId="177" formatCode="yyyy/mm/dd"/>
    <numFmt numFmtId="178" formatCode="yyyy\/m\/d"/>
    <numFmt numFmtId="179" formatCode="yyyy\/m\/d\ h:mm"/>
  </numFmts>
  <fonts count="66">
    <font>
      <sz val="11"/>
      <color theme="1"/>
      <name val="宋体"/>
      <charset val="134"/>
      <scheme val="minor"/>
    </font>
    <font>
      <sz val="12"/>
      <name val="宋体"/>
      <charset val="134"/>
    </font>
    <font>
      <b/>
      <sz val="11"/>
      <color theme="1"/>
      <name val="宋体"/>
      <charset val="134"/>
      <scheme val="minor"/>
    </font>
    <font>
      <sz val="10"/>
      <name val="宋体"/>
      <charset val="134"/>
    </font>
    <font>
      <sz val="10"/>
      <name val="Arial"/>
      <charset val="0"/>
    </font>
    <font>
      <sz val="10"/>
      <color theme="1"/>
      <name val="宋体"/>
      <charset val="0"/>
    </font>
    <font>
      <sz val="10"/>
      <color rgb="FFFF0000"/>
      <name val="Arial"/>
      <charset val="0"/>
    </font>
    <font>
      <b/>
      <sz val="9"/>
      <color indexed="8"/>
      <name val="宋体"/>
      <charset val="134"/>
    </font>
    <font>
      <sz val="10"/>
      <color rgb="FF000000"/>
      <name val="微软雅黑"/>
      <charset val="134"/>
    </font>
    <font>
      <sz val="10"/>
      <color theme="1"/>
      <name val="微软雅黑"/>
      <charset val="134"/>
    </font>
    <font>
      <b/>
      <sz val="10"/>
      <name val="Arial"/>
      <charset val="0"/>
    </font>
    <font>
      <sz val="10"/>
      <name val="宋体"/>
      <charset val="0"/>
    </font>
    <font>
      <b/>
      <sz val="18"/>
      <name val="宋体"/>
      <charset val="134"/>
    </font>
    <font>
      <b/>
      <sz val="12"/>
      <name val="宋体"/>
      <charset val="134"/>
    </font>
    <font>
      <sz val="12"/>
      <name val="Arial"/>
      <charset val="0"/>
    </font>
    <font>
      <b/>
      <sz val="12"/>
      <color indexed="10"/>
      <name val="宋体"/>
      <charset val="134"/>
    </font>
    <font>
      <b/>
      <sz val="16"/>
      <name val="Times New Roman"/>
      <charset val="134"/>
    </font>
    <font>
      <sz val="12"/>
      <name val="Times New Roman"/>
      <charset val="134"/>
    </font>
    <font>
      <b/>
      <sz val="16"/>
      <name val="宋体"/>
      <charset val="134"/>
    </font>
    <font>
      <sz val="14"/>
      <name val="宋体"/>
      <charset val="134"/>
    </font>
    <font>
      <b/>
      <sz val="11"/>
      <color theme="1"/>
      <name val="微软雅黑"/>
      <charset val="134"/>
    </font>
    <font>
      <b/>
      <sz val="14"/>
      <color theme="1"/>
      <name val="微软雅黑"/>
      <charset val="134"/>
    </font>
    <font>
      <b/>
      <sz val="11"/>
      <color theme="2" tint="-0.9"/>
      <name val="微软雅黑"/>
      <charset val="134"/>
    </font>
    <font>
      <sz val="9"/>
      <color theme="1"/>
      <name val="微软雅黑"/>
      <charset val="134"/>
    </font>
    <font>
      <sz val="10"/>
      <name val="微软雅黑"/>
      <charset val="134"/>
    </font>
    <font>
      <sz val="11"/>
      <color theme="1"/>
      <name val="宋体"/>
      <charset val="134"/>
    </font>
    <font>
      <sz val="14"/>
      <color theme="1"/>
      <name val="微软雅黑"/>
      <charset val="134"/>
    </font>
    <font>
      <b/>
      <sz val="12"/>
      <color theme="1"/>
      <name val="微软雅黑"/>
      <charset val="134"/>
    </font>
    <font>
      <sz val="12"/>
      <color theme="1"/>
      <name val="微软雅黑"/>
      <charset val="134"/>
    </font>
    <font>
      <b/>
      <sz val="11"/>
      <color rgb="FFFF0000"/>
      <name val="微软雅黑"/>
      <charset val="134"/>
    </font>
    <font>
      <sz val="10"/>
      <name val="黑体"/>
      <charset val="134"/>
    </font>
    <font>
      <sz val="11"/>
      <color theme="1"/>
      <name val="微软雅黑"/>
      <charset val="134"/>
    </font>
    <font>
      <sz val="9"/>
      <color rgb="FF000000"/>
      <name val="微软雅黑"/>
      <charset val="134"/>
    </font>
    <font>
      <sz val="11"/>
      <name val="宋体"/>
      <charset val="134"/>
      <scheme val="minor"/>
    </font>
    <font>
      <sz val="9"/>
      <name val="微软雅黑"/>
      <charset val="134"/>
    </font>
    <font>
      <b/>
      <sz val="11"/>
      <name val="微软雅黑"/>
      <charset val="134"/>
    </font>
    <font>
      <sz val="10"/>
      <color indexed="8"/>
      <name val="微软雅黑"/>
      <charset val="134"/>
    </font>
    <font>
      <b/>
      <sz val="16"/>
      <color indexed="21"/>
      <name val="微软雅黑"/>
      <charset val="134"/>
    </font>
    <font>
      <sz val="16"/>
      <color indexed="8"/>
      <name val="微软雅黑"/>
      <charset val="134"/>
    </font>
    <font>
      <sz val="16"/>
      <color indexed="21"/>
      <name val="微软雅黑"/>
      <charset val="134"/>
    </font>
    <font>
      <sz val="11"/>
      <color indexed="8"/>
      <name val="微软雅黑"/>
      <charset val="134"/>
    </font>
    <font>
      <sz val="10"/>
      <color theme="1"/>
      <name val="黑体"/>
      <charset val="134"/>
    </font>
    <font>
      <b/>
      <sz val="12"/>
      <name val="黑体"/>
      <charset val="134"/>
    </font>
    <font>
      <b/>
      <sz val="9"/>
      <name val="微软雅黑"/>
      <charset val="134"/>
    </font>
    <font>
      <b/>
      <sz val="9"/>
      <color indexed="8"/>
      <name val="微软雅黑"/>
      <charset val="134"/>
    </font>
    <font>
      <sz val="11"/>
      <color theme="1"/>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rgb="FF3F3F76"/>
      <name val="宋体"/>
      <charset val="0"/>
      <scheme val="minor"/>
    </font>
    <font>
      <b/>
      <sz val="11"/>
      <color rgb="FFFA7D0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sz val="10"/>
      <color rgb="FFFF0000"/>
      <name val="宋体"/>
      <charset val="0"/>
    </font>
    <font>
      <sz val="9"/>
      <name val="宋体"/>
      <charset val="134"/>
    </font>
  </fonts>
  <fills count="71">
    <fill>
      <patternFill patternType="none"/>
    </fill>
    <fill>
      <patternFill patternType="gray125"/>
    </fill>
    <fill>
      <patternFill patternType="solid">
        <fgColor rgb="FFFFC000"/>
        <bgColor indexed="64"/>
      </patternFill>
    </fill>
    <fill>
      <patternFill patternType="solid">
        <fgColor rgb="FFBDD7EE"/>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indexed="22"/>
        <bgColor indexed="64"/>
      </patternFill>
    </fill>
    <fill>
      <patternFill patternType="solid">
        <fgColor indexed="9"/>
        <bgColor indexed="64"/>
      </patternFill>
    </fill>
    <fill>
      <patternFill patternType="solid">
        <fgColor rgb="FF92D050"/>
        <bgColor indexed="64"/>
      </patternFill>
    </fill>
    <fill>
      <patternFill patternType="solid">
        <fgColor rgb="FFFFFF00"/>
        <bgColor indexed="64"/>
      </patternFill>
    </fill>
    <fill>
      <patternFill patternType="solid">
        <fgColor theme="7" tint="0.4"/>
        <bgColor indexed="64"/>
      </patternFill>
    </fill>
    <fill>
      <patternFill patternType="solid">
        <fgColor theme="0"/>
        <bgColor indexed="64"/>
      </patternFill>
    </fill>
    <fill>
      <patternFill patternType="solid">
        <fgColor rgb="FF00B0F0"/>
        <bgColor indexed="64"/>
      </patternFill>
    </fill>
    <fill>
      <patternFill patternType="solid">
        <fgColor theme="3" tint="0.4"/>
        <bgColor indexed="64"/>
      </patternFill>
    </fill>
    <fill>
      <patternFill patternType="solid">
        <fgColor theme="5" tint="0.6"/>
        <bgColor indexed="64"/>
      </patternFill>
    </fill>
    <fill>
      <patternFill patternType="solid">
        <fgColor theme="8" tint="0.599993896298105"/>
        <bgColor indexed="64"/>
      </patternFill>
    </fill>
    <fill>
      <patternFill patternType="solid">
        <fgColor rgb="FF00B050"/>
        <bgColor indexed="64"/>
      </patternFill>
    </fill>
    <fill>
      <patternFill patternType="solid">
        <fgColor indexed="45"/>
        <bgColor indexed="64"/>
      </patternFill>
    </fill>
    <fill>
      <patternFill patternType="solid">
        <fgColor indexed="42"/>
        <bgColor indexed="64"/>
      </patternFill>
    </fill>
    <fill>
      <patternFill patternType="solid">
        <fgColor indexed="47"/>
        <bgColor indexed="64"/>
      </patternFill>
    </fill>
    <fill>
      <patternFill patternType="solid">
        <fgColor theme="9"/>
        <bgColor indexed="64"/>
      </patternFill>
    </fill>
    <fill>
      <patternFill patternType="solid">
        <fgColor indexed="29"/>
        <bgColor indexed="64"/>
      </patternFill>
    </fill>
    <fill>
      <patternFill patternType="solid">
        <fgColor theme="3" tint="0.6"/>
        <bgColor indexed="64"/>
      </patternFill>
    </fill>
    <fill>
      <patternFill patternType="solid">
        <fgColor theme="8" tint="0.399945066682943"/>
        <bgColor indexed="64"/>
      </patternFill>
    </fill>
    <fill>
      <patternFill patternType="solid">
        <fgColor theme="6" tint="0.399945066682943"/>
        <bgColor indexed="64"/>
      </patternFill>
    </fill>
    <fill>
      <patternFill patternType="solid">
        <fgColor rgb="FF42D5BE"/>
        <bgColor indexed="64"/>
      </patternFill>
    </fill>
    <fill>
      <patternFill patternType="solid">
        <fgColor theme="6" tint="0.399975585192419"/>
        <bgColor indexed="64"/>
      </patternFill>
    </fill>
    <fill>
      <patternFill patternType="solid">
        <fgColor rgb="FFFF0000"/>
        <bgColor indexed="64"/>
      </patternFill>
    </fill>
    <fill>
      <patternFill patternType="solid">
        <fgColor indexed="41"/>
        <bgColor indexed="64"/>
      </patternFill>
    </fill>
    <fill>
      <patternFill patternType="solid">
        <fgColor indexed="26"/>
        <bgColor indexed="64"/>
      </patternFill>
    </fill>
    <fill>
      <patternFill patternType="solid">
        <fgColor indexed="44"/>
        <bgColor indexed="64"/>
      </patternFill>
    </fill>
    <fill>
      <patternFill patternType="solid">
        <fgColor rgb="FF00FF00"/>
        <bgColor indexed="64"/>
      </patternFill>
    </fill>
    <fill>
      <patternFill patternType="solid">
        <fgColor theme="9" tint="0.399914548173467"/>
        <bgColor indexed="64"/>
      </patternFill>
    </fill>
    <fill>
      <patternFill patternType="solid">
        <fgColor rgb="FF1CFAE3"/>
        <bgColor indexed="64"/>
      </patternFill>
    </fill>
    <fill>
      <patternFill patternType="solid">
        <fgColor indexed="24"/>
        <bgColor indexed="64"/>
      </patternFill>
    </fill>
    <fill>
      <patternFill patternType="solid">
        <fgColor indexed="20"/>
        <bgColor indexed="64"/>
      </patternFill>
    </fill>
    <fill>
      <patternFill patternType="solid">
        <fgColor indexed="55"/>
        <bgColor indexed="64"/>
      </patternFill>
    </fill>
    <fill>
      <patternFill patternType="solid">
        <fgColor theme="7" tint="0.399914548173467"/>
        <bgColor indexed="64"/>
      </patternFill>
    </fill>
    <fill>
      <patternFill patternType="solid">
        <fgColor theme="6" tint="0.4"/>
        <bgColor indexed="64"/>
      </patternFill>
    </fill>
    <fill>
      <patternFill patternType="solid">
        <fgColor theme="0" tint="-0.35"/>
        <bgColor indexed="64"/>
      </patternFill>
    </fill>
    <fill>
      <patternFill patternType="solid">
        <fgColor theme="9" tint="0.4"/>
        <bgColor indexed="64"/>
      </patternFill>
    </fill>
    <fill>
      <patternFill patternType="solid">
        <fgColor theme="9" tint="0.6"/>
        <bgColor indexed="64"/>
      </patternFill>
    </fill>
    <fill>
      <patternFill patternType="solid">
        <fgColor theme="4" tint="0.4"/>
        <bgColor indexed="64"/>
      </patternFill>
    </fill>
    <fill>
      <patternFill patternType="solid">
        <fgColor theme="8" tint="0.4"/>
        <bgColor indexed="64"/>
      </patternFill>
    </fill>
    <fill>
      <patternFill patternType="solid">
        <fgColor theme="8" tint="0.8"/>
        <bgColor indexed="64"/>
      </patternFill>
    </fill>
    <fill>
      <patternFill patternType="solid">
        <fgColor rgb="FFFFFFCC"/>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diagonalDown="1">
      <left style="thin">
        <color auto="1"/>
      </left>
      <right style="thin">
        <color auto="1"/>
      </right>
      <top style="thin">
        <color auto="1"/>
      </top>
      <bottom style="thin">
        <color auto="1"/>
      </bottom>
      <diagonal style="thin">
        <color auto="1"/>
      </diagonal>
    </border>
    <border>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3">
    <xf numFmtId="0" fontId="0" fillId="0" borderId="0">
      <alignment vertical="center"/>
    </xf>
    <xf numFmtId="42" fontId="0" fillId="0" borderId="0" applyFont="0" applyFill="0" applyBorder="0" applyAlignment="0" applyProtection="0">
      <alignment vertical="center"/>
    </xf>
    <xf numFmtId="0" fontId="45" fillId="52" borderId="0" applyNumberFormat="0" applyBorder="0" applyAlignment="0" applyProtection="0">
      <alignment vertical="center"/>
    </xf>
    <xf numFmtId="0" fontId="50" fillId="49" borderId="23" applyNumberFormat="0" applyAlignment="0" applyProtection="0">
      <alignment vertical="center"/>
    </xf>
    <xf numFmtId="44" fontId="0" fillId="0" borderId="0" applyFont="0" applyFill="0" applyBorder="0" applyAlignment="0" applyProtection="0">
      <alignment vertical="center"/>
    </xf>
    <xf numFmtId="0" fontId="1" fillId="0" borderId="0" applyNumberFormat="0" applyFont="0" applyFill="0" applyBorder="0" applyAlignment="0" applyProtection="0">
      <alignment vertical="center"/>
    </xf>
    <xf numFmtId="41" fontId="0" fillId="0" borderId="0" applyFont="0" applyFill="0" applyBorder="0" applyAlignment="0" applyProtection="0">
      <alignment vertical="center"/>
    </xf>
    <xf numFmtId="0" fontId="45" fillId="53" borderId="0" applyNumberFormat="0" applyBorder="0" applyAlignment="0" applyProtection="0">
      <alignment vertical="center"/>
    </xf>
    <xf numFmtId="0" fontId="47" fillId="46" borderId="0" applyNumberFormat="0" applyBorder="0" applyAlignment="0" applyProtection="0">
      <alignment vertical="center"/>
    </xf>
    <xf numFmtId="43" fontId="0" fillId="0" borderId="0" applyFont="0" applyFill="0" applyBorder="0" applyAlignment="0" applyProtection="0">
      <alignment vertical="center"/>
    </xf>
    <xf numFmtId="0" fontId="49" fillId="26" borderId="0" applyNumberFormat="0" applyBorder="0" applyAlignment="0" applyProtection="0">
      <alignment vertical="center"/>
    </xf>
    <xf numFmtId="0" fontId="52" fillId="0" borderId="0" applyNumberFormat="0" applyFill="0" applyBorder="0" applyAlignment="0" applyProtection="0">
      <alignment vertical="center"/>
    </xf>
    <xf numFmtId="9" fontId="0" fillId="0" borderId="0" applyFont="0" applyFill="0" applyBorder="0" applyAlignment="0" applyProtection="0">
      <alignment vertical="center"/>
    </xf>
    <xf numFmtId="0" fontId="53" fillId="0" borderId="0" applyNumberFormat="0" applyFill="0" applyBorder="0" applyAlignment="0" applyProtection="0">
      <alignment vertical="center"/>
    </xf>
    <xf numFmtId="0" fontId="1" fillId="0" borderId="0">
      <alignment vertical="center"/>
    </xf>
    <xf numFmtId="0" fontId="0" fillId="45" borderId="22" applyNumberFormat="0" applyFont="0" applyAlignment="0" applyProtection="0">
      <alignment vertical="center"/>
    </xf>
    <xf numFmtId="0" fontId="49" fillId="48" borderId="0" applyNumberFormat="0" applyBorder="0" applyAlignment="0" applyProtection="0">
      <alignment vertical="center"/>
    </xf>
    <xf numFmtId="0" fontId="46"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9" fillId="0" borderId="26" applyNumberFormat="0" applyFill="0" applyAlignment="0" applyProtection="0">
      <alignment vertical="center"/>
    </xf>
    <xf numFmtId="0" fontId="61" fillId="0" borderId="26" applyNumberFormat="0" applyFill="0" applyAlignment="0" applyProtection="0">
      <alignment vertical="center"/>
    </xf>
    <xf numFmtId="0" fontId="49" fillId="58" borderId="0" applyNumberFormat="0" applyBorder="0" applyAlignment="0" applyProtection="0">
      <alignment vertical="center"/>
    </xf>
    <xf numFmtId="0" fontId="46" fillId="0" borderId="28" applyNumberFormat="0" applyFill="0" applyAlignment="0" applyProtection="0">
      <alignment vertical="center"/>
    </xf>
    <xf numFmtId="0" fontId="49" fillId="63" borderId="0" applyNumberFormat="0" applyBorder="0" applyAlignment="0" applyProtection="0">
      <alignment vertical="center"/>
    </xf>
    <xf numFmtId="0" fontId="63" fillId="51" borderId="29" applyNumberFormat="0" applyAlignment="0" applyProtection="0">
      <alignment vertical="center"/>
    </xf>
    <xf numFmtId="0" fontId="51" fillId="51" borderId="23" applyNumberFormat="0" applyAlignment="0" applyProtection="0">
      <alignment vertical="center"/>
    </xf>
    <xf numFmtId="0" fontId="56" fillId="57" borderId="24" applyNumberFormat="0" applyAlignment="0" applyProtection="0">
      <alignment vertical="center"/>
    </xf>
    <xf numFmtId="0" fontId="45" fillId="67" borderId="0" applyNumberFormat="0" applyBorder="0" applyAlignment="0" applyProtection="0">
      <alignment vertical="center"/>
    </xf>
    <xf numFmtId="0" fontId="49" fillId="59" borderId="0" applyNumberFormat="0" applyBorder="0" applyAlignment="0" applyProtection="0">
      <alignment vertical="center"/>
    </xf>
    <xf numFmtId="0" fontId="58" fillId="0" borderId="25" applyNumberFormat="0" applyFill="0" applyAlignment="0" applyProtection="0">
      <alignment vertical="center"/>
    </xf>
    <xf numFmtId="0" fontId="60" fillId="0" borderId="27" applyNumberFormat="0" applyFill="0" applyAlignment="0" applyProtection="0">
      <alignment vertical="center"/>
    </xf>
    <xf numFmtId="0" fontId="62" fillId="61" borderId="0" applyNumberFormat="0" applyBorder="0" applyAlignment="0" applyProtection="0">
      <alignment vertical="center"/>
    </xf>
    <xf numFmtId="0" fontId="48" fillId="47" borderId="0" applyNumberFormat="0" applyBorder="0" applyAlignment="0" applyProtection="0">
      <alignment vertical="center"/>
    </xf>
    <xf numFmtId="0" fontId="45" fillId="56" borderId="0" applyNumberFormat="0" applyBorder="0" applyAlignment="0" applyProtection="0">
      <alignment vertical="center"/>
    </xf>
    <xf numFmtId="0" fontId="49" fillId="65" borderId="0" applyNumberFormat="0" applyBorder="0" applyAlignment="0" applyProtection="0">
      <alignment vertical="center"/>
    </xf>
    <xf numFmtId="0" fontId="45" fillId="50" borderId="0" applyNumberFormat="0" applyBorder="0" applyAlignment="0" applyProtection="0">
      <alignment vertical="center"/>
    </xf>
    <xf numFmtId="0" fontId="45" fillId="4" borderId="0" applyNumberFormat="0" applyBorder="0" applyAlignment="0" applyProtection="0">
      <alignment vertical="center"/>
    </xf>
    <xf numFmtId="0" fontId="45" fillId="60" borderId="0" applyNumberFormat="0" applyBorder="0" applyAlignment="0" applyProtection="0">
      <alignment vertical="center"/>
    </xf>
    <xf numFmtId="0" fontId="45" fillId="5" borderId="0" applyNumberFormat="0" applyBorder="0" applyAlignment="0" applyProtection="0">
      <alignment vertical="center"/>
    </xf>
    <xf numFmtId="0" fontId="49" fillId="64" borderId="0" applyNumberFormat="0" applyBorder="0" applyAlignment="0" applyProtection="0">
      <alignment vertical="center"/>
    </xf>
    <xf numFmtId="0" fontId="1" fillId="0" borderId="0">
      <alignment vertical="center"/>
    </xf>
    <xf numFmtId="0" fontId="49" fillId="68" borderId="0" applyNumberFormat="0" applyBorder="0" applyAlignment="0" applyProtection="0">
      <alignment vertical="center"/>
    </xf>
    <xf numFmtId="0" fontId="45" fillId="66" borderId="0" applyNumberFormat="0" applyBorder="0" applyAlignment="0" applyProtection="0">
      <alignment vertical="center"/>
    </xf>
    <xf numFmtId="0" fontId="45" fillId="70" borderId="0" applyNumberFormat="0" applyBorder="0" applyAlignment="0" applyProtection="0">
      <alignment vertical="center"/>
    </xf>
    <xf numFmtId="0" fontId="49" fillId="54" borderId="0" applyNumberFormat="0" applyBorder="0" applyAlignment="0" applyProtection="0">
      <alignment vertical="center"/>
    </xf>
    <xf numFmtId="0" fontId="45" fillId="15" borderId="0" applyNumberFormat="0" applyBorder="0" applyAlignment="0" applyProtection="0">
      <alignment vertical="center"/>
    </xf>
    <xf numFmtId="0" fontId="49" fillId="55" borderId="0" applyNumberFormat="0" applyBorder="0" applyAlignment="0" applyProtection="0">
      <alignment vertical="center"/>
    </xf>
    <xf numFmtId="0" fontId="49" fillId="20" borderId="0" applyNumberFormat="0" applyBorder="0" applyAlignment="0" applyProtection="0">
      <alignment vertical="center"/>
    </xf>
    <xf numFmtId="0" fontId="45" fillId="69" borderId="0" applyNumberFormat="0" applyBorder="0" applyAlignment="0" applyProtection="0">
      <alignment vertical="center"/>
    </xf>
    <xf numFmtId="0" fontId="49" fillId="62" borderId="0" applyNumberFormat="0" applyBorder="0" applyAlignment="0" applyProtection="0">
      <alignment vertical="center"/>
    </xf>
    <xf numFmtId="0" fontId="1" fillId="0" borderId="0">
      <alignment vertical="center"/>
    </xf>
  </cellStyleXfs>
  <cellXfs count="253">
    <xf numFmtId="0" fontId="0" fillId="0" borderId="0" xfId="0">
      <alignment vertical="center"/>
    </xf>
    <xf numFmtId="0" fontId="1" fillId="0" borderId="0" xfId="0" applyFont="1" applyFill="1" applyAlignment="1">
      <alignment vertical="center"/>
    </xf>
    <xf numFmtId="0" fontId="2" fillId="0" borderId="1" xfId="0" applyFont="1" applyFill="1" applyBorder="1" applyAlignment="1">
      <alignment horizontal="center"/>
    </xf>
    <xf numFmtId="0" fontId="3" fillId="2" borderId="1" xfId="0" applyFont="1" applyFill="1" applyBorder="1" applyAlignment="1"/>
    <xf numFmtId="176" fontId="4" fillId="0" borderId="1" xfId="0" applyNumberFormat="1" applyFont="1" applyFill="1" applyBorder="1" applyAlignment="1">
      <alignment horizontal="center"/>
    </xf>
    <xf numFmtId="0" fontId="4" fillId="0" borderId="1" xfId="0" applyFont="1" applyFill="1" applyBorder="1" applyAlignment="1">
      <alignment horizontal="center"/>
    </xf>
    <xf numFmtId="0" fontId="3" fillId="0" borderId="1" xfId="0" applyFont="1" applyFill="1" applyBorder="1" applyAlignment="1"/>
    <xf numFmtId="0" fontId="1" fillId="0" borderId="1" xfId="0" applyFont="1" applyFill="1" applyBorder="1" applyAlignment="1">
      <alignment vertical="center"/>
    </xf>
    <xf numFmtId="0" fontId="3" fillId="0" borderId="1" xfId="0" applyFont="1" applyFill="1" applyBorder="1" applyAlignment="1">
      <alignment horizontal="left" vertical="center"/>
    </xf>
    <xf numFmtId="0" fontId="5" fillId="0" borderId="1" xfId="0" applyFont="1" applyFill="1" applyBorder="1" applyAlignment="1">
      <alignment vertical="center"/>
    </xf>
    <xf numFmtId="0" fontId="5" fillId="3" borderId="1" xfId="0" applyFont="1" applyFill="1" applyBorder="1" applyAlignment="1">
      <alignment vertical="center"/>
    </xf>
    <xf numFmtId="0" fontId="3" fillId="3" borderId="1" xfId="0" applyFont="1" applyFill="1" applyBorder="1" applyAlignment="1"/>
    <xf numFmtId="0" fontId="3" fillId="0" borderId="1" xfId="0" applyFont="1" applyFill="1" applyBorder="1" applyAlignment="1">
      <alignment horizontal="center"/>
    </xf>
    <xf numFmtId="0" fontId="6" fillId="0" borderId="1" xfId="0" applyFont="1" applyFill="1" applyBorder="1" applyAlignment="1">
      <alignment horizontal="center"/>
    </xf>
    <xf numFmtId="57" fontId="6" fillId="0" borderId="1" xfId="0" applyNumberFormat="1" applyFont="1" applyFill="1" applyBorder="1" applyAlignment="1">
      <alignment horizontal="center"/>
    </xf>
    <xf numFmtId="0" fontId="1" fillId="0" borderId="0" xfId="0" applyFont="1" applyFill="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49" fontId="9" fillId="0"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177" fontId="9" fillId="0" borderId="1" xfId="0" applyNumberFormat="1" applyFont="1" applyFill="1" applyBorder="1" applyAlignment="1">
      <alignment horizontal="center" vertical="center"/>
    </xf>
    <xf numFmtId="178" fontId="4"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0" fontId="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9" fillId="0" borderId="1" xfId="0" applyNumberFormat="1" applyFont="1" applyFill="1" applyBorder="1" applyAlignment="1">
      <alignment horizontal="left" vertical="center"/>
    </xf>
    <xf numFmtId="0" fontId="9" fillId="0" borderId="1" xfId="0" applyFont="1" applyFill="1" applyBorder="1" applyAlignment="1">
      <alignment horizontal="left" vertical="center"/>
    </xf>
    <xf numFmtId="0" fontId="7" fillId="4" borderId="1" xfId="0" applyFont="1" applyFill="1" applyBorder="1" applyAlignment="1">
      <alignment horizontal="center" vertical="center"/>
    </xf>
    <xf numFmtId="0" fontId="7" fillId="5" borderId="1" xfId="0" applyFont="1" applyFill="1" applyBorder="1" applyAlignment="1">
      <alignment horizontal="center" vertical="center"/>
    </xf>
    <xf numFmtId="0" fontId="4" fillId="2" borderId="1" xfId="0" applyFont="1" applyFill="1" applyBorder="1" applyAlignment="1">
      <alignment horizontal="center"/>
    </xf>
    <xf numFmtId="0" fontId="4" fillId="0" borderId="0" xfId="0" applyFont="1" applyFill="1" applyBorder="1" applyAlignment="1"/>
    <xf numFmtId="0" fontId="10" fillId="0" borderId="0" xfId="0" applyFont="1" applyFill="1" applyBorder="1" applyAlignment="1">
      <alignment wrapText="1"/>
    </xf>
    <xf numFmtId="0" fontId="4" fillId="6" borderId="2" xfId="0" applyFont="1" applyFill="1" applyBorder="1" applyAlignment="1">
      <alignment wrapText="1"/>
    </xf>
    <xf numFmtId="179" fontId="4" fillId="6" borderId="2" xfId="0" applyNumberFormat="1" applyFont="1" applyFill="1" applyBorder="1" applyAlignment="1">
      <alignment wrapText="1"/>
    </xf>
    <xf numFmtId="0" fontId="4" fillId="7" borderId="2" xfId="0" applyFont="1" applyFill="1" applyBorder="1" applyAlignment="1">
      <alignment wrapText="1"/>
    </xf>
    <xf numFmtId="179" fontId="4" fillId="7" borderId="2" xfId="0" applyNumberFormat="1" applyFont="1" applyFill="1" applyBorder="1" applyAlignment="1">
      <alignment wrapText="1"/>
    </xf>
    <xf numFmtId="0" fontId="4" fillId="0" borderId="2" xfId="0" applyFont="1" applyFill="1" applyBorder="1" applyAlignment="1">
      <alignment wrapText="1"/>
    </xf>
    <xf numFmtId="0" fontId="11" fillId="6" borderId="2" xfId="0" applyFont="1" applyFill="1" applyBorder="1" applyAlignment="1">
      <alignment wrapText="1"/>
    </xf>
    <xf numFmtId="0" fontId="11" fillId="7" borderId="2" xfId="0" applyFont="1" applyFill="1" applyBorder="1" applyAlignment="1">
      <alignment wrapText="1"/>
    </xf>
    <xf numFmtId="0" fontId="1" fillId="0" borderId="0" xfId="0" applyFont="1" applyFill="1" applyBorder="1" applyAlignment="1">
      <alignment vertical="center"/>
    </xf>
    <xf numFmtId="0" fontId="1" fillId="0" borderId="3" xfId="0" applyFont="1" applyFill="1" applyBorder="1" applyAlignment="1">
      <alignment vertical="center"/>
    </xf>
    <xf numFmtId="0" fontId="12" fillId="0" borderId="4" xfId="0" applyFont="1" applyFill="1" applyBorder="1" applyAlignment="1">
      <alignment horizontal="center" vertical="center"/>
    </xf>
    <xf numFmtId="0" fontId="12" fillId="0" borderId="0" xfId="0" applyFont="1" applyFill="1" applyBorder="1" applyAlignment="1">
      <alignment horizontal="center" vertical="center"/>
    </xf>
    <xf numFmtId="0" fontId="13" fillId="0" borderId="1" xfId="0" applyFont="1" applyFill="1" applyBorder="1" applyAlignment="1">
      <alignment horizontal="center" vertical="center"/>
    </xf>
    <xf numFmtId="0" fontId="13" fillId="0" borderId="5" xfId="0" applyFont="1" applyFill="1" applyBorder="1" applyAlignment="1">
      <alignment horizontal="center" vertical="center"/>
    </xf>
    <xf numFmtId="0" fontId="12" fillId="0" borderId="1" xfId="0" applyFont="1" applyFill="1" applyBorder="1" applyAlignment="1">
      <alignment horizontal="center" vertical="center"/>
    </xf>
    <xf numFmtId="0" fontId="13" fillId="0" borderId="6" xfId="0" applyFont="1" applyFill="1" applyBorder="1" applyAlignment="1">
      <alignment horizontal="center" vertical="center"/>
    </xf>
    <xf numFmtId="0" fontId="14" fillId="0" borderId="1" xfId="0" applyFont="1" applyFill="1" applyBorder="1" applyAlignment="1">
      <alignment horizontal="center" vertical="center"/>
    </xf>
    <xf numFmtId="0" fontId="13" fillId="0" borderId="0" xfId="0" applyFont="1" applyFill="1" applyBorder="1" applyAlignment="1">
      <alignment horizontal="center" vertical="center"/>
    </xf>
    <xf numFmtId="0" fontId="14"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15" fillId="0" borderId="1" xfId="0" applyFont="1" applyFill="1" applyBorder="1" applyAlignment="1">
      <alignment horizontal="center" vertical="center"/>
    </xf>
    <xf numFmtId="0" fontId="1" fillId="0" borderId="7" xfId="0" applyFont="1" applyFill="1" applyBorder="1" applyAlignment="1">
      <alignment vertical="center"/>
    </xf>
    <xf numFmtId="0" fontId="1" fillId="0" borderId="8" xfId="0" applyFont="1" applyFill="1" applyBorder="1" applyAlignment="1">
      <alignment vertical="center"/>
    </xf>
    <xf numFmtId="0" fontId="1" fillId="0" borderId="4" xfId="0" applyFont="1" applyFill="1" applyBorder="1" applyAlignment="1">
      <alignment vertical="center"/>
    </xf>
    <xf numFmtId="0" fontId="1" fillId="0" borderId="9" xfId="0" applyFont="1" applyFill="1" applyBorder="1" applyAlignment="1">
      <alignment vertical="center"/>
    </xf>
    <xf numFmtId="0" fontId="0" fillId="0" borderId="0" xfId="0" applyFont="1" applyFill="1" applyAlignment="1"/>
    <xf numFmtId="0" fontId="16" fillId="0" borderId="0" xfId="0" applyFont="1" applyFill="1" applyAlignment="1">
      <alignment horizontal="center"/>
    </xf>
    <xf numFmtId="0" fontId="1" fillId="0" borderId="0" xfId="0" applyFont="1" applyFill="1" applyAlignment="1"/>
    <xf numFmtId="0" fontId="17" fillId="0" borderId="0" xfId="0" applyFont="1" applyFill="1" applyAlignment="1"/>
    <xf numFmtId="0" fontId="0" fillId="0" borderId="7" xfId="0" applyFont="1" applyFill="1" applyBorder="1" applyAlignment="1">
      <alignment horizontal="center"/>
    </xf>
    <xf numFmtId="0" fontId="1" fillId="0" borderId="5" xfId="0" applyFont="1" applyFill="1" applyBorder="1" applyAlignment="1" applyProtection="1">
      <alignment horizontal="center"/>
      <protection locked="0"/>
    </xf>
    <xf numFmtId="0" fontId="1" fillId="0" borderId="1" xfId="0" applyFont="1" applyFill="1" applyBorder="1" applyAlignment="1">
      <alignment horizontal="center"/>
    </xf>
    <xf numFmtId="0" fontId="0" fillId="0" borderId="9" xfId="0" applyFont="1" applyFill="1" applyBorder="1" applyAlignment="1">
      <alignment horizontal="center"/>
    </xf>
    <xf numFmtId="0" fontId="1" fillId="0" borderId="6" xfId="0" applyFont="1" applyFill="1" applyBorder="1" applyAlignment="1" applyProtection="1">
      <alignment horizontal="center"/>
      <protection locked="0"/>
    </xf>
    <xf numFmtId="0" fontId="1" fillId="0" borderId="10" xfId="0" applyFont="1" applyFill="1" applyBorder="1" applyAlignment="1">
      <alignment horizontal="center"/>
    </xf>
    <xf numFmtId="0" fontId="0" fillId="0" borderId="6" xfId="0" applyFont="1" applyFill="1" applyBorder="1" applyAlignment="1">
      <alignment horizontal="center" vertical="center"/>
    </xf>
    <xf numFmtId="0" fontId="0" fillId="0" borderId="6" xfId="0" applyFont="1" applyFill="1" applyBorder="1" applyAlignment="1">
      <alignment horizontal="center"/>
    </xf>
    <xf numFmtId="0" fontId="0" fillId="0" borderId="1" xfId="0" applyFont="1" applyFill="1" applyBorder="1" applyAlignment="1">
      <alignment horizontal="center"/>
    </xf>
    <xf numFmtId="0" fontId="1" fillId="0" borderId="1" xfId="0" applyNumberFormat="1" applyFont="1" applyFill="1" applyBorder="1" applyAlignment="1">
      <alignment horizontal="center" vertical="center"/>
    </xf>
    <xf numFmtId="0" fontId="1" fillId="0" borderId="1" xfId="0" applyNumberFormat="1" applyFont="1" applyFill="1" applyBorder="1" applyAlignment="1">
      <alignment vertical="center"/>
    </xf>
    <xf numFmtId="0" fontId="1" fillId="0" borderId="0" xfId="0" applyNumberFormat="1" applyFont="1" applyFill="1" applyBorder="1" applyAlignment="1">
      <alignment vertical="center"/>
    </xf>
    <xf numFmtId="0" fontId="18" fillId="0" borderId="0" xfId="0" applyFont="1" applyFill="1" applyAlignment="1">
      <alignment horizontal="center"/>
    </xf>
    <xf numFmtId="0" fontId="1" fillId="0" borderId="0" xfId="0" applyFont="1" applyFill="1" applyAlignment="1">
      <alignment horizontal="center"/>
    </xf>
    <xf numFmtId="0" fontId="19" fillId="0" borderId="1" xfId="0" applyFont="1" applyFill="1" applyBorder="1" applyAlignment="1">
      <alignment vertical="center"/>
    </xf>
    <xf numFmtId="0" fontId="17" fillId="0" borderId="0" xfId="0" applyFont="1" applyFill="1" applyAlignment="1">
      <alignment horizontal="center"/>
    </xf>
    <xf numFmtId="0" fontId="0" fillId="0" borderId="0" xfId="0" applyFont="1" applyFill="1" applyAlignment="1">
      <alignment horizontal="center"/>
    </xf>
    <xf numFmtId="0" fontId="1" fillId="0" borderId="11" xfId="0" applyFont="1" applyFill="1" applyBorder="1" applyAlignment="1">
      <alignment vertical="center"/>
    </xf>
    <xf numFmtId="0" fontId="1" fillId="0" borderId="12" xfId="0" applyFont="1" applyFill="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xf numFmtId="0" fontId="0" fillId="0" borderId="14" xfId="0" applyFont="1" applyFill="1" applyBorder="1" applyAlignment="1"/>
    <xf numFmtId="0" fontId="0" fillId="0" borderId="15" xfId="0" applyFont="1" applyFill="1" applyBorder="1" applyAlignment="1">
      <alignment horizontal="center"/>
    </xf>
    <xf numFmtId="0" fontId="1" fillId="0" borderId="1" xfId="0" applyFont="1" applyFill="1" applyBorder="1" applyAlignment="1"/>
    <xf numFmtId="0" fontId="0" fillId="0" borderId="0" xfId="0" applyFont="1" applyFill="1" applyAlignment="1">
      <alignment horizontal="center" vertical="center"/>
    </xf>
    <xf numFmtId="0" fontId="20" fillId="0" borderId="0" xfId="0" applyFont="1" applyFill="1" applyAlignment="1">
      <alignment horizontal="center" vertical="center"/>
    </xf>
    <xf numFmtId="0" fontId="21" fillId="0" borderId="0" xfId="0" applyFont="1" applyFill="1" applyAlignment="1">
      <alignment horizontal="center" vertical="center"/>
    </xf>
    <xf numFmtId="0" fontId="20" fillId="0" borderId="1" xfId="0" applyFont="1" applyFill="1" applyBorder="1" applyAlignment="1">
      <alignment horizontal="center" vertical="center"/>
    </xf>
    <xf numFmtId="0" fontId="20" fillId="0" borderId="1" xfId="0" applyFont="1" applyFill="1" applyBorder="1" applyAlignment="1" applyProtection="1">
      <alignment horizontal="left" vertical="center"/>
    </xf>
    <xf numFmtId="14" fontId="22" fillId="8" borderId="13" xfId="0" applyNumberFormat="1" applyFont="1" applyFill="1" applyBorder="1" applyAlignment="1" applyProtection="1">
      <alignment horizontal="center" vertical="center"/>
    </xf>
    <xf numFmtId="14" fontId="22" fillId="0" borderId="10" xfId="0" applyNumberFormat="1" applyFont="1" applyFill="1" applyBorder="1" applyAlignment="1" applyProtection="1">
      <alignment horizontal="center" vertical="center"/>
    </xf>
    <xf numFmtId="14" fontId="22" fillId="9" borderId="10" xfId="0" applyNumberFormat="1" applyFont="1" applyFill="1" applyBorder="1" applyAlignment="1" applyProtection="1">
      <alignment horizontal="center" vertical="center"/>
    </xf>
    <xf numFmtId="0" fontId="0" fillId="10" borderId="0" xfId="0" applyFont="1" applyFill="1" applyAlignment="1"/>
    <xf numFmtId="0" fontId="0" fillId="2" borderId="0" xfId="0" applyFont="1" applyFill="1" applyAlignment="1"/>
    <xf numFmtId="0" fontId="9" fillId="11" borderId="1" xfId="0" applyFont="1" applyFill="1" applyBorder="1" applyAlignment="1">
      <alignment horizontal="center" vertical="center"/>
    </xf>
    <xf numFmtId="0" fontId="23" fillId="11" borderId="1" xfId="0" applyFont="1" applyFill="1" applyBorder="1" applyAlignment="1">
      <alignment horizontal="center" vertical="center"/>
    </xf>
    <xf numFmtId="0" fontId="0" fillId="12" borderId="0" xfId="0" applyFont="1" applyFill="1" applyAlignment="1"/>
    <xf numFmtId="0" fontId="24" fillId="0" borderId="1" xfId="0" applyFont="1" applyFill="1" applyBorder="1" applyAlignment="1">
      <alignment horizontal="center" vertical="center"/>
    </xf>
    <xf numFmtId="0" fontId="23" fillId="0" borderId="5" xfId="0" applyFont="1" applyFill="1" applyBorder="1" applyAlignment="1">
      <alignment horizontal="center" vertical="center"/>
    </xf>
    <xf numFmtId="0" fontId="9" fillId="0" borderId="5" xfId="0" applyFont="1" applyFill="1" applyBorder="1" applyAlignment="1">
      <alignment horizontal="center" vertical="center"/>
    </xf>
    <xf numFmtId="0" fontId="0" fillId="13" borderId="0" xfId="0" applyFont="1" applyFill="1" applyAlignment="1"/>
    <xf numFmtId="0" fontId="9" fillId="0" borderId="10" xfId="0" applyFont="1" applyFill="1" applyBorder="1" applyAlignment="1">
      <alignment horizontal="left" vertical="center"/>
    </xf>
    <xf numFmtId="0" fontId="25" fillId="0" borderId="0" xfId="0" applyFont="1" applyFill="1" applyAlignment="1"/>
    <xf numFmtId="0" fontId="26" fillId="0" borderId="1" xfId="0" applyFont="1" applyBorder="1" applyAlignment="1">
      <alignment horizontal="center" vertical="center"/>
    </xf>
    <xf numFmtId="0" fontId="26" fillId="9" borderId="1" xfId="0" applyFont="1" applyFill="1" applyBorder="1" applyAlignment="1">
      <alignment horizontal="center" vertical="center"/>
    </xf>
    <xf numFmtId="0" fontId="27" fillId="0" borderId="16" xfId="0" applyFont="1" applyBorder="1" applyAlignment="1">
      <alignment horizontal="left" vertical="center" wrapText="1"/>
    </xf>
    <xf numFmtId="0" fontId="27" fillId="0" borderId="1" xfId="0" applyFont="1" applyBorder="1" applyAlignment="1">
      <alignment horizontal="center" vertical="center"/>
    </xf>
    <xf numFmtId="0" fontId="27" fillId="9" borderId="1" xfId="0" applyFont="1" applyFill="1" applyBorder="1" applyAlignment="1">
      <alignment horizontal="center" vertical="center"/>
    </xf>
    <xf numFmtId="0" fontId="27" fillId="0" borderId="16" xfId="0" applyFont="1" applyBorder="1" applyAlignment="1">
      <alignment horizontal="left" vertical="center"/>
    </xf>
    <xf numFmtId="0" fontId="27" fillId="0" borderId="1" xfId="0" applyFont="1" applyFill="1" applyBorder="1" applyAlignment="1">
      <alignment horizontal="center" vertical="center"/>
    </xf>
    <xf numFmtId="0" fontId="28" fillId="0" borderId="1" xfId="0" applyFont="1" applyBorder="1" applyAlignment="1">
      <alignment horizontal="left" vertical="center"/>
    </xf>
    <xf numFmtId="0" fontId="28" fillId="0" borderId="1" xfId="0" applyFont="1" applyBorder="1">
      <alignment vertical="center"/>
    </xf>
    <xf numFmtId="0" fontId="28" fillId="9" borderId="1" xfId="0" applyFont="1" applyFill="1" applyBorder="1">
      <alignment vertical="center"/>
    </xf>
    <xf numFmtId="0" fontId="0" fillId="9" borderId="0" xfId="0" applyFont="1" applyFill="1" applyAlignment="1"/>
    <xf numFmtId="0" fontId="0" fillId="14" borderId="0" xfId="0" applyFont="1" applyFill="1" applyAlignment="1"/>
    <xf numFmtId="0" fontId="20" fillId="15" borderId="6" xfId="0" applyFont="1" applyFill="1" applyBorder="1" applyAlignment="1">
      <alignment horizontal="center" vertical="center" wrapText="1"/>
    </xf>
    <xf numFmtId="0" fontId="20" fillId="12" borderId="15" xfId="0" applyFont="1" applyFill="1" applyBorder="1" applyAlignment="1">
      <alignment horizontal="center" vertical="center" wrapText="1"/>
    </xf>
    <xf numFmtId="0" fontId="20" fillId="12" borderId="6" xfId="0" applyFont="1" applyFill="1" applyBorder="1" applyAlignment="1">
      <alignment horizontal="center" vertical="center" wrapText="1"/>
    </xf>
    <xf numFmtId="0" fontId="20" fillId="8" borderId="9" xfId="0" applyFont="1" applyFill="1" applyBorder="1" applyAlignment="1">
      <alignment horizontal="center" vertical="center"/>
    </xf>
    <xf numFmtId="0" fontId="20" fillId="15" borderId="1" xfId="0" applyFont="1" applyFill="1" applyBorder="1" applyAlignment="1">
      <alignment horizontal="center" vertical="center" wrapText="1"/>
    </xf>
    <xf numFmtId="0" fontId="20" fillId="12" borderId="1" xfId="0" applyFont="1" applyFill="1" applyBorder="1" applyAlignment="1">
      <alignment horizontal="center" vertical="center" wrapText="1"/>
    </xf>
    <xf numFmtId="0" fontId="29" fillId="8" borderId="1" xfId="0" applyFont="1" applyFill="1" applyBorder="1" applyAlignment="1">
      <alignment horizontal="center" vertical="center"/>
    </xf>
    <xf numFmtId="0" fontId="0" fillId="0" borderId="0" xfId="0" applyFont="1" applyFill="1" applyAlignment="1">
      <alignment horizontal="right"/>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20"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8" fillId="0" borderId="14" xfId="0" applyFont="1" applyBorder="1" applyAlignment="1">
      <alignment horizontal="left" vertical="center"/>
    </xf>
    <xf numFmtId="0" fontId="28" fillId="0" borderId="17" xfId="0" applyFont="1" applyBorder="1" applyAlignment="1">
      <alignment horizontal="left" vertical="center"/>
    </xf>
    <xf numFmtId="0" fontId="28" fillId="9" borderId="17" xfId="0" applyFont="1" applyFill="1" applyBorder="1" applyAlignment="1">
      <alignment horizontal="left" vertical="center"/>
    </xf>
    <xf numFmtId="0" fontId="28" fillId="0" borderId="1" xfId="0" applyFont="1" applyFill="1" applyBorder="1" applyAlignment="1">
      <alignment vertical="center"/>
    </xf>
    <xf numFmtId="0" fontId="27" fillId="2" borderId="1" xfId="0" applyFont="1" applyFill="1" applyBorder="1" applyAlignment="1">
      <alignment horizontal="center" vertical="center"/>
    </xf>
    <xf numFmtId="0" fontId="28" fillId="16" borderId="1" xfId="0" applyFont="1" applyFill="1" applyBorder="1" applyAlignment="1">
      <alignment vertical="center"/>
    </xf>
    <xf numFmtId="0" fontId="28" fillId="0" borderId="10" xfId="0" applyFont="1" applyBorder="1" applyAlignment="1">
      <alignment horizontal="left" vertical="center"/>
    </xf>
    <xf numFmtId="0" fontId="0" fillId="9" borderId="0" xfId="0" applyFill="1">
      <alignment vertical="center"/>
    </xf>
    <xf numFmtId="0" fontId="20" fillId="0" borderId="5" xfId="0" applyFont="1" applyFill="1" applyBorder="1" applyAlignment="1">
      <alignment horizontal="center" vertical="center"/>
    </xf>
    <xf numFmtId="14" fontId="2" fillId="0" borderId="1" xfId="0" applyNumberFormat="1" applyFont="1" applyFill="1" applyBorder="1" applyAlignment="1">
      <alignment horizontal="center" vertical="center"/>
    </xf>
    <xf numFmtId="0" fontId="20" fillId="0" borderId="6" xfId="0" applyFont="1" applyFill="1" applyBorder="1" applyAlignment="1">
      <alignment horizontal="center" vertical="center"/>
    </xf>
    <xf numFmtId="0" fontId="2" fillId="0" borderId="1" xfId="0" applyFont="1" applyFill="1" applyBorder="1" applyAlignment="1">
      <alignment horizontal="center" vertical="center"/>
    </xf>
    <xf numFmtId="0" fontId="23" fillId="0" borderId="1" xfId="0" applyFont="1" applyFill="1" applyBorder="1" applyAlignment="1">
      <alignment horizontal="center" vertical="center"/>
    </xf>
    <xf numFmtId="0" fontId="0" fillId="0" borderId="1" xfId="0" applyFont="1" applyFill="1" applyBorder="1" applyAlignment="1">
      <alignment vertical="center"/>
    </xf>
    <xf numFmtId="0" fontId="30" fillId="17" borderId="1" xfId="0" applyFont="1" applyFill="1" applyBorder="1" applyAlignment="1">
      <alignment horizontal="center" vertical="center" wrapText="1"/>
    </xf>
    <xf numFmtId="0" fontId="30" fillId="18" borderId="1" xfId="0" applyFont="1" applyFill="1" applyBorder="1" applyAlignment="1">
      <alignment horizontal="center" vertical="center" wrapText="1"/>
    </xf>
    <xf numFmtId="0" fontId="30" fillId="19" borderId="1"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0" fillId="0" borderId="0" xfId="0" applyFont="1" applyFill="1" applyAlignment="1">
      <alignment vertical="center"/>
    </xf>
    <xf numFmtId="14" fontId="0" fillId="0" borderId="0" xfId="0" applyNumberFormat="1" applyFont="1" applyFill="1" applyAlignment="1">
      <alignment horizontal="left" vertical="center"/>
    </xf>
    <xf numFmtId="0" fontId="0" fillId="20" borderId="0" xfId="0" applyFont="1" applyFill="1" applyAlignment="1">
      <alignment vertical="center"/>
    </xf>
    <xf numFmtId="0" fontId="0" fillId="12" borderId="0" xfId="0" applyFont="1" applyFill="1" applyAlignment="1">
      <alignment vertical="center"/>
    </xf>
    <xf numFmtId="0" fontId="20" fillId="0" borderId="5" xfId="0" applyFont="1" applyFill="1" applyBorder="1" applyAlignment="1">
      <alignment horizontal="center" vertical="center" wrapText="1"/>
    </xf>
    <xf numFmtId="14" fontId="20" fillId="8" borderId="1" xfId="0" applyNumberFormat="1" applyFont="1" applyFill="1" applyBorder="1" applyAlignment="1">
      <alignment horizontal="center" vertical="center"/>
    </xf>
    <xf numFmtId="0" fontId="20" fillId="0" borderId="6" xfId="0" applyFont="1" applyFill="1" applyBorder="1" applyAlignment="1">
      <alignment horizontal="center" vertical="center" wrapText="1"/>
    </xf>
    <xf numFmtId="14" fontId="29" fillId="8" borderId="1" xfId="0" applyNumberFormat="1" applyFont="1" applyFill="1" applyBorder="1" applyAlignment="1">
      <alignment horizontal="center" vertical="center"/>
    </xf>
    <xf numFmtId="0" fontId="23" fillId="0" borderId="1" xfId="0" applyFont="1" applyFill="1" applyBorder="1" applyAlignment="1">
      <alignment horizontal="center" vertical="center" wrapText="1"/>
    </xf>
    <xf numFmtId="0" fontId="23" fillId="9" borderId="1" xfId="0" applyFont="1" applyFill="1" applyBorder="1" applyAlignment="1">
      <alignment horizontal="center" vertical="center"/>
    </xf>
    <xf numFmtId="0" fontId="30" fillId="21" borderId="1" xfId="0" applyFont="1" applyFill="1" applyBorder="1" applyAlignment="1">
      <alignment horizontal="center" vertical="center" wrapText="1"/>
    </xf>
    <xf numFmtId="0" fontId="31" fillId="0" borderId="1" xfId="0" applyFont="1" applyBorder="1">
      <alignment vertical="center"/>
    </xf>
    <xf numFmtId="0" fontId="20" fillId="15" borderId="1" xfId="0" applyFont="1" applyFill="1" applyBorder="1" applyAlignment="1">
      <alignment horizontal="center" vertical="center"/>
    </xf>
    <xf numFmtId="0" fontId="20" fillId="8" borderId="14" xfId="0" applyFont="1" applyFill="1" applyBorder="1" applyAlignment="1">
      <alignment horizontal="center" vertical="center"/>
    </xf>
    <xf numFmtId="0" fontId="20" fillId="8" borderId="17" xfId="0" applyFont="1" applyFill="1" applyBorder="1" applyAlignment="1">
      <alignment horizontal="center" vertical="center"/>
    </xf>
    <xf numFmtId="0" fontId="23" fillId="15" borderId="1" xfId="0" applyFont="1" applyFill="1" applyBorder="1" applyAlignment="1">
      <alignment horizontal="center" vertical="center"/>
    </xf>
    <xf numFmtId="0" fontId="32" fillId="0" borderId="18" xfId="0" applyNumberFormat="1" applyFont="1" applyFill="1" applyBorder="1" applyAlignment="1">
      <alignment horizontal="center" vertical="center" wrapText="1"/>
    </xf>
    <xf numFmtId="0" fontId="33" fillId="0" borderId="1" xfId="0" applyFont="1" applyFill="1" applyBorder="1" applyAlignment="1">
      <alignment horizontal="center" vertical="center"/>
    </xf>
    <xf numFmtId="0" fontId="34" fillId="0" borderId="1" xfId="0" applyFont="1" applyFill="1" applyBorder="1" applyAlignment="1">
      <alignment horizontal="center" vertical="center"/>
    </xf>
    <xf numFmtId="0" fontId="0" fillId="9" borderId="0" xfId="0" applyFont="1" applyFill="1" applyAlignment="1">
      <alignment vertical="center"/>
    </xf>
    <xf numFmtId="0" fontId="20" fillId="0" borderId="5" xfId="0" applyFont="1" applyBorder="1" applyAlignment="1">
      <alignment horizontal="center" vertical="center"/>
    </xf>
    <xf numFmtId="0" fontId="20" fillId="0" borderId="6" xfId="0" applyFont="1" applyBorder="1" applyAlignment="1">
      <alignment horizontal="center" vertical="center"/>
    </xf>
    <xf numFmtId="14" fontId="35" fillId="8" borderId="1" xfId="0" applyNumberFormat="1" applyFont="1" applyFill="1" applyBorder="1" applyAlignment="1">
      <alignment horizontal="center" vertical="center"/>
    </xf>
    <xf numFmtId="0" fontId="23" fillId="0" borderId="1" xfId="0" applyFont="1" applyBorder="1" applyAlignment="1">
      <alignment horizontal="center" vertical="center"/>
    </xf>
    <xf numFmtId="0" fontId="33" fillId="9" borderId="1" xfId="0" applyFont="1" applyFill="1" applyBorder="1" applyAlignment="1">
      <alignment horizontal="center" vertical="center"/>
    </xf>
    <xf numFmtId="0" fontId="0" fillId="9" borderId="1" xfId="0" applyFont="1" applyFill="1" applyBorder="1" applyAlignment="1">
      <alignment horizontal="center" vertical="center"/>
    </xf>
    <xf numFmtId="0" fontId="20" fillId="22" borderId="1" xfId="0" applyFont="1" applyFill="1" applyBorder="1" applyAlignment="1">
      <alignment horizontal="center" vertical="center" wrapText="1"/>
    </xf>
    <xf numFmtId="0" fontId="20" fillId="22" borderId="1" xfId="0" applyFont="1" applyFill="1" applyBorder="1" applyAlignment="1">
      <alignment horizontal="center" vertical="center"/>
    </xf>
    <xf numFmtId="0" fontId="23" fillId="22" borderId="1" xfId="0" applyFont="1" applyFill="1" applyBorder="1" applyAlignment="1">
      <alignment horizontal="center" vertical="center"/>
    </xf>
    <xf numFmtId="0" fontId="34" fillId="22" borderId="1" xfId="0" applyFont="1" applyFill="1" applyBorder="1" applyAlignment="1">
      <alignment horizontal="center" vertical="center"/>
    </xf>
    <xf numFmtId="58" fontId="0" fillId="23" borderId="1" xfId="0" applyNumberFormat="1" applyFill="1" applyBorder="1">
      <alignment vertical="center"/>
    </xf>
    <xf numFmtId="0" fontId="0" fillId="23" borderId="1" xfId="0" applyFill="1" applyBorder="1">
      <alignment vertical="center"/>
    </xf>
    <xf numFmtId="58" fontId="0" fillId="24" borderId="1" xfId="0" applyNumberFormat="1" applyFill="1" applyBorder="1">
      <alignment vertical="center"/>
    </xf>
    <xf numFmtId="0" fontId="0" fillId="24" borderId="1" xfId="0" applyFill="1" applyBorder="1">
      <alignment vertical="center"/>
    </xf>
    <xf numFmtId="0" fontId="0" fillId="23" borderId="0" xfId="0" applyFill="1">
      <alignment vertical="center"/>
    </xf>
    <xf numFmtId="0" fontId="0" fillId="23" borderId="5" xfId="0" applyFill="1" applyBorder="1">
      <alignment vertical="center"/>
    </xf>
    <xf numFmtId="0" fontId="0" fillId="23" borderId="10" xfId="0" applyFill="1" applyBorder="1">
      <alignment vertical="center"/>
    </xf>
    <xf numFmtId="0" fontId="0" fillId="23" borderId="6" xfId="0" applyFill="1" applyBorder="1">
      <alignment vertical="center"/>
    </xf>
    <xf numFmtId="0" fontId="0" fillId="23" borderId="14" xfId="0" applyFill="1" applyBorder="1">
      <alignment vertical="center"/>
    </xf>
    <xf numFmtId="58" fontId="0" fillId="25" borderId="1" xfId="0" applyNumberFormat="1" applyFill="1" applyBorder="1">
      <alignment vertical="center"/>
    </xf>
    <xf numFmtId="0" fontId="0" fillId="25" borderId="1" xfId="0" applyFill="1" applyBorder="1">
      <alignment vertical="center"/>
    </xf>
    <xf numFmtId="0" fontId="0" fillId="9" borderId="1" xfId="0" applyFill="1" applyBorder="1">
      <alignment vertical="center"/>
    </xf>
    <xf numFmtId="0" fontId="0" fillId="12" borderId="1" xfId="0" applyFill="1" applyBorder="1">
      <alignment vertical="center"/>
    </xf>
    <xf numFmtId="58" fontId="0" fillId="26" borderId="1" xfId="0" applyNumberFormat="1" applyFill="1" applyBorder="1">
      <alignment vertical="center"/>
    </xf>
    <xf numFmtId="0" fontId="0" fillId="27" borderId="1" xfId="0" applyFill="1" applyBorder="1">
      <alignment vertical="center"/>
    </xf>
    <xf numFmtId="0" fontId="0" fillId="26" borderId="1" xfId="0" applyFill="1" applyBorder="1">
      <alignment vertical="center"/>
    </xf>
    <xf numFmtId="0" fontId="33" fillId="27" borderId="1" xfId="0" applyFont="1" applyFill="1" applyBorder="1">
      <alignment vertical="center"/>
    </xf>
    <xf numFmtId="0" fontId="36" fillId="0" borderId="0" xfId="0" applyFont="1" applyFill="1" applyAlignment="1">
      <alignment vertical="center"/>
    </xf>
    <xf numFmtId="0" fontId="9" fillId="0" borderId="0" xfId="0" applyFont="1">
      <alignment vertical="center"/>
    </xf>
    <xf numFmtId="0" fontId="37" fillId="28" borderId="1" xfId="0" applyFont="1" applyFill="1" applyBorder="1" applyAlignment="1">
      <alignment horizontal="left" vertical="center"/>
    </xf>
    <xf numFmtId="0" fontId="38" fillId="0" borderId="19" xfId="0" applyNumberFormat="1" applyFont="1" applyFill="1" applyBorder="1" applyAlignment="1"/>
    <xf numFmtId="0" fontId="39" fillId="28" borderId="1" xfId="0" applyFont="1" applyFill="1" applyBorder="1" applyAlignment="1">
      <alignment horizontal="left" vertical="center"/>
    </xf>
    <xf numFmtId="0" fontId="35" fillId="29" borderId="1" xfId="0" applyFont="1" applyFill="1" applyBorder="1" applyAlignment="1">
      <alignment horizontal="center" vertical="center" wrapText="1"/>
    </xf>
    <xf numFmtId="0" fontId="40" fillId="0" borderId="20" xfId="0" applyNumberFormat="1" applyFont="1" applyFill="1" applyBorder="1" applyAlignment="1"/>
    <xf numFmtId="0" fontId="24" fillId="0" borderId="1" xfId="0" applyFont="1" applyFill="1" applyBorder="1" applyAlignment="1">
      <alignment horizontal="center" vertical="center" wrapText="1"/>
    </xf>
    <xf numFmtId="0" fontId="40" fillId="0" borderId="19" xfId="0" applyNumberFormat="1" applyFont="1" applyFill="1" applyBorder="1" applyAlignment="1"/>
    <xf numFmtId="0" fontId="40" fillId="0" borderId="21" xfId="0" applyNumberFormat="1" applyFont="1" applyFill="1" applyBorder="1" applyAlignment="1"/>
    <xf numFmtId="0" fontId="24" fillId="19" borderId="1" xfId="0" applyFont="1" applyFill="1" applyBorder="1" applyAlignment="1">
      <alignment horizontal="center" vertical="center" wrapText="1"/>
    </xf>
    <xf numFmtId="0" fontId="24" fillId="18" borderId="1" xfId="0" applyFont="1" applyFill="1" applyBorder="1" applyAlignment="1">
      <alignment horizontal="center" vertical="center" wrapText="1"/>
    </xf>
    <xf numFmtId="0" fontId="24" fillId="21"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24" fillId="29" borderId="1" xfId="0" applyFont="1" applyFill="1" applyBorder="1" applyAlignment="1">
      <alignment horizontal="center" vertical="center" wrapText="1"/>
    </xf>
    <xf numFmtId="0" fontId="24" fillId="28" borderId="1" xfId="0" applyFont="1" applyFill="1" applyBorder="1" applyAlignment="1">
      <alignment horizontal="center" vertical="center" wrapText="1"/>
    </xf>
    <xf numFmtId="0" fontId="24" fillId="30" borderId="1" xfId="0" applyFont="1" applyFill="1" applyBorder="1" applyAlignment="1">
      <alignment horizontal="center" vertical="center" wrapText="1"/>
    </xf>
    <xf numFmtId="0" fontId="31" fillId="0" borderId="0" xfId="0" applyFont="1">
      <alignment vertical="center"/>
    </xf>
    <xf numFmtId="0" fontId="41" fillId="0" borderId="0" xfId="0" applyFont="1">
      <alignment vertical="center"/>
    </xf>
    <xf numFmtId="0" fontId="42" fillId="29" borderId="1" xfId="0" applyFont="1" applyFill="1" applyBorder="1" applyAlignment="1">
      <alignment horizontal="center" vertical="center" wrapText="1"/>
    </xf>
    <xf numFmtId="0" fontId="30" fillId="29" borderId="1" xfId="0" applyFont="1" applyFill="1" applyBorder="1" applyAlignment="1">
      <alignment horizontal="center" vertical="center" wrapText="1"/>
    </xf>
    <xf numFmtId="0" fontId="43" fillId="29" borderId="1" xfId="0" applyFont="1" applyFill="1" applyBorder="1" applyAlignment="1">
      <alignment horizontal="center" vertical="center" wrapText="1"/>
    </xf>
    <xf numFmtId="0" fontId="43" fillId="31" borderId="1" xfId="42" applyFont="1" applyFill="1" applyBorder="1" applyAlignment="1" applyProtection="1">
      <alignment horizontal="center" vertical="center" wrapText="1"/>
    </xf>
    <xf numFmtId="0" fontId="43" fillId="2" borderId="1" xfId="42" applyNumberFormat="1" applyFont="1" applyFill="1" applyBorder="1" applyAlignment="1" applyProtection="1">
      <alignment horizontal="center" vertical="center" wrapText="1"/>
    </xf>
    <xf numFmtId="0" fontId="44" fillId="0" borderId="1" xfId="42" applyNumberFormat="1" applyFont="1" applyFill="1" applyBorder="1" applyAlignment="1" applyProtection="1">
      <alignment horizontal="center" vertical="center" wrapText="1"/>
    </xf>
    <xf numFmtId="0" fontId="44" fillId="32" borderId="1" xfId="42" applyNumberFormat="1" applyFont="1" applyFill="1" applyBorder="1" applyAlignment="1" applyProtection="1">
      <alignment horizontal="center" vertical="center" wrapText="1"/>
    </xf>
    <xf numFmtId="0" fontId="44" fillId="33" borderId="1" xfId="42" applyNumberFormat="1" applyFont="1" applyFill="1" applyBorder="1" applyAlignment="1" applyProtection="1">
      <alignment horizontal="center" vertical="center" wrapText="1"/>
    </xf>
    <xf numFmtId="0" fontId="44" fillId="27" borderId="1" xfId="42" applyNumberFormat="1" applyFont="1" applyFill="1" applyBorder="1" applyAlignment="1" applyProtection="1">
      <alignment horizontal="center" vertical="center" wrapText="1"/>
    </xf>
    <xf numFmtId="0" fontId="43" fillId="34" borderId="1" xfId="42" applyNumberFormat="1" applyFont="1" applyFill="1" applyBorder="1" applyAlignment="1" applyProtection="1">
      <alignment horizontal="center" vertical="center" wrapText="1"/>
    </xf>
    <xf numFmtId="0" fontId="44" fillId="35" borderId="1" xfId="42" applyNumberFormat="1" applyFont="1" applyFill="1" applyBorder="1" applyAlignment="1" applyProtection="1">
      <alignment horizontal="center" vertical="center" wrapText="1"/>
    </xf>
    <xf numFmtId="0" fontId="43" fillId="36" borderId="1" xfId="42" applyNumberFormat="1" applyFont="1" applyFill="1" applyBorder="1" applyAlignment="1" applyProtection="1">
      <alignment horizontal="center" vertical="center" wrapText="1"/>
    </xf>
    <xf numFmtId="0" fontId="44" fillId="32" borderId="14" xfId="42" applyNumberFormat="1" applyFont="1" applyFill="1" applyBorder="1" applyAlignment="1" applyProtection="1">
      <alignment horizontal="center" vertical="center" wrapText="1"/>
    </xf>
    <xf numFmtId="14" fontId="44" fillId="32" borderId="14" xfId="5" applyNumberFormat="1" applyFont="1" applyFill="1" applyBorder="1" applyAlignment="1" applyProtection="1">
      <alignment horizontal="center" vertical="center" wrapText="1"/>
    </xf>
    <xf numFmtId="14" fontId="44" fillId="32" borderId="1" xfId="5" applyNumberFormat="1" applyFont="1" applyFill="1" applyBorder="1" applyAlignment="1" applyProtection="1">
      <alignment horizontal="center" vertical="center" wrapText="1"/>
    </xf>
    <xf numFmtId="176" fontId="44" fillId="27" borderId="10" xfId="42" applyNumberFormat="1" applyFont="1" applyFill="1" applyBorder="1" applyAlignment="1" applyProtection="1">
      <alignment horizontal="center" vertical="center" wrapText="1"/>
    </xf>
    <xf numFmtId="0" fontId="44" fillId="32" borderId="1" xfId="5" applyNumberFormat="1" applyFont="1" applyFill="1" applyBorder="1" applyAlignment="1" applyProtection="1">
      <alignment horizontal="center" vertical="center" wrapText="1"/>
    </xf>
    <xf numFmtId="0" fontId="44" fillId="8" borderId="1" xfId="42" applyFont="1" applyFill="1" applyBorder="1" applyAlignment="1" applyProtection="1">
      <alignment horizontal="center" vertical="center" wrapText="1"/>
    </xf>
    <xf numFmtId="0" fontId="43" fillId="8" borderId="1" xfId="42" applyFont="1" applyFill="1" applyBorder="1" applyAlignment="1">
      <alignment horizontal="center" vertical="center"/>
    </xf>
    <xf numFmtId="0" fontId="44" fillId="37" borderId="1" xfId="0" applyFont="1" applyFill="1" applyBorder="1" applyAlignment="1" applyProtection="1">
      <alignment horizontal="center" vertical="center" wrapText="1"/>
    </xf>
    <xf numFmtId="20" fontId="30" fillId="19" borderId="1" xfId="0" applyNumberFormat="1" applyFont="1" applyFill="1" applyBorder="1" applyAlignment="1">
      <alignment horizontal="center" vertical="center" wrapText="1"/>
    </xf>
    <xf numFmtId="20" fontId="30" fillId="21" borderId="1" xfId="0" applyNumberFormat="1" applyFont="1" applyFill="1" applyBorder="1" applyAlignment="1">
      <alignment horizontal="center" vertical="center" wrapText="1"/>
    </xf>
    <xf numFmtId="0" fontId="9" fillId="0" borderId="1" xfId="0" applyFont="1" applyBorder="1" applyAlignment="1">
      <alignment horizontal="center" vertical="center"/>
    </xf>
    <xf numFmtId="0" fontId="41" fillId="0" borderId="1" xfId="0" applyFont="1" applyBorder="1">
      <alignment vertical="center"/>
    </xf>
    <xf numFmtId="20" fontId="30" fillId="0" borderId="1" xfId="0" applyNumberFormat="1" applyFont="1" applyFill="1" applyBorder="1" applyAlignment="1">
      <alignment horizontal="center" vertical="center" wrapText="1"/>
    </xf>
    <xf numFmtId="20" fontId="30" fillId="18" borderId="1" xfId="0" applyNumberFormat="1" applyFont="1" applyFill="1" applyBorder="1" applyAlignment="1">
      <alignment horizontal="center" vertical="center" wrapText="1"/>
    </xf>
    <xf numFmtId="0" fontId="30" fillId="28" borderId="1" xfId="0" applyFont="1" applyFill="1" applyBorder="1" applyAlignment="1">
      <alignment horizontal="center" vertical="center" wrapText="1"/>
    </xf>
    <xf numFmtId="0" fontId="30" fillId="30" borderId="1" xfId="0" applyFont="1" applyFill="1" applyBorder="1" applyAlignment="1">
      <alignment horizontal="center" vertical="center" wrapText="1"/>
    </xf>
    <xf numFmtId="0" fontId="24" fillId="38" borderId="1" xfId="0" applyFont="1" applyFill="1" applyBorder="1" applyAlignment="1">
      <alignment horizontal="center" vertical="center" wrapText="1"/>
    </xf>
    <xf numFmtId="0" fontId="24" fillId="39"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176" fontId="31" fillId="0" borderId="1" xfId="0" applyNumberFormat="1" applyFont="1" applyBorder="1" applyAlignment="1">
      <alignment horizontal="center" vertical="center"/>
    </xf>
    <xf numFmtId="176" fontId="31" fillId="0" borderId="1" xfId="0" applyNumberFormat="1" applyFont="1" applyBorder="1">
      <alignment vertical="center"/>
    </xf>
    <xf numFmtId="20" fontId="30" fillId="40" borderId="1" xfId="0" applyNumberFormat="1" applyFont="1" applyFill="1" applyBorder="1" applyAlignment="1">
      <alignment horizontal="center" vertical="center" wrapText="1"/>
    </xf>
    <xf numFmtId="21" fontId="30" fillId="0" borderId="1" xfId="0" applyNumberFormat="1" applyFont="1" applyFill="1" applyBorder="1" applyAlignment="1">
      <alignment horizontal="center" vertical="center" wrapText="1"/>
    </xf>
    <xf numFmtId="0" fontId="30" fillId="40" borderId="1" xfId="0" applyFont="1" applyFill="1" applyBorder="1" applyAlignment="1">
      <alignment horizontal="center" vertical="center" wrapText="1"/>
    </xf>
    <xf numFmtId="0" fontId="24" fillId="41" borderId="1" xfId="0" applyFont="1" applyFill="1" applyBorder="1" applyAlignment="1">
      <alignment horizontal="center" vertical="center" wrapText="1"/>
    </xf>
    <xf numFmtId="0" fontId="24" fillId="42" borderId="1" xfId="0" applyFont="1" applyFill="1" applyBorder="1" applyAlignment="1">
      <alignment horizontal="center" vertical="center" wrapText="1"/>
    </xf>
    <xf numFmtId="0" fontId="41" fillId="40" borderId="1" xfId="0" applyFont="1" applyFill="1" applyBorder="1" applyAlignment="1">
      <alignment vertical="center" wrapText="1"/>
    </xf>
    <xf numFmtId="0" fontId="41" fillId="40" borderId="1" xfId="0" applyFont="1" applyFill="1" applyBorder="1">
      <alignment vertical="center"/>
    </xf>
    <xf numFmtId="0" fontId="24" fillId="43" borderId="1" xfId="0" applyFont="1" applyFill="1" applyBorder="1" applyAlignment="1">
      <alignment horizontal="center" vertical="center" wrapText="1"/>
    </xf>
    <xf numFmtId="0" fontId="24" fillId="44" borderId="1" xfId="0" applyFont="1" applyFill="1" applyBorder="1" applyAlignment="1">
      <alignment horizontal="center" vertical="center" wrapText="1"/>
    </xf>
    <xf numFmtId="0" fontId="4" fillId="6" borderId="2" xfId="0" applyFont="1" applyFill="1" applyBorder="1" applyAlignment="1" quotePrefix="1">
      <alignment wrapText="1"/>
    </xf>
  </cellXfs>
  <cellStyles count="53">
    <cellStyle name="常规" xfId="0" builtinId="0"/>
    <cellStyle name="货币[0]" xfId="1" builtinId="7"/>
    <cellStyle name="20% - 强调文字颜色 3" xfId="2" builtinId="38"/>
    <cellStyle name="输入" xfId="3" builtinId="20"/>
    <cellStyle name="货币" xfId="4" builtinId="4"/>
    <cellStyle name="常规_Sheet0" xfId="5"/>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常规 6" xfId="14"/>
    <cellStyle name="注释" xfId="15" builtinId="10"/>
    <cellStyle name="60% - 强调文字颜色 2" xfId="16" builtinId="36"/>
    <cellStyle name="标题 4" xfId="17" builtinId="19"/>
    <cellStyle name="警告文本" xfId="18" builtinId="11"/>
    <cellStyle name="标题" xfId="19" builtinId="15"/>
    <cellStyle name="解释性文本" xfId="20" builtinId="53"/>
    <cellStyle name="标题 1" xfId="21" builtinId="16"/>
    <cellStyle name="标题 2" xfId="22" builtinId="17"/>
    <cellStyle name="60% - 强调文字颜色 1" xfId="23" builtinId="32"/>
    <cellStyle name="标题 3" xfId="24" builtinId="18"/>
    <cellStyle name="60% - 强调文字颜色 4" xfId="25" builtinId="44"/>
    <cellStyle name="输出" xfId="26" builtinId="21"/>
    <cellStyle name="计算" xfId="27" builtinId="22"/>
    <cellStyle name="检查单元格" xfId="28" builtinId="23"/>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常规 3 2" xfId="42"/>
    <cellStyle name="强调文字颜色 4" xfId="43" builtinId="41"/>
    <cellStyle name="20% - 强调文字颜色 4" xfId="44" builtinId="42"/>
    <cellStyle name="40% - 强调文字颜色 4" xfId="45" builtinId="43"/>
    <cellStyle name="强调文字颜色 5" xfId="46" builtinId="45"/>
    <cellStyle name="40% - 强调文字颜色 5" xfId="47" builtinId="47"/>
    <cellStyle name="60% - 强调文字颜色 5" xfId="48" builtinId="48"/>
    <cellStyle name="强调文字颜色 6" xfId="49" builtinId="49"/>
    <cellStyle name="40% - 强调文字颜色 6" xfId="50" builtinId="51"/>
    <cellStyle name="60% - 强调文字颜色 6" xfId="51" builtinId="52"/>
    <cellStyle name="常规 3" xfId="52"/>
  </cellStyles>
  <dxfs count="4">
    <dxf>
      <fill>
        <patternFill patternType="solid">
          <bgColor theme="4"/>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s>
  <tableStyles count="0" defaultTableStyle="TableStyleMedium2" defaultPivotStyle="PivotStyleLight16"/>
  <colors>
    <mruColors>
      <color rgb="00FF505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2.xml"/><Relationship Id="rId14" Type="http://schemas.openxmlformats.org/officeDocument/2006/relationships/externalLink" Target="externalLinks/externalLink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47</xdr:row>
      <xdr:rowOff>28575</xdr:rowOff>
    </xdr:from>
    <xdr:to>
      <xdr:col>4</xdr:col>
      <xdr:colOff>38100</xdr:colOff>
      <xdr:row>48</xdr:row>
      <xdr:rowOff>28575</xdr:rowOff>
    </xdr:to>
    <xdr:cxnSp>
      <xdr:nvCxnSpPr>
        <xdr:cNvPr id="2" name="直接连接符 1"/>
        <xdr:cNvCxnSpPr/>
      </xdr:nvCxnSpPr>
      <xdr:spPr>
        <a:xfrm>
          <a:off x="2457450" y="8540750"/>
          <a:ext cx="38100" cy="19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83</xdr:row>
      <xdr:rowOff>28575</xdr:rowOff>
    </xdr:from>
    <xdr:to>
      <xdr:col>4</xdr:col>
      <xdr:colOff>38100</xdr:colOff>
      <xdr:row>85</xdr:row>
      <xdr:rowOff>28575</xdr:rowOff>
    </xdr:to>
    <xdr:cxnSp>
      <xdr:nvCxnSpPr>
        <xdr:cNvPr id="3" name="直接连接符 2"/>
        <xdr:cNvCxnSpPr/>
      </xdr:nvCxnSpPr>
      <xdr:spPr>
        <a:xfrm>
          <a:off x="24574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790575</xdr:colOff>
      <xdr:row>83</xdr:row>
      <xdr:rowOff>28575</xdr:rowOff>
    </xdr:from>
    <xdr:to>
      <xdr:col>5</xdr:col>
      <xdr:colOff>28575</xdr:colOff>
      <xdr:row>85</xdr:row>
      <xdr:rowOff>28575</xdr:rowOff>
    </xdr:to>
    <xdr:cxnSp>
      <xdr:nvCxnSpPr>
        <xdr:cNvPr id="4" name="直接连接符 3"/>
        <xdr:cNvCxnSpPr/>
      </xdr:nvCxnSpPr>
      <xdr:spPr>
        <a:xfrm>
          <a:off x="3248025" y="16055975"/>
          <a:ext cx="28575"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83</xdr:row>
      <xdr:rowOff>28575</xdr:rowOff>
    </xdr:from>
    <xdr:to>
      <xdr:col>6</xdr:col>
      <xdr:colOff>38100</xdr:colOff>
      <xdr:row>85</xdr:row>
      <xdr:rowOff>28575</xdr:rowOff>
    </xdr:to>
    <xdr:cxnSp>
      <xdr:nvCxnSpPr>
        <xdr:cNvPr id="5" name="直接连接符 4"/>
        <xdr:cNvCxnSpPr/>
      </xdr:nvCxnSpPr>
      <xdr:spPr>
        <a:xfrm>
          <a:off x="40386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83</xdr:row>
      <xdr:rowOff>28575</xdr:rowOff>
    </xdr:from>
    <xdr:to>
      <xdr:col>7</xdr:col>
      <xdr:colOff>38100</xdr:colOff>
      <xdr:row>85</xdr:row>
      <xdr:rowOff>28575</xdr:rowOff>
    </xdr:to>
    <xdr:cxnSp>
      <xdr:nvCxnSpPr>
        <xdr:cNvPr id="6" name="直接连接符 5"/>
        <xdr:cNvCxnSpPr/>
      </xdr:nvCxnSpPr>
      <xdr:spPr>
        <a:xfrm>
          <a:off x="48291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83</xdr:row>
      <xdr:rowOff>28575</xdr:rowOff>
    </xdr:from>
    <xdr:to>
      <xdr:col>8</xdr:col>
      <xdr:colOff>38100</xdr:colOff>
      <xdr:row>85</xdr:row>
      <xdr:rowOff>28575</xdr:rowOff>
    </xdr:to>
    <xdr:cxnSp>
      <xdr:nvCxnSpPr>
        <xdr:cNvPr id="7" name="直接连接符 6"/>
        <xdr:cNvCxnSpPr/>
      </xdr:nvCxnSpPr>
      <xdr:spPr>
        <a:xfrm>
          <a:off x="56197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83</xdr:row>
      <xdr:rowOff>28575</xdr:rowOff>
    </xdr:from>
    <xdr:to>
      <xdr:col>9</xdr:col>
      <xdr:colOff>38100</xdr:colOff>
      <xdr:row>85</xdr:row>
      <xdr:rowOff>28575</xdr:rowOff>
    </xdr:to>
    <xdr:cxnSp>
      <xdr:nvCxnSpPr>
        <xdr:cNvPr id="8" name="直接连接符 7"/>
        <xdr:cNvCxnSpPr/>
      </xdr:nvCxnSpPr>
      <xdr:spPr>
        <a:xfrm>
          <a:off x="64103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83</xdr:row>
      <xdr:rowOff>28575</xdr:rowOff>
    </xdr:from>
    <xdr:to>
      <xdr:col>10</xdr:col>
      <xdr:colOff>38100</xdr:colOff>
      <xdr:row>85</xdr:row>
      <xdr:rowOff>28575</xdr:rowOff>
    </xdr:to>
    <xdr:cxnSp>
      <xdr:nvCxnSpPr>
        <xdr:cNvPr id="9" name="直接连接符 8"/>
        <xdr:cNvCxnSpPr/>
      </xdr:nvCxnSpPr>
      <xdr:spPr>
        <a:xfrm>
          <a:off x="72009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83</xdr:row>
      <xdr:rowOff>28575</xdr:rowOff>
    </xdr:from>
    <xdr:to>
      <xdr:col>11</xdr:col>
      <xdr:colOff>38100</xdr:colOff>
      <xdr:row>85</xdr:row>
      <xdr:rowOff>28575</xdr:rowOff>
    </xdr:to>
    <xdr:cxnSp>
      <xdr:nvCxnSpPr>
        <xdr:cNvPr id="10" name="直接连接符 9"/>
        <xdr:cNvCxnSpPr/>
      </xdr:nvCxnSpPr>
      <xdr:spPr>
        <a:xfrm>
          <a:off x="79914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83</xdr:row>
      <xdr:rowOff>28575</xdr:rowOff>
    </xdr:from>
    <xdr:to>
      <xdr:col>12</xdr:col>
      <xdr:colOff>38100</xdr:colOff>
      <xdr:row>85</xdr:row>
      <xdr:rowOff>28575</xdr:rowOff>
    </xdr:to>
    <xdr:cxnSp>
      <xdr:nvCxnSpPr>
        <xdr:cNvPr id="11" name="直接连接符 10"/>
        <xdr:cNvCxnSpPr/>
      </xdr:nvCxnSpPr>
      <xdr:spPr>
        <a:xfrm>
          <a:off x="87820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83</xdr:row>
      <xdr:rowOff>28575</xdr:rowOff>
    </xdr:from>
    <xdr:to>
      <xdr:col>13</xdr:col>
      <xdr:colOff>38100</xdr:colOff>
      <xdr:row>85</xdr:row>
      <xdr:rowOff>28575</xdr:rowOff>
    </xdr:to>
    <xdr:cxnSp>
      <xdr:nvCxnSpPr>
        <xdr:cNvPr id="12" name="直接连接符 11"/>
        <xdr:cNvCxnSpPr/>
      </xdr:nvCxnSpPr>
      <xdr:spPr>
        <a:xfrm>
          <a:off x="95726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83</xdr:row>
      <xdr:rowOff>28575</xdr:rowOff>
    </xdr:from>
    <xdr:to>
      <xdr:col>14</xdr:col>
      <xdr:colOff>38100</xdr:colOff>
      <xdr:row>85</xdr:row>
      <xdr:rowOff>28575</xdr:rowOff>
    </xdr:to>
    <xdr:cxnSp>
      <xdr:nvCxnSpPr>
        <xdr:cNvPr id="13" name="直接连接符 12"/>
        <xdr:cNvCxnSpPr/>
      </xdr:nvCxnSpPr>
      <xdr:spPr>
        <a:xfrm>
          <a:off x="104584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83</xdr:row>
      <xdr:rowOff>28575</xdr:rowOff>
    </xdr:from>
    <xdr:to>
      <xdr:col>15</xdr:col>
      <xdr:colOff>38100</xdr:colOff>
      <xdr:row>85</xdr:row>
      <xdr:rowOff>28575</xdr:rowOff>
    </xdr:to>
    <xdr:cxnSp>
      <xdr:nvCxnSpPr>
        <xdr:cNvPr id="14" name="直接连接符 13"/>
        <xdr:cNvCxnSpPr/>
      </xdr:nvCxnSpPr>
      <xdr:spPr>
        <a:xfrm>
          <a:off x="113442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83</xdr:row>
      <xdr:rowOff>28575</xdr:rowOff>
    </xdr:from>
    <xdr:to>
      <xdr:col>16</xdr:col>
      <xdr:colOff>38100</xdr:colOff>
      <xdr:row>85</xdr:row>
      <xdr:rowOff>28575</xdr:rowOff>
    </xdr:to>
    <xdr:cxnSp>
      <xdr:nvCxnSpPr>
        <xdr:cNvPr id="15" name="直接连接符 14"/>
        <xdr:cNvCxnSpPr/>
      </xdr:nvCxnSpPr>
      <xdr:spPr>
        <a:xfrm>
          <a:off x="122301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83</xdr:row>
      <xdr:rowOff>28575</xdr:rowOff>
    </xdr:from>
    <xdr:to>
      <xdr:col>17</xdr:col>
      <xdr:colOff>38100</xdr:colOff>
      <xdr:row>85</xdr:row>
      <xdr:rowOff>28575</xdr:rowOff>
    </xdr:to>
    <xdr:cxnSp>
      <xdr:nvCxnSpPr>
        <xdr:cNvPr id="16" name="直接连接符 15"/>
        <xdr:cNvCxnSpPr/>
      </xdr:nvCxnSpPr>
      <xdr:spPr>
        <a:xfrm>
          <a:off x="131159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83</xdr:row>
      <xdr:rowOff>28575</xdr:rowOff>
    </xdr:from>
    <xdr:to>
      <xdr:col>18</xdr:col>
      <xdr:colOff>38100</xdr:colOff>
      <xdr:row>85</xdr:row>
      <xdr:rowOff>28575</xdr:rowOff>
    </xdr:to>
    <xdr:cxnSp>
      <xdr:nvCxnSpPr>
        <xdr:cNvPr id="17" name="直接连接符 16"/>
        <xdr:cNvCxnSpPr/>
      </xdr:nvCxnSpPr>
      <xdr:spPr>
        <a:xfrm>
          <a:off x="140017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83</xdr:row>
      <xdr:rowOff>28575</xdr:rowOff>
    </xdr:from>
    <xdr:to>
      <xdr:col>19</xdr:col>
      <xdr:colOff>38100</xdr:colOff>
      <xdr:row>85</xdr:row>
      <xdr:rowOff>28575</xdr:rowOff>
    </xdr:to>
    <xdr:cxnSp>
      <xdr:nvCxnSpPr>
        <xdr:cNvPr id="18" name="直接连接符 17"/>
        <xdr:cNvCxnSpPr/>
      </xdr:nvCxnSpPr>
      <xdr:spPr>
        <a:xfrm>
          <a:off x="148875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83</xdr:row>
      <xdr:rowOff>28575</xdr:rowOff>
    </xdr:from>
    <xdr:to>
      <xdr:col>20</xdr:col>
      <xdr:colOff>38100</xdr:colOff>
      <xdr:row>85</xdr:row>
      <xdr:rowOff>28575</xdr:rowOff>
    </xdr:to>
    <xdr:cxnSp>
      <xdr:nvCxnSpPr>
        <xdr:cNvPr id="19" name="直接连接符 18"/>
        <xdr:cNvCxnSpPr/>
      </xdr:nvCxnSpPr>
      <xdr:spPr>
        <a:xfrm>
          <a:off x="157734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83</xdr:row>
      <xdr:rowOff>28575</xdr:rowOff>
    </xdr:from>
    <xdr:to>
      <xdr:col>21</xdr:col>
      <xdr:colOff>38100</xdr:colOff>
      <xdr:row>85</xdr:row>
      <xdr:rowOff>28575</xdr:rowOff>
    </xdr:to>
    <xdr:cxnSp>
      <xdr:nvCxnSpPr>
        <xdr:cNvPr id="20" name="直接连接符 19"/>
        <xdr:cNvCxnSpPr/>
      </xdr:nvCxnSpPr>
      <xdr:spPr>
        <a:xfrm>
          <a:off x="166592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83</xdr:row>
      <xdr:rowOff>28575</xdr:rowOff>
    </xdr:from>
    <xdr:to>
      <xdr:col>22</xdr:col>
      <xdr:colOff>38100</xdr:colOff>
      <xdr:row>85</xdr:row>
      <xdr:rowOff>28575</xdr:rowOff>
    </xdr:to>
    <xdr:cxnSp>
      <xdr:nvCxnSpPr>
        <xdr:cNvPr id="21" name="直接连接符 20"/>
        <xdr:cNvCxnSpPr/>
      </xdr:nvCxnSpPr>
      <xdr:spPr>
        <a:xfrm>
          <a:off x="175450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83</xdr:row>
      <xdr:rowOff>28575</xdr:rowOff>
    </xdr:from>
    <xdr:to>
      <xdr:col>23</xdr:col>
      <xdr:colOff>38100</xdr:colOff>
      <xdr:row>85</xdr:row>
      <xdr:rowOff>28575</xdr:rowOff>
    </xdr:to>
    <xdr:cxnSp>
      <xdr:nvCxnSpPr>
        <xdr:cNvPr id="22" name="直接连接符 21"/>
        <xdr:cNvCxnSpPr/>
      </xdr:nvCxnSpPr>
      <xdr:spPr>
        <a:xfrm>
          <a:off x="184308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83</xdr:row>
      <xdr:rowOff>28575</xdr:rowOff>
    </xdr:from>
    <xdr:to>
      <xdr:col>24</xdr:col>
      <xdr:colOff>38100</xdr:colOff>
      <xdr:row>85</xdr:row>
      <xdr:rowOff>28575</xdr:rowOff>
    </xdr:to>
    <xdr:cxnSp>
      <xdr:nvCxnSpPr>
        <xdr:cNvPr id="23" name="直接连接符 22"/>
        <xdr:cNvCxnSpPr/>
      </xdr:nvCxnSpPr>
      <xdr:spPr>
        <a:xfrm>
          <a:off x="193167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83</xdr:row>
      <xdr:rowOff>28575</xdr:rowOff>
    </xdr:from>
    <xdr:to>
      <xdr:col>25</xdr:col>
      <xdr:colOff>38100</xdr:colOff>
      <xdr:row>85</xdr:row>
      <xdr:rowOff>28575</xdr:rowOff>
    </xdr:to>
    <xdr:cxnSp>
      <xdr:nvCxnSpPr>
        <xdr:cNvPr id="24" name="直接连接符 23"/>
        <xdr:cNvCxnSpPr/>
      </xdr:nvCxnSpPr>
      <xdr:spPr>
        <a:xfrm>
          <a:off x="202025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83</xdr:row>
      <xdr:rowOff>28575</xdr:rowOff>
    </xdr:from>
    <xdr:to>
      <xdr:col>26</xdr:col>
      <xdr:colOff>38100</xdr:colOff>
      <xdr:row>85</xdr:row>
      <xdr:rowOff>28575</xdr:rowOff>
    </xdr:to>
    <xdr:cxnSp>
      <xdr:nvCxnSpPr>
        <xdr:cNvPr id="25" name="直接连接符 24"/>
        <xdr:cNvCxnSpPr/>
      </xdr:nvCxnSpPr>
      <xdr:spPr>
        <a:xfrm>
          <a:off x="210883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28575</xdr:rowOff>
    </xdr:from>
    <xdr:to>
      <xdr:col>27</xdr:col>
      <xdr:colOff>38100</xdr:colOff>
      <xdr:row>85</xdr:row>
      <xdr:rowOff>28575</xdr:rowOff>
    </xdr:to>
    <xdr:cxnSp>
      <xdr:nvCxnSpPr>
        <xdr:cNvPr id="26" name="直接连接符 25"/>
        <xdr:cNvCxnSpPr/>
      </xdr:nvCxnSpPr>
      <xdr:spPr>
        <a:xfrm>
          <a:off x="219741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83</xdr:row>
      <xdr:rowOff>28575</xdr:rowOff>
    </xdr:from>
    <xdr:to>
      <xdr:col>28</xdr:col>
      <xdr:colOff>38100</xdr:colOff>
      <xdr:row>85</xdr:row>
      <xdr:rowOff>28575</xdr:rowOff>
    </xdr:to>
    <xdr:cxnSp>
      <xdr:nvCxnSpPr>
        <xdr:cNvPr id="27" name="直接连接符 26"/>
        <xdr:cNvCxnSpPr/>
      </xdr:nvCxnSpPr>
      <xdr:spPr>
        <a:xfrm>
          <a:off x="228600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83</xdr:row>
      <xdr:rowOff>28575</xdr:rowOff>
    </xdr:from>
    <xdr:to>
      <xdr:col>29</xdr:col>
      <xdr:colOff>38100</xdr:colOff>
      <xdr:row>85</xdr:row>
      <xdr:rowOff>28575</xdr:rowOff>
    </xdr:to>
    <xdr:cxnSp>
      <xdr:nvCxnSpPr>
        <xdr:cNvPr id="28" name="直接连接符 27"/>
        <xdr:cNvCxnSpPr/>
      </xdr:nvCxnSpPr>
      <xdr:spPr>
        <a:xfrm>
          <a:off x="237458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83</xdr:row>
      <xdr:rowOff>28575</xdr:rowOff>
    </xdr:from>
    <xdr:to>
      <xdr:col>30</xdr:col>
      <xdr:colOff>38100</xdr:colOff>
      <xdr:row>85</xdr:row>
      <xdr:rowOff>28575</xdr:rowOff>
    </xdr:to>
    <xdr:cxnSp>
      <xdr:nvCxnSpPr>
        <xdr:cNvPr id="29" name="直接连接符 28"/>
        <xdr:cNvCxnSpPr/>
      </xdr:nvCxnSpPr>
      <xdr:spPr>
        <a:xfrm>
          <a:off x="246316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83</xdr:row>
      <xdr:rowOff>28575</xdr:rowOff>
    </xdr:from>
    <xdr:to>
      <xdr:col>31</xdr:col>
      <xdr:colOff>38100</xdr:colOff>
      <xdr:row>85</xdr:row>
      <xdr:rowOff>28575</xdr:rowOff>
    </xdr:to>
    <xdr:cxnSp>
      <xdr:nvCxnSpPr>
        <xdr:cNvPr id="30" name="直接连接符 29"/>
        <xdr:cNvCxnSpPr/>
      </xdr:nvCxnSpPr>
      <xdr:spPr>
        <a:xfrm>
          <a:off x="255174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83</xdr:row>
      <xdr:rowOff>28575</xdr:rowOff>
    </xdr:from>
    <xdr:to>
      <xdr:col>32</xdr:col>
      <xdr:colOff>38100</xdr:colOff>
      <xdr:row>85</xdr:row>
      <xdr:rowOff>28575</xdr:rowOff>
    </xdr:to>
    <xdr:cxnSp>
      <xdr:nvCxnSpPr>
        <xdr:cNvPr id="31" name="直接连接符 30"/>
        <xdr:cNvCxnSpPr/>
      </xdr:nvCxnSpPr>
      <xdr:spPr>
        <a:xfrm>
          <a:off x="264033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83</xdr:row>
      <xdr:rowOff>28575</xdr:rowOff>
    </xdr:from>
    <xdr:to>
      <xdr:col>4</xdr:col>
      <xdr:colOff>38100</xdr:colOff>
      <xdr:row>85</xdr:row>
      <xdr:rowOff>28575</xdr:rowOff>
    </xdr:to>
    <xdr:cxnSp>
      <xdr:nvCxnSpPr>
        <xdr:cNvPr id="32" name="直接连接符 31"/>
        <xdr:cNvCxnSpPr/>
      </xdr:nvCxnSpPr>
      <xdr:spPr>
        <a:xfrm>
          <a:off x="24574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790575</xdr:colOff>
      <xdr:row>83</xdr:row>
      <xdr:rowOff>28575</xdr:rowOff>
    </xdr:from>
    <xdr:to>
      <xdr:col>5</xdr:col>
      <xdr:colOff>28575</xdr:colOff>
      <xdr:row>85</xdr:row>
      <xdr:rowOff>28575</xdr:rowOff>
    </xdr:to>
    <xdr:cxnSp>
      <xdr:nvCxnSpPr>
        <xdr:cNvPr id="33" name="直接连接符 32"/>
        <xdr:cNvCxnSpPr/>
      </xdr:nvCxnSpPr>
      <xdr:spPr>
        <a:xfrm>
          <a:off x="3248025" y="16055975"/>
          <a:ext cx="28575"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83</xdr:row>
      <xdr:rowOff>28575</xdr:rowOff>
    </xdr:from>
    <xdr:to>
      <xdr:col>6</xdr:col>
      <xdr:colOff>38100</xdr:colOff>
      <xdr:row>85</xdr:row>
      <xdr:rowOff>28575</xdr:rowOff>
    </xdr:to>
    <xdr:cxnSp>
      <xdr:nvCxnSpPr>
        <xdr:cNvPr id="34" name="直接连接符 33"/>
        <xdr:cNvCxnSpPr/>
      </xdr:nvCxnSpPr>
      <xdr:spPr>
        <a:xfrm>
          <a:off x="40386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83</xdr:row>
      <xdr:rowOff>28575</xdr:rowOff>
    </xdr:from>
    <xdr:to>
      <xdr:col>7</xdr:col>
      <xdr:colOff>38100</xdr:colOff>
      <xdr:row>85</xdr:row>
      <xdr:rowOff>28575</xdr:rowOff>
    </xdr:to>
    <xdr:cxnSp>
      <xdr:nvCxnSpPr>
        <xdr:cNvPr id="35" name="直接连接符 34"/>
        <xdr:cNvCxnSpPr/>
      </xdr:nvCxnSpPr>
      <xdr:spPr>
        <a:xfrm>
          <a:off x="48291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83</xdr:row>
      <xdr:rowOff>28575</xdr:rowOff>
    </xdr:from>
    <xdr:to>
      <xdr:col>8</xdr:col>
      <xdr:colOff>38100</xdr:colOff>
      <xdr:row>85</xdr:row>
      <xdr:rowOff>28575</xdr:rowOff>
    </xdr:to>
    <xdr:cxnSp>
      <xdr:nvCxnSpPr>
        <xdr:cNvPr id="36" name="直接连接符 35"/>
        <xdr:cNvCxnSpPr/>
      </xdr:nvCxnSpPr>
      <xdr:spPr>
        <a:xfrm>
          <a:off x="56197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83</xdr:row>
      <xdr:rowOff>28575</xdr:rowOff>
    </xdr:from>
    <xdr:to>
      <xdr:col>9</xdr:col>
      <xdr:colOff>38100</xdr:colOff>
      <xdr:row>85</xdr:row>
      <xdr:rowOff>28575</xdr:rowOff>
    </xdr:to>
    <xdr:cxnSp>
      <xdr:nvCxnSpPr>
        <xdr:cNvPr id="37" name="直接连接符 36"/>
        <xdr:cNvCxnSpPr/>
      </xdr:nvCxnSpPr>
      <xdr:spPr>
        <a:xfrm>
          <a:off x="64103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83</xdr:row>
      <xdr:rowOff>28575</xdr:rowOff>
    </xdr:from>
    <xdr:to>
      <xdr:col>10</xdr:col>
      <xdr:colOff>38100</xdr:colOff>
      <xdr:row>85</xdr:row>
      <xdr:rowOff>28575</xdr:rowOff>
    </xdr:to>
    <xdr:cxnSp>
      <xdr:nvCxnSpPr>
        <xdr:cNvPr id="38" name="直接连接符 37"/>
        <xdr:cNvCxnSpPr/>
      </xdr:nvCxnSpPr>
      <xdr:spPr>
        <a:xfrm>
          <a:off x="72009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83</xdr:row>
      <xdr:rowOff>28575</xdr:rowOff>
    </xdr:from>
    <xdr:to>
      <xdr:col>11</xdr:col>
      <xdr:colOff>38100</xdr:colOff>
      <xdr:row>85</xdr:row>
      <xdr:rowOff>28575</xdr:rowOff>
    </xdr:to>
    <xdr:cxnSp>
      <xdr:nvCxnSpPr>
        <xdr:cNvPr id="39" name="直接连接符 38"/>
        <xdr:cNvCxnSpPr/>
      </xdr:nvCxnSpPr>
      <xdr:spPr>
        <a:xfrm>
          <a:off x="79914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83</xdr:row>
      <xdr:rowOff>28575</xdr:rowOff>
    </xdr:from>
    <xdr:to>
      <xdr:col>12</xdr:col>
      <xdr:colOff>38100</xdr:colOff>
      <xdr:row>85</xdr:row>
      <xdr:rowOff>28575</xdr:rowOff>
    </xdr:to>
    <xdr:cxnSp>
      <xdr:nvCxnSpPr>
        <xdr:cNvPr id="40" name="直接连接符 39"/>
        <xdr:cNvCxnSpPr/>
      </xdr:nvCxnSpPr>
      <xdr:spPr>
        <a:xfrm>
          <a:off x="87820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83</xdr:row>
      <xdr:rowOff>28575</xdr:rowOff>
    </xdr:from>
    <xdr:to>
      <xdr:col>13</xdr:col>
      <xdr:colOff>38100</xdr:colOff>
      <xdr:row>85</xdr:row>
      <xdr:rowOff>28575</xdr:rowOff>
    </xdr:to>
    <xdr:cxnSp>
      <xdr:nvCxnSpPr>
        <xdr:cNvPr id="41" name="直接连接符 40"/>
        <xdr:cNvCxnSpPr/>
      </xdr:nvCxnSpPr>
      <xdr:spPr>
        <a:xfrm>
          <a:off x="95726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83</xdr:row>
      <xdr:rowOff>28575</xdr:rowOff>
    </xdr:from>
    <xdr:to>
      <xdr:col>14</xdr:col>
      <xdr:colOff>38100</xdr:colOff>
      <xdr:row>85</xdr:row>
      <xdr:rowOff>28575</xdr:rowOff>
    </xdr:to>
    <xdr:cxnSp>
      <xdr:nvCxnSpPr>
        <xdr:cNvPr id="42" name="直接连接符 41"/>
        <xdr:cNvCxnSpPr/>
      </xdr:nvCxnSpPr>
      <xdr:spPr>
        <a:xfrm>
          <a:off x="104584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83</xdr:row>
      <xdr:rowOff>28575</xdr:rowOff>
    </xdr:from>
    <xdr:to>
      <xdr:col>15</xdr:col>
      <xdr:colOff>38100</xdr:colOff>
      <xdr:row>85</xdr:row>
      <xdr:rowOff>28575</xdr:rowOff>
    </xdr:to>
    <xdr:cxnSp>
      <xdr:nvCxnSpPr>
        <xdr:cNvPr id="43" name="直接连接符 42"/>
        <xdr:cNvCxnSpPr/>
      </xdr:nvCxnSpPr>
      <xdr:spPr>
        <a:xfrm>
          <a:off x="113442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83</xdr:row>
      <xdr:rowOff>28575</xdr:rowOff>
    </xdr:from>
    <xdr:to>
      <xdr:col>16</xdr:col>
      <xdr:colOff>38100</xdr:colOff>
      <xdr:row>85</xdr:row>
      <xdr:rowOff>28575</xdr:rowOff>
    </xdr:to>
    <xdr:cxnSp>
      <xdr:nvCxnSpPr>
        <xdr:cNvPr id="44" name="直接连接符 43"/>
        <xdr:cNvCxnSpPr/>
      </xdr:nvCxnSpPr>
      <xdr:spPr>
        <a:xfrm>
          <a:off x="122301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83</xdr:row>
      <xdr:rowOff>28575</xdr:rowOff>
    </xdr:from>
    <xdr:to>
      <xdr:col>17</xdr:col>
      <xdr:colOff>38100</xdr:colOff>
      <xdr:row>85</xdr:row>
      <xdr:rowOff>28575</xdr:rowOff>
    </xdr:to>
    <xdr:cxnSp>
      <xdr:nvCxnSpPr>
        <xdr:cNvPr id="45" name="直接连接符 44"/>
        <xdr:cNvCxnSpPr/>
      </xdr:nvCxnSpPr>
      <xdr:spPr>
        <a:xfrm>
          <a:off x="131159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83</xdr:row>
      <xdr:rowOff>28575</xdr:rowOff>
    </xdr:from>
    <xdr:to>
      <xdr:col>18</xdr:col>
      <xdr:colOff>38100</xdr:colOff>
      <xdr:row>85</xdr:row>
      <xdr:rowOff>28575</xdr:rowOff>
    </xdr:to>
    <xdr:cxnSp>
      <xdr:nvCxnSpPr>
        <xdr:cNvPr id="46" name="直接连接符 45"/>
        <xdr:cNvCxnSpPr/>
      </xdr:nvCxnSpPr>
      <xdr:spPr>
        <a:xfrm>
          <a:off x="140017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83</xdr:row>
      <xdr:rowOff>28575</xdr:rowOff>
    </xdr:from>
    <xdr:to>
      <xdr:col>19</xdr:col>
      <xdr:colOff>38100</xdr:colOff>
      <xdr:row>85</xdr:row>
      <xdr:rowOff>28575</xdr:rowOff>
    </xdr:to>
    <xdr:cxnSp>
      <xdr:nvCxnSpPr>
        <xdr:cNvPr id="47" name="直接连接符 46"/>
        <xdr:cNvCxnSpPr/>
      </xdr:nvCxnSpPr>
      <xdr:spPr>
        <a:xfrm>
          <a:off x="148875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83</xdr:row>
      <xdr:rowOff>28575</xdr:rowOff>
    </xdr:from>
    <xdr:to>
      <xdr:col>20</xdr:col>
      <xdr:colOff>38100</xdr:colOff>
      <xdr:row>85</xdr:row>
      <xdr:rowOff>28575</xdr:rowOff>
    </xdr:to>
    <xdr:cxnSp>
      <xdr:nvCxnSpPr>
        <xdr:cNvPr id="48" name="直接连接符 47"/>
        <xdr:cNvCxnSpPr/>
      </xdr:nvCxnSpPr>
      <xdr:spPr>
        <a:xfrm>
          <a:off x="157734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83</xdr:row>
      <xdr:rowOff>28575</xdr:rowOff>
    </xdr:from>
    <xdr:to>
      <xdr:col>21</xdr:col>
      <xdr:colOff>38100</xdr:colOff>
      <xdr:row>85</xdr:row>
      <xdr:rowOff>28575</xdr:rowOff>
    </xdr:to>
    <xdr:cxnSp>
      <xdr:nvCxnSpPr>
        <xdr:cNvPr id="49" name="直接连接符 48"/>
        <xdr:cNvCxnSpPr/>
      </xdr:nvCxnSpPr>
      <xdr:spPr>
        <a:xfrm>
          <a:off x="166592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83</xdr:row>
      <xdr:rowOff>28575</xdr:rowOff>
    </xdr:from>
    <xdr:to>
      <xdr:col>22</xdr:col>
      <xdr:colOff>38100</xdr:colOff>
      <xdr:row>85</xdr:row>
      <xdr:rowOff>28575</xdr:rowOff>
    </xdr:to>
    <xdr:cxnSp>
      <xdr:nvCxnSpPr>
        <xdr:cNvPr id="50" name="直接连接符 49"/>
        <xdr:cNvCxnSpPr/>
      </xdr:nvCxnSpPr>
      <xdr:spPr>
        <a:xfrm>
          <a:off x="175450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83</xdr:row>
      <xdr:rowOff>28575</xdr:rowOff>
    </xdr:from>
    <xdr:to>
      <xdr:col>23</xdr:col>
      <xdr:colOff>38100</xdr:colOff>
      <xdr:row>85</xdr:row>
      <xdr:rowOff>28575</xdr:rowOff>
    </xdr:to>
    <xdr:cxnSp>
      <xdr:nvCxnSpPr>
        <xdr:cNvPr id="51" name="直接连接符 50"/>
        <xdr:cNvCxnSpPr/>
      </xdr:nvCxnSpPr>
      <xdr:spPr>
        <a:xfrm>
          <a:off x="184308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83</xdr:row>
      <xdr:rowOff>28575</xdr:rowOff>
    </xdr:from>
    <xdr:to>
      <xdr:col>24</xdr:col>
      <xdr:colOff>38100</xdr:colOff>
      <xdr:row>85</xdr:row>
      <xdr:rowOff>28575</xdr:rowOff>
    </xdr:to>
    <xdr:cxnSp>
      <xdr:nvCxnSpPr>
        <xdr:cNvPr id="52" name="直接连接符 51"/>
        <xdr:cNvCxnSpPr/>
      </xdr:nvCxnSpPr>
      <xdr:spPr>
        <a:xfrm>
          <a:off x="193167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83</xdr:row>
      <xdr:rowOff>28575</xdr:rowOff>
    </xdr:from>
    <xdr:to>
      <xdr:col>25</xdr:col>
      <xdr:colOff>38100</xdr:colOff>
      <xdr:row>85</xdr:row>
      <xdr:rowOff>28575</xdr:rowOff>
    </xdr:to>
    <xdr:cxnSp>
      <xdr:nvCxnSpPr>
        <xdr:cNvPr id="53" name="直接连接符 52"/>
        <xdr:cNvCxnSpPr/>
      </xdr:nvCxnSpPr>
      <xdr:spPr>
        <a:xfrm>
          <a:off x="202025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83</xdr:row>
      <xdr:rowOff>28575</xdr:rowOff>
    </xdr:from>
    <xdr:to>
      <xdr:col>26</xdr:col>
      <xdr:colOff>38100</xdr:colOff>
      <xdr:row>85</xdr:row>
      <xdr:rowOff>28575</xdr:rowOff>
    </xdr:to>
    <xdr:cxnSp>
      <xdr:nvCxnSpPr>
        <xdr:cNvPr id="54" name="直接连接符 53"/>
        <xdr:cNvCxnSpPr/>
      </xdr:nvCxnSpPr>
      <xdr:spPr>
        <a:xfrm>
          <a:off x="210883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28575</xdr:rowOff>
    </xdr:from>
    <xdr:to>
      <xdr:col>27</xdr:col>
      <xdr:colOff>38100</xdr:colOff>
      <xdr:row>85</xdr:row>
      <xdr:rowOff>28575</xdr:rowOff>
    </xdr:to>
    <xdr:cxnSp>
      <xdr:nvCxnSpPr>
        <xdr:cNvPr id="55" name="直接连接符 54"/>
        <xdr:cNvCxnSpPr/>
      </xdr:nvCxnSpPr>
      <xdr:spPr>
        <a:xfrm>
          <a:off x="2197417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83</xdr:row>
      <xdr:rowOff>28575</xdr:rowOff>
    </xdr:from>
    <xdr:to>
      <xdr:col>28</xdr:col>
      <xdr:colOff>38100</xdr:colOff>
      <xdr:row>85</xdr:row>
      <xdr:rowOff>28575</xdr:rowOff>
    </xdr:to>
    <xdr:cxnSp>
      <xdr:nvCxnSpPr>
        <xdr:cNvPr id="56" name="直接连接符 55"/>
        <xdr:cNvCxnSpPr/>
      </xdr:nvCxnSpPr>
      <xdr:spPr>
        <a:xfrm>
          <a:off x="2286000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83</xdr:row>
      <xdr:rowOff>28575</xdr:rowOff>
    </xdr:from>
    <xdr:to>
      <xdr:col>29</xdr:col>
      <xdr:colOff>38100</xdr:colOff>
      <xdr:row>85</xdr:row>
      <xdr:rowOff>28575</xdr:rowOff>
    </xdr:to>
    <xdr:cxnSp>
      <xdr:nvCxnSpPr>
        <xdr:cNvPr id="57" name="直接连接符 56"/>
        <xdr:cNvCxnSpPr/>
      </xdr:nvCxnSpPr>
      <xdr:spPr>
        <a:xfrm>
          <a:off x="23745825"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83</xdr:row>
      <xdr:rowOff>28575</xdr:rowOff>
    </xdr:from>
    <xdr:to>
      <xdr:col>30</xdr:col>
      <xdr:colOff>38100</xdr:colOff>
      <xdr:row>85</xdr:row>
      <xdr:rowOff>28575</xdr:rowOff>
    </xdr:to>
    <xdr:cxnSp>
      <xdr:nvCxnSpPr>
        <xdr:cNvPr id="58" name="直接连接符 57"/>
        <xdr:cNvCxnSpPr/>
      </xdr:nvCxnSpPr>
      <xdr:spPr>
        <a:xfrm>
          <a:off x="24631650" y="16055975"/>
          <a:ext cx="3810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119</xdr:row>
      <xdr:rowOff>28575</xdr:rowOff>
    </xdr:from>
    <xdr:to>
      <xdr:col>4</xdr:col>
      <xdr:colOff>38100</xdr:colOff>
      <xdr:row>120</xdr:row>
      <xdr:rowOff>28575</xdr:rowOff>
    </xdr:to>
    <xdr:cxnSp>
      <xdr:nvCxnSpPr>
        <xdr:cNvPr id="59" name="直接连接符 58"/>
        <xdr:cNvCxnSpPr/>
      </xdr:nvCxnSpPr>
      <xdr:spPr>
        <a:xfrm>
          <a:off x="2457450" y="22447250"/>
          <a:ext cx="38100" cy="19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28575</xdr:rowOff>
    </xdr:from>
    <xdr:to>
      <xdr:col>4</xdr:col>
      <xdr:colOff>38100</xdr:colOff>
      <xdr:row>125</xdr:row>
      <xdr:rowOff>28575</xdr:rowOff>
    </xdr:to>
    <xdr:cxnSp>
      <xdr:nvCxnSpPr>
        <xdr:cNvPr id="60" name="直接连接符 59"/>
        <xdr:cNvCxnSpPr/>
      </xdr:nvCxnSpPr>
      <xdr:spPr>
        <a:xfrm>
          <a:off x="2457450" y="23485475"/>
          <a:ext cx="38100" cy="19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18&#24180;3&#26376;&#21457;&#34218;&#21517;&#2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32771;&#21220;\2018&#24180;&#32771;&#21220;\2018.03&#32771;&#21220;\&#25490;&#29677;\2018&#24180;3&#26376;&#20221;&#32771;&#21220;&#34920;&#24635;&#2771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Sheet3"/>
    </sheetNames>
    <sheetDataSet>
      <sheetData sheetId="0">
        <row r="1">
          <cell r="A1" t="str">
            <v>姓名</v>
          </cell>
          <cell r="B1" t="str">
            <v>公司</v>
          </cell>
          <cell r="C1" t="str">
            <v>一级部门</v>
          </cell>
          <cell r="D1" t="str">
            <v>二级部门</v>
          </cell>
          <cell r="E1" t="str">
            <v>三级部门</v>
          </cell>
          <cell r="F1" t="str">
            <v>职位</v>
          </cell>
        </row>
        <row r="2">
          <cell r="A2" t="str">
            <v>李嵩</v>
          </cell>
          <cell r="B2" t="str">
            <v>上海嵩恒网络科技股份有限公司</v>
          </cell>
          <cell r="C2" t="str">
            <v>CEO办公室</v>
          </cell>
          <cell r="D2" t="str">
            <v/>
          </cell>
          <cell r="E2" t="str">
            <v/>
          </cell>
          <cell r="F2" t="str">
            <v>CEO</v>
          </cell>
        </row>
        <row r="3">
          <cell r="A3" t="str">
            <v>孙春锋</v>
          </cell>
          <cell r="B3" t="str">
            <v>上海嵩恒网络科技股份有限公司</v>
          </cell>
          <cell r="C3" t="str">
            <v>总裁办公室</v>
          </cell>
          <cell r="D3" t="str">
            <v/>
          </cell>
          <cell r="E3" t="str">
            <v/>
          </cell>
          <cell r="F3" t="str">
            <v>总裁</v>
          </cell>
        </row>
        <row r="4">
          <cell r="A4" t="str">
            <v>周诚</v>
          </cell>
          <cell r="B4" t="str">
            <v>上海嵩恒网络科技股份有限公司</v>
          </cell>
          <cell r="C4" t="str">
            <v>研究院</v>
          </cell>
          <cell r="D4" t="str">
            <v/>
          </cell>
          <cell r="E4" t="str">
            <v/>
          </cell>
          <cell r="F4" t="str">
            <v>CTO</v>
          </cell>
        </row>
        <row r="5">
          <cell r="A5" t="str">
            <v>黄根平</v>
          </cell>
          <cell r="B5" t="str">
            <v>上海嵩恒网络科技股份有限公司</v>
          </cell>
          <cell r="C5" t="str">
            <v>CEO办公室</v>
          </cell>
          <cell r="D5" t="str">
            <v/>
          </cell>
          <cell r="E5" t="str">
            <v/>
          </cell>
          <cell r="F5" t="str">
            <v>副总裁</v>
          </cell>
        </row>
        <row r="6">
          <cell r="A6" t="str">
            <v>顾小娟</v>
          </cell>
          <cell r="B6" t="str">
            <v>上海嵩恒网络科技股份有限公司</v>
          </cell>
          <cell r="C6" t="str">
            <v>市场部</v>
          </cell>
          <cell r="D6" t="str">
            <v>商务部</v>
          </cell>
        </row>
        <row r="6">
          <cell r="F6" t="str">
            <v>商务总监</v>
          </cell>
        </row>
        <row r="7">
          <cell r="A7" t="str">
            <v>李鑫</v>
          </cell>
          <cell r="B7" t="str">
            <v>上海嵩恒网络科技股份有限公司</v>
          </cell>
          <cell r="C7" t="str">
            <v>音速项目部</v>
          </cell>
          <cell r="D7" t="str">
            <v/>
          </cell>
          <cell r="E7" t="str">
            <v/>
          </cell>
          <cell r="F7" t="str">
            <v>项目总监</v>
          </cell>
        </row>
        <row r="8">
          <cell r="A8" t="str">
            <v>张秀丽</v>
          </cell>
          <cell r="B8" t="str">
            <v>上海嵩恒网络科技股份有限公司</v>
          </cell>
          <cell r="C8" t="str">
            <v>音速项目部</v>
          </cell>
          <cell r="D8" t="str">
            <v>市场部</v>
          </cell>
          <cell r="E8" t="str">
            <v>下载器项目组</v>
          </cell>
          <cell r="F8" t="str">
            <v>市场总监</v>
          </cell>
        </row>
        <row r="9">
          <cell r="A9" t="str">
            <v>陈艺</v>
          </cell>
          <cell r="B9" t="str">
            <v>上海嵩恒网络科技股份有限公司</v>
          </cell>
          <cell r="C9" t="str">
            <v>CEO办公室</v>
          </cell>
          <cell r="D9" t="str">
            <v/>
          </cell>
          <cell r="E9" t="str">
            <v/>
          </cell>
          <cell r="F9" t="str">
            <v>CEO助理</v>
          </cell>
        </row>
        <row r="10">
          <cell r="A10" t="str">
            <v>周瑶</v>
          </cell>
          <cell r="B10" t="str">
            <v>上海嵩恒网络科技股份有限公司</v>
          </cell>
          <cell r="C10" t="str">
            <v>总裁办公室</v>
          </cell>
          <cell r="D10" t="str">
            <v/>
          </cell>
          <cell r="E10" t="str">
            <v/>
          </cell>
          <cell r="F10" t="str">
            <v>总裁助理</v>
          </cell>
        </row>
        <row r="11">
          <cell r="A11" t="str">
            <v>金俊</v>
          </cell>
          <cell r="B11" t="str">
            <v>上海嵩恒网络科技股份有限公司</v>
          </cell>
          <cell r="C11" t="str">
            <v>董秘办公室</v>
          </cell>
          <cell r="D11" t="str">
            <v/>
          </cell>
          <cell r="E11" t="str">
            <v/>
          </cell>
          <cell r="F11" t="str">
            <v>董事会秘书</v>
          </cell>
        </row>
        <row r="12">
          <cell r="A12" t="str">
            <v>何斌</v>
          </cell>
          <cell r="B12" t="str">
            <v>上海嵩恒网络科技股份有限公司</v>
          </cell>
          <cell r="C12" t="str">
            <v>总编室</v>
          </cell>
        </row>
        <row r="12">
          <cell r="F12" t="str">
            <v>执行总编辑</v>
          </cell>
        </row>
        <row r="13">
          <cell r="A13" t="str">
            <v>林琰彬</v>
          </cell>
          <cell r="B13" t="str">
            <v>上海嵩恒网络科技股份有限公司</v>
          </cell>
          <cell r="C13" t="str">
            <v>销售部</v>
          </cell>
          <cell r="D13" t="str">
            <v>品牌广告组</v>
          </cell>
          <cell r="E13" t="str">
            <v>一组</v>
          </cell>
          <cell r="F13" t="str">
            <v>品牌广告总监</v>
          </cell>
        </row>
        <row r="14">
          <cell r="A14" t="str">
            <v>万博</v>
          </cell>
          <cell r="B14" t="str">
            <v>上海嵩恒网络科技股份有限公司</v>
          </cell>
          <cell r="C14" t="str">
            <v>行政人事部</v>
          </cell>
          <cell r="D14" t="str">
            <v/>
          </cell>
          <cell r="E14" t="str">
            <v/>
          </cell>
          <cell r="F14" t="str">
            <v>人力资源总监</v>
          </cell>
        </row>
        <row r="15">
          <cell r="A15" t="str">
            <v>金鹏</v>
          </cell>
          <cell r="B15" t="str">
            <v>上海嵩恒网络科技股份有限公司</v>
          </cell>
          <cell r="C15" t="str">
            <v>总裁办公室</v>
          </cell>
        </row>
        <row r="15">
          <cell r="F15" t="str">
            <v>副总裁</v>
          </cell>
        </row>
        <row r="16">
          <cell r="A16" t="str">
            <v>傅碧波</v>
          </cell>
          <cell r="B16" t="str">
            <v>上海嵩恒网络科技股份有限公司</v>
          </cell>
          <cell r="C16" t="str">
            <v>软件中心</v>
          </cell>
          <cell r="D16" t="str">
            <v>研发组</v>
          </cell>
        </row>
        <row r="16">
          <cell r="F16" t="str">
            <v>高级软件工程师</v>
          </cell>
        </row>
        <row r="17">
          <cell r="A17" t="str">
            <v>吴燕</v>
          </cell>
          <cell r="B17" t="str">
            <v>上海嵩恒网络科技股份有限公司</v>
          </cell>
          <cell r="C17" t="str">
            <v>市场部</v>
          </cell>
          <cell r="D17" t="str">
            <v>联盟发展部</v>
          </cell>
          <cell r="E17" t="str">
            <v/>
          </cell>
          <cell r="F17" t="str">
            <v>联盟发展部总监</v>
          </cell>
        </row>
        <row r="18">
          <cell r="A18" t="str">
            <v>应静静</v>
          </cell>
          <cell r="B18" t="str">
            <v>上海嵩恒网络科技股份有限公司</v>
          </cell>
          <cell r="C18" t="str">
            <v>东方头条事业部</v>
          </cell>
          <cell r="D18" t="str">
            <v>东方头条APP产品组</v>
          </cell>
          <cell r="E18" t="str">
            <v/>
          </cell>
          <cell r="F18" t="str">
            <v>产品总监</v>
          </cell>
        </row>
        <row r="19">
          <cell r="A19" t="str">
            <v>陈伟伟</v>
          </cell>
          <cell r="B19" t="str">
            <v>上海嵩恒网络科技股份有限公司</v>
          </cell>
          <cell r="C19" t="str">
            <v>东方头条事业部</v>
          </cell>
          <cell r="D19" t="str">
            <v>体育项目组</v>
          </cell>
          <cell r="E19" t="str">
            <v/>
          </cell>
          <cell r="F19" t="str">
            <v>项目经理</v>
          </cell>
        </row>
        <row r="20">
          <cell r="A20" t="str">
            <v>许亚兵</v>
          </cell>
          <cell r="B20" t="str">
            <v>上海嵩恒网络科技股份有限公司</v>
          </cell>
          <cell r="C20" t="str">
            <v>音速项目部</v>
          </cell>
          <cell r="D20" t="str">
            <v>产品运营部</v>
          </cell>
        </row>
        <row r="20">
          <cell r="F20" t="str">
            <v>运营总监</v>
          </cell>
        </row>
        <row r="21">
          <cell r="A21" t="str">
            <v>杨勇</v>
          </cell>
          <cell r="B21" t="str">
            <v>上海嵩恒网络科技股份有限公司</v>
          </cell>
          <cell r="C21" t="str">
            <v>财务部</v>
          </cell>
          <cell r="D21" t="str">
            <v/>
          </cell>
          <cell r="E21" t="str">
            <v/>
          </cell>
          <cell r="F21" t="str">
            <v>财务总监</v>
          </cell>
        </row>
        <row r="22">
          <cell r="A22" t="str">
            <v>唐尚奎</v>
          </cell>
          <cell r="B22" t="str">
            <v>上海嵩恒网络科技股份有限公司</v>
          </cell>
          <cell r="C22" t="str">
            <v>音速项目部</v>
          </cell>
          <cell r="D22" t="str">
            <v>研发部</v>
          </cell>
          <cell r="E22" t="str">
            <v/>
          </cell>
          <cell r="F22" t="str">
            <v>研发主管</v>
          </cell>
        </row>
        <row r="23">
          <cell r="A23" t="str">
            <v>孙环荣</v>
          </cell>
          <cell r="B23" t="str">
            <v>上海嵩恒网络科技股份有限公司</v>
          </cell>
          <cell r="C23" t="str">
            <v>研究院</v>
          </cell>
          <cell r="D23" t="str">
            <v>罗塞塔实验室</v>
          </cell>
          <cell r="E23" t="str">
            <v/>
          </cell>
          <cell r="F23" t="str">
            <v>实验室副主任</v>
          </cell>
        </row>
        <row r="24">
          <cell r="A24" t="str">
            <v>胡斌</v>
          </cell>
          <cell r="B24" t="str">
            <v>上海嵩恒网络科技股份有限公司</v>
          </cell>
          <cell r="C24" t="str">
            <v>东方头条事业部</v>
          </cell>
          <cell r="D24" t="str">
            <v>研发部</v>
          </cell>
          <cell r="E24" t="str">
            <v>安卓开发部</v>
          </cell>
          <cell r="F24" t="str">
            <v>开发经理</v>
          </cell>
        </row>
        <row r="25">
          <cell r="A25" t="str">
            <v>陈瞻飞</v>
          </cell>
          <cell r="B25" t="str">
            <v>上海嵩恒网络科技股份有限公司</v>
          </cell>
          <cell r="C25" t="str">
            <v>研究院</v>
          </cell>
          <cell r="D25" t="str">
            <v>商业化事业部</v>
          </cell>
          <cell r="E25" t="str">
            <v>商业化运营</v>
          </cell>
          <cell r="F25" t="str">
            <v>产品运营经理</v>
          </cell>
        </row>
        <row r="26">
          <cell r="A26" t="str">
            <v>岳观文</v>
          </cell>
          <cell r="B26" t="str">
            <v>上海嵩恒网络科技股份有限公司</v>
          </cell>
          <cell r="C26" t="str">
            <v>东方头条事业部</v>
          </cell>
          <cell r="D26" t="str">
            <v>研发部</v>
          </cell>
          <cell r="E26" t="str">
            <v>测试部</v>
          </cell>
          <cell r="F26" t="str">
            <v>自动化测试工程师</v>
          </cell>
        </row>
        <row r="27">
          <cell r="A27" t="str">
            <v>贾可</v>
          </cell>
          <cell r="B27" t="str">
            <v>上海嵩恒网络科技股份有限公司</v>
          </cell>
          <cell r="C27" t="str">
            <v>研究院</v>
          </cell>
          <cell r="D27" t="str">
            <v>大数据开发部</v>
          </cell>
        </row>
        <row r="27">
          <cell r="F27" t="str">
            <v>大数据开发工程师</v>
          </cell>
        </row>
        <row r="28">
          <cell r="A28" t="str">
            <v>黄伟良</v>
          </cell>
          <cell r="B28" t="str">
            <v>上海嵩恒网络科技股份有限公司</v>
          </cell>
          <cell r="C28" t="str">
            <v>研究院</v>
          </cell>
          <cell r="D28" t="str">
            <v>php平台技术部</v>
          </cell>
          <cell r="E28" t="str">
            <v/>
          </cell>
          <cell r="F28" t="str">
            <v>PHP研发主管</v>
          </cell>
        </row>
        <row r="29">
          <cell r="A29" t="str">
            <v>汪强</v>
          </cell>
          <cell r="B29" t="str">
            <v>上海嵩恒网络科技股份有限公司</v>
          </cell>
          <cell r="C29" t="str">
            <v>软件中心</v>
          </cell>
          <cell r="D29" t="str">
            <v>研发组</v>
          </cell>
        </row>
        <row r="29">
          <cell r="F29" t="str">
            <v>IOS开发主管</v>
          </cell>
        </row>
        <row r="30">
          <cell r="A30" t="str">
            <v>张剑甫</v>
          </cell>
          <cell r="B30" t="str">
            <v>上海嵩恒网络科技股份有限公司</v>
          </cell>
          <cell r="C30" t="str">
            <v>研究院</v>
          </cell>
          <cell r="D30" t="str">
            <v>搜索技术部</v>
          </cell>
          <cell r="E30" t="str">
            <v>爬虫组</v>
          </cell>
          <cell r="F30" t="str">
            <v>技术主管</v>
          </cell>
        </row>
        <row r="31">
          <cell r="A31" t="str">
            <v>佘万坤</v>
          </cell>
          <cell r="B31" t="str">
            <v>上海嵩恒网络科技股份有限公司</v>
          </cell>
          <cell r="C31" t="str">
            <v>软件中心</v>
          </cell>
          <cell r="D31" t="str">
            <v>研发组</v>
          </cell>
          <cell r="E31" t="str">
            <v/>
          </cell>
          <cell r="F31" t="str">
            <v>C++研发主管</v>
          </cell>
        </row>
        <row r="32">
          <cell r="A32" t="str">
            <v>陈杰</v>
          </cell>
          <cell r="B32" t="str">
            <v>上海嵩恒网络科技股份有限公司</v>
          </cell>
          <cell r="C32" t="str">
            <v>研究院</v>
          </cell>
          <cell r="D32" t="str">
            <v>搜索技术部</v>
          </cell>
          <cell r="E32" t="str">
            <v/>
          </cell>
          <cell r="F32" t="str">
            <v>技术总监</v>
          </cell>
        </row>
        <row r="33">
          <cell r="A33" t="str">
            <v>吴会然</v>
          </cell>
          <cell r="B33" t="str">
            <v>上海嵩恒网络科技股份有限公司</v>
          </cell>
          <cell r="C33" t="str">
            <v>研究院</v>
          </cell>
          <cell r="D33" t="str">
            <v>直播研发部</v>
          </cell>
          <cell r="E33" t="str">
            <v/>
          </cell>
          <cell r="F33" t="str">
            <v>技术架构经理</v>
          </cell>
        </row>
        <row r="34">
          <cell r="A34" t="str">
            <v>赵师谊</v>
          </cell>
          <cell r="B34" t="str">
            <v>上海嵩恒网络科技股份有限公司</v>
          </cell>
          <cell r="C34" t="str">
            <v>总编室</v>
          </cell>
          <cell r="D34" t="str">
            <v/>
          </cell>
          <cell r="E34" t="str">
            <v/>
          </cell>
          <cell r="F34" t="str">
            <v>编辑总监</v>
          </cell>
        </row>
        <row r="35">
          <cell r="A35" t="str">
            <v>尚亚伟</v>
          </cell>
          <cell r="B35" t="str">
            <v>上海嵩恒网络科技股份有限公司</v>
          </cell>
          <cell r="C35" t="str">
            <v>研究院</v>
          </cell>
          <cell r="D35" t="str">
            <v>直播研发部</v>
          </cell>
          <cell r="E35" t="str">
            <v/>
          </cell>
          <cell r="F35" t="str">
            <v>高级安卓工程师</v>
          </cell>
        </row>
        <row r="36">
          <cell r="A36" t="str">
            <v>杨友生</v>
          </cell>
          <cell r="B36" t="str">
            <v>上海嵩恒网络科技股份有限公司</v>
          </cell>
          <cell r="C36" t="str">
            <v>研究院</v>
          </cell>
          <cell r="D36" t="str">
            <v>商业化事业部</v>
          </cell>
          <cell r="E36" t="str">
            <v>地方头条事业部</v>
          </cell>
          <cell r="F36" t="str">
            <v>地方头条事业部总经理</v>
          </cell>
        </row>
        <row r="37">
          <cell r="A37" t="str">
            <v>贺林</v>
          </cell>
          <cell r="B37" t="str">
            <v>上海嵩恒网络科技股份有限公司</v>
          </cell>
          <cell r="C37" t="str">
            <v>研究院</v>
          </cell>
          <cell r="D37" t="str">
            <v>前端开发部</v>
          </cell>
          <cell r="E37" t="str">
            <v/>
          </cell>
          <cell r="F37" t="str">
            <v>前端开发工程师</v>
          </cell>
        </row>
        <row r="38">
          <cell r="A38" t="str">
            <v>张凯杰</v>
          </cell>
          <cell r="B38" t="str">
            <v>上海嵩恒网络科技股份有限公司</v>
          </cell>
          <cell r="C38" t="str">
            <v>软件中心</v>
          </cell>
          <cell r="D38" t="str">
            <v>研发组</v>
          </cell>
          <cell r="E38" t="str">
            <v/>
          </cell>
          <cell r="F38" t="str">
            <v>高级C++软件工程师</v>
          </cell>
        </row>
        <row r="39">
          <cell r="A39" t="str">
            <v>王新珍</v>
          </cell>
          <cell r="B39" t="str">
            <v>上海嵩恒网络科技股份有限公司</v>
          </cell>
          <cell r="C39" t="str">
            <v>财务部</v>
          </cell>
          <cell r="D39" t="str">
            <v/>
          </cell>
          <cell r="E39" t="str">
            <v/>
          </cell>
          <cell r="F39" t="str">
            <v>高级财务经理</v>
          </cell>
        </row>
        <row r="40">
          <cell r="A40" t="str">
            <v>王小平</v>
          </cell>
          <cell r="B40" t="str">
            <v>上海高欣计算机系统有限公司</v>
          </cell>
          <cell r="C40" t="str">
            <v>安卓应用研发部</v>
          </cell>
          <cell r="D40" t="str">
            <v/>
          </cell>
          <cell r="E40" t="str">
            <v/>
          </cell>
          <cell r="F40" t="str">
            <v>项目总监</v>
          </cell>
        </row>
        <row r="41">
          <cell r="A41" t="str">
            <v>陈晓海</v>
          </cell>
          <cell r="B41" t="str">
            <v>上海高欣计算机系统有限公司</v>
          </cell>
          <cell r="C41" t="str">
            <v>安卓应用研发部</v>
          </cell>
          <cell r="D41" t="str">
            <v>研发部</v>
          </cell>
          <cell r="E41" t="str">
            <v/>
          </cell>
          <cell r="F41" t="str">
            <v>安卓开发主管</v>
          </cell>
        </row>
        <row r="42">
          <cell r="A42" t="str">
            <v>杨星宽</v>
          </cell>
          <cell r="B42" t="str">
            <v>上海嵩恒网络科技股份有限公司</v>
          </cell>
          <cell r="C42" t="str">
            <v>软件中心</v>
          </cell>
          <cell r="D42" t="str">
            <v>研发组</v>
          </cell>
          <cell r="E42" t="str">
            <v/>
          </cell>
          <cell r="F42" t="str">
            <v>资深C++开发工程师</v>
          </cell>
        </row>
        <row r="43">
          <cell r="A43" t="str">
            <v>段泽华</v>
          </cell>
          <cell r="B43" t="str">
            <v>上海高欣计算机系统有限公司</v>
          </cell>
          <cell r="C43" t="str">
            <v>研究院</v>
          </cell>
          <cell r="D43" t="str">
            <v>大数据开发部</v>
          </cell>
        </row>
        <row r="43">
          <cell r="F43" t="str">
            <v>大数据研发经理</v>
          </cell>
        </row>
        <row r="44">
          <cell r="A44" t="str">
            <v>张荣生</v>
          </cell>
          <cell r="B44" t="str">
            <v>上海嵩恒网络科技股份有限公司</v>
          </cell>
          <cell r="C44" t="str">
            <v>研究院</v>
          </cell>
          <cell r="D44" t="str">
            <v>商业化事业部</v>
          </cell>
        </row>
        <row r="44">
          <cell r="F44" t="str">
            <v>副总经理</v>
          </cell>
        </row>
        <row r="45">
          <cell r="A45" t="str">
            <v>徐斗玺</v>
          </cell>
          <cell r="B45" t="str">
            <v>上海嵩恒网络科技股份有限公司</v>
          </cell>
          <cell r="C45" t="str">
            <v>软件中心</v>
          </cell>
          <cell r="D45" t="str">
            <v>研发组</v>
          </cell>
          <cell r="E45" t="str">
            <v/>
          </cell>
          <cell r="F45" t="str">
            <v>资深C++开发工程师</v>
          </cell>
        </row>
        <row r="46">
          <cell r="A46" t="str">
            <v>曲晶</v>
          </cell>
          <cell r="B46" t="str">
            <v>上海嵩恒网络科技股份有限公司</v>
          </cell>
          <cell r="C46" t="str">
            <v>软件中心</v>
          </cell>
          <cell r="D46" t="str">
            <v>产品组</v>
          </cell>
        </row>
        <row r="46">
          <cell r="F46" t="str">
            <v>产品专员</v>
          </cell>
        </row>
        <row r="47">
          <cell r="A47" t="str">
            <v>冯佳</v>
          </cell>
          <cell r="B47" t="str">
            <v>上海嵩恒网络科技股份有限公司</v>
          </cell>
          <cell r="C47" t="str">
            <v>行政人事部</v>
          </cell>
          <cell r="D47" t="str">
            <v>人才拓展部</v>
          </cell>
          <cell r="E47" t="str">
            <v/>
          </cell>
          <cell r="F47" t="str">
            <v>人力资源经理</v>
          </cell>
        </row>
        <row r="48">
          <cell r="A48" t="str">
            <v>王诗红</v>
          </cell>
          <cell r="B48" t="str">
            <v>上海嵩恒网络科技股份有限公司</v>
          </cell>
          <cell r="C48" t="str">
            <v>市场部</v>
          </cell>
          <cell r="D48" t="str">
            <v>联盟发展部</v>
          </cell>
        </row>
        <row r="48">
          <cell r="F48" t="str">
            <v>市场专员</v>
          </cell>
        </row>
        <row r="49">
          <cell r="A49" t="str">
            <v>李红培</v>
          </cell>
          <cell r="B49" t="str">
            <v>上海嵩恒网络科技股份有限公司</v>
          </cell>
          <cell r="C49" t="str">
            <v>东方头条事业部</v>
          </cell>
          <cell r="D49" t="str">
            <v>用户体验设计部</v>
          </cell>
          <cell r="E49" t="str">
            <v>设计部</v>
          </cell>
          <cell r="F49" t="str">
            <v>资深UI设计师</v>
          </cell>
        </row>
        <row r="50">
          <cell r="A50" t="str">
            <v>钱亚运</v>
          </cell>
          <cell r="B50" t="str">
            <v>上海嵩恒网络科技股份有限公司</v>
          </cell>
          <cell r="C50" t="str">
            <v>研究院</v>
          </cell>
          <cell r="D50" t="str">
            <v>大数据开发部</v>
          </cell>
          <cell r="E50" t="str">
            <v/>
          </cell>
          <cell r="F50" t="str">
            <v>技术主管</v>
          </cell>
        </row>
        <row r="51">
          <cell r="A51" t="str">
            <v>应孟孟</v>
          </cell>
          <cell r="B51" t="str">
            <v>上海嵩恒网络科技股份有限公司</v>
          </cell>
          <cell r="C51" t="str">
            <v>财务部</v>
          </cell>
          <cell r="D51" t="str">
            <v/>
          </cell>
          <cell r="E51" t="str">
            <v/>
          </cell>
          <cell r="F51" t="str">
            <v>财务主管</v>
          </cell>
        </row>
        <row r="52">
          <cell r="A52" t="str">
            <v>周炬</v>
          </cell>
          <cell r="B52" t="str">
            <v>上海嵩恒网络科技股份有限公司</v>
          </cell>
          <cell r="C52" t="str">
            <v>东方头条事业部</v>
          </cell>
          <cell r="D52" t="str">
            <v>用户体验设计部</v>
          </cell>
          <cell r="E52" t="str">
            <v>设计部</v>
          </cell>
          <cell r="F52" t="str">
            <v>UI主管</v>
          </cell>
        </row>
        <row r="53">
          <cell r="A53" t="str">
            <v>周志勇</v>
          </cell>
          <cell r="B53" t="str">
            <v>上海嵩恒网络科技股份有限公司</v>
          </cell>
          <cell r="C53" t="str">
            <v>软件中心</v>
          </cell>
          <cell r="D53" t="str">
            <v>配置管理组</v>
          </cell>
          <cell r="E53" t="str">
            <v/>
          </cell>
          <cell r="F53" t="str">
            <v>配置主管</v>
          </cell>
        </row>
        <row r="54">
          <cell r="A54" t="str">
            <v>孙超群</v>
          </cell>
          <cell r="B54" t="str">
            <v>上海嵩恒网络科技股份有限公司</v>
          </cell>
          <cell r="C54" t="str">
            <v>市场部</v>
          </cell>
          <cell r="D54" t="str">
            <v>联盟发展部</v>
          </cell>
        </row>
        <row r="54">
          <cell r="F54" t="str">
            <v>市场主管</v>
          </cell>
        </row>
        <row r="55">
          <cell r="A55" t="str">
            <v>沈金华</v>
          </cell>
          <cell r="B55" t="str">
            <v>上海嵩恒网络科技股份有限公司</v>
          </cell>
          <cell r="C55" t="str">
            <v>东方头条事业部</v>
          </cell>
          <cell r="D55" t="str">
            <v>研发部</v>
          </cell>
          <cell r="E55" t="str">
            <v>IOS开发部</v>
          </cell>
          <cell r="F55" t="str">
            <v>IOS开发工程师</v>
          </cell>
        </row>
        <row r="56">
          <cell r="A56" t="str">
            <v>张丽平</v>
          </cell>
          <cell r="B56" t="str">
            <v>上海嵩恒网络科技股份有限公司</v>
          </cell>
          <cell r="C56" t="str">
            <v>销售部</v>
          </cell>
          <cell r="D56" t="str">
            <v>效果广告组</v>
          </cell>
          <cell r="E56" t="str">
            <v/>
          </cell>
          <cell r="F56" t="str">
            <v>销售经理</v>
          </cell>
        </row>
        <row r="57">
          <cell r="A57" t="str">
            <v>汪智力</v>
          </cell>
          <cell r="B57" t="str">
            <v>上海嵩恒网络科技股份有限公司</v>
          </cell>
          <cell r="C57" t="str">
            <v>东方头条事业部</v>
          </cell>
          <cell r="D57" t="str">
            <v>大运营</v>
          </cell>
          <cell r="E57" t="str">
            <v>网站运营部</v>
          </cell>
          <cell r="F57" t="str">
            <v>SEO优化主管</v>
          </cell>
        </row>
        <row r="58">
          <cell r="A58" t="str">
            <v>毛诚裔</v>
          </cell>
          <cell r="B58" t="str">
            <v>上海嵩恒网络科技股份有限公司</v>
          </cell>
          <cell r="C58" t="str">
            <v>东方头条事业部</v>
          </cell>
          <cell r="D58" t="str">
            <v>研发部</v>
          </cell>
          <cell r="E58" t="str">
            <v>PHP开发部</v>
          </cell>
          <cell r="F58" t="str">
            <v>技术主管</v>
          </cell>
        </row>
        <row r="59">
          <cell r="A59" t="str">
            <v>熊伟</v>
          </cell>
          <cell r="B59" t="str">
            <v>上海嵩恒网络科技股份有限公司</v>
          </cell>
          <cell r="C59" t="str">
            <v>东方头条事业部</v>
          </cell>
          <cell r="D59" t="str">
            <v>大运营</v>
          </cell>
          <cell r="E59" t="str">
            <v>渠道运营部</v>
          </cell>
          <cell r="F59" t="str">
            <v>渠道运营主管</v>
          </cell>
        </row>
        <row r="60">
          <cell r="A60" t="str">
            <v>李志高</v>
          </cell>
          <cell r="B60" t="str">
            <v>上海嵩恒网络科技股份有限公司</v>
          </cell>
          <cell r="C60" t="str">
            <v>研究院</v>
          </cell>
          <cell r="D60" t="str">
            <v>前端开发部</v>
          </cell>
        </row>
        <row r="60">
          <cell r="F60" t="str">
            <v>前端研发主管</v>
          </cell>
        </row>
        <row r="61">
          <cell r="A61" t="str">
            <v>陈佩</v>
          </cell>
          <cell r="B61" t="str">
            <v>上海嵩恒网络科技股份有限公司</v>
          </cell>
          <cell r="C61" t="str">
            <v>研究院</v>
          </cell>
          <cell r="D61" t="str">
            <v>数据分析技术部</v>
          </cell>
          <cell r="E61" t="str">
            <v/>
          </cell>
          <cell r="F61" t="str">
            <v>数据分析师</v>
          </cell>
        </row>
        <row r="62">
          <cell r="A62" t="str">
            <v>陈水文</v>
          </cell>
          <cell r="B62" t="str">
            <v>上海嵩恒网络科技股份有限公司</v>
          </cell>
          <cell r="C62" t="str">
            <v>市场部</v>
          </cell>
          <cell r="D62" t="str">
            <v>联盟发展部</v>
          </cell>
        </row>
        <row r="62">
          <cell r="F62" t="str">
            <v>高级市场专员</v>
          </cell>
        </row>
        <row r="63">
          <cell r="A63" t="str">
            <v>张欣</v>
          </cell>
          <cell r="B63" t="str">
            <v>上海嵩恒网络科技股份有限公司</v>
          </cell>
          <cell r="C63" t="str">
            <v>东方头条事业部</v>
          </cell>
          <cell r="D63" t="str">
            <v>大运营</v>
          </cell>
          <cell r="E63" t="str">
            <v>渠道运营部</v>
          </cell>
          <cell r="F63" t="str">
            <v>渠道运营组长</v>
          </cell>
        </row>
        <row r="64">
          <cell r="A64" t="str">
            <v>孟运芳</v>
          </cell>
          <cell r="B64" t="str">
            <v>上海嵩恒网络科技股份有限公司</v>
          </cell>
          <cell r="C64" t="str">
            <v>财务部</v>
          </cell>
          <cell r="D64" t="str">
            <v/>
          </cell>
          <cell r="E64" t="str">
            <v/>
          </cell>
          <cell r="F64" t="str">
            <v>出纳</v>
          </cell>
        </row>
        <row r="65">
          <cell r="A65" t="str">
            <v>李振杨</v>
          </cell>
          <cell r="B65" t="str">
            <v>上海嵩恒网络科技股份有限公司</v>
          </cell>
          <cell r="C65" t="str">
            <v>市场部</v>
          </cell>
          <cell r="D65" t="str">
            <v>商务部</v>
          </cell>
          <cell r="E65" t="str">
            <v>头条商务部</v>
          </cell>
          <cell r="F65" t="str">
            <v>商务经理</v>
          </cell>
        </row>
        <row r="66">
          <cell r="A66" t="str">
            <v>姚碧倩</v>
          </cell>
          <cell r="B66" t="str">
            <v>上海嵩恒网络科技股份有限公司</v>
          </cell>
          <cell r="C66" t="str">
            <v>东方头条事业部</v>
          </cell>
          <cell r="D66" t="str">
            <v>大运营</v>
          </cell>
          <cell r="E66" t="str">
            <v>资讯中心</v>
          </cell>
          <cell r="F66" t="str">
            <v>产品经理</v>
          </cell>
        </row>
        <row r="67">
          <cell r="A67" t="str">
            <v>张斌</v>
          </cell>
          <cell r="B67" t="str">
            <v>上海嵩恒网络科技股份有限公司</v>
          </cell>
          <cell r="C67" t="str">
            <v>软件中心</v>
          </cell>
          <cell r="D67" t="str">
            <v>项目组五</v>
          </cell>
          <cell r="E67" t="str">
            <v/>
          </cell>
          <cell r="F67" t="str">
            <v>安卓开发主管</v>
          </cell>
        </row>
        <row r="68">
          <cell r="A68" t="str">
            <v>吴长斌</v>
          </cell>
          <cell r="B68" t="str">
            <v>上海嵩恒网络科技股份有限公司</v>
          </cell>
          <cell r="C68" t="str">
            <v>东方头条事业部</v>
          </cell>
          <cell r="D68" t="str">
            <v>研发部</v>
          </cell>
          <cell r="E68" t="str">
            <v>安卓开发部</v>
          </cell>
          <cell r="F68" t="str">
            <v>安卓工程师</v>
          </cell>
        </row>
        <row r="69">
          <cell r="A69" t="str">
            <v>李东</v>
          </cell>
          <cell r="B69" t="str">
            <v>上海嵩恒网络科技股份有限公司</v>
          </cell>
          <cell r="C69" t="str">
            <v>东方头条事业部</v>
          </cell>
          <cell r="D69" t="str">
            <v>研发部</v>
          </cell>
          <cell r="E69" t="str">
            <v>IOS开发部</v>
          </cell>
          <cell r="F69" t="str">
            <v>技术主管</v>
          </cell>
        </row>
        <row r="70">
          <cell r="A70" t="str">
            <v>李平</v>
          </cell>
          <cell r="B70" t="str">
            <v>上海嵩恒网络科技股份有限公司</v>
          </cell>
          <cell r="C70" t="str">
            <v>软件中心</v>
          </cell>
          <cell r="D70" t="str">
            <v>研发组</v>
          </cell>
          <cell r="E70" t="str">
            <v/>
          </cell>
          <cell r="F70" t="str">
            <v>资深C++开发工程师</v>
          </cell>
        </row>
        <row r="71">
          <cell r="A71" t="str">
            <v>汪龙</v>
          </cell>
          <cell r="B71" t="str">
            <v>上海嵩恒网络科技股份有限公司</v>
          </cell>
          <cell r="C71" t="str">
            <v>研究院</v>
          </cell>
          <cell r="D71" t="str">
            <v>搜索技术部</v>
          </cell>
          <cell r="E71" t="str">
            <v>项目技术组</v>
          </cell>
          <cell r="F71" t="str">
            <v>技术主管</v>
          </cell>
        </row>
        <row r="72">
          <cell r="A72" t="str">
            <v>胡杰</v>
          </cell>
          <cell r="B72" t="str">
            <v>上海嵩恒网络科技股份有限公司</v>
          </cell>
          <cell r="C72" t="str">
            <v>东方头条事业部</v>
          </cell>
          <cell r="D72" t="str">
            <v>研发部</v>
          </cell>
          <cell r="E72" t="str">
            <v>IOS开发部</v>
          </cell>
          <cell r="F72" t="str">
            <v>IOS开发工程师</v>
          </cell>
        </row>
        <row r="73">
          <cell r="A73" t="str">
            <v>薛红丽</v>
          </cell>
          <cell r="B73" t="str">
            <v>上海嵩恒网络科技股份有限公司</v>
          </cell>
          <cell r="C73" t="str">
            <v>研究院</v>
          </cell>
          <cell r="D73" t="str">
            <v>商业化事业部</v>
          </cell>
          <cell r="E73" t="str">
            <v>DSP项目</v>
          </cell>
          <cell r="F73" t="str">
            <v>运营专员</v>
          </cell>
        </row>
        <row r="74">
          <cell r="A74" t="str">
            <v>仲锦</v>
          </cell>
          <cell r="B74" t="str">
            <v>上海嵩恒网络科技股份有限公司</v>
          </cell>
          <cell r="C74" t="str">
            <v>东方头条事业部</v>
          </cell>
          <cell r="D74" t="str">
            <v>研发部</v>
          </cell>
          <cell r="E74" t="str">
            <v>测试部</v>
          </cell>
          <cell r="F74" t="str">
            <v>软件测试工程师</v>
          </cell>
        </row>
        <row r="75">
          <cell r="A75" t="str">
            <v>侯新妮</v>
          </cell>
          <cell r="B75" t="str">
            <v>上海嵩恒网络科技股份有限公司</v>
          </cell>
          <cell r="C75" t="str">
            <v>东方头条事业部</v>
          </cell>
          <cell r="D75" t="str">
            <v>研发部</v>
          </cell>
          <cell r="E75" t="str">
            <v>测试部</v>
          </cell>
          <cell r="F75" t="str">
            <v>软件测试工程师</v>
          </cell>
        </row>
        <row r="76">
          <cell r="A76" t="str">
            <v>徐清</v>
          </cell>
          <cell r="B76" t="str">
            <v>上海嵩恒网络科技股份有限公司</v>
          </cell>
          <cell r="C76" t="str">
            <v>研究院</v>
          </cell>
          <cell r="D76" t="str">
            <v>商业化事业部</v>
          </cell>
          <cell r="E76" t="str">
            <v>商业化运营</v>
          </cell>
          <cell r="F76" t="str">
            <v>数据分析主管</v>
          </cell>
        </row>
        <row r="77">
          <cell r="A77" t="str">
            <v>陈志强</v>
          </cell>
          <cell r="B77" t="str">
            <v>上海嵩恒网络科技股份有限公司</v>
          </cell>
          <cell r="C77" t="str">
            <v>研究院</v>
          </cell>
          <cell r="D77" t="str">
            <v>数据分析技术部</v>
          </cell>
          <cell r="E77" t="str">
            <v/>
          </cell>
          <cell r="F77" t="str">
            <v>JAVA开发工程师</v>
          </cell>
        </row>
        <row r="78">
          <cell r="A78" t="str">
            <v>杨尚俊</v>
          </cell>
          <cell r="B78" t="str">
            <v>上海嵩恒网络科技股份有限公司</v>
          </cell>
          <cell r="C78" t="str">
            <v>研究院</v>
          </cell>
          <cell r="D78" t="str">
            <v>技术运维部</v>
          </cell>
          <cell r="E78" t="str">
            <v/>
          </cell>
          <cell r="F78" t="str">
            <v>运维经理</v>
          </cell>
        </row>
        <row r="79">
          <cell r="A79" t="str">
            <v>许红</v>
          </cell>
          <cell r="B79" t="str">
            <v>上海嵩恒网络科技股份有限公司</v>
          </cell>
          <cell r="C79" t="str">
            <v>东方头条事业部</v>
          </cell>
          <cell r="D79" t="str">
            <v>研发部</v>
          </cell>
          <cell r="E79" t="str">
            <v>测试部</v>
          </cell>
          <cell r="F79" t="str">
            <v>测试主管</v>
          </cell>
        </row>
        <row r="80">
          <cell r="A80" t="str">
            <v>张连伟</v>
          </cell>
          <cell r="B80" t="str">
            <v>上海嵩恒网络科技股份有限公司</v>
          </cell>
          <cell r="C80" t="str">
            <v>东方头条事业部</v>
          </cell>
          <cell r="D80" t="str">
            <v>研发部</v>
          </cell>
          <cell r="E80" t="str">
            <v>IOS开发部</v>
          </cell>
          <cell r="F80" t="str">
            <v>IOS开发工程师</v>
          </cell>
        </row>
        <row r="81">
          <cell r="A81" t="str">
            <v>张婷</v>
          </cell>
          <cell r="B81" t="str">
            <v>上海嵩恒网络科技股份有限公司</v>
          </cell>
          <cell r="C81" t="str">
            <v>研究院</v>
          </cell>
          <cell r="D81" t="str">
            <v>数据分析技术部</v>
          </cell>
          <cell r="E81" t="str">
            <v/>
          </cell>
          <cell r="F81" t="str">
            <v>技术总监</v>
          </cell>
        </row>
        <row r="82">
          <cell r="A82" t="str">
            <v>王志军</v>
          </cell>
          <cell r="B82" t="str">
            <v>上海嵩恒网络科技股份有限公司</v>
          </cell>
          <cell r="C82" t="str">
            <v>东方头条事业部</v>
          </cell>
          <cell r="D82" t="str">
            <v>体育项目组</v>
          </cell>
          <cell r="E82" t="str">
            <v>技术部</v>
          </cell>
          <cell r="F82" t="str">
            <v>前端研发主管</v>
          </cell>
        </row>
        <row r="83">
          <cell r="A83" t="str">
            <v>王旭</v>
          </cell>
          <cell r="B83" t="str">
            <v>上海嵩恒网络科技股份有限公司</v>
          </cell>
          <cell r="C83" t="str">
            <v>行政人事部</v>
          </cell>
          <cell r="D83" t="str">
            <v>人才拓展部</v>
          </cell>
          <cell r="E83" t="str">
            <v/>
          </cell>
          <cell r="F83" t="str">
            <v>人事专员</v>
          </cell>
        </row>
        <row r="84">
          <cell r="A84" t="str">
            <v>罗湘成</v>
          </cell>
          <cell r="B84" t="str">
            <v>上海嵩恒网络科技股份有限公司</v>
          </cell>
          <cell r="C84" t="str">
            <v>研究院</v>
          </cell>
          <cell r="D84" t="str">
            <v>商业化事业部</v>
          </cell>
          <cell r="E84" t="str">
            <v>地方头条事业部</v>
          </cell>
          <cell r="F84" t="str">
            <v>安卓工程师</v>
          </cell>
        </row>
        <row r="85">
          <cell r="A85" t="str">
            <v>张洒洒</v>
          </cell>
          <cell r="B85" t="str">
            <v>上海嵩恒网络科技股份有限公司</v>
          </cell>
          <cell r="C85" t="str">
            <v>东方头条事业部</v>
          </cell>
          <cell r="D85" t="str">
            <v>研发部</v>
          </cell>
          <cell r="E85" t="str">
            <v>测试部</v>
          </cell>
          <cell r="F85" t="str">
            <v>软件测试工程师</v>
          </cell>
        </row>
        <row r="86">
          <cell r="A86" t="str">
            <v>刘盼</v>
          </cell>
          <cell r="B86" t="str">
            <v>上海嵩恒网络科技股份有限公司</v>
          </cell>
          <cell r="C86" t="str">
            <v>研究院</v>
          </cell>
          <cell r="D86" t="str">
            <v>php开发技术部</v>
          </cell>
          <cell r="E86" t="str">
            <v/>
          </cell>
          <cell r="F86" t="str">
            <v>技术主管</v>
          </cell>
        </row>
        <row r="87">
          <cell r="A87" t="str">
            <v>胡梦奇</v>
          </cell>
          <cell r="B87" t="str">
            <v>上海嵩恒网络科技股份有限公司</v>
          </cell>
          <cell r="C87" t="str">
            <v>销售部</v>
          </cell>
          <cell r="D87" t="str">
            <v>效果广告组</v>
          </cell>
          <cell r="E87" t="str">
            <v>广告运营组</v>
          </cell>
          <cell r="F87" t="str">
            <v>广告运营主管</v>
          </cell>
        </row>
        <row r="88">
          <cell r="A88" t="str">
            <v>胡灿</v>
          </cell>
          <cell r="B88" t="str">
            <v>上海嵩恒网络科技股份有限公司</v>
          </cell>
          <cell r="C88" t="str">
            <v>软件中心</v>
          </cell>
          <cell r="D88" t="str">
            <v>项目组五</v>
          </cell>
          <cell r="E88" t="str">
            <v/>
          </cell>
          <cell r="F88" t="str">
            <v>IOS开发工程师</v>
          </cell>
        </row>
        <row r="89">
          <cell r="A89" t="str">
            <v>王滨</v>
          </cell>
          <cell r="B89" t="str">
            <v>上海嵩恒网络科技股份有限公司</v>
          </cell>
          <cell r="C89" t="str">
            <v>研究院</v>
          </cell>
          <cell r="D89" t="str">
            <v>大数据开发部</v>
          </cell>
          <cell r="E89" t="str">
            <v/>
          </cell>
          <cell r="F89" t="str">
            <v>hadoop开发工程师</v>
          </cell>
        </row>
        <row r="90">
          <cell r="A90" t="str">
            <v>李唯真</v>
          </cell>
          <cell r="B90" t="str">
            <v>上海嵩恒网络科技股份有限公司</v>
          </cell>
          <cell r="C90" t="str">
            <v>研究院</v>
          </cell>
          <cell r="D90" t="str">
            <v>数据分析技术部</v>
          </cell>
          <cell r="E90" t="str">
            <v>数据开发组</v>
          </cell>
          <cell r="F90" t="str">
            <v>技术主管</v>
          </cell>
        </row>
        <row r="91">
          <cell r="A91" t="str">
            <v>顾晓琴1</v>
          </cell>
          <cell r="B91" t="str">
            <v>上海嵩恒网络科技股份有限公司</v>
          </cell>
          <cell r="C91" t="str">
            <v>市场部</v>
          </cell>
          <cell r="D91" t="str">
            <v>商务部</v>
          </cell>
          <cell r="E91" t="str">
            <v>移动商务部</v>
          </cell>
          <cell r="F91" t="str">
            <v>商务专员</v>
          </cell>
        </row>
        <row r="92">
          <cell r="A92" t="str">
            <v>庄晓凡</v>
          </cell>
          <cell r="B92" t="str">
            <v>上海嵩恒网络科技股份有限公司</v>
          </cell>
          <cell r="C92" t="str">
            <v>东方头条事业部</v>
          </cell>
          <cell r="D92" t="str">
            <v>研发部</v>
          </cell>
          <cell r="E92" t="str">
            <v>PHP开发部</v>
          </cell>
          <cell r="F92" t="str">
            <v>PHP开发工程师</v>
          </cell>
        </row>
        <row r="93">
          <cell r="A93" t="str">
            <v>梅欢</v>
          </cell>
          <cell r="B93" t="str">
            <v>上海嵩恒网络科技股份有限公司</v>
          </cell>
          <cell r="C93" t="str">
            <v>东方头条事业部</v>
          </cell>
          <cell r="D93" t="str">
            <v>大运营</v>
          </cell>
          <cell r="E93" t="str">
            <v>东方号</v>
          </cell>
          <cell r="F93" t="str">
            <v>东方号运营主管</v>
          </cell>
        </row>
        <row r="94">
          <cell r="A94" t="str">
            <v>曾炳羲</v>
          </cell>
          <cell r="B94" t="str">
            <v>上海嵩恒网络科技股份有限公司</v>
          </cell>
          <cell r="C94" t="str">
            <v>研究院</v>
          </cell>
          <cell r="D94" t="str">
            <v>搜索技术部</v>
          </cell>
          <cell r="E94" t="str">
            <v>架构组</v>
          </cell>
          <cell r="F94" t="str">
            <v>技术主管</v>
          </cell>
        </row>
        <row r="95">
          <cell r="A95" t="str">
            <v>牛婷婷</v>
          </cell>
          <cell r="B95" t="str">
            <v>上海嵩恒网络科技股份有限公司</v>
          </cell>
          <cell r="C95" t="str">
            <v>研究院</v>
          </cell>
          <cell r="D95" t="str">
            <v>商业化事业部</v>
          </cell>
          <cell r="E95" t="str">
            <v>商业化运营</v>
          </cell>
          <cell r="F95" t="str">
            <v>数据分析师</v>
          </cell>
        </row>
        <row r="96">
          <cell r="A96" t="str">
            <v>樊顾凯</v>
          </cell>
          <cell r="B96" t="str">
            <v>上海嵩恒网络科技股份有限公司</v>
          </cell>
          <cell r="C96" t="str">
            <v>研究院</v>
          </cell>
          <cell r="D96" t="str">
            <v>技术运维部</v>
          </cell>
          <cell r="E96" t="str">
            <v/>
          </cell>
          <cell r="F96" t="str">
            <v>网络工程师</v>
          </cell>
        </row>
        <row r="97">
          <cell r="A97" t="str">
            <v>张夕楠</v>
          </cell>
          <cell r="B97" t="str">
            <v>上海嵩恒网络科技股份有限公司</v>
          </cell>
          <cell r="C97" t="str">
            <v>研究院</v>
          </cell>
          <cell r="D97" t="str">
            <v>数据分析技术部</v>
          </cell>
          <cell r="E97" t="str">
            <v/>
          </cell>
          <cell r="F97" t="str">
            <v>数据编辑</v>
          </cell>
        </row>
        <row r="98">
          <cell r="A98" t="str">
            <v>刘洪国</v>
          </cell>
          <cell r="B98" t="str">
            <v>上海嵩恒网络科技股份有限公司</v>
          </cell>
          <cell r="C98" t="str">
            <v>研究院</v>
          </cell>
          <cell r="D98" t="str">
            <v>php开发技术部</v>
          </cell>
          <cell r="E98" t="str">
            <v/>
          </cell>
          <cell r="F98" t="str">
            <v>PHP开发工程师</v>
          </cell>
        </row>
        <row r="99">
          <cell r="A99" t="str">
            <v>冯山山</v>
          </cell>
          <cell r="B99" t="str">
            <v>上海嵩恒网络科技股份有限公司</v>
          </cell>
          <cell r="C99" t="str">
            <v>东方头条事业部</v>
          </cell>
          <cell r="D99" t="str">
            <v>用户体验设计部</v>
          </cell>
          <cell r="E99" t="str">
            <v>设计部</v>
          </cell>
          <cell r="F99" t="str">
            <v>UI设计师</v>
          </cell>
        </row>
        <row r="100">
          <cell r="A100" t="str">
            <v>谭浩</v>
          </cell>
          <cell r="B100" t="str">
            <v>上海嵩恒网络科技股份有限公司</v>
          </cell>
          <cell r="C100" t="str">
            <v>研究院</v>
          </cell>
          <cell r="D100" t="str">
            <v>商业化事业部</v>
          </cell>
          <cell r="E100" t="str">
            <v>商业化运营</v>
          </cell>
          <cell r="F100" t="str">
            <v>PHP开发工程师</v>
          </cell>
        </row>
        <row r="101">
          <cell r="A101" t="str">
            <v>杨硕</v>
          </cell>
          <cell r="B101" t="str">
            <v>上海嵩恒网络科技股份有限公司</v>
          </cell>
          <cell r="C101" t="str">
            <v>软件中心</v>
          </cell>
          <cell r="D101" t="str">
            <v>研发组</v>
          </cell>
        </row>
        <row r="101">
          <cell r="F101" t="str">
            <v>PHP开发工程师</v>
          </cell>
        </row>
        <row r="102">
          <cell r="A102" t="str">
            <v>季印楠</v>
          </cell>
          <cell r="B102" t="str">
            <v>上海嵩恒网络科技股份有限公司</v>
          </cell>
          <cell r="C102" t="str">
            <v>市场部</v>
          </cell>
          <cell r="D102" t="str">
            <v>商务部</v>
          </cell>
          <cell r="E102" t="str">
            <v>软件商务部</v>
          </cell>
          <cell r="F102" t="str">
            <v>商务专员</v>
          </cell>
        </row>
        <row r="103">
          <cell r="A103" t="str">
            <v>查同辉</v>
          </cell>
          <cell r="B103" t="str">
            <v>上海嵩恒网络科技股份有限公司</v>
          </cell>
          <cell r="C103" t="str">
            <v>市场部</v>
          </cell>
          <cell r="D103" t="str">
            <v>联盟发展部</v>
          </cell>
        </row>
        <row r="103">
          <cell r="F103" t="str">
            <v>市场专员</v>
          </cell>
        </row>
        <row r="104">
          <cell r="A104" t="str">
            <v>张琦</v>
          </cell>
          <cell r="B104" t="str">
            <v>上海嵩恒网络科技股份有限公司</v>
          </cell>
          <cell r="C104" t="str">
            <v>东方头条事业部</v>
          </cell>
          <cell r="D104" t="str">
            <v>东方头条APP产品组</v>
          </cell>
          <cell r="E104" t="str">
            <v/>
          </cell>
          <cell r="F104" t="str">
            <v>高级产品经理</v>
          </cell>
        </row>
        <row r="105">
          <cell r="A105" t="str">
            <v>刘伟</v>
          </cell>
          <cell r="B105" t="str">
            <v>上海嵩恒网络科技股份有限公司</v>
          </cell>
          <cell r="C105" t="str">
            <v>东方头条事业部</v>
          </cell>
          <cell r="D105" t="str">
            <v>研发部</v>
          </cell>
          <cell r="E105" t="str">
            <v>测试部</v>
          </cell>
          <cell r="F105" t="str">
            <v>软件测试工程师</v>
          </cell>
        </row>
        <row r="106">
          <cell r="A106" t="str">
            <v>常政阁</v>
          </cell>
          <cell r="B106" t="str">
            <v>上海嵩恒网络科技股份有限公司</v>
          </cell>
          <cell r="C106" t="str">
            <v>研究院</v>
          </cell>
          <cell r="D106" t="str">
            <v>php平台技术部</v>
          </cell>
        </row>
        <row r="106">
          <cell r="F106" t="str">
            <v>PHP开发工程师</v>
          </cell>
        </row>
        <row r="107">
          <cell r="A107" t="str">
            <v>陈诚豪</v>
          </cell>
          <cell r="B107" t="str">
            <v>上海嵩恒网络科技股份有限公司</v>
          </cell>
          <cell r="C107" t="str">
            <v>猫扑事业部</v>
          </cell>
          <cell r="D107" t="str">
            <v>技术部</v>
          </cell>
        </row>
        <row r="107">
          <cell r="F107" t="str">
            <v>JAVA开发工程师</v>
          </cell>
        </row>
        <row r="108">
          <cell r="A108" t="str">
            <v>张帅</v>
          </cell>
          <cell r="B108" t="str">
            <v>上海嵩恒网络科技股份有限公司</v>
          </cell>
          <cell r="C108" t="str">
            <v>研究院</v>
          </cell>
          <cell r="D108" t="str">
            <v>商业化事业部</v>
          </cell>
          <cell r="E108" t="str">
            <v>DSP项目</v>
          </cell>
          <cell r="F108" t="str">
            <v>JAVA开发工程师</v>
          </cell>
        </row>
        <row r="109">
          <cell r="A109" t="str">
            <v>邓绍勇</v>
          </cell>
          <cell r="B109" t="str">
            <v>上海嵩恒网络科技股份有限公司</v>
          </cell>
          <cell r="C109" t="str">
            <v>研究院</v>
          </cell>
          <cell r="D109" t="str">
            <v>前端开发部</v>
          </cell>
          <cell r="E109" t="str">
            <v/>
          </cell>
          <cell r="F109" t="str">
            <v>前端开发工程师</v>
          </cell>
        </row>
        <row r="110">
          <cell r="A110" t="str">
            <v>储德盛</v>
          </cell>
          <cell r="B110" t="str">
            <v>上海嵩恒网络科技股份有限公司</v>
          </cell>
          <cell r="C110" t="str">
            <v>研究院</v>
          </cell>
          <cell r="D110" t="str">
            <v>php平台技术部</v>
          </cell>
          <cell r="E110" t="str">
            <v/>
          </cell>
          <cell r="F110" t="str">
            <v>PHP开发工程师</v>
          </cell>
        </row>
        <row r="111">
          <cell r="A111" t="str">
            <v>占亚运</v>
          </cell>
          <cell r="B111" t="str">
            <v>上海嵩恒网络科技股份有限公司</v>
          </cell>
          <cell r="C111" t="str">
            <v>研究院</v>
          </cell>
          <cell r="D111" t="str">
            <v>数据分析技术部</v>
          </cell>
          <cell r="E111" t="str">
            <v>数据开发组</v>
          </cell>
          <cell r="F111" t="str">
            <v>数据开发工程师</v>
          </cell>
        </row>
        <row r="112">
          <cell r="A112" t="str">
            <v>张亚军</v>
          </cell>
          <cell r="B112" t="str">
            <v>上海嵩恒网络科技股份有限公司</v>
          </cell>
          <cell r="C112" t="str">
            <v>研究院</v>
          </cell>
          <cell r="D112" t="str">
            <v>商业化事业部</v>
          </cell>
          <cell r="E112" t="str">
            <v>地方头条事业部</v>
          </cell>
          <cell r="F112" t="str">
            <v>地方站运营专员</v>
          </cell>
        </row>
        <row r="113">
          <cell r="A113" t="str">
            <v>李婷</v>
          </cell>
          <cell r="B113" t="str">
            <v>上海嵩恒网络科技股份有限公司</v>
          </cell>
          <cell r="C113" t="str">
            <v>软件中心</v>
          </cell>
          <cell r="D113" t="str">
            <v>运营组</v>
          </cell>
          <cell r="E113" t="str">
            <v/>
          </cell>
          <cell r="F113" t="str">
            <v>运营专员</v>
          </cell>
        </row>
        <row r="114">
          <cell r="A114" t="str">
            <v>程远</v>
          </cell>
          <cell r="B114" t="str">
            <v>上海嵩恒网络科技股份有限公司</v>
          </cell>
          <cell r="C114" t="str">
            <v>研究院</v>
          </cell>
          <cell r="D114" t="str">
            <v>商业化事业部</v>
          </cell>
          <cell r="E114" t="str">
            <v>地方头条事业部</v>
          </cell>
          <cell r="F114" t="str">
            <v>软件测试工程师</v>
          </cell>
        </row>
        <row r="115">
          <cell r="A115" t="str">
            <v>邓琳仪</v>
          </cell>
          <cell r="B115" t="str">
            <v>上海嵩恒网络科技股份有限公司</v>
          </cell>
          <cell r="C115" t="str">
            <v>软件中心</v>
          </cell>
          <cell r="D115" t="str">
            <v>测试组</v>
          </cell>
          <cell r="E115" t="str">
            <v/>
          </cell>
          <cell r="F115" t="str">
            <v>软件测试工程师</v>
          </cell>
        </row>
        <row r="116">
          <cell r="A116" t="str">
            <v>胡继阳</v>
          </cell>
          <cell r="B116" t="str">
            <v>上海嵩恒网络科技股份有限公司</v>
          </cell>
          <cell r="C116" t="str">
            <v>研究院</v>
          </cell>
          <cell r="D116" t="str">
            <v>技术运维部</v>
          </cell>
          <cell r="E116" t="str">
            <v/>
          </cell>
          <cell r="F116" t="str">
            <v>运维工程师</v>
          </cell>
        </row>
        <row r="117">
          <cell r="A117" t="str">
            <v>黄晓蓉</v>
          </cell>
          <cell r="B117" t="str">
            <v>上海嵩恒网络科技股份有限公司</v>
          </cell>
          <cell r="C117" t="str">
            <v>东方头条事业部</v>
          </cell>
          <cell r="D117" t="str">
            <v>体育项目组</v>
          </cell>
          <cell r="E117" t="str">
            <v>技术部</v>
          </cell>
          <cell r="F117" t="str">
            <v>前端开发工程师</v>
          </cell>
        </row>
        <row r="118">
          <cell r="A118" t="str">
            <v>胡丽</v>
          </cell>
          <cell r="B118" t="str">
            <v>上海嵩恒网络科技股份有限公司</v>
          </cell>
          <cell r="C118" t="str">
            <v>东方头条事业部</v>
          </cell>
          <cell r="D118" t="str">
            <v>大运营</v>
          </cell>
          <cell r="E118" t="str">
            <v>内容审核中心</v>
          </cell>
          <cell r="F118" t="str">
            <v>内容编辑主管</v>
          </cell>
        </row>
        <row r="119">
          <cell r="A119" t="str">
            <v>范梅玲</v>
          </cell>
          <cell r="B119" t="str">
            <v>上海嵩恒网络科技股份有限公司</v>
          </cell>
          <cell r="C119" t="str">
            <v>市场部</v>
          </cell>
          <cell r="D119" t="str">
            <v>商务部</v>
          </cell>
          <cell r="E119" t="str">
            <v>移动商务部</v>
          </cell>
          <cell r="F119" t="str">
            <v>移动商务经理</v>
          </cell>
        </row>
        <row r="120">
          <cell r="A120" t="str">
            <v>袁佳娣</v>
          </cell>
          <cell r="B120" t="str">
            <v>上海嵩恒网络科技股份有限公司</v>
          </cell>
          <cell r="C120" t="str">
            <v>东方头条事业部</v>
          </cell>
          <cell r="D120" t="str">
            <v>大运营</v>
          </cell>
          <cell r="E120" t="str">
            <v>内容审核中心</v>
          </cell>
          <cell r="F120" t="str">
            <v>东方号新闻审核</v>
          </cell>
        </row>
        <row r="121">
          <cell r="A121" t="str">
            <v>陈峰</v>
          </cell>
          <cell r="B121" t="str">
            <v>上海嵩恒网络科技股份有限公司</v>
          </cell>
          <cell r="C121" t="str">
            <v>东方头条事业部</v>
          </cell>
          <cell r="D121" t="str">
            <v>研发部</v>
          </cell>
          <cell r="E121" t="str">
            <v>安卓开发部</v>
          </cell>
          <cell r="F121" t="str">
            <v>安卓工程师</v>
          </cell>
        </row>
        <row r="122">
          <cell r="A122" t="str">
            <v>孔令辉</v>
          </cell>
          <cell r="B122" t="str">
            <v>上海嵩恒网络科技股份有限公司</v>
          </cell>
          <cell r="C122" t="str">
            <v>东方头条事业部</v>
          </cell>
          <cell r="D122" t="str">
            <v>用户体验设计部</v>
          </cell>
          <cell r="E122" t="str">
            <v>设计部</v>
          </cell>
          <cell r="F122" t="str">
            <v>资深UI设计师</v>
          </cell>
        </row>
        <row r="123">
          <cell r="A123" t="str">
            <v>郭蚕</v>
          </cell>
          <cell r="B123" t="str">
            <v>上海嵩恒网络科技股份有限公司</v>
          </cell>
          <cell r="C123" t="str">
            <v>软件中心</v>
          </cell>
          <cell r="D123" t="str">
            <v>研发组</v>
          </cell>
          <cell r="E123" t="str">
            <v/>
          </cell>
          <cell r="F123" t="str">
            <v>C++开发工程师</v>
          </cell>
        </row>
        <row r="124">
          <cell r="A124" t="str">
            <v>唐冬梅</v>
          </cell>
          <cell r="B124" t="str">
            <v>上海嵩恒网络科技股份有限公司</v>
          </cell>
          <cell r="C124" t="str">
            <v>市场部</v>
          </cell>
          <cell r="D124" t="str">
            <v>联盟发展部</v>
          </cell>
        </row>
        <row r="124">
          <cell r="F124" t="str">
            <v>市场助理</v>
          </cell>
        </row>
        <row r="125">
          <cell r="A125" t="str">
            <v>刘慧敏</v>
          </cell>
          <cell r="B125" t="str">
            <v>上海嵩恒网络科技股份有限公司</v>
          </cell>
          <cell r="C125" t="str">
            <v>东方头条事业部</v>
          </cell>
          <cell r="D125" t="str">
            <v>大运营</v>
          </cell>
          <cell r="E125" t="str">
            <v>渠道运营部</v>
          </cell>
          <cell r="F125" t="str">
            <v>渠道运营组长</v>
          </cell>
        </row>
        <row r="126">
          <cell r="A126" t="str">
            <v>王亮</v>
          </cell>
          <cell r="B126" t="str">
            <v>上海嵩恒网络科技股份有限公司</v>
          </cell>
          <cell r="C126" t="str">
            <v>研究院</v>
          </cell>
          <cell r="D126" t="str">
            <v>商业化事业部</v>
          </cell>
          <cell r="E126" t="str">
            <v>DSP项目</v>
          </cell>
          <cell r="F126" t="str">
            <v>高级产品经理</v>
          </cell>
        </row>
        <row r="127">
          <cell r="A127" t="str">
            <v>赵冬</v>
          </cell>
          <cell r="B127" t="str">
            <v>上海嵩恒网络科技股份有限公司</v>
          </cell>
          <cell r="C127" t="str">
            <v>研究院</v>
          </cell>
          <cell r="D127" t="str">
            <v>商业化事业部</v>
          </cell>
          <cell r="E127" t="str">
            <v>商业化运营</v>
          </cell>
          <cell r="F127" t="str">
            <v>数据分析师</v>
          </cell>
        </row>
        <row r="128">
          <cell r="A128" t="str">
            <v>何刚</v>
          </cell>
          <cell r="B128" t="str">
            <v>上海嵩恒网络科技股份有限公司</v>
          </cell>
          <cell r="C128" t="str">
            <v>软件中心</v>
          </cell>
          <cell r="D128" t="str">
            <v>项目组五</v>
          </cell>
          <cell r="E128" t="str">
            <v/>
          </cell>
          <cell r="F128" t="str">
            <v>软件测试工程师</v>
          </cell>
        </row>
        <row r="129">
          <cell r="A129" t="str">
            <v>史林霞</v>
          </cell>
          <cell r="B129" t="str">
            <v>上海嵩恒网络科技股份有限公司</v>
          </cell>
          <cell r="C129" t="str">
            <v>研究院</v>
          </cell>
          <cell r="D129" t="str">
            <v>商业化事业部</v>
          </cell>
          <cell r="E129" t="str">
            <v>商业化运营</v>
          </cell>
          <cell r="F129" t="str">
            <v>数据分析师</v>
          </cell>
        </row>
        <row r="130">
          <cell r="A130" t="str">
            <v>秦婕</v>
          </cell>
          <cell r="B130" t="str">
            <v>上海嵩恒网络科技股份有限公司</v>
          </cell>
          <cell r="C130" t="str">
            <v>东方头条事业部</v>
          </cell>
          <cell r="D130" t="str">
            <v>大运营</v>
          </cell>
          <cell r="E130" t="str">
            <v>内容审核中心</v>
          </cell>
          <cell r="F130" t="str">
            <v>万能渠道推稿</v>
          </cell>
        </row>
        <row r="131">
          <cell r="A131" t="str">
            <v>谭宝林</v>
          </cell>
          <cell r="B131" t="str">
            <v>上海嵩恒网络科技股份有限公司</v>
          </cell>
          <cell r="C131" t="str">
            <v>软件中心</v>
          </cell>
          <cell r="D131" t="str">
            <v>测试组</v>
          </cell>
          <cell r="E131" t="str">
            <v/>
          </cell>
          <cell r="F131" t="str">
            <v>软件测试工程师</v>
          </cell>
        </row>
        <row r="132">
          <cell r="A132" t="str">
            <v>杨丽君</v>
          </cell>
          <cell r="B132" t="str">
            <v>上海嵩恒网络科技股份有限公司</v>
          </cell>
          <cell r="C132" t="str">
            <v>东方头条事业部</v>
          </cell>
          <cell r="D132" t="str">
            <v>大运营</v>
          </cell>
          <cell r="E132" t="str">
            <v>网站运营部</v>
          </cell>
          <cell r="F132" t="str">
            <v>网站编辑</v>
          </cell>
        </row>
        <row r="133">
          <cell r="A133" t="str">
            <v>费安彬</v>
          </cell>
          <cell r="B133" t="str">
            <v>上海嵩恒网络科技股份有限公司</v>
          </cell>
          <cell r="C133" t="str">
            <v>软件中心</v>
          </cell>
          <cell r="D133" t="str">
            <v>产品组</v>
          </cell>
          <cell r="E133" t="str">
            <v/>
          </cell>
          <cell r="F133" t="str">
            <v>产品经理</v>
          </cell>
        </row>
        <row r="134">
          <cell r="A134" t="str">
            <v>王摇摇</v>
          </cell>
          <cell r="B134" t="str">
            <v>上海嵩恒网络科技股份有限公司</v>
          </cell>
          <cell r="C134" t="str">
            <v>研究院</v>
          </cell>
          <cell r="D134" t="str">
            <v>搜索技术部</v>
          </cell>
          <cell r="E134" t="str">
            <v>项目技术组</v>
          </cell>
          <cell r="F134" t="str">
            <v>JAVA开发工程师</v>
          </cell>
        </row>
        <row r="135">
          <cell r="A135" t="str">
            <v>王星星</v>
          </cell>
          <cell r="B135" t="str">
            <v>上海嵩恒网络科技股份有限公司</v>
          </cell>
          <cell r="C135" t="str">
            <v>研究院</v>
          </cell>
          <cell r="D135" t="str">
            <v>商业化事业部</v>
          </cell>
          <cell r="E135" t="str">
            <v>商业化运营</v>
          </cell>
          <cell r="F135" t="str">
            <v>产品专员</v>
          </cell>
        </row>
        <row r="136">
          <cell r="A136" t="str">
            <v>肖瑜</v>
          </cell>
          <cell r="B136" t="str">
            <v>上海嵩恒网络科技股份有限公司</v>
          </cell>
          <cell r="C136" t="str">
            <v>市场部</v>
          </cell>
          <cell r="D136" t="str">
            <v>商务部</v>
          </cell>
          <cell r="E136" t="str">
            <v>软件商务部</v>
          </cell>
          <cell r="F136" t="str">
            <v>商务组长</v>
          </cell>
        </row>
        <row r="137">
          <cell r="A137" t="str">
            <v>陈超凡</v>
          </cell>
          <cell r="B137" t="str">
            <v>上海嵩恒网络科技股份有限公司</v>
          </cell>
          <cell r="C137" t="str">
            <v>东方头条事业部</v>
          </cell>
          <cell r="D137" t="str">
            <v>大运营</v>
          </cell>
          <cell r="E137" t="str">
            <v>渠道运营部</v>
          </cell>
          <cell r="F137" t="str">
            <v>渠道运营</v>
          </cell>
        </row>
        <row r="138">
          <cell r="A138" t="str">
            <v>王光明</v>
          </cell>
          <cell r="B138" t="str">
            <v>上海嵩恒网络科技股份有限公司</v>
          </cell>
          <cell r="C138" t="str">
            <v>财务部</v>
          </cell>
          <cell r="D138" t="str">
            <v/>
          </cell>
          <cell r="E138" t="str">
            <v/>
          </cell>
          <cell r="F138" t="str">
            <v>会计</v>
          </cell>
        </row>
        <row r="139">
          <cell r="A139" t="str">
            <v>陈洪涛</v>
          </cell>
          <cell r="B139" t="str">
            <v>上海嵩恒网络科技股份有限公司</v>
          </cell>
          <cell r="C139" t="str">
            <v>研究院</v>
          </cell>
          <cell r="D139" t="str">
            <v>数据分析技术部</v>
          </cell>
          <cell r="E139" t="str">
            <v>鸡腿饭工作室</v>
          </cell>
          <cell r="F139" t="str">
            <v>数据挖掘主管</v>
          </cell>
        </row>
        <row r="140">
          <cell r="A140" t="str">
            <v>冯思腾</v>
          </cell>
          <cell r="B140" t="str">
            <v>上海嵩恒网络科技股份有限公司</v>
          </cell>
          <cell r="C140" t="str">
            <v>东方头条事业部</v>
          </cell>
          <cell r="D140" t="str">
            <v>大运营</v>
          </cell>
          <cell r="E140" t="str">
            <v>内容审核中心</v>
          </cell>
          <cell r="F140" t="str">
            <v>东方号新闻审核</v>
          </cell>
        </row>
        <row r="141">
          <cell r="A141" t="str">
            <v>顾杰</v>
          </cell>
          <cell r="B141" t="str">
            <v>上海嵩恒网络科技股份有限公司</v>
          </cell>
          <cell r="C141" t="str">
            <v>市场部</v>
          </cell>
          <cell r="D141" t="str">
            <v>商务部</v>
          </cell>
          <cell r="E141" t="str">
            <v>头条商务部</v>
          </cell>
          <cell r="F141" t="str">
            <v>商务主管</v>
          </cell>
        </row>
        <row r="142">
          <cell r="A142" t="str">
            <v>彭果果</v>
          </cell>
          <cell r="B142" t="str">
            <v>上海嵩恒网络科技股份有限公司</v>
          </cell>
          <cell r="C142" t="str">
            <v>东方头条事业部</v>
          </cell>
          <cell r="D142" t="str">
            <v>东方头条APP产品组</v>
          </cell>
          <cell r="E142" t="str">
            <v/>
          </cell>
          <cell r="F142" t="str">
            <v>产品经理</v>
          </cell>
        </row>
        <row r="143">
          <cell r="A143" t="str">
            <v>卓玲</v>
          </cell>
          <cell r="B143" t="str">
            <v>上海嵩恒网络科技股份有限公司</v>
          </cell>
          <cell r="C143" t="str">
            <v>研究院</v>
          </cell>
          <cell r="D143" t="str">
            <v>数据分析技术部</v>
          </cell>
          <cell r="E143" t="str">
            <v/>
          </cell>
          <cell r="F143" t="str">
            <v>数据编辑</v>
          </cell>
        </row>
        <row r="144">
          <cell r="A144" t="str">
            <v>黄建凯</v>
          </cell>
          <cell r="B144" t="str">
            <v>上海嵩恒网络科技股份有限公司</v>
          </cell>
          <cell r="C144" t="str">
            <v>软件中心</v>
          </cell>
          <cell r="D144" t="str">
            <v>项目组五</v>
          </cell>
          <cell r="E144" t="str">
            <v/>
          </cell>
          <cell r="F144" t="str">
            <v>IOS开发工程师</v>
          </cell>
        </row>
        <row r="145">
          <cell r="A145" t="str">
            <v>张仲杰</v>
          </cell>
          <cell r="B145" t="str">
            <v>上海嵩恒网络科技股份有限公司</v>
          </cell>
          <cell r="C145" t="str">
            <v>东方头条事业部</v>
          </cell>
          <cell r="D145" t="str">
            <v>大运营</v>
          </cell>
          <cell r="E145" t="str">
            <v>内容审核中心</v>
          </cell>
          <cell r="F145" t="str">
            <v>东方号新闻审核</v>
          </cell>
        </row>
        <row r="146">
          <cell r="A146" t="str">
            <v>杨金元</v>
          </cell>
          <cell r="B146" t="str">
            <v>上海嵩恒网络科技股份有限公司</v>
          </cell>
          <cell r="C146" t="str">
            <v>东方头条事业部</v>
          </cell>
          <cell r="D146" t="str">
            <v>大运营</v>
          </cell>
          <cell r="E146" t="str">
            <v>内容审核中心</v>
          </cell>
          <cell r="F146" t="str">
            <v>视频审核</v>
          </cell>
        </row>
        <row r="147">
          <cell r="A147" t="str">
            <v>陈兆金</v>
          </cell>
          <cell r="B147" t="str">
            <v>上海嵩恒网络科技股份有限公司</v>
          </cell>
          <cell r="C147" t="str">
            <v>研究院</v>
          </cell>
          <cell r="D147" t="str">
            <v>罗塞塔实验室</v>
          </cell>
          <cell r="E147" t="str">
            <v/>
          </cell>
          <cell r="F147" t="str">
            <v>算法工程师</v>
          </cell>
        </row>
        <row r="148">
          <cell r="A148" t="str">
            <v>王菡</v>
          </cell>
          <cell r="B148" t="str">
            <v>上海嵩恒网络科技股份有限公司</v>
          </cell>
          <cell r="C148" t="str">
            <v>东方头条事业部</v>
          </cell>
          <cell r="D148" t="str">
            <v>大运营</v>
          </cell>
          <cell r="E148" t="str">
            <v>渠道运营部</v>
          </cell>
          <cell r="F148" t="str">
            <v>渠道运营组长</v>
          </cell>
        </row>
        <row r="149">
          <cell r="A149" t="str">
            <v>杨佳丽</v>
          </cell>
          <cell r="B149" t="str">
            <v>上海嵩恒网络科技股份有限公司</v>
          </cell>
          <cell r="C149" t="str">
            <v>东方头条事业部</v>
          </cell>
          <cell r="D149" t="str">
            <v>大运营</v>
          </cell>
          <cell r="E149" t="str">
            <v>内容审核中心</v>
          </cell>
          <cell r="F149" t="str">
            <v>东方号新闻审核</v>
          </cell>
        </row>
        <row r="150">
          <cell r="A150" t="str">
            <v>陈洪光</v>
          </cell>
          <cell r="B150" t="str">
            <v>上海嵩恒网络科技股份有限公司</v>
          </cell>
          <cell r="C150" t="str">
            <v>研究院</v>
          </cell>
          <cell r="D150" t="str">
            <v>东方号融媒体项目</v>
          </cell>
          <cell r="E150" t="str">
            <v/>
          </cell>
          <cell r="F150" t="str">
            <v>产品经理</v>
          </cell>
        </row>
        <row r="151">
          <cell r="A151" t="str">
            <v>袁汉</v>
          </cell>
          <cell r="B151" t="str">
            <v>上海嵩恒网络科技股份有限公司</v>
          </cell>
          <cell r="C151" t="str">
            <v>总编室</v>
          </cell>
          <cell r="D151" t="str">
            <v>财经军事科技频道</v>
          </cell>
          <cell r="E151" t="str">
            <v/>
          </cell>
          <cell r="F151" t="str">
            <v>创意总监</v>
          </cell>
        </row>
        <row r="152">
          <cell r="A152" t="str">
            <v>闫松</v>
          </cell>
          <cell r="B152" t="str">
            <v>上海嵩恒网络科技股份有限公司</v>
          </cell>
          <cell r="C152" t="str">
            <v>总编室</v>
          </cell>
          <cell r="D152" t="str">
            <v>编辑部</v>
          </cell>
          <cell r="E152" t="str">
            <v/>
          </cell>
          <cell r="F152" t="str">
            <v>副总编辑</v>
          </cell>
        </row>
        <row r="153">
          <cell r="A153" t="str">
            <v>茅燕燕</v>
          </cell>
          <cell r="B153" t="str">
            <v>上海嵩恒网络科技股份有限公司</v>
          </cell>
          <cell r="C153" t="str">
            <v>东方头条事业部</v>
          </cell>
          <cell r="D153" t="str">
            <v>大运营</v>
          </cell>
          <cell r="E153" t="str">
            <v>内容审核中心</v>
          </cell>
          <cell r="F153" t="str">
            <v>内容审核组长</v>
          </cell>
        </row>
        <row r="154">
          <cell r="A154" t="str">
            <v>宋映黎</v>
          </cell>
          <cell r="B154" t="str">
            <v>上海嵩恒网络科技股份有限公司</v>
          </cell>
          <cell r="C154" t="str">
            <v>东方头条事业部</v>
          </cell>
          <cell r="D154" t="str">
            <v>大运营</v>
          </cell>
          <cell r="E154" t="str">
            <v>资讯中心</v>
          </cell>
          <cell r="F154" t="str">
            <v>产品经理</v>
          </cell>
        </row>
        <row r="155">
          <cell r="A155" t="str">
            <v>舒姗</v>
          </cell>
          <cell r="B155" t="str">
            <v>上海嵩恒网络科技股份有限公司</v>
          </cell>
          <cell r="C155" t="str">
            <v>销售部</v>
          </cell>
          <cell r="D155" t="str">
            <v>效果广告组</v>
          </cell>
          <cell r="E155" t="str">
            <v>广告运营组</v>
          </cell>
          <cell r="F155" t="str">
            <v>广告运营专员</v>
          </cell>
        </row>
        <row r="156">
          <cell r="A156" t="str">
            <v>衣卓明</v>
          </cell>
          <cell r="B156" t="str">
            <v>上海嵩恒网络科技股份有限公司</v>
          </cell>
          <cell r="C156" t="str">
            <v>总编室</v>
          </cell>
          <cell r="D156" t="str">
            <v>编辑部</v>
          </cell>
          <cell r="E156" t="str">
            <v/>
          </cell>
          <cell r="F156" t="str">
            <v>主编</v>
          </cell>
        </row>
        <row r="157">
          <cell r="A157" t="str">
            <v>吕德忠</v>
          </cell>
          <cell r="B157" t="str">
            <v>上海嵩恒网络科技股份有限公司</v>
          </cell>
          <cell r="C157" t="str">
            <v>研究院</v>
          </cell>
          <cell r="D157" t="str">
            <v>搜索技术部</v>
          </cell>
          <cell r="E157" t="str">
            <v>项目技术组</v>
          </cell>
          <cell r="F157" t="str">
            <v>JAVA开发工程师</v>
          </cell>
        </row>
        <row r="158">
          <cell r="A158" t="str">
            <v>路鹏</v>
          </cell>
          <cell r="B158" t="str">
            <v>上海嵩恒网络科技股份有限公司</v>
          </cell>
          <cell r="C158" t="str">
            <v>研究院</v>
          </cell>
          <cell r="D158" t="str">
            <v>直播研发部</v>
          </cell>
          <cell r="E158" t="str">
            <v/>
          </cell>
          <cell r="F158" t="str">
            <v>IOS开发工程师</v>
          </cell>
        </row>
        <row r="159">
          <cell r="A159" t="str">
            <v>姜梦橙</v>
          </cell>
          <cell r="B159" t="str">
            <v>上海嵩恒网络科技股份有限公司</v>
          </cell>
          <cell r="C159" t="str">
            <v>东方头条事业部</v>
          </cell>
          <cell r="D159" t="str">
            <v>大运营</v>
          </cell>
          <cell r="E159" t="str">
            <v>内容审核中心</v>
          </cell>
          <cell r="F159" t="str">
            <v>万能渠道推稿</v>
          </cell>
        </row>
        <row r="160">
          <cell r="A160" t="str">
            <v>夏啟军</v>
          </cell>
          <cell r="B160" t="str">
            <v>上海嵩恒网络科技股份有限公司</v>
          </cell>
          <cell r="C160" t="str">
            <v>东方头条事业部</v>
          </cell>
          <cell r="D160" t="str">
            <v>大运营</v>
          </cell>
          <cell r="E160" t="str">
            <v>内容审核中心</v>
          </cell>
          <cell r="F160" t="str">
            <v>视频审核</v>
          </cell>
        </row>
        <row r="161">
          <cell r="A161" t="str">
            <v>汤棋</v>
          </cell>
          <cell r="B161" t="str">
            <v>上海嵩恒网络科技股份有限公司</v>
          </cell>
          <cell r="C161" t="str">
            <v>软件中心</v>
          </cell>
          <cell r="D161" t="str">
            <v>运营组</v>
          </cell>
          <cell r="E161" t="str">
            <v/>
          </cell>
          <cell r="F161" t="str">
            <v>运营专员</v>
          </cell>
        </row>
        <row r="162">
          <cell r="A162" t="str">
            <v>付伦英</v>
          </cell>
          <cell r="B162" t="str">
            <v>上海嵩恒网络科技股份有限公司</v>
          </cell>
          <cell r="C162" t="str">
            <v>行政人事部</v>
          </cell>
          <cell r="D162" t="str">
            <v>行政部</v>
          </cell>
          <cell r="E162" t="str">
            <v/>
          </cell>
          <cell r="F162" t="str">
            <v>行政人事主管</v>
          </cell>
        </row>
        <row r="163">
          <cell r="A163" t="str">
            <v>殷俊伟</v>
          </cell>
          <cell r="B163" t="str">
            <v>上海嵩恒网络科技股份有限公司</v>
          </cell>
          <cell r="C163" t="str">
            <v>研究院</v>
          </cell>
          <cell r="D163" t="str">
            <v>直播研发部</v>
          </cell>
          <cell r="E163" t="str">
            <v/>
          </cell>
          <cell r="F163" t="str">
            <v>IOS开发工程师</v>
          </cell>
        </row>
        <row r="164">
          <cell r="A164" t="str">
            <v>魏津</v>
          </cell>
          <cell r="B164" t="str">
            <v>上海嵩恒网络科技股份有限公司</v>
          </cell>
          <cell r="C164" t="str">
            <v>东方头条事业部</v>
          </cell>
          <cell r="D164" t="str">
            <v>大运营</v>
          </cell>
          <cell r="E164" t="str">
            <v>内容审核中心</v>
          </cell>
          <cell r="F164" t="str">
            <v>万能渠道推稿</v>
          </cell>
        </row>
        <row r="165">
          <cell r="A165" t="str">
            <v>刘欢</v>
          </cell>
          <cell r="B165" t="str">
            <v>上海嵩恒网络科技股份有限公司</v>
          </cell>
          <cell r="C165" t="str">
            <v>东方头条事业部</v>
          </cell>
          <cell r="D165" t="str">
            <v>大运营</v>
          </cell>
          <cell r="E165" t="str">
            <v>渠道运营部</v>
          </cell>
          <cell r="F165" t="str">
            <v>渠道运营组长</v>
          </cell>
        </row>
        <row r="166">
          <cell r="A166" t="str">
            <v>张厚星</v>
          </cell>
          <cell r="B166" t="str">
            <v>上海嵩恒网络科技股份有限公司</v>
          </cell>
          <cell r="C166" t="str">
            <v>研究院</v>
          </cell>
          <cell r="D166" t="str">
            <v>大数据开发部</v>
          </cell>
          <cell r="E166" t="str">
            <v/>
          </cell>
          <cell r="F166" t="str">
            <v>JAVA开发工程师</v>
          </cell>
        </row>
        <row r="167">
          <cell r="A167" t="str">
            <v>郑超群</v>
          </cell>
          <cell r="B167" t="str">
            <v>上海嵩恒网络科技股份有限公司</v>
          </cell>
          <cell r="C167" t="str">
            <v>研究院</v>
          </cell>
          <cell r="D167" t="str">
            <v>商业化事业部</v>
          </cell>
          <cell r="E167" t="str">
            <v>商业化运营</v>
          </cell>
          <cell r="F167" t="str">
            <v>商业化运营</v>
          </cell>
        </row>
        <row r="168">
          <cell r="A168" t="str">
            <v>潘风雨</v>
          </cell>
          <cell r="B168" t="str">
            <v>上海嵩恒网络科技股份有限公司</v>
          </cell>
          <cell r="C168" t="str">
            <v>软件中心</v>
          </cell>
          <cell r="D168" t="str">
            <v>项目组五</v>
          </cell>
          <cell r="E168" t="str">
            <v/>
          </cell>
          <cell r="F168" t="str">
            <v>安卓工程师</v>
          </cell>
        </row>
        <row r="169">
          <cell r="A169" t="str">
            <v>贺献劭</v>
          </cell>
          <cell r="B169" t="str">
            <v>上海嵩恒网络科技股份有限公司</v>
          </cell>
          <cell r="C169" t="str">
            <v>研究院</v>
          </cell>
          <cell r="D169" t="str">
            <v>搜索技术部</v>
          </cell>
          <cell r="E169" t="str">
            <v>架构组</v>
          </cell>
          <cell r="F169" t="str">
            <v>JAVA开发工程师</v>
          </cell>
        </row>
        <row r="170">
          <cell r="A170" t="str">
            <v>高鹏</v>
          </cell>
          <cell r="B170" t="str">
            <v>上海嵩恒网络科技股份有限公司</v>
          </cell>
          <cell r="C170" t="str">
            <v>研究院</v>
          </cell>
          <cell r="D170" t="str">
            <v>商业化事业部</v>
          </cell>
          <cell r="E170" t="str">
            <v>DSP项目</v>
          </cell>
          <cell r="F170" t="str">
            <v>JAVA开发工程师</v>
          </cell>
        </row>
        <row r="171">
          <cell r="A171" t="str">
            <v>荀文彬</v>
          </cell>
          <cell r="B171" t="str">
            <v>上海嵩恒网络科技股份有限公司</v>
          </cell>
          <cell r="C171" t="str">
            <v>总编室</v>
          </cell>
          <cell r="D171" t="str">
            <v>编辑部</v>
          </cell>
          <cell r="E171" t="str">
            <v/>
          </cell>
          <cell r="F171" t="str">
            <v>内容编辑</v>
          </cell>
        </row>
        <row r="172">
          <cell r="A172" t="str">
            <v>陈瑶</v>
          </cell>
          <cell r="B172" t="str">
            <v>上海嵩恒网络科技股份有限公司</v>
          </cell>
          <cell r="C172" t="str">
            <v>总编室</v>
          </cell>
          <cell r="D172" t="str">
            <v>财经军事科技频道</v>
          </cell>
          <cell r="E172" t="str">
            <v/>
          </cell>
          <cell r="F172" t="str">
            <v>记者</v>
          </cell>
        </row>
        <row r="173">
          <cell r="A173" t="str">
            <v>潘丽娟</v>
          </cell>
          <cell r="B173" t="str">
            <v>上海嵩恒网络科技股份有限公司</v>
          </cell>
          <cell r="C173" t="str">
            <v>总编室</v>
          </cell>
          <cell r="D173" t="str">
            <v>编辑部</v>
          </cell>
          <cell r="E173" t="str">
            <v/>
          </cell>
          <cell r="F173" t="str">
            <v>内容总监</v>
          </cell>
        </row>
        <row r="174">
          <cell r="A174" t="str">
            <v>徐培杰</v>
          </cell>
          <cell r="B174" t="str">
            <v>上海嵩恒网络科技股份有限公司</v>
          </cell>
          <cell r="C174" t="str">
            <v>东方头条事业部</v>
          </cell>
          <cell r="D174" t="str">
            <v>研发部</v>
          </cell>
          <cell r="E174" t="str">
            <v>测试部</v>
          </cell>
          <cell r="F174" t="str">
            <v>软件测试工程师</v>
          </cell>
        </row>
        <row r="175">
          <cell r="A175" t="str">
            <v>李鑫1</v>
          </cell>
          <cell r="B175" t="str">
            <v>上海嵩恒网络科技股份有限公司</v>
          </cell>
          <cell r="C175" t="str">
            <v>软件中心</v>
          </cell>
          <cell r="D175" t="str">
            <v>项目组五</v>
          </cell>
          <cell r="E175" t="str">
            <v/>
          </cell>
          <cell r="F175" t="str">
            <v>软件测试工程师</v>
          </cell>
        </row>
        <row r="176">
          <cell r="A176" t="str">
            <v>吴雁</v>
          </cell>
          <cell r="B176" t="str">
            <v>上海嵩恒网络科技股份有限公司</v>
          </cell>
          <cell r="C176" t="str">
            <v>总编室</v>
          </cell>
          <cell r="D176" t="str">
            <v>编辑部</v>
          </cell>
        </row>
        <row r="176">
          <cell r="F176" t="str">
            <v>内容编辑</v>
          </cell>
        </row>
        <row r="177">
          <cell r="A177" t="str">
            <v>张小洲</v>
          </cell>
          <cell r="B177" t="str">
            <v>上海嵩恒网络科技股份有限公司</v>
          </cell>
          <cell r="C177" t="str">
            <v>研究院</v>
          </cell>
          <cell r="D177" t="str">
            <v>搜索技术部</v>
          </cell>
          <cell r="E177" t="str">
            <v>爬虫组</v>
          </cell>
          <cell r="F177" t="str">
            <v>JAVA开发工程师</v>
          </cell>
        </row>
        <row r="178">
          <cell r="A178" t="str">
            <v>郑阳</v>
          </cell>
          <cell r="B178" t="str">
            <v>上海嵩恒网络科技股份有限公司</v>
          </cell>
          <cell r="C178" t="str">
            <v>研究院</v>
          </cell>
          <cell r="D178" t="str">
            <v>搜索技术部</v>
          </cell>
          <cell r="E178" t="str">
            <v>爬虫组</v>
          </cell>
          <cell r="F178" t="str">
            <v>JAVA开发工程师</v>
          </cell>
        </row>
        <row r="179">
          <cell r="A179" t="str">
            <v>傅文婧</v>
          </cell>
          <cell r="B179" t="str">
            <v>上海嵩恒网络科技股份有限公司</v>
          </cell>
          <cell r="C179" t="str">
            <v>总编室</v>
          </cell>
          <cell r="D179" t="str">
            <v>财经军事科技频道</v>
          </cell>
        </row>
        <row r="179">
          <cell r="F179" t="str">
            <v>记者</v>
          </cell>
        </row>
        <row r="180">
          <cell r="A180" t="str">
            <v>宋文超</v>
          </cell>
          <cell r="B180" t="str">
            <v>上海嵩恒网络科技股份有限公司</v>
          </cell>
          <cell r="C180" t="str">
            <v>研究院</v>
          </cell>
          <cell r="D180" t="str">
            <v>搜索技术部</v>
          </cell>
          <cell r="E180" t="str">
            <v>爬虫组</v>
          </cell>
          <cell r="F180" t="str">
            <v>JAVA开发工程师</v>
          </cell>
        </row>
        <row r="181">
          <cell r="A181" t="str">
            <v>徐菲</v>
          </cell>
          <cell r="B181" t="str">
            <v>上海嵩恒网络科技股份有限公司</v>
          </cell>
          <cell r="C181" t="str">
            <v>东方头条事业部</v>
          </cell>
          <cell r="D181" t="str">
            <v>大运营</v>
          </cell>
          <cell r="E181" t="str">
            <v>网站运营部</v>
          </cell>
          <cell r="F181" t="str">
            <v>网站编辑</v>
          </cell>
        </row>
        <row r="182">
          <cell r="A182" t="str">
            <v>马于峰</v>
          </cell>
          <cell r="B182" t="str">
            <v>上海嵩恒网络科技股份有限公司</v>
          </cell>
          <cell r="C182" t="str">
            <v>研究院</v>
          </cell>
          <cell r="D182" t="str">
            <v>搜索技术部</v>
          </cell>
          <cell r="E182" t="str">
            <v>项目技术组</v>
          </cell>
          <cell r="F182" t="str">
            <v>JAVA开发工程师</v>
          </cell>
        </row>
        <row r="183">
          <cell r="A183" t="str">
            <v>唐淑君</v>
          </cell>
          <cell r="B183" t="str">
            <v>上海嵩恒网络科技股份有限公司</v>
          </cell>
          <cell r="C183" t="str">
            <v>董秘办公室</v>
          </cell>
          <cell r="D183" t="str">
            <v>证券事务部</v>
          </cell>
          <cell r="E183" t="str">
            <v/>
          </cell>
          <cell r="F183" t="str">
            <v>证券事务代表</v>
          </cell>
        </row>
        <row r="184">
          <cell r="A184" t="str">
            <v>董亚飞</v>
          </cell>
          <cell r="B184" t="str">
            <v>上海嵩恒网络科技股份有限公司</v>
          </cell>
          <cell r="C184" t="str">
            <v>研究院</v>
          </cell>
          <cell r="D184" t="str">
            <v>搜索技术部</v>
          </cell>
          <cell r="E184" t="str">
            <v>项目技术组</v>
          </cell>
          <cell r="F184" t="str">
            <v>JAVA开发工程师</v>
          </cell>
        </row>
        <row r="185">
          <cell r="A185" t="str">
            <v>杨俊杰</v>
          </cell>
          <cell r="B185" t="str">
            <v>上海嵩恒网络科技股份有限公司</v>
          </cell>
          <cell r="C185" t="str">
            <v>研究院</v>
          </cell>
          <cell r="D185" t="str">
            <v>商业化事业部</v>
          </cell>
          <cell r="E185" t="str">
            <v>DSP项目</v>
          </cell>
          <cell r="F185" t="str">
            <v>JAVA开发工程师</v>
          </cell>
        </row>
        <row r="186">
          <cell r="A186" t="str">
            <v>高思康</v>
          </cell>
          <cell r="B186" t="str">
            <v>上海嵩恒网络科技股份有限公司</v>
          </cell>
          <cell r="C186" t="str">
            <v>研究院</v>
          </cell>
          <cell r="D186" t="str">
            <v>前端开发部</v>
          </cell>
          <cell r="E186" t="str">
            <v/>
          </cell>
          <cell r="F186" t="str">
            <v>前端开发工程师</v>
          </cell>
        </row>
        <row r="187">
          <cell r="A187" t="str">
            <v>钮思绮</v>
          </cell>
          <cell r="B187" t="str">
            <v>上海嵩恒网络科技股份有限公司</v>
          </cell>
          <cell r="C187" t="str">
            <v>东方头条事业部</v>
          </cell>
          <cell r="D187" t="str">
            <v>大运营</v>
          </cell>
          <cell r="E187" t="str">
            <v>品牌中心</v>
          </cell>
          <cell r="F187" t="str">
            <v>创意文案</v>
          </cell>
        </row>
        <row r="188">
          <cell r="A188" t="str">
            <v>刘伊琳</v>
          </cell>
          <cell r="B188" t="str">
            <v>上海嵩恒网络科技股份有限公司</v>
          </cell>
          <cell r="C188" t="str">
            <v>总编室</v>
          </cell>
          <cell r="D188" t="str">
            <v>编辑部</v>
          </cell>
        </row>
        <row r="188">
          <cell r="F188" t="str">
            <v>内容编辑</v>
          </cell>
        </row>
        <row r="189">
          <cell r="A189" t="str">
            <v>单志辉</v>
          </cell>
          <cell r="B189" t="str">
            <v>上海嵩恒网络科技股份有限公司</v>
          </cell>
          <cell r="C189" t="str">
            <v>研究院</v>
          </cell>
          <cell r="D189" t="str">
            <v>罗塞塔实验室</v>
          </cell>
          <cell r="E189" t="str">
            <v/>
          </cell>
          <cell r="F189" t="str">
            <v>模式识别工程师</v>
          </cell>
        </row>
        <row r="190">
          <cell r="A190" t="str">
            <v>付金辉</v>
          </cell>
          <cell r="B190" t="str">
            <v>上海嵩恒网络科技股份有限公司</v>
          </cell>
          <cell r="C190" t="str">
            <v>东方头条事业部</v>
          </cell>
          <cell r="D190" t="str">
            <v>大运营</v>
          </cell>
          <cell r="E190" t="str">
            <v>内容审核中心</v>
          </cell>
          <cell r="F190" t="str">
            <v>视频审核</v>
          </cell>
        </row>
        <row r="191">
          <cell r="A191" t="str">
            <v>郑磊</v>
          </cell>
          <cell r="B191" t="str">
            <v>上海嵩恒网络科技股份有限公司</v>
          </cell>
          <cell r="C191" t="str">
            <v>东方头条事业部</v>
          </cell>
          <cell r="D191" t="str">
            <v>大运营</v>
          </cell>
          <cell r="E191" t="str">
            <v>内容审核中心</v>
          </cell>
          <cell r="F191" t="str">
            <v>视频审核</v>
          </cell>
        </row>
        <row r="192">
          <cell r="A192" t="str">
            <v>吴皓</v>
          </cell>
          <cell r="B192" t="str">
            <v>上海嵩恒网络科技股份有限公司</v>
          </cell>
          <cell r="C192" t="str">
            <v>东方头条事业部</v>
          </cell>
          <cell r="D192" t="str">
            <v>大运营</v>
          </cell>
          <cell r="E192" t="str">
            <v>内容审核中心</v>
          </cell>
          <cell r="F192" t="str">
            <v>视频审核</v>
          </cell>
        </row>
        <row r="193">
          <cell r="A193" t="str">
            <v>陈颖</v>
          </cell>
          <cell r="B193" t="str">
            <v>上海嵩恒网络科技股份有限公司</v>
          </cell>
          <cell r="C193" t="str">
            <v>东方头条事业部</v>
          </cell>
          <cell r="D193" t="str">
            <v>大运营</v>
          </cell>
          <cell r="E193" t="str">
            <v>用户中心</v>
          </cell>
          <cell r="F193" t="str">
            <v>活动运营专员</v>
          </cell>
        </row>
        <row r="194">
          <cell r="A194" t="str">
            <v>张含</v>
          </cell>
          <cell r="B194" t="str">
            <v>上海嵩恒网络科技股份有限公司</v>
          </cell>
          <cell r="C194" t="str">
            <v>行政人事部</v>
          </cell>
          <cell r="D194" t="str">
            <v>人才拓展部</v>
          </cell>
          <cell r="E194" t="str">
            <v/>
          </cell>
          <cell r="F194" t="str">
            <v>人事专员</v>
          </cell>
        </row>
        <row r="195">
          <cell r="A195" t="str">
            <v>韩昌阳</v>
          </cell>
          <cell r="B195" t="str">
            <v>上海嵩恒网络科技股份有限公司</v>
          </cell>
          <cell r="C195" t="str">
            <v>东方头条事业部</v>
          </cell>
          <cell r="D195" t="str">
            <v>大运营</v>
          </cell>
          <cell r="E195" t="str">
            <v>内容审核中心</v>
          </cell>
          <cell r="F195" t="str">
            <v>视频审核</v>
          </cell>
        </row>
        <row r="196">
          <cell r="A196" t="str">
            <v>巢婧瑾</v>
          </cell>
          <cell r="B196" t="str">
            <v>上海嵩恒网络科技股份有限公司</v>
          </cell>
          <cell r="C196" t="str">
            <v>软件中心</v>
          </cell>
          <cell r="D196" t="str">
            <v>产品组</v>
          </cell>
        </row>
        <row r="196">
          <cell r="F196" t="str">
            <v>广告专员</v>
          </cell>
        </row>
        <row r="197">
          <cell r="A197" t="str">
            <v>江岑</v>
          </cell>
          <cell r="B197" t="str">
            <v>上海嵩恒网络科技股份有限公司</v>
          </cell>
          <cell r="C197" t="str">
            <v>东方头条事业部</v>
          </cell>
          <cell r="D197" t="str">
            <v>大运营</v>
          </cell>
          <cell r="E197" t="str">
            <v>内容审核中心</v>
          </cell>
          <cell r="F197" t="str">
            <v>万能渠道推稿</v>
          </cell>
        </row>
        <row r="198">
          <cell r="A198" t="str">
            <v>王秋琴</v>
          </cell>
          <cell r="B198" t="str">
            <v>上海嵩恒网络科技股份有限公司</v>
          </cell>
          <cell r="C198" t="str">
            <v>东方头条事业部</v>
          </cell>
          <cell r="D198" t="str">
            <v>大运营</v>
          </cell>
          <cell r="E198" t="str">
            <v>品牌中心</v>
          </cell>
          <cell r="F198" t="str">
            <v>创意文案</v>
          </cell>
        </row>
        <row r="199">
          <cell r="A199" t="str">
            <v>朱慧</v>
          </cell>
          <cell r="B199" t="str">
            <v>上海嵩恒网络科技股份有限公司</v>
          </cell>
          <cell r="C199" t="str">
            <v>东方头条事业部</v>
          </cell>
          <cell r="D199" t="str">
            <v>大运营</v>
          </cell>
          <cell r="E199" t="str">
            <v>网站运营部</v>
          </cell>
          <cell r="F199" t="str">
            <v>网站编辑</v>
          </cell>
        </row>
        <row r="200">
          <cell r="A200" t="str">
            <v>金洋</v>
          </cell>
          <cell r="B200" t="str">
            <v>上海嵩恒网络科技股份有限公司</v>
          </cell>
          <cell r="C200" t="str">
            <v>研究院</v>
          </cell>
          <cell r="D200" t="str">
            <v>搜索技术部</v>
          </cell>
          <cell r="E200" t="str">
            <v>爬虫组</v>
          </cell>
          <cell r="F200" t="str">
            <v>JAVA开发工程师</v>
          </cell>
        </row>
        <row r="201">
          <cell r="A201" t="str">
            <v>吕文静</v>
          </cell>
          <cell r="B201" t="str">
            <v>上海嵩恒网络科技股份有限公司</v>
          </cell>
          <cell r="C201" t="str">
            <v>东方头条事业部</v>
          </cell>
          <cell r="D201" t="str">
            <v>大运营</v>
          </cell>
          <cell r="E201" t="str">
            <v>网站运营部</v>
          </cell>
          <cell r="F201" t="str">
            <v>网站编辑</v>
          </cell>
        </row>
        <row r="202">
          <cell r="A202" t="str">
            <v>段张鹏</v>
          </cell>
          <cell r="B202" t="str">
            <v>上海嵩恒网络科技股份有限公司</v>
          </cell>
          <cell r="C202" t="str">
            <v>东方头条事业部</v>
          </cell>
          <cell r="D202" t="str">
            <v>研发部</v>
          </cell>
          <cell r="E202" t="str">
            <v>安卓开发部</v>
          </cell>
          <cell r="F202" t="str">
            <v>高级安卓工程师</v>
          </cell>
        </row>
        <row r="203">
          <cell r="A203" t="str">
            <v>杨传玉</v>
          </cell>
          <cell r="B203" t="str">
            <v>上海嵩恒网络科技股份有限公司</v>
          </cell>
          <cell r="C203" t="str">
            <v>东方头条事业部</v>
          </cell>
          <cell r="D203" t="str">
            <v>大运营</v>
          </cell>
          <cell r="E203" t="str">
            <v>网站运营部</v>
          </cell>
          <cell r="F203" t="str">
            <v>网站编辑</v>
          </cell>
        </row>
        <row r="204">
          <cell r="A204" t="str">
            <v>金雪</v>
          </cell>
          <cell r="B204" t="str">
            <v>上海嵩恒网络科技股份有限公司</v>
          </cell>
          <cell r="C204" t="str">
            <v>东方头条事业部</v>
          </cell>
          <cell r="D204" t="str">
            <v>大运营</v>
          </cell>
          <cell r="E204" t="str">
            <v>渠道运营部</v>
          </cell>
          <cell r="F204" t="str">
            <v>渠道运营</v>
          </cell>
        </row>
        <row r="205">
          <cell r="A205" t="str">
            <v>夏晓咪</v>
          </cell>
          <cell r="B205" t="str">
            <v>上海嵩恒网络科技股份有限公司</v>
          </cell>
          <cell r="C205" t="str">
            <v>东方头条事业部</v>
          </cell>
          <cell r="D205" t="str">
            <v>大运营</v>
          </cell>
          <cell r="E205" t="str">
            <v>渠道运营部</v>
          </cell>
          <cell r="F205" t="str">
            <v>渠道运营</v>
          </cell>
        </row>
        <row r="206">
          <cell r="A206" t="str">
            <v>倪张昊</v>
          </cell>
          <cell r="B206" t="str">
            <v>上海嵩恒网络科技股份有限公司</v>
          </cell>
          <cell r="C206" t="str">
            <v>市场部</v>
          </cell>
          <cell r="D206" t="str">
            <v>联盟发展部</v>
          </cell>
        </row>
        <row r="206">
          <cell r="F206" t="str">
            <v>市场助理</v>
          </cell>
        </row>
        <row r="207">
          <cell r="A207" t="str">
            <v>宫新伟</v>
          </cell>
          <cell r="B207" t="str">
            <v>上海嵩恒网络科技股份有限公司</v>
          </cell>
          <cell r="C207" t="str">
            <v>研究院</v>
          </cell>
          <cell r="D207" t="str">
            <v>罗塞塔实验室</v>
          </cell>
          <cell r="E207" t="str">
            <v/>
          </cell>
          <cell r="F207" t="str">
            <v>模式识别工程师</v>
          </cell>
        </row>
        <row r="208">
          <cell r="A208" t="str">
            <v>张雪姣</v>
          </cell>
          <cell r="B208" t="str">
            <v>上海嵩恒网络科技股份有限公司</v>
          </cell>
          <cell r="C208" t="str">
            <v>董秘办公室</v>
          </cell>
          <cell r="D208" t="str">
            <v>法务部</v>
          </cell>
          <cell r="E208" t="str">
            <v>法务一部</v>
          </cell>
          <cell r="F208" t="str">
            <v>法务经理</v>
          </cell>
        </row>
        <row r="209">
          <cell r="A209" t="str">
            <v>杨丹</v>
          </cell>
          <cell r="B209" t="str">
            <v>上海嵩恒网络科技股份有限公司</v>
          </cell>
          <cell r="C209" t="str">
            <v>总编室</v>
          </cell>
          <cell r="D209" t="str">
            <v>财经军事科技频道</v>
          </cell>
        </row>
        <row r="209">
          <cell r="F209" t="str">
            <v>记者</v>
          </cell>
        </row>
        <row r="210">
          <cell r="A210" t="str">
            <v>吴坚</v>
          </cell>
          <cell r="B210" t="str">
            <v>上海嵩恒网络科技股份有限公司</v>
          </cell>
          <cell r="C210" t="str">
            <v>东方头条事业部</v>
          </cell>
          <cell r="D210" t="str">
            <v>大运营</v>
          </cell>
          <cell r="E210" t="str">
            <v>内容审核中心</v>
          </cell>
          <cell r="F210" t="str">
            <v>视频审核</v>
          </cell>
        </row>
        <row r="211">
          <cell r="A211" t="str">
            <v>曾城</v>
          </cell>
          <cell r="B211" t="str">
            <v>上海嵩恒网络科技股份有限公司</v>
          </cell>
          <cell r="C211" t="str">
            <v>研究院</v>
          </cell>
          <cell r="D211" t="str">
            <v>商业化事业部</v>
          </cell>
          <cell r="E211" t="str">
            <v>商业化运营</v>
          </cell>
          <cell r="F211" t="str">
            <v>渠道运营</v>
          </cell>
        </row>
        <row r="212">
          <cell r="A212" t="str">
            <v>校振强</v>
          </cell>
          <cell r="B212" t="str">
            <v>上海嵩恒网络科技股份有限公司</v>
          </cell>
          <cell r="C212" t="str">
            <v>东方头条事业部</v>
          </cell>
          <cell r="D212" t="str">
            <v>大运营</v>
          </cell>
          <cell r="E212" t="str">
            <v>渠道运营部</v>
          </cell>
          <cell r="F212" t="str">
            <v>渠道运营</v>
          </cell>
        </row>
        <row r="213">
          <cell r="A213" t="str">
            <v>曹健</v>
          </cell>
          <cell r="B213" t="str">
            <v>上海嵩恒网络科技股份有限公司</v>
          </cell>
          <cell r="C213" t="str">
            <v>东方头条事业部</v>
          </cell>
          <cell r="D213" t="str">
            <v>研发部</v>
          </cell>
          <cell r="E213" t="str">
            <v>安卓开发部</v>
          </cell>
          <cell r="F213" t="str">
            <v>高级安卓工程师</v>
          </cell>
        </row>
        <row r="214">
          <cell r="A214" t="str">
            <v>李祖超</v>
          </cell>
          <cell r="B214" t="str">
            <v>上海嵩恒网络科技股份有限公司</v>
          </cell>
          <cell r="C214" t="str">
            <v>研究院</v>
          </cell>
          <cell r="D214" t="str">
            <v>商业化事业部</v>
          </cell>
          <cell r="E214" t="str">
            <v>商业化运营</v>
          </cell>
          <cell r="F214" t="str">
            <v>高级产品经理</v>
          </cell>
        </row>
        <row r="215">
          <cell r="A215" t="str">
            <v>秦迪</v>
          </cell>
          <cell r="B215" t="str">
            <v>上海嵩恒网络科技股份有限公司</v>
          </cell>
          <cell r="C215" t="str">
            <v>董秘办公室</v>
          </cell>
          <cell r="D215" t="str">
            <v>投资部</v>
          </cell>
          <cell r="E215" t="str">
            <v/>
          </cell>
          <cell r="F215" t="str">
            <v>投资专员</v>
          </cell>
        </row>
        <row r="216">
          <cell r="A216" t="str">
            <v>陈睿</v>
          </cell>
          <cell r="B216" t="str">
            <v>上海嵩恒网络科技股份有限公司</v>
          </cell>
          <cell r="C216" t="str">
            <v>总编室</v>
          </cell>
          <cell r="D216" t="str">
            <v>编辑部</v>
          </cell>
        </row>
        <row r="216">
          <cell r="F216" t="str">
            <v>内容编辑</v>
          </cell>
        </row>
        <row r="217">
          <cell r="A217" t="str">
            <v>查震旺</v>
          </cell>
          <cell r="B217" t="str">
            <v>上海嵩恒网络科技股份有限公司</v>
          </cell>
          <cell r="C217" t="str">
            <v>东方头条事业部</v>
          </cell>
          <cell r="D217" t="str">
            <v>研发部</v>
          </cell>
          <cell r="E217" t="str">
            <v>安卓开发部</v>
          </cell>
          <cell r="F217" t="str">
            <v>高级IOS开发工程师</v>
          </cell>
        </row>
        <row r="218">
          <cell r="A218" t="str">
            <v>章寒</v>
          </cell>
          <cell r="B218" t="str">
            <v>上海嵩恒网络科技股份有限公司</v>
          </cell>
          <cell r="C218" t="str">
            <v>董秘办公室</v>
          </cell>
          <cell r="D218" t="str">
            <v>投资部</v>
          </cell>
        </row>
        <row r="218">
          <cell r="F218" t="str">
            <v>投资副经理</v>
          </cell>
        </row>
        <row r="219">
          <cell r="A219" t="str">
            <v>徐歆轶</v>
          </cell>
          <cell r="B219" t="str">
            <v>上海嵩恒网络科技股份有限公司</v>
          </cell>
          <cell r="C219" t="str">
            <v>总编室</v>
          </cell>
          <cell r="D219" t="str">
            <v>编辑部</v>
          </cell>
          <cell r="E219" t="str">
            <v/>
          </cell>
          <cell r="F219" t="str">
            <v>内容编辑</v>
          </cell>
        </row>
        <row r="220">
          <cell r="A220" t="str">
            <v>朱冬莲</v>
          </cell>
          <cell r="B220" t="str">
            <v>上海嵩恒网络科技股份有限公司</v>
          </cell>
          <cell r="C220" t="str">
            <v>东方头条事业部</v>
          </cell>
          <cell r="D220" t="str">
            <v>大运营</v>
          </cell>
          <cell r="E220" t="str">
            <v>东方号</v>
          </cell>
          <cell r="F220" t="str">
            <v>产品运营专员</v>
          </cell>
        </row>
        <row r="221">
          <cell r="A221" t="str">
            <v>范玺雯</v>
          </cell>
          <cell r="B221" t="str">
            <v>上海嵩恒网络科技股份有限公司</v>
          </cell>
          <cell r="C221" t="str">
            <v>销售部</v>
          </cell>
          <cell r="D221" t="str">
            <v>品牌广告组</v>
          </cell>
          <cell r="E221" t="str">
            <v>一组</v>
          </cell>
          <cell r="F221" t="str">
            <v>广告策划</v>
          </cell>
        </row>
        <row r="222">
          <cell r="A222" t="str">
            <v>宋振喜</v>
          </cell>
          <cell r="B222" t="str">
            <v>上海嵩恒网络科技股份有限公司</v>
          </cell>
          <cell r="C222" t="str">
            <v>销售部</v>
          </cell>
          <cell r="D222" t="str">
            <v>品牌广告组</v>
          </cell>
          <cell r="E222" t="str">
            <v>一组</v>
          </cell>
          <cell r="F222" t="str">
            <v>部门主管</v>
          </cell>
        </row>
        <row r="223">
          <cell r="A223" t="str">
            <v>龙莉敏</v>
          </cell>
          <cell r="B223" t="str">
            <v>上海嵩恒网络科技股份有限公司</v>
          </cell>
          <cell r="C223" t="str">
            <v>销售部</v>
          </cell>
          <cell r="D223" t="str">
            <v>品牌广告组</v>
          </cell>
          <cell r="E223" t="str">
            <v>一组</v>
          </cell>
          <cell r="F223" t="str">
            <v>项目经理</v>
          </cell>
        </row>
        <row r="224">
          <cell r="A224" t="str">
            <v>王亦斐</v>
          </cell>
          <cell r="B224" t="str">
            <v>上海嵩恒网络科技股份有限公司</v>
          </cell>
          <cell r="C224" t="str">
            <v>销售部</v>
          </cell>
          <cell r="D224" t="str">
            <v>品牌广告组</v>
          </cell>
          <cell r="E224" t="str">
            <v>一组</v>
          </cell>
          <cell r="F224" t="str">
            <v>项目经理</v>
          </cell>
        </row>
        <row r="225">
          <cell r="A225" t="str">
            <v>顾天娇</v>
          </cell>
          <cell r="B225" t="str">
            <v>上海嵩恒网络科技股份有限公司</v>
          </cell>
          <cell r="C225" t="str">
            <v>销售部</v>
          </cell>
          <cell r="D225" t="str">
            <v>品牌广告组</v>
          </cell>
          <cell r="E225" t="str">
            <v>一组</v>
          </cell>
          <cell r="F225" t="str">
            <v>编辑</v>
          </cell>
        </row>
        <row r="226">
          <cell r="A226" t="str">
            <v>郭林</v>
          </cell>
          <cell r="B226" t="str">
            <v>上海嵩恒网络科技股份有限公司</v>
          </cell>
          <cell r="C226" t="str">
            <v>销售部</v>
          </cell>
          <cell r="D226" t="str">
            <v>品牌广告组</v>
          </cell>
          <cell r="E226" t="str">
            <v>一组</v>
          </cell>
          <cell r="F226" t="str">
            <v>编辑</v>
          </cell>
        </row>
        <row r="227">
          <cell r="A227" t="str">
            <v>于明文</v>
          </cell>
          <cell r="B227" t="str">
            <v>上海嵩恒网络科技股份有限公司</v>
          </cell>
          <cell r="C227" t="str">
            <v>东方头条事业部</v>
          </cell>
          <cell r="D227" t="str">
            <v>大运营</v>
          </cell>
          <cell r="E227" t="str">
            <v>东方号</v>
          </cell>
          <cell r="F227" t="str">
            <v>产品运营专员</v>
          </cell>
        </row>
        <row r="228">
          <cell r="A228" t="str">
            <v>田梦扬</v>
          </cell>
          <cell r="B228" t="str">
            <v>上海嵩恒网络科技股份有限公司</v>
          </cell>
          <cell r="C228" t="str">
            <v>东方头条事业部</v>
          </cell>
          <cell r="D228" t="str">
            <v>体育项目组</v>
          </cell>
          <cell r="E228" t="str">
            <v>技术部</v>
          </cell>
          <cell r="F228" t="str">
            <v>前端开发工程师</v>
          </cell>
        </row>
        <row r="229">
          <cell r="A229" t="str">
            <v>朱红霞</v>
          </cell>
          <cell r="B229" t="str">
            <v>上海嵩恒网络科技股份有限公司</v>
          </cell>
          <cell r="C229" t="str">
            <v>行政人事部</v>
          </cell>
          <cell r="D229" t="str">
            <v>人力资源部</v>
          </cell>
          <cell r="E229" t="str">
            <v>薪酬绩效组</v>
          </cell>
          <cell r="F229" t="str">
            <v>薪酬绩效主管</v>
          </cell>
        </row>
        <row r="230">
          <cell r="A230" t="str">
            <v>黄幼财</v>
          </cell>
          <cell r="B230" t="str">
            <v>上海嵩恒网络科技股份有限公司</v>
          </cell>
          <cell r="C230" t="str">
            <v>软件中心</v>
          </cell>
          <cell r="D230" t="str">
            <v>运营组</v>
          </cell>
          <cell r="E230" t="str">
            <v/>
          </cell>
          <cell r="F230" t="str">
            <v>运营专员</v>
          </cell>
        </row>
        <row r="231">
          <cell r="A231" t="str">
            <v>徐超鹏</v>
          </cell>
          <cell r="B231" t="str">
            <v>上海嵩恒网络科技股份有限公司</v>
          </cell>
          <cell r="C231" t="str">
            <v>研究院</v>
          </cell>
          <cell r="D231" t="str">
            <v>前端开发部</v>
          </cell>
          <cell r="E231" t="str">
            <v/>
          </cell>
          <cell r="F231" t="str">
            <v>前端开发工程师</v>
          </cell>
        </row>
        <row r="232">
          <cell r="A232" t="str">
            <v>袁徐祎</v>
          </cell>
          <cell r="B232" t="str">
            <v>上海嵩恒网络科技股份有限公司</v>
          </cell>
          <cell r="C232" t="str">
            <v>东方头条事业部</v>
          </cell>
          <cell r="D232" t="str">
            <v>大运营</v>
          </cell>
          <cell r="E232" t="str">
            <v>东方号</v>
          </cell>
          <cell r="F232" t="str">
            <v>产品运营专员</v>
          </cell>
        </row>
        <row r="233">
          <cell r="A233" t="str">
            <v>叶佳琪</v>
          </cell>
          <cell r="B233" t="str">
            <v>上海嵩恒网络科技股份有限公司</v>
          </cell>
          <cell r="C233" t="str">
            <v>董秘办公室</v>
          </cell>
          <cell r="D233" t="str">
            <v>证券事务部</v>
          </cell>
          <cell r="E233" t="str">
            <v/>
          </cell>
          <cell r="F233" t="str">
            <v>证券事务专员</v>
          </cell>
        </row>
        <row r="234">
          <cell r="A234" t="str">
            <v>蔡晨</v>
          </cell>
          <cell r="B234" t="str">
            <v>上海嵩恒网络科技股份有限公司</v>
          </cell>
          <cell r="C234" t="str">
            <v>销售部</v>
          </cell>
          <cell r="D234" t="str">
            <v>dsp直客广告组</v>
          </cell>
          <cell r="E234" t="str">
            <v>销售组</v>
          </cell>
          <cell r="F234" t="str">
            <v>销售总监</v>
          </cell>
        </row>
        <row r="235">
          <cell r="A235" t="str">
            <v>姜海涛</v>
          </cell>
          <cell r="B235" t="str">
            <v>上海嵩恒网络科技股份有限公司</v>
          </cell>
          <cell r="C235" t="str">
            <v>研究院</v>
          </cell>
          <cell r="D235" t="str">
            <v>商业化事业部</v>
          </cell>
          <cell r="E235" t="str">
            <v>DSP项目</v>
          </cell>
          <cell r="F235" t="str">
            <v>产品专员</v>
          </cell>
        </row>
        <row r="236">
          <cell r="A236" t="str">
            <v>郭智慧</v>
          </cell>
          <cell r="B236" t="str">
            <v>上海嵩恒网络科技股份有限公司</v>
          </cell>
          <cell r="C236" t="str">
            <v>销售部</v>
          </cell>
          <cell r="D236" t="str">
            <v>效果广告组</v>
          </cell>
          <cell r="E236" t="str">
            <v>广告运营组</v>
          </cell>
          <cell r="F236" t="str">
            <v>广告运营助理</v>
          </cell>
        </row>
        <row r="237">
          <cell r="A237" t="str">
            <v>韩晓丹</v>
          </cell>
          <cell r="B237" t="str">
            <v>上海嵩恒网络科技股份有限公司</v>
          </cell>
          <cell r="C237" t="str">
            <v>东方头条事业部</v>
          </cell>
          <cell r="D237" t="str">
            <v>大运营</v>
          </cell>
          <cell r="E237" t="str">
            <v>渠道运营部</v>
          </cell>
          <cell r="F237" t="str">
            <v>渠道运营</v>
          </cell>
        </row>
        <row r="238">
          <cell r="A238" t="str">
            <v>李晋晋</v>
          </cell>
          <cell r="B238" t="str">
            <v>上海嵩恒网络科技股份有限公司</v>
          </cell>
          <cell r="C238" t="str">
            <v>东方头条事业部</v>
          </cell>
          <cell r="D238" t="str">
            <v>大运营</v>
          </cell>
          <cell r="E238" t="str">
            <v>短视频中心</v>
          </cell>
          <cell r="F238" t="str">
            <v>内容编辑</v>
          </cell>
        </row>
        <row r="239">
          <cell r="A239" t="str">
            <v>周瑞莹</v>
          </cell>
          <cell r="B239" t="str">
            <v>上海嵩恒网络科技股份有限公司</v>
          </cell>
          <cell r="C239" t="str">
            <v>市场部</v>
          </cell>
          <cell r="D239" t="str">
            <v>商务部</v>
          </cell>
          <cell r="E239" t="str">
            <v>头条商务部</v>
          </cell>
          <cell r="F239" t="str">
            <v>商务专员</v>
          </cell>
        </row>
        <row r="240">
          <cell r="A240" t="str">
            <v>詹海涛</v>
          </cell>
          <cell r="B240" t="str">
            <v>上海嵩恒网络科技股份有限公司</v>
          </cell>
          <cell r="C240" t="str">
            <v>研究院</v>
          </cell>
          <cell r="D240" t="str">
            <v>前端开发部</v>
          </cell>
          <cell r="E240" t="str">
            <v/>
          </cell>
          <cell r="F240" t="str">
            <v>前端开发工程师</v>
          </cell>
        </row>
        <row r="241">
          <cell r="A241" t="str">
            <v>李珮瑜</v>
          </cell>
          <cell r="B241" t="str">
            <v>上海嵩恒网络科技股份有限公司</v>
          </cell>
          <cell r="C241" t="str">
            <v>研究院</v>
          </cell>
          <cell r="D241" t="str">
            <v>技术运维部</v>
          </cell>
          <cell r="E241" t="str">
            <v/>
          </cell>
          <cell r="F241" t="str">
            <v>网络工程师</v>
          </cell>
        </row>
        <row r="242">
          <cell r="A242" t="str">
            <v>宫艳梅</v>
          </cell>
          <cell r="B242" t="str">
            <v>上海嵩恒网络科技股份有限公司</v>
          </cell>
          <cell r="C242" t="str">
            <v>研究院</v>
          </cell>
          <cell r="D242" t="str">
            <v>商业化事业部</v>
          </cell>
          <cell r="E242" t="str">
            <v>商业化运营</v>
          </cell>
          <cell r="F242" t="str">
            <v>商业化运营</v>
          </cell>
        </row>
        <row r="243">
          <cell r="A243" t="str">
            <v>彭佳佳</v>
          </cell>
          <cell r="B243" t="str">
            <v>上海嵩恒网络科技股份有限公司</v>
          </cell>
          <cell r="C243" t="str">
            <v>东方头条事业部</v>
          </cell>
          <cell r="D243" t="str">
            <v>大运营</v>
          </cell>
          <cell r="E243" t="str">
            <v>渠道运营部</v>
          </cell>
          <cell r="F243" t="str">
            <v>渠道运营</v>
          </cell>
        </row>
        <row r="244">
          <cell r="A244" t="str">
            <v>颜林</v>
          </cell>
          <cell r="B244" t="str">
            <v>上海嵩恒网络科技股份有限公司</v>
          </cell>
          <cell r="C244" t="str">
            <v>研究院</v>
          </cell>
          <cell r="D244" t="str">
            <v>搜索技术部</v>
          </cell>
          <cell r="E244" t="str">
            <v>架构组</v>
          </cell>
          <cell r="F244" t="str">
            <v>JAVA开发工程师</v>
          </cell>
        </row>
        <row r="245">
          <cell r="A245" t="str">
            <v>丁骁曈</v>
          </cell>
          <cell r="B245" t="str">
            <v>上海嵩恒网络科技股份有限公司</v>
          </cell>
          <cell r="C245" t="str">
            <v>行政人事部</v>
          </cell>
          <cell r="D245" t="str">
            <v>人力资源部</v>
          </cell>
          <cell r="E245" t="str">
            <v/>
          </cell>
          <cell r="F245" t="str">
            <v>人事专员</v>
          </cell>
        </row>
        <row r="246">
          <cell r="A246" t="str">
            <v>古发波</v>
          </cell>
          <cell r="B246" t="str">
            <v>上海嵩恒网络科技股份有限公司</v>
          </cell>
          <cell r="C246" t="str">
            <v>研究院</v>
          </cell>
          <cell r="D246" t="str">
            <v>数据分析技术部</v>
          </cell>
          <cell r="E246" t="str">
            <v>数据开发组</v>
          </cell>
          <cell r="F246" t="str">
            <v>数据开发工程师</v>
          </cell>
        </row>
        <row r="247">
          <cell r="A247" t="str">
            <v>殷进</v>
          </cell>
          <cell r="B247" t="str">
            <v>上海嵩恒网络科技股份有限公司</v>
          </cell>
          <cell r="C247" t="str">
            <v>东方头条事业部</v>
          </cell>
          <cell r="D247" t="str">
            <v>大运营</v>
          </cell>
          <cell r="E247" t="str">
            <v>资讯中心</v>
          </cell>
          <cell r="F247" t="str">
            <v>产品运营经理</v>
          </cell>
        </row>
        <row r="248">
          <cell r="A248" t="str">
            <v>赵芝萍</v>
          </cell>
          <cell r="B248" t="str">
            <v>上海嵩恒网络科技股份有限公司</v>
          </cell>
          <cell r="C248" t="str">
            <v>销售部</v>
          </cell>
          <cell r="D248" t="str">
            <v>效果广告组</v>
          </cell>
          <cell r="E248" t="str">
            <v>广告运营组</v>
          </cell>
          <cell r="F248" t="str">
            <v>广告运营助理</v>
          </cell>
        </row>
        <row r="249">
          <cell r="A249" t="str">
            <v>田贝</v>
          </cell>
          <cell r="B249" t="str">
            <v>上海嵩恒网络科技股份有限公司</v>
          </cell>
          <cell r="C249" t="str">
            <v>研究院</v>
          </cell>
          <cell r="D249" t="str">
            <v>商业化事业部</v>
          </cell>
          <cell r="E249" t="str">
            <v>商业化运营</v>
          </cell>
          <cell r="F249" t="str">
            <v>产品助理</v>
          </cell>
        </row>
        <row r="250">
          <cell r="A250" t="str">
            <v>李晓平</v>
          </cell>
          <cell r="B250" t="str">
            <v>上海嵩恒网络科技股份有限公司</v>
          </cell>
          <cell r="C250" t="str">
            <v>行政人事部</v>
          </cell>
          <cell r="D250" t="str">
            <v>人才拓展部</v>
          </cell>
          <cell r="E250" t="str">
            <v/>
          </cell>
          <cell r="F250" t="str">
            <v>招聘专员</v>
          </cell>
        </row>
        <row r="251">
          <cell r="A251" t="str">
            <v>陈震伟</v>
          </cell>
          <cell r="B251" t="str">
            <v>上海嵩恒网络科技股份有限公司</v>
          </cell>
          <cell r="C251" t="str">
            <v>研究院</v>
          </cell>
          <cell r="D251" t="str">
            <v>东方号融媒体项目</v>
          </cell>
          <cell r="E251" t="str">
            <v/>
          </cell>
          <cell r="F251" t="str">
            <v>前端开发工程师</v>
          </cell>
        </row>
        <row r="252">
          <cell r="A252" t="str">
            <v>曹一少</v>
          </cell>
          <cell r="B252" t="str">
            <v>上海嵩恒网络科技股份有限公司</v>
          </cell>
          <cell r="C252" t="str">
            <v>东方头条事业部</v>
          </cell>
          <cell r="D252" t="str">
            <v>研发部</v>
          </cell>
          <cell r="E252" t="str">
            <v>安卓开发部</v>
          </cell>
          <cell r="F252" t="str">
            <v>安卓工程师</v>
          </cell>
        </row>
        <row r="253">
          <cell r="A253" t="str">
            <v>陈希阳</v>
          </cell>
          <cell r="B253" t="str">
            <v>上海嵩恒网络科技股份有限公司</v>
          </cell>
          <cell r="C253" t="str">
            <v>东方头条事业部</v>
          </cell>
          <cell r="D253" t="str">
            <v>体育项目组</v>
          </cell>
          <cell r="E253" t="str">
            <v>运营部</v>
          </cell>
          <cell r="F253" t="str">
            <v>运营主管</v>
          </cell>
        </row>
        <row r="254">
          <cell r="A254" t="str">
            <v>殷蒙蒙</v>
          </cell>
          <cell r="B254" t="str">
            <v>上海嵩恒网络科技股份有限公司</v>
          </cell>
          <cell r="C254" t="str">
            <v>软件中心</v>
          </cell>
          <cell r="D254" t="str">
            <v>产品组</v>
          </cell>
        </row>
        <row r="254">
          <cell r="F254" t="str">
            <v>产品专员</v>
          </cell>
        </row>
        <row r="255">
          <cell r="A255" t="str">
            <v>李特林</v>
          </cell>
          <cell r="B255" t="str">
            <v>上海嵩恒网络科技股份有限公司</v>
          </cell>
          <cell r="C255" t="str">
            <v>研究院</v>
          </cell>
          <cell r="D255" t="str">
            <v>直播研发部</v>
          </cell>
          <cell r="E255" t="str">
            <v/>
          </cell>
          <cell r="F255" t="str">
            <v>IOS开发工程师</v>
          </cell>
        </row>
        <row r="256">
          <cell r="A256" t="str">
            <v>杨虎城</v>
          </cell>
          <cell r="B256" t="str">
            <v>上海嵩恒网络科技股份有限公司</v>
          </cell>
          <cell r="C256" t="str">
            <v>研究院</v>
          </cell>
          <cell r="D256" t="str">
            <v>前端开发部</v>
          </cell>
          <cell r="E256" t="str">
            <v/>
          </cell>
          <cell r="F256" t="str">
            <v>前端开发工程师</v>
          </cell>
        </row>
        <row r="257">
          <cell r="A257" t="str">
            <v>姚伟健</v>
          </cell>
          <cell r="B257" t="str">
            <v>上海嵩恒网络科技股份有限公司</v>
          </cell>
          <cell r="C257" t="str">
            <v>研究院</v>
          </cell>
          <cell r="D257" t="str">
            <v>前端开发部</v>
          </cell>
          <cell r="E257" t="str">
            <v/>
          </cell>
          <cell r="F257" t="str">
            <v>前端开发工程师</v>
          </cell>
        </row>
        <row r="258">
          <cell r="A258" t="str">
            <v>朱志忠</v>
          </cell>
          <cell r="B258" t="str">
            <v>上海嵩恒网络科技股份有限公司</v>
          </cell>
          <cell r="C258" t="str">
            <v>研究院</v>
          </cell>
          <cell r="D258" t="str">
            <v>数据分析技术部</v>
          </cell>
          <cell r="E258" t="str">
            <v>数据开发组</v>
          </cell>
          <cell r="F258" t="str">
            <v>DBA</v>
          </cell>
        </row>
        <row r="259">
          <cell r="A259" t="str">
            <v>谭依顺</v>
          </cell>
          <cell r="B259" t="str">
            <v>上海嵩恒网络科技股份有限公司</v>
          </cell>
          <cell r="C259" t="str">
            <v>研究院</v>
          </cell>
          <cell r="D259" t="str">
            <v>前端开发部</v>
          </cell>
          <cell r="E259" t="str">
            <v/>
          </cell>
          <cell r="F259" t="str">
            <v>高级产品经理</v>
          </cell>
        </row>
        <row r="260">
          <cell r="A260" t="str">
            <v>张逸云</v>
          </cell>
          <cell r="B260" t="str">
            <v>上海嵩恒网络科技股份有限公司</v>
          </cell>
          <cell r="C260" t="str">
            <v>研究院</v>
          </cell>
          <cell r="D260" t="str">
            <v>技术运维部</v>
          </cell>
          <cell r="E260" t="str">
            <v/>
          </cell>
          <cell r="F260" t="str">
            <v>运维开发工程师</v>
          </cell>
        </row>
        <row r="261">
          <cell r="A261" t="str">
            <v>潘佳强</v>
          </cell>
          <cell r="B261" t="str">
            <v>上海嵩恒网络科技股份有限公司</v>
          </cell>
          <cell r="C261" t="str">
            <v>东方头条事业部</v>
          </cell>
          <cell r="D261" t="str">
            <v>研发部</v>
          </cell>
          <cell r="E261" t="str">
            <v>安卓开发部</v>
          </cell>
          <cell r="F261" t="str">
            <v>安卓工程师</v>
          </cell>
        </row>
        <row r="262">
          <cell r="A262" t="str">
            <v>韩潇凯</v>
          </cell>
          <cell r="B262" t="str">
            <v>上海嵩恒网络科技股份有限公司</v>
          </cell>
          <cell r="C262" t="str">
            <v>研究院</v>
          </cell>
          <cell r="D262" t="str">
            <v>东方号融媒体项目</v>
          </cell>
        </row>
        <row r="262">
          <cell r="F262" t="str">
            <v>JAVA开发工程师</v>
          </cell>
        </row>
        <row r="263">
          <cell r="A263" t="str">
            <v>王茜</v>
          </cell>
          <cell r="B263" t="str">
            <v>上海嵩恒网络科技股份有限公司</v>
          </cell>
          <cell r="C263" t="str">
            <v>东方头条事业部</v>
          </cell>
          <cell r="D263" t="str">
            <v>大运营</v>
          </cell>
          <cell r="E263" t="str">
            <v>渠道运营部</v>
          </cell>
          <cell r="F263" t="str">
            <v>渠道运营</v>
          </cell>
        </row>
        <row r="264">
          <cell r="A264" t="str">
            <v>卓艳艳</v>
          </cell>
          <cell r="B264" t="str">
            <v>上海嵩恒网络科技股份有限公司</v>
          </cell>
          <cell r="C264" t="str">
            <v>东方头条事业部</v>
          </cell>
          <cell r="D264" t="str">
            <v>东方头条APP产品组</v>
          </cell>
          <cell r="E264" t="str">
            <v/>
          </cell>
          <cell r="F264" t="str">
            <v>产品经理</v>
          </cell>
        </row>
        <row r="265">
          <cell r="A265" t="str">
            <v>陈小维</v>
          </cell>
          <cell r="B265" t="str">
            <v>上海嵩恒网络科技股份有限公司</v>
          </cell>
          <cell r="C265" t="str">
            <v>东方头条事业部</v>
          </cell>
          <cell r="D265" t="str">
            <v>大运营</v>
          </cell>
          <cell r="E265" t="str">
            <v>渠道运营部</v>
          </cell>
          <cell r="F265" t="str">
            <v>渠道运营</v>
          </cell>
        </row>
        <row r="266">
          <cell r="A266" t="str">
            <v>刘荣</v>
          </cell>
          <cell r="B266" t="str">
            <v>上海嵩恒网络科技股份有限公司</v>
          </cell>
          <cell r="C266" t="str">
            <v>研究院</v>
          </cell>
          <cell r="D266" t="str">
            <v>商业化事业部</v>
          </cell>
          <cell r="E266" t="str">
            <v>商业化运营</v>
          </cell>
          <cell r="F266" t="str">
            <v>数据分析师</v>
          </cell>
        </row>
        <row r="267">
          <cell r="A267" t="str">
            <v>宋建宏</v>
          </cell>
          <cell r="B267" t="str">
            <v>上海嵩恒网络科技股份有限公司</v>
          </cell>
          <cell r="C267" t="str">
            <v>东方头条事业部</v>
          </cell>
          <cell r="D267" t="str">
            <v>用户体验设计部</v>
          </cell>
          <cell r="E267" t="str">
            <v>设计部</v>
          </cell>
          <cell r="F267" t="str">
            <v>UI设计师</v>
          </cell>
        </row>
        <row r="268">
          <cell r="A268" t="str">
            <v>励瑜科</v>
          </cell>
          <cell r="B268" t="str">
            <v>上海嵩恒网络科技股份有限公司</v>
          </cell>
          <cell r="C268" t="str">
            <v>东方头条事业部</v>
          </cell>
          <cell r="D268" t="str">
            <v>体育项目组</v>
          </cell>
          <cell r="E268" t="str">
            <v>技术部</v>
          </cell>
          <cell r="F268" t="str">
            <v>前端开发工程师</v>
          </cell>
        </row>
        <row r="269">
          <cell r="A269" t="str">
            <v>肖辉俊</v>
          </cell>
          <cell r="B269" t="str">
            <v>上海嵩恒网络科技股份有限公司</v>
          </cell>
          <cell r="C269" t="str">
            <v>研究院</v>
          </cell>
          <cell r="D269" t="str">
            <v>直播研发部</v>
          </cell>
          <cell r="E269" t="str">
            <v/>
          </cell>
          <cell r="F269" t="str">
            <v>安卓工程师</v>
          </cell>
        </row>
        <row r="270">
          <cell r="A270" t="str">
            <v>詹学佳</v>
          </cell>
          <cell r="B270" t="str">
            <v>上海嵩恒网络科技股份有限公司</v>
          </cell>
          <cell r="C270" t="str">
            <v>猫扑事业部</v>
          </cell>
          <cell r="D270" t="str">
            <v>技术部</v>
          </cell>
          <cell r="E270" t="str">
            <v>架构组</v>
          </cell>
          <cell r="F270" t="str">
            <v>技术组长</v>
          </cell>
        </row>
        <row r="271">
          <cell r="A271" t="str">
            <v>王伟</v>
          </cell>
          <cell r="B271" t="str">
            <v>上海嵩恒网络科技股份有限公司</v>
          </cell>
          <cell r="C271" t="str">
            <v>研究院</v>
          </cell>
          <cell r="D271" t="str">
            <v>前端开发部</v>
          </cell>
          <cell r="E271" t="str">
            <v/>
          </cell>
          <cell r="F271" t="str">
            <v>前端开发工程师</v>
          </cell>
        </row>
        <row r="272">
          <cell r="A272" t="str">
            <v>吕峰</v>
          </cell>
          <cell r="B272" t="str">
            <v>上海嵩恒网络科技股份有限公司</v>
          </cell>
          <cell r="C272" t="str">
            <v>市场部</v>
          </cell>
          <cell r="D272" t="str">
            <v>联盟发展部</v>
          </cell>
        </row>
        <row r="272">
          <cell r="F272" t="str">
            <v>市场专员</v>
          </cell>
        </row>
        <row r="273">
          <cell r="A273" t="str">
            <v>孙力健</v>
          </cell>
          <cell r="B273" t="str">
            <v>上海嵩恒网络科技股份有限公司</v>
          </cell>
          <cell r="C273" t="str">
            <v>东方头条事业部</v>
          </cell>
          <cell r="D273" t="str">
            <v>东方头条APP产品组</v>
          </cell>
          <cell r="E273" t="str">
            <v/>
          </cell>
          <cell r="F273" t="str">
            <v>产品专员</v>
          </cell>
        </row>
        <row r="274">
          <cell r="A274" t="str">
            <v>姬恒松</v>
          </cell>
          <cell r="B274" t="str">
            <v>上海嵩恒网络科技股份有限公司</v>
          </cell>
          <cell r="C274" t="str">
            <v>东方头条事业部</v>
          </cell>
          <cell r="D274" t="str">
            <v>研发部</v>
          </cell>
          <cell r="E274" t="str">
            <v>安卓开发部</v>
          </cell>
          <cell r="F274" t="str">
            <v>安卓工程师</v>
          </cell>
        </row>
        <row r="275">
          <cell r="A275" t="str">
            <v>张盼龙</v>
          </cell>
          <cell r="B275" t="str">
            <v>上海嵩恒网络科技股份有限公司</v>
          </cell>
          <cell r="C275" t="str">
            <v>销售部</v>
          </cell>
          <cell r="D275" t="str">
            <v>dsp直客广告组</v>
          </cell>
          <cell r="E275" t="str">
            <v>销售组</v>
          </cell>
          <cell r="F275" t="str">
            <v>销售专员</v>
          </cell>
        </row>
        <row r="276">
          <cell r="A276" t="str">
            <v>胡超</v>
          </cell>
          <cell r="B276" t="str">
            <v>上海嵩恒网络科技股份有限公司</v>
          </cell>
          <cell r="C276" t="str">
            <v>研究院</v>
          </cell>
          <cell r="D276" t="str">
            <v>罗塞塔实验室</v>
          </cell>
          <cell r="E276" t="str">
            <v/>
          </cell>
          <cell r="F276" t="str">
            <v>模式识别工程师</v>
          </cell>
        </row>
        <row r="277">
          <cell r="A277" t="str">
            <v>荆鑫</v>
          </cell>
          <cell r="B277" t="str">
            <v>上海嵩恒网络科技股份有限公司</v>
          </cell>
          <cell r="C277" t="str">
            <v>研究院</v>
          </cell>
          <cell r="D277" t="str">
            <v>前端开发部</v>
          </cell>
          <cell r="E277" t="str">
            <v/>
          </cell>
          <cell r="F277" t="str">
            <v>前端开发工程师</v>
          </cell>
        </row>
        <row r="278">
          <cell r="A278" t="str">
            <v>虞玉霞</v>
          </cell>
          <cell r="B278" t="str">
            <v>上海嵩恒网络科技股份有限公司</v>
          </cell>
          <cell r="C278" t="str">
            <v>东方头条事业部</v>
          </cell>
          <cell r="D278" t="str">
            <v>大运营</v>
          </cell>
          <cell r="E278" t="str">
            <v>渠道运营部</v>
          </cell>
          <cell r="F278" t="str">
            <v>渠道运营</v>
          </cell>
        </row>
        <row r="279">
          <cell r="A279" t="str">
            <v>包先润</v>
          </cell>
          <cell r="B279" t="str">
            <v>上海嵩恒网络科技股份有限公司</v>
          </cell>
          <cell r="C279" t="str">
            <v>东方头条事业部</v>
          </cell>
          <cell r="D279" t="str">
            <v>大运营</v>
          </cell>
          <cell r="E279" t="str">
            <v>用户中心</v>
          </cell>
          <cell r="F279" t="str">
            <v>数据运营</v>
          </cell>
        </row>
        <row r="280">
          <cell r="A280" t="str">
            <v>朱洪伟</v>
          </cell>
          <cell r="B280" t="str">
            <v>上海嵩恒网络科技股份有限公司</v>
          </cell>
          <cell r="C280" t="str">
            <v>CEO办公室</v>
          </cell>
          <cell r="D280" t="str">
            <v/>
          </cell>
          <cell r="E280" t="str">
            <v/>
          </cell>
          <cell r="F280" t="str">
            <v>OA产品经理</v>
          </cell>
        </row>
        <row r="281">
          <cell r="A281" t="str">
            <v>李方方</v>
          </cell>
          <cell r="B281" t="str">
            <v>上海嵩恒网络科技股份有限公司</v>
          </cell>
          <cell r="C281" t="str">
            <v>猫扑事业部</v>
          </cell>
          <cell r="D281" t="str">
            <v>技术部</v>
          </cell>
        </row>
        <row r="281">
          <cell r="F281" t="str">
            <v>JAVA开发工程师</v>
          </cell>
        </row>
        <row r="282">
          <cell r="A282" t="str">
            <v>荣杰</v>
          </cell>
          <cell r="B282" t="str">
            <v>上海嵩恒网络科技股份有限公司</v>
          </cell>
          <cell r="C282" t="str">
            <v>研究院</v>
          </cell>
          <cell r="D282" t="str">
            <v>前端开发部</v>
          </cell>
          <cell r="E282" t="str">
            <v/>
          </cell>
          <cell r="F282" t="str">
            <v>前端开发工程师</v>
          </cell>
        </row>
        <row r="283">
          <cell r="A283" t="str">
            <v>庾楠</v>
          </cell>
          <cell r="B283" t="str">
            <v>上海嵩恒网络科技股份有限公司</v>
          </cell>
          <cell r="C283" t="str">
            <v>董秘办公室</v>
          </cell>
          <cell r="D283" t="str">
            <v>企业公关部</v>
          </cell>
          <cell r="E283" t="str">
            <v/>
          </cell>
          <cell r="F283" t="str">
            <v>公关经理</v>
          </cell>
        </row>
        <row r="284">
          <cell r="A284" t="str">
            <v>张丹</v>
          </cell>
          <cell r="B284" t="str">
            <v>上海嵩恒网络科技股份有限公司</v>
          </cell>
          <cell r="C284" t="str">
            <v>销售部</v>
          </cell>
          <cell r="D284" t="str">
            <v>dsp直客广告组</v>
          </cell>
          <cell r="E284" t="str">
            <v>销售组</v>
          </cell>
          <cell r="F284" t="str">
            <v>总监助理</v>
          </cell>
        </row>
        <row r="285">
          <cell r="A285" t="str">
            <v>夏馨</v>
          </cell>
          <cell r="B285" t="str">
            <v>上海嵩恒网络科技股份有限公司</v>
          </cell>
          <cell r="C285" t="str">
            <v>销售部</v>
          </cell>
          <cell r="D285" t="str">
            <v>品牌广告组</v>
          </cell>
          <cell r="E285" t="str">
            <v>呼呼工作室</v>
          </cell>
          <cell r="F285" t="str">
            <v>呼呼工作室主管</v>
          </cell>
        </row>
        <row r="286">
          <cell r="A286" t="str">
            <v>车静</v>
          </cell>
          <cell r="B286" t="str">
            <v>上海嵩恒网络科技股份有限公司</v>
          </cell>
          <cell r="C286" t="str">
            <v>总编室</v>
          </cell>
          <cell r="D286" t="str">
            <v/>
          </cell>
          <cell r="E286" t="str">
            <v/>
          </cell>
          <cell r="F286" t="str">
            <v>内容团队教育类项目主管</v>
          </cell>
        </row>
        <row r="287">
          <cell r="A287" t="str">
            <v>张占龙</v>
          </cell>
          <cell r="B287" t="str">
            <v>上海嵩恒网络科技股份有限公司</v>
          </cell>
          <cell r="C287" t="str">
            <v>研究院</v>
          </cell>
          <cell r="D287" t="str">
            <v>php开发技术部</v>
          </cell>
          <cell r="E287" t="str">
            <v/>
          </cell>
          <cell r="F287" t="str">
            <v>PHP开发工程师</v>
          </cell>
        </row>
        <row r="288">
          <cell r="A288" t="str">
            <v>徐玲虎</v>
          </cell>
          <cell r="B288" t="str">
            <v>上海嵩恒网络科技股份有限公司</v>
          </cell>
          <cell r="C288" t="str">
            <v>猫扑事业部</v>
          </cell>
          <cell r="D288" t="str">
            <v>运营部</v>
          </cell>
        </row>
        <row r="288">
          <cell r="F288" t="str">
            <v>社区运营专员</v>
          </cell>
        </row>
        <row r="289">
          <cell r="A289" t="str">
            <v>高汉林</v>
          </cell>
          <cell r="B289" t="str">
            <v>上海嵩恒网络科技股份有限公司</v>
          </cell>
          <cell r="C289" t="str">
            <v>研究院</v>
          </cell>
          <cell r="D289" t="str">
            <v>汽车项目</v>
          </cell>
          <cell r="E289" t="str">
            <v/>
          </cell>
          <cell r="F289" t="str">
            <v>产品经理</v>
          </cell>
        </row>
        <row r="290">
          <cell r="A290" t="str">
            <v>严驰</v>
          </cell>
          <cell r="B290" t="str">
            <v>上海嵩恒网络科技股份有限公司</v>
          </cell>
          <cell r="C290" t="str">
            <v>猫扑事业部</v>
          </cell>
          <cell r="D290" t="str">
            <v>运营部</v>
          </cell>
        </row>
        <row r="290">
          <cell r="F290" t="str">
            <v>视频内容运营专员</v>
          </cell>
        </row>
        <row r="291">
          <cell r="A291" t="str">
            <v>周文臣</v>
          </cell>
          <cell r="B291" t="str">
            <v>上海嵩恒网络科技股份有限公司</v>
          </cell>
          <cell r="C291" t="str">
            <v>研究院</v>
          </cell>
          <cell r="D291" t="str">
            <v>搜索技术部</v>
          </cell>
          <cell r="E291" t="str">
            <v>爬虫组</v>
          </cell>
          <cell r="F291" t="str">
            <v>JAVA开发工程师</v>
          </cell>
        </row>
        <row r="292">
          <cell r="A292" t="str">
            <v>刘浩然</v>
          </cell>
          <cell r="B292" t="str">
            <v>上海嵩恒网络科技股份有限公司</v>
          </cell>
          <cell r="C292" t="str">
            <v>市场部</v>
          </cell>
          <cell r="D292" t="str">
            <v>商务部</v>
          </cell>
          <cell r="E292" t="str">
            <v>移动商务部</v>
          </cell>
          <cell r="F292" t="str">
            <v>ASO专员</v>
          </cell>
        </row>
        <row r="293">
          <cell r="A293" t="str">
            <v>杨裕正</v>
          </cell>
          <cell r="B293" t="str">
            <v>上海嵩恒网络科技股份有限公司</v>
          </cell>
          <cell r="C293" t="str">
            <v>销售部</v>
          </cell>
          <cell r="D293" t="str">
            <v>dsp直客广告组</v>
          </cell>
          <cell r="E293" t="str">
            <v>销售组</v>
          </cell>
          <cell r="F293" t="str">
            <v>销售经理</v>
          </cell>
        </row>
        <row r="294">
          <cell r="A294" t="str">
            <v>陈爽</v>
          </cell>
          <cell r="B294" t="str">
            <v>上海嵩恒网络科技股份有限公司</v>
          </cell>
          <cell r="C294" t="str">
            <v>东方头条事业部</v>
          </cell>
          <cell r="D294" t="str">
            <v>大运营</v>
          </cell>
          <cell r="E294" t="str">
            <v>渠道运营部</v>
          </cell>
          <cell r="F294" t="str">
            <v>渠道运营</v>
          </cell>
        </row>
        <row r="295">
          <cell r="A295" t="str">
            <v>史忆</v>
          </cell>
          <cell r="B295" t="str">
            <v>上海嵩恒网络科技股份有限公司</v>
          </cell>
          <cell r="C295" t="str">
            <v>总编室</v>
          </cell>
        </row>
        <row r="295">
          <cell r="F295" t="str">
            <v>上海融媒体孵化基地运营经理</v>
          </cell>
        </row>
        <row r="296">
          <cell r="A296" t="str">
            <v>李鹏飞</v>
          </cell>
          <cell r="B296" t="str">
            <v>上海嵩恒网络科技股份有限公司</v>
          </cell>
          <cell r="C296" t="str">
            <v>研究院</v>
          </cell>
          <cell r="D296" t="str">
            <v>技术运维部</v>
          </cell>
          <cell r="E296" t="str">
            <v/>
          </cell>
          <cell r="F296" t="str">
            <v>运维工程师</v>
          </cell>
        </row>
        <row r="297">
          <cell r="A297" t="str">
            <v>李智杰</v>
          </cell>
          <cell r="B297" t="str">
            <v>上海嵩恒网络科技股份有限公司</v>
          </cell>
          <cell r="C297" t="str">
            <v>东方头条事业部</v>
          </cell>
          <cell r="D297" t="str">
            <v>体育项目组</v>
          </cell>
          <cell r="E297" t="str">
            <v>产品部</v>
          </cell>
          <cell r="F297" t="str">
            <v>产品经理</v>
          </cell>
        </row>
        <row r="298">
          <cell r="A298" t="str">
            <v>刘雨</v>
          </cell>
          <cell r="B298" t="str">
            <v>上海嵩恒网络科技股份有限公司</v>
          </cell>
          <cell r="C298" t="str">
            <v>东方头条事业部</v>
          </cell>
          <cell r="D298" t="str">
            <v>大运营</v>
          </cell>
          <cell r="E298" t="str">
            <v>网站运营部</v>
          </cell>
          <cell r="F298" t="str">
            <v>网站编辑</v>
          </cell>
        </row>
        <row r="299">
          <cell r="A299" t="str">
            <v>祝源清</v>
          </cell>
          <cell r="B299" t="str">
            <v>上海嵩恒网络科技股份有限公司</v>
          </cell>
          <cell r="C299" t="str">
            <v>东方头条事业部</v>
          </cell>
          <cell r="D299" t="str">
            <v>体育项目组</v>
          </cell>
          <cell r="E299" t="str">
            <v>运营部</v>
          </cell>
          <cell r="F299" t="str">
            <v>内容编辑</v>
          </cell>
        </row>
        <row r="300">
          <cell r="A300" t="str">
            <v>张健2</v>
          </cell>
          <cell r="B300" t="str">
            <v>上海嵩恒网络科技股份有限公司</v>
          </cell>
          <cell r="C300" t="str">
            <v>猫扑事业部</v>
          </cell>
          <cell r="D300" t="str">
            <v>运营部</v>
          </cell>
        </row>
        <row r="300">
          <cell r="F300" t="str">
            <v>社区运营专员</v>
          </cell>
        </row>
        <row r="301">
          <cell r="A301" t="str">
            <v>蓝雪日</v>
          </cell>
          <cell r="B301" t="str">
            <v>上海嵩恒网络科技股份有限公司</v>
          </cell>
          <cell r="C301" t="str">
            <v>猫扑事业部</v>
          </cell>
          <cell r="D301" t="str">
            <v>技术部</v>
          </cell>
          <cell r="E301" t="str">
            <v>业务组</v>
          </cell>
          <cell r="F301" t="str">
            <v>技术主管</v>
          </cell>
        </row>
        <row r="302">
          <cell r="A302" t="str">
            <v>陈佩玥</v>
          </cell>
          <cell r="B302" t="str">
            <v>上海嵩恒网络科技股份有限公司</v>
          </cell>
          <cell r="C302" t="str">
            <v>总编室</v>
          </cell>
          <cell r="D302" t="str">
            <v>编辑部</v>
          </cell>
          <cell r="E302" t="str">
            <v/>
          </cell>
          <cell r="F302" t="str">
            <v>内容编辑</v>
          </cell>
        </row>
        <row r="303">
          <cell r="A303" t="str">
            <v>陈珊</v>
          </cell>
          <cell r="B303" t="str">
            <v>上海嵩恒网络科技股份有限公司</v>
          </cell>
          <cell r="C303" t="str">
            <v>东方头条事业部</v>
          </cell>
          <cell r="D303" t="str">
            <v>研发部</v>
          </cell>
          <cell r="E303" t="str">
            <v>测试部</v>
          </cell>
          <cell r="F303" t="str">
            <v>软件测试工程师</v>
          </cell>
        </row>
        <row r="304">
          <cell r="A304" t="str">
            <v>李阳鹏</v>
          </cell>
          <cell r="B304" t="str">
            <v>上海嵩恒网络科技股份有限公司</v>
          </cell>
          <cell r="C304" t="str">
            <v>研究院</v>
          </cell>
          <cell r="D304" t="str">
            <v>搜索技术部</v>
          </cell>
          <cell r="E304" t="str">
            <v>爬虫组</v>
          </cell>
          <cell r="F304" t="str">
            <v>JAVA开发工程师</v>
          </cell>
        </row>
        <row r="305">
          <cell r="A305" t="str">
            <v>满万铖</v>
          </cell>
          <cell r="B305" t="str">
            <v>上海嵩恒网络科技股份有限公司</v>
          </cell>
          <cell r="C305" t="str">
            <v>东方头条事业部</v>
          </cell>
          <cell r="D305" t="str">
            <v>用户体验设计部</v>
          </cell>
          <cell r="E305" t="str">
            <v>设计部</v>
          </cell>
          <cell r="F305" t="str">
            <v>UI设计师</v>
          </cell>
        </row>
        <row r="306">
          <cell r="A306" t="str">
            <v>张志坚</v>
          </cell>
          <cell r="B306" t="str">
            <v>上海嵩恒网络科技股份有限公司</v>
          </cell>
          <cell r="C306" t="str">
            <v>猫扑事业部</v>
          </cell>
          <cell r="D306" t="str">
            <v>运营部</v>
          </cell>
        </row>
        <row r="306">
          <cell r="F306" t="str">
            <v>内容审核</v>
          </cell>
        </row>
        <row r="307">
          <cell r="A307" t="str">
            <v>檀祝超</v>
          </cell>
          <cell r="B307" t="str">
            <v>上海嵩恒网络科技股份有限公司</v>
          </cell>
          <cell r="C307" t="str">
            <v>猫扑事业部</v>
          </cell>
          <cell r="D307" t="str">
            <v>技术部</v>
          </cell>
          <cell r="E307" t="str">
            <v/>
          </cell>
          <cell r="F307" t="str">
            <v>JAVA开发工程师</v>
          </cell>
        </row>
        <row r="308">
          <cell r="A308" t="str">
            <v>徐梦怀</v>
          </cell>
          <cell r="B308" t="str">
            <v>上海嵩恒网络科技股份有限公司</v>
          </cell>
          <cell r="C308" t="str">
            <v>软件中心</v>
          </cell>
          <cell r="D308" t="str">
            <v>测试组</v>
          </cell>
          <cell r="E308" t="str">
            <v/>
          </cell>
          <cell r="F308" t="str">
            <v>软件测试工程师</v>
          </cell>
        </row>
        <row r="309">
          <cell r="A309" t="str">
            <v>杨炜捷</v>
          </cell>
          <cell r="B309" t="str">
            <v>上海嵩恒网络科技股份有限公司</v>
          </cell>
          <cell r="C309" t="str">
            <v>研究院</v>
          </cell>
          <cell r="D309" t="str">
            <v>商业化事业部</v>
          </cell>
          <cell r="E309" t="str">
            <v>商业化运营</v>
          </cell>
          <cell r="F309" t="str">
            <v>内容运营专员</v>
          </cell>
        </row>
        <row r="310">
          <cell r="A310" t="str">
            <v>赵镇南</v>
          </cell>
          <cell r="B310" t="str">
            <v>上海嵩恒网络科技股份有限公司</v>
          </cell>
          <cell r="C310" t="str">
            <v>研究院</v>
          </cell>
          <cell r="D310" t="str">
            <v>大数据开发部</v>
          </cell>
        </row>
        <row r="310">
          <cell r="F310" t="str">
            <v>JAVA开发工程师</v>
          </cell>
        </row>
        <row r="311">
          <cell r="A311" t="str">
            <v>田冉冉</v>
          </cell>
          <cell r="B311" t="str">
            <v>上海嵩恒网络科技股份有限公司</v>
          </cell>
          <cell r="C311" t="str">
            <v>销售部</v>
          </cell>
          <cell r="D311" t="str">
            <v>效果广告组</v>
          </cell>
          <cell r="E311" t="str">
            <v>广告运营组</v>
          </cell>
          <cell r="F311" t="str">
            <v>广告运营助理</v>
          </cell>
        </row>
        <row r="312">
          <cell r="A312" t="str">
            <v>单晶晶</v>
          </cell>
          <cell r="B312" t="str">
            <v>上海嵩恒网络科技股份有限公司</v>
          </cell>
          <cell r="C312" t="str">
            <v>东方头条事业部</v>
          </cell>
          <cell r="D312" t="str">
            <v>大运营</v>
          </cell>
          <cell r="E312" t="str">
            <v>品牌中心</v>
          </cell>
          <cell r="F312" t="str">
            <v>新媒体运营主管</v>
          </cell>
        </row>
        <row r="313">
          <cell r="A313" t="str">
            <v>朱凌宇</v>
          </cell>
          <cell r="B313" t="str">
            <v>上海嵩恒网络科技股份有限公司</v>
          </cell>
          <cell r="C313" t="str">
            <v>研究院</v>
          </cell>
          <cell r="D313" t="str">
            <v>php开发技术部</v>
          </cell>
          <cell r="E313" t="str">
            <v/>
          </cell>
          <cell r="F313" t="str">
            <v>PHP开发工程师</v>
          </cell>
        </row>
        <row r="314">
          <cell r="A314" t="str">
            <v>胡浛</v>
          </cell>
          <cell r="B314" t="str">
            <v>上海嵩恒网络科技股份有限公司</v>
          </cell>
          <cell r="C314" t="str">
            <v>研究院</v>
          </cell>
          <cell r="D314" t="str">
            <v>商业化事业部</v>
          </cell>
          <cell r="E314" t="str">
            <v>DSP项目</v>
          </cell>
          <cell r="F314" t="str">
            <v>JAVA开发工程师</v>
          </cell>
        </row>
        <row r="315">
          <cell r="A315" t="str">
            <v>季晶晶</v>
          </cell>
          <cell r="B315" t="str">
            <v>上海嵩恒网络科技股份有限公司</v>
          </cell>
          <cell r="C315" t="str">
            <v>东方头条事业部</v>
          </cell>
          <cell r="D315" t="str">
            <v>用户体验设计部</v>
          </cell>
          <cell r="E315" t="str">
            <v>设计部</v>
          </cell>
          <cell r="F315" t="str">
            <v>UI设计师</v>
          </cell>
        </row>
        <row r="316">
          <cell r="A316" t="str">
            <v>华玉波</v>
          </cell>
          <cell r="B316" t="str">
            <v>上海嵩恒网络科技股份有限公司</v>
          </cell>
          <cell r="C316" t="str">
            <v>研究院</v>
          </cell>
          <cell r="D316" t="str">
            <v>商业化事业部</v>
          </cell>
          <cell r="E316" t="str">
            <v>地方头条事业部</v>
          </cell>
          <cell r="F316" t="str">
            <v>PHP开发工程师</v>
          </cell>
        </row>
        <row r="317">
          <cell r="A317" t="str">
            <v>余道洋</v>
          </cell>
          <cell r="B317" t="str">
            <v>上海嵩恒网络科技股份有限公司</v>
          </cell>
          <cell r="C317" t="str">
            <v>东方头条事业部</v>
          </cell>
          <cell r="D317" t="str">
            <v>体育项目组</v>
          </cell>
          <cell r="E317" t="str">
            <v>运营部</v>
          </cell>
          <cell r="F317" t="str">
            <v>SEO优化师</v>
          </cell>
        </row>
        <row r="318">
          <cell r="A318" t="str">
            <v>刘洋</v>
          </cell>
          <cell r="B318" t="str">
            <v>上海嵩恒网络科技股份有限公司</v>
          </cell>
          <cell r="C318" t="str">
            <v>东方头条事业部</v>
          </cell>
          <cell r="D318" t="str">
            <v>研发部</v>
          </cell>
          <cell r="E318" t="str">
            <v>测试部</v>
          </cell>
          <cell r="F318" t="str">
            <v>软件测试工程师</v>
          </cell>
        </row>
        <row r="319">
          <cell r="A319" t="str">
            <v>田盼盼</v>
          </cell>
          <cell r="B319" t="str">
            <v>上海嵩恒网络科技股份有限公司</v>
          </cell>
          <cell r="C319" t="str">
            <v>行政人事部</v>
          </cell>
          <cell r="D319" t="str">
            <v>行政部</v>
          </cell>
          <cell r="E319" t="str">
            <v/>
          </cell>
          <cell r="F319" t="str">
            <v>行政专员</v>
          </cell>
        </row>
        <row r="320">
          <cell r="A320" t="str">
            <v>陶锦侯</v>
          </cell>
          <cell r="B320" t="str">
            <v>上海嵩恒网络科技股份有限公司</v>
          </cell>
          <cell r="C320" t="str">
            <v>研究院</v>
          </cell>
          <cell r="D320" t="str">
            <v>搜索技术部</v>
          </cell>
          <cell r="E320" t="str">
            <v>爬虫组</v>
          </cell>
          <cell r="F320" t="str">
            <v>JAVA开发工程师</v>
          </cell>
        </row>
        <row r="321">
          <cell r="A321" t="str">
            <v>黄罗</v>
          </cell>
          <cell r="B321" t="str">
            <v>上海嵩恒网络科技股份有限公司</v>
          </cell>
          <cell r="C321" t="str">
            <v>研究院</v>
          </cell>
          <cell r="D321" t="str">
            <v>东方号融媒体项目</v>
          </cell>
          <cell r="E321" t="str">
            <v/>
          </cell>
          <cell r="F321" t="str">
            <v>JAVA开发工程师</v>
          </cell>
        </row>
        <row r="322">
          <cell r="A322" t="str">
            <v>叶欢</v>
          </cell>
          <cell r="B322" t="str">
            <v>上海嵩恒网络科技股份有限公司</v>
          </cell>
          <cell r="C322" t="str">
            <v>东方头条事业部</v>
          </cell>
          <cell r="D322" t="str">
            <v>大运营</v>
          </cell>
          <cell r="E322" t="str">
            <v>渠道运营部</v>
          </cell>
          <cell r="F322" t="str">
            <v>渠道运营</v>
          </cell>
        </row>
        <row r="323">
          <cell r="A323" t="str">
            <v>程傲梅</v>
          </cell>
          <cell r="B323" t="str">
            <v>上海嵩恒网络科技股份有限公司</v>
          </cell>
          <cell r="C323" t="str">
            <v>董秘办公室</v>
          </cell>
          <cell r="D323" t="str">
            <v>法务部</v>
          </cell>
          <cell r="E323" t="str">
            <v>法务一部</v>
          </cell>
          <cell r="F323" t="str">
            <v>法务专员</v>
          </cell>
        </row>
        <row r="324">
          <cell r="A324" t="str">
            <v>张豆豆</v>
          </cell>
          <cell r="B324" t="str">
            <v>上海嵩恒网络科技股份有限公司</v>
          </cell>
          <cell r="C324" t="str">
            <v>东方头条事业部</v>
          </cell>
          <cell r="D324" t="str">
            <v>体育项目组</v>
          </cell>
          <cell r="E324" t="str">
            <v>运营部</v>
          </cell>
          <cell r="F324" t="str">
            <v>内容编辑</v>
          </cell>
        </row>
        <row r="325">
          <cell r="A325" t="str">
            <v>王军伟</v>
          </cell>
          <cell r="B325" t="str">
            <v>上海嵩恒网络科技股份有限公司</v>
          </cell>
          <cell r="C325" t="str">
            <v>研究院</v>
          </cell>
          <cell r="D325" t="str">
            <v>东方号融媒体项目</v>
          </cell>
          <cell r="E325" t="str">
            <v/>
          </cell>
          <cell r="F325" t="str">
            <v>产品经理</v>
          </cell>
        </row>
        <row r="326">
          <cell r="A326" t="str">
            <v>杨威</v>
          </cell>
          <cell r="B326" t="str">
            <v>上海嵩恒网络科技股份有限公司</v>
          </cell>
          <cell r="C326" t="str">
            <v>猫扑事业部</v>
          </cell>
          <cell r="D326" t="str">
            <v>运营部</v>
          </cell>
        </row>
        <row r="326">
          <cell r="F326" t="str">
            <v>社区运营专员</v>
          </cell>
        </row>
        <row r="327">
          <cell r="A327" t="str">
            <v>胡锦波</v>
          </cell>
          <cell r="B327" t="str">
            <v>上海嵩恒网络科技股份有限公司</v>
          </cell>
          <cell r="C327" t="str">
            <v>猫扑事业部</v>
          </cell>
          <cell r="D327" t="str">
            <v>运营部</v>
          </cell>
        </row>
        <row r="327">
          <cell r="F327" t="str">
            <v>视频内容运营专员</v>
          </cell>
        </row>
        <row r="328">
          <cell r="A328" t="str">
            <v>李泽乔</v>
          </cell>
          <cell r="B328" t="str">
            <v>上海嵩恒网络科技股份有限公司</v>
          </cell>
          <cell r="C328" t="str">
            <v>研究院</v>
          </cell>
          <cell r="D328" t="str">
            <v>php开发技术部</v>
          </cell>
          <cell r="E328" t="str">
            <v/>
          </cell>
          <cell r="F328" t="str">
            <v>PHP开发工程师</v>
          </cell>
        </row>
        <row r="329">
          <cell r="A329" t="str">
            <v>班双燕</v>
          </cell>
          <cell r="B329" t="str">
            <v>上海嵩恒网络科技股份有限公司</v>
          </cell>
          <cell r="C329" t="str">
            <v>东方头条事业部</v>
          </cell>
          <cell r="D329" t="str">
            <v>用户体验设计部</v>
          </cell>
          <cell r="E329" t="str">
            <v>设计部</v>
          </cell>
          <cell r="F329" t="str">
            <v>UI设计师</v>
          </cell>
        </row>
        <row r="330">
          <cell r="A330" t="str">
            <v>沈雪娇</v>
          </cell>
          <cell r="B330" t="str">
            <v>上海嵩恒网络科技股份有限公司</v>
          </cell>
          <cell r="C330" t="str">
            <v>市场部</v>
          </cell>
          <cell r="D330" t="str">
            <v>商务部</v>
          </cell>
          <cell r="E330" t="str">
            <v>移动商务部</v>
          </cell>
          <cell r="F330" t="str">
            <v>商务助理</v>
          </cell>
        </row>
        <row r="331">
          <cell r="A331" t="str">
            <v>龚帅宾</v>
          </cell>
          <cell r="B331" t="str">
            <v>上海嵩恒网络科技股份有限公司</v>
          </cell>
          <cell r="C331" t="str">
            <v>研究院</v>
          </cell>
          <cell r="D331" t="str">
            <v>数据分析技术部</v>
          </cell>
          <cell r="E331" t="str">
            <v>鸡腿饭工作室</v>
          </cell>
          <cell r="F331" t="str">
            <v>数据挖掘工程师</v>
          </cell>
        </row>
        <row r="332">
          <cell r="A332" t="str">
            <v>韩少博</v>
          </cell>
          <cell r="B332" t="str">
            <v>上海嵩恒网络科技股份有限公司</v>
          </cell>
          <cell r="C332" t="str">
            <v>研究院</v>
          </cell>
          <cell r="D332" t="str">
            <v>商业化事业部</v>
          </cell>
          <cell r="E332" t="str">
            <v>地方头条事业部</v>
          </cell>
          <cell r="F332" t="str">
            <v>技术主管</v>
          </cell>
        </row>
        <row r="333">
          <cell r="A333" t="str">
            <v>黄荣蓓</v>
          </cell>
          <cell r="B333" t="str">
            <v>上海嵩恒网络科技股份有限公司</v>
          </cell>
          <cell r="C333" t="str">
            <v>市场部</v>
          </cell>
          <cell r="D333" t="str">
            <v>联盟发展部</v>
          </cell>
        </row>
        <row r="333">
          <cell r="F333" t="str">
            <v>市场助理</v>
          </cell>
        </row>
        <row r="334">
          <cell r="A334" t="str">
            <v>王文剑</v>
          </cell>
          <cell r="B334" t="str">
            <v>上海嵩恒网络科技股份有限公司</v>
          </cell>
          <cell r="C334" t="str">
            <v>东方头条事业部</v>
          </cell>
          <cell r="D334" t="str">
            <v>大运营</v>
          </cell>
          <cell r="E334" t="str">
            <v>资讯中心</v>
          </cell>
          <cell r="F334" t="str">
            <v>产品专员</v>
          </cell>
        </row>
        <row r="335">
          <cell r="A335" t="str">
            <v>陈瑶1</v>
          </cell>
          <cell r="B335" t="str">
            <v>上海嵩恒网络科技股份有限公司</v>
          </cell>
          <cell r="C335" t="str">
            <v>东方头条事业部</v>
          </cell>
          <cell r="D335" t="str">
            <v>体育项目组</v>
          </cell>
          <cell r="E335" t="str">
            <v>运营部</v>
          </cell>
          <cell r="F335" t="str">
            <v>内容编辑</v>
          </cell>
        </row>
        <row r="336">
          <cell r="A336" t="str">
            <v>彭灵灵</v>
          </cell>
          <cell r="B336" t="str">
            <v>上海嵩恒网络科技股份有限公司</v>
          </cell>
          <cell r="C336" t="str">
            <v>研究院</v>
          </cell>
          <cell r="D336" t="str">
            <v>商业化事业部</v>
          </cell>
          <cell r="E336" t="str">
            <v>商业化运营</v>
          </cell>
          <cell r="F336" t="str">
            <v>商业化运营</v>
          </cell>
        </row>
        <row r="337">
          <cell r="A337" t="str">
            <v>詹鹏</v>
          </cell>
          <cell r="B337" t="str">
            <v>上海嵩恒网络科技股份有限公司</v>
          </cell>
          <cell r="C337" t="str">
            <v>研究院</v>
          </cell>
          <cell r="D337" t="str">
            <v>商业化事业部</v>
          </cell>
          <cell r="E337" t="str">
            <v>地方头条事业部</v>
          </cell>
          <cell r="F337" t="str">
            <v>PHP开发工程师</v>
          </cell>
        </row>
        <row r="338">
          <cell r="A338" t="str">
            <v>陈祥祥</v>
          </cell>
          <cell r="B338" t="str">
            <v>上海嵩恒网络科技股份有限公司</v>
          </cell>
          <cell r="C338" t="str">
            <v>研究院</v>
          </cell>
          <cell r="D338" t="str">
            <v>商业化事业部</v>
          </cell>
          <cell r="E338" t="str">
            <v>地方头条事业部</v>
          </cell>
          <cell r="F338" t="str">
            <v>安卓工程师</v>
          </cell>
        </row>
        <row r="339">
          <cell r="A339" t="str">
            <v>许海奇</v>
          </cell>
          <cell r="B339" t="str">
            <v>上海嵩恒网络科技股份有限公司</v>
          </cell>
          <cell r="C339" t="str">
            <v>研究院</v>
          </cell>
          <cell r="D339" t="str">
            <v>商业化事业部</v>
          </cell>
          <cell r="E339" t="str">
            <v>地方头条事业部</v>
          </cell>
          <cell r="F339" t="str">
            <v>新媒体营销主管</v>
          </cell>
        </row>
        <row r="340">
          <cell r="A340" t="str">
            <v>吴义高</v>
          </cell>
          <cell r="B340" t="str">
            <v>上海嵩恒网络科技股份有限公司</v>
          </cell>
          <cell r="C340" t="str">
            <v>东方头条事业部</v>
          </cell>
          <cell r="D340" t="str">
            <v>研发部</v>
          </cell>
          <cell r="E340" t="str">
            <v>测试部</v>
          </cell>
          <cell r="F340" t="str">
            <v>软件测试工程师</v>
          </cell>
        </row>
        <row r="341">
          <cell r="A341" t="str">
            <v>张锦旺</v>
          </cell>
          <cell r="B341" t="str">
            <v>上海嵩恒网络科技股份有限公司</v>
          </cell>
          <cell r="C341" t="str">
            <v>董秘办公室</v>
          </cell>
          <cell r="D341" t="str">
            <v>法务部</v>
          </cell>
          <cell r="E341" t="str">
            <v>法务一部</v>
          </cell>
          <cell r="F341" t="str">
            <v>法务专员</v>
          </cell>
        </row>
        <row r="342">
          <cell r="A342" t="str">
            <v>杨宁</v>
          </cell>
          <cell r="B342" t="str">
            <v>上海嵩恒网络科技股份有限公司</v>
          </cell>
          <cell r="C342" t="str">
            <v>研究院</v>
          </cell>
          <cell r="D342" t="str">
            <v>商业化事业部</v>
          </cell>
          <cell r="E342" t="str">
            <v>地方头条事业部</v>
          </cell>
          <cell r="F342" t="str">
            <v>产品经理</v>
          </cell>
        </row>
        <row r="343">
          <cell r="A343" t="str">
            <v>曹雪静</v>
          </cell>
          <cell r="B343" t="str">
            <v>上海嵩恒网络科技股份有限公司</v>
          </cell>
          <cell r="C343" t="str">
            <v>猫扑事业部</v>
          </cell>
          <cell r="D343" t="str">
            <v>运营部</v>
          </cell>
        </row>
        <row r="343">
          <cell r="F343" t="str">
            <v>新媒体运营</v>
          </cell>
        </row>
        <row r="344">
          <cell r="A344" t="str">
            <v>张银丹</v>
          </cell>
          <cell r="B344" t="str">
            <v>上海嵩恒网络科技股份有限公司</v>
          </cell>
          <cell r="C344" t="str">
            <v>研究院</v>
          </cell>
          <cell r="D344" t="str">
            <v>商业化事业部</v>
          </cell>
          <cell r="E344" t="str">
            <v>地方头条事业部</v>
          </cell>
          <cell r="F344" t="str">
            <v>商务经理</v>
          </cell>
        </row>
        <row r="345">
          <cell r="A345" t="str">
            <v>张驰</v>
          </cell>
          <cell r="B345" t="str">
            <v>上海嵩恒网络科技股份有限公司</v>
          </cell>
          <cell r="C345" t="str">
            <v>销售部</v>
          </cell>
          <cell r="D345" t="str">
            <v>dsp直客广告组</v>
          </cell>
        </row>
        <row r="345">
          <cell r="F345" t="str">
            <v>策划运营主管兼部门助理</v>
          </cell>
        </row>
        <row r="346">
          <cell r="A346" t="str">
            <v>胡俊毅</v>
          </cell>
          <cell r="B346" t="str">
            <v>上海嵩恒网络科技股份有限公司</v>
          </cell>
          <cell r="C346" t="str">
            <v>东方头条事业部</v>
          </cell>
          <cell r="D346" t="str">
            <v>研发部</v>
          </cell>
          <cell r="E346" t="str">
            <v>测试部</v>
          </cell>
          <cell r="F346" t="str">
            <v>软件测试工程师</v>
          </cell>
        </row>
        <row r="347">
          <cell r="A347" t="str">
            <v>田伟</v>
          </cell>
          <cell r="B347" t="str">
            <v>上海嵩恒网络科技股份有限公司</v>
          </cell>
          <cell r="C347" t="str">
            <v>研究院</v>
          </cell>
          <cell r="D347" t="str">
            <v>大数据开发部</v>
          </cell>
          <cell r="E347" t="str">
            <v/>
          </cell>
          <cell r="F347" t="str">
            <v>JAVA开发工程师</v>
          </cell>
        </row>
        <row r="348">
          <cell r="A348" t="str">
            <v>狄月月</v>
          </cell>
          <cell r="B348" t="str">
            <v>上海嵩恒网络科技股份有限公司</v>
          </cell>
          <cell r="C348" t="str">
            <v>总编室</v>
          </cell>
          <cell r="D348" t="str">
            <v/>
          </cell>
          <cell r="E348" t="str">
            <v/>
          </cell>
          <cell r="F348" t="str">
            <v>医学编辑</v>
          </cell>
        </row>
        <row r="349">
          <cell r="A349" t="str">
            <v>王杨阳</v>
          </cell>
          <cell r="B349" t="str">
            <v>上海嵩恒网络科技股份有限公司</v>
          </cell>
          <cell r="C349" t="str">
            <v>董秘办公室</v>
          </cell>
          <cell r="D349" t="str">
            <v>法务部</v>
          </cell>
          <cell r="E349" t="str">
            <v>法务一部</v>
          </cell>
          <cell r="F349" t="str">
            <v>法务助理</v>
          </cell>
        </row>
        <row r="350">
          <cell r="A350" t="str">
            <v>宋鑫</v>
          </cell>
          <cell r="B350" t="str">
            <v>上海嵩恒网络科技股份有限公司</v>
          </cell>
          <cell r="C350" t="str">
            <v>东方头条事业部</v>
          </cell>
          <cell r="D350" t="str">
            <v>研发部</v>
          </cell>
          <cell r="E350" t="str">
            <v>IOS开发部</v>
          </cell>
          <cell r="F350" t="str">
            <v>IOS开发工程师</v>
          </cell>
        </row>
        <row r="351">
          <cell r="A351" t="str">
            <v>张进权</v>
          </cell>
          <cell r="B351" t="str">
            <v>上海嵩恒网络科技股份有限公司</v>
          </cell>
          <cell r="C351" t="str">
            <v>研究院</v>
          </cell>
          <cell r="D351" t="str">
            <v>前端开发部</v>
          </cell>
          <cell r="E351" t="str">
            <v/>
          </cell>
          <cell r="F351" t="str">
            <v>前端开发工程师</v>
          </cell>
        </row>
        <row r="352">
          <cell r="A352" t="str">
            <v>郭翔宇</v>
          </cell>
          <cell r="B352" t="str">
            <v>上海嵩恒网络科技股份有限公司</v>
          </cell>
          <cell r="C352" t="str">
            <v>董秘办公室</v>
          </cell>
          <cell r="D352" t="str">
            <v>证券事务部</v>
          </cell>
          <cell r="E352" t="str">
            <v/>
          </cell>
          <cell r="F352" t="str">
            <v>证券事务专员</v>
          </cell>
        </row>
        <row r="353">
          <cell r="A353" t="str">
            <v>罗彭</v>
          </cell>
          <cell r="B353" t="str">
            <v>上海嵩恒网络科技股份有限公司</v>
          </cell>
          <cell r="C353" t="str">
            <v>东方头条事业部</v>
          </cell>
          <cell r="D353" t="str">
            <v>用户体验设计部</v>
          </cell>
          <cell r="E353" t="str">
            <v>设计部</v>
          </cell>
          <cell r="F353" t="str">
            <v>UI设计师</v>
          </cell>
        </row>
        <row r="354">
          <cell r="A354" t="str">
            <v>汪媛</v>
          </cell>
          <cell r="B354" t="str">
            <v>上海嵩恒网络科技股份有限公司</v>
          </cell>
          <cell r="C354" t="str">
            <v>东方头条事业部</v>
          </cell>
          <cell r="D354" t="str">
            <v>大运营</v>
          </cell>
          <cell r="E354" t="str">
            <v>渠道运营部</v>
          </cell>
          <cell r="F354" t="str">
            <v>渠道运营</v>
          </cell>
        </row>
        <row r="355">
          <cell r="A355" t="str">
            <v>赵海燕</v>
          </cell>
          <cell r="B355" t="str">
            <v>上海嵩恒网络科技股份有限公司</v>
          </cell>
          <cell r="C355" t="str">
            <v>东方头条事业部</v>
          </cell>
          <cell r="D355" t="str">
            <v>用户体验设计部</v>
          </cell>
          <cell r="E355" t="str">
            <v>设计部</v>
          </cell>
          <cell r="F355" t="str">
            <v>UI设计师</v>
          </cell>
        </row>
        <row r="356">
          <cell r="A356" t="str">
            <v>任露</v>
          </cell>
          <cell r="B356" t="str">
            <v>上海嵩恒网络科技股份有限公司</v>
          </cell>
          <cell r="C356" t="str">
            <v>董秘办公室</v>
          </cell>
          <cell r="D356" t="str">
            <v>法务部</v>
          </cell>
          <cell r="E356" t="str">
            <v>法务二部</v>
          </cell>
          <cell r="F356" t="str">
            <v>法务副经理</v>
          </cell>
        </row>
        <row r="357">
          <cell r="A357" t="str">
            <v>王柳才</v>
          </cell>
          <cell r="B357" t="str">
            <v>上海嵩恒网络科技股份有限公司</v>
          </cell>
          <cell r="C357" t="str">
            <v>研究院</v>
          </cell>
          <cell r="D357" t="str">
            <v>商业化事业部</v>
          </cell>
          <cell r="E357" t="str">
            <v>商业化运营</v>
          </cell>
          <cell r="F357" t="str">
            <v>PHP开发工程师</v>
          </cell>
        </row>
        <row r="358">
          <cell r="A358" t="str">
            <v>王宏权</v>
          </cell>
          <cell r="B358" t="str">
            <v>上海嵩恒网络科技股份有限公司</v>
          </cell>
          <cell r="C358" t="str">
            <v>研究院</v>
          </cell>
          <cell r="D358" t="str">
            <v>数据分析技术部</v>
          </cell>
          <cell r="E358" t="str">
            <v>鸡腿饭工作室</v>
          </cell>
          <cell r="F358" t="str">
            <v>数据挖掘工程师</v>
          </cell>
        </row>
        <row r="359">
          <cell r="A359" t="str">
            <v>裴旭</v>
          </cell>
          <cell r="B359" t="str">
            <v>上海嵩恒网络科技股份有限公司</v>
          </cell>
          <cell r="C359" t="str">
            <v>研究院</v>
          </cell>
          <cell r="D359" t="str">
            <v>汽车项目</v>
          </cell>
          <cell r="E359" t="str">
            <v/>
          </cell>
          <cell r="F359" t="str">
            <v>内容运营专员</v>
          </cell>
        </row>
        <row r="360">
          <cell r="A360" t="str">
            <v>杨慧芹</v>
          </cell>
          <cell r="B360" t="str">
            <v>上海嵩恒网络科技股份有限公司</v>
          </cell>
          <cell r="C360" t="str">
            <v>东方头条事业部</v>
          </cell>
          <cell r="D360" t="str">
            <v>东方头条APP产品组</v>
          </cell>
          <cell r="E360" t="str">
            <v/>
          </cell>
          <cell r="F360" t="str">
            <v>数据分析师</v>
          </cell>
        </row>
        <row r="361">
          <cell r="A361" t="str">
            <v>宋子玮</v>
          </cell>
          <cell r="B361" t="str">
            <v>上海嵩恒网络科技股份有限公司</v>
          </cell>
          <cell r="C361" t="str">
            <v>研究院</v>
          </cell>
          <cell r="D361" t="str">
            <v>商业化事业部</v>
          </cell>
          <cell r="E361" t="str">
            <v>商业化运营</v>
          </cell>
          <cell r="F361" t="str">
            <v>数据分析师</v>
          </cell>
        </row>
        <row r="362">
          <cell r="A362" t="str">
            <v>黄学平</v>
          </cell>
          <cell r="B362" t="str">
            <v>上海嵩恒网络科技股份有限公司</v>
          </cell>
          <cell r="C362" t="str">
            <v>研究院</v>
          </cell>
          <cell r="D362" t="str">
            <v>商业化事业部</v>
          </cell>
          <cell r="E362" t="str">
            <v>地方头条事业部</v>
          </cell>
          <cell r="F362" t="str">
            <v>市场推广经理</v>
          </cell>
        </row>
        <row r="363">
          <cell r="A363" t="str">
            <v>李立志</v>
          </cell>
          <cell r="B363" t="str">
            <v>上海嵩恒网络科技股份有限公司</v>
          </cell>
          <cell r="C363" t="str">
            <v>猫扑事业部</v>
          </cell>
          <cell r="D363" t="str">
            <v>运营部</v>
          </cell>
          <cell r="E363" t="str">
            <v/>
          </cell>
          <cell r="F363" t="str">
            <v>SEO优化主管</v>
          </cell>
        </row>
        <row r="364">
          <cell r="A364" t="str">
            <v>王超1</v>
          </cell>
          <cell r="B364" t="str">
            <v>上海嵩恒网络科技股份有限公司</v>
          </cell>
          <cell r="C364" t="str">
            <v>研究院</v>
          </cell>
          <cell r="D364" t="str">
            <v>罗塞塔实验室</v>
          </cell>
          <cell r="E364" t="str">
            <v/>
          </cell>
          <cell r="F364" t="str">
            <v>数据编辑</v>
          </cell>
        </row>
        <row r="365">
          <cell r="A365" t="str">
            <v>李海燕</v>
          </cell>
          <cell r="B365" t="str">
            <v>上海嵩恒网络科技股份有限公司</v>
          </cell>
          <cell r="C365" t="str">
            <v>东方头条事业部</v>
          </cell>
          <cell r="D365" t="str">
            <v>用户体验设计部</v>
          </cell>
          <cell r="E365" t="str">
            <v>设计部</v>
          </cell>
          <cell r="F365" t="str">
            <v>UI设计师</v>
          </cell>
        </row>
        <row r="366">
          <cell r="A366" t="str">
            <v>王志敏</v>
          </cell>
          <cell r="B366" t="str">
            <v>上海嵩恒网络科技股份有限公司</v>
          </cell>
          <cell r="C366" t="str">
            <v>研究院</v>
          </cell>
          <cell r="D366" t="str">
            <v>大数据开发部</v>
          </cell>
          <cell r="E366" t="str">
            <v/>
          </cell>
          <cell r="F366" t="str">
            <v>JAVA开发工程师</v>
          </cell>
        </row>
        <row r="367">
          <cell r="A367" t="str">
            <v>丁紫悦</v>
          </cell>
          <cell r="B367" t="str">
            <v>上海嵩恒网络科技股份有限公司</v>
          </cell>
          <cell r="C367" t="str">
            <v>研究院</v>
          </cell>
          <cell r="D367" t="str">
            <v>罗塞塔实验室</v>
          </cell>
          <cell r="E367" t="str">
            <v/>
          </cell>
          <cell r="F367" t="str">
            <v>数据编辑</v>
          </cell>
        </row>
        <row r="368">
          <cell r="A368" t="str">
            <v>胡宝军</v>
          </cell>
          <cell r="B368" t="str">
            <v>上海嵩恒网络科技股份有限公司</v>
          </cell>
          <cell r="C368" t="str">
            <v>研究院</v>
          </cell>
          <cell r="D368" t="str">
            <v>前端开发部</v>
          </cell>
          <cell r="E368" t="str">
            <v/>
          </cell>
          <cell r="F368" t="str">
            <v>前端开发工程师</v>
          </cell>
        </row>
        <row r="369">
          <cell r="A369" t="str">
            <v>温泉</v>
          </cell>
          <cell r="B369" t="str">
            <v>上海嵩恒网络科技股份有限公司</v>
          </cell>
          <cell r="C369" t="str">
            <v>东方头条事业部</v>
          </cell>
          <cell r="D369" t="str">
            <v>研发部</v>
          </cell>
          <cell r="E369" t="str">
            <v>PHP开发部</v>
          </cell>
          <cell r="F369" t="str">
            <v>PHP开发工程师</v>
          </cell>
        </row>
        <row r="370">
          <cell r="A370" t="str">
            <v>张赛</v>
          </cell>
          <cell r="B370" t="str">
            <v>上海嵩恒网络科技股份有限公司</v>
          </cell>
          <cell r="C370" t="str">
            <v>总裁办公室</v>
          </cell>
        </row>
        <row r="370">
          <cell r="E370" t="str">
            <v/>
          </cell>
          <cell r="F370" t="str">
            <v>副总裁助理</v>
          </cell>
        </row>
        <row r="371">
          <cell r="A371" t="str">
            <v>朱小苗</v>
          </cell>
          <cell r="B371" t="str">
            <v>上海嵩恒网络科技股份有限公司</v>
          </cell>
          <cell r="C371" t="str">
            <v>CEO办公室</v>
          </cell>
        </row>
        <row r="371">
          <cell r="F371" t="str">
            <v>CEO办公室助理</v>
          </cell>
        </row>
        <row r="372">
          <cell r="A372" t="str">
            <v>孙平</v>
          </cell>
          <cell r="B372" t="str">
            <v>上海嵩恒网络科技股份有限公司</v>
          </cell>
          <cell r="C372" t="str">
            <v>研究院</v>
          </cell>
          <cell r="D372" t="str">
            <v>商业化事业部</v>
          </cell>
          <cell r="E372" t="str">
            <v>商业化运营</v>
          </cell>
          <cell r="F372" t="str">
            <v>前端开发工程师</v>
          </cell>
        </row>
        <row r="373">
          <cell r="A373" t="str">
            <v>东洁</v>
          </cell>
          <cell r="B373" t="str">
            <v>上海嵩恒网络科技股份有限公司</v>
          </cell>
          <cell r="C373" t="str">
            <v>东方头条事业部</v>
          </cell>
          <cell r="D373" t="str">
            <v>大运营</v>
          </cell>
          <cell r="E373" t="str">
            <v>东方号</v>
          </cell>
          <cell r="F373" t="str">
            <v>新媒体内容编辑</v>
          </cell>
        </row>
        <row r="374">
          <cell r="A374" t="str">
            <v>任贵旭</v>
          </cell>
          <cell r="B374" t="str">
            <v>上海嵩恒网络科技股份有限公司</v>
          </cell>
          <cell r="C374" t="str">
            <v>东方头条事业部</v>
          </cell>
          <cell r="D374" t="str">
            <v>大运营</v>
          </cell>
          <cell r="E374" t="str">
            <v>东方号</v>
          </cell>
          <cell r="F374" t="str">
            <v>新媒体内容编辑</v>
          </cell>
        </row>
        <row r="375">
          <cell r="A375" t="str">
            <v>李宝喜</v>
          </cell>
          <cell r="B375" t="str">
            <v>上海嵩恒网络科技股份有限公司</v>
          </cell>
          <cell r="C375" t="str">
            <v>软件中心</v>
          </cell>
          <cell r="D375" t="str">
            <v>测试组</v>
          </cell>
          <cell r="E375" t="str">
            <v/>
          </cell>
          <cell r="F375" t="str">
            <v>测试主管</v>
          </cell>
        </row>
        <row r="376">
          <cell r="A376" t="str">
            <v>于磊</v>
          </cell>
          <cell r="B376" t="str">
            <v>上海嵩恒网络科技股份有限公司</v>
          </cell>
          <cell r="C376" t="str">
            <v>研究院</v>
          </cell>
          <cell r="D376" t="str">
            <v>前端开发部</v>
          </cell>
          <cell r="E376" t="str">
            <v/>
          </cell>
          <cell r="F376" t="str">
            <v>产品经理</v>
          </cell>
        </row>
        <row r="377">
          <cell r="A377" t="str">
            <v>房佶宜</v>
          </cell>
          <cell r="B377" t="str">
            <v>上海嵩恒网络科技股份有限公司</v>
          </cell>
          <cell r="C377" t="str">
            <v>总编室</v>
          </cell>
          <cell r="D377" t="str">
            <v>编辑部</v>
          </cell>
          <cell r="E377" t="str">
            <v/>
          </cell>
          <cell r="F377" t="str">
            <v>内容编辑</v>
          </cell>
        </row>
        <row r="378">
          <cell r="A378" t="str">
            <v>刘攀</v>
          </cell>
          <cell r="B378" t="str">
            <v>上海嵩恒网络科技股份有限公司</v>
          </cell>
          <cell r="C378" t="str">
            <v>研究院</v>
          </cell>
          <cell r="D378" t="str">
            <v>搜索技术部</v>
          </cell>
          <cell r="E378" t="str">
            <v>爬虫组</v>
          </cell>
          <cell r="F378" t="str">
            <v>JAVA开发工程师</v>
          </cell>
        </row>
        <row r="379">
          <cell r="A379" t="str">
            <v>唐亮</v>
          </cell>
          <cell r="B379" t="str">
            <v>上海嵩恒网络科技股份有限公司</v>
          </cell>
          <cell r="C379" t="str">
            <v>猫扑事业部</v>
          </cell>
          <cell r="D379" t="str">
            <v>运营部</v>
          </cell>
          <cell r="E379" t="str">
            <v/>
          </cell>
          <cell r="F379" t="str">
            <v>社区运营专员</v>
          </cell>
        </row>
        <row r="380">
          <cell r="A380" t="str">
            <v>代翠翠</v>
          </cell>
          <cell r="B380" t="str">
            <v>上海嵩恒网络科技股份有限公司</v>
          </cell>
          <cell r="C380" t="str">
            <v>东方头条事业部</v>
          </cell>
          <cell r="D380" t="str">
            <v>大运营</v>
          </cell>
          <cell r="E380" t="str">
            <v>渠道运营部</v>
          </cell>
          <cell r="F380" t="str">
            <v>渠道运营</v>
          </cell>
        </row>
        <row r="381">
          <cell r="A381" t="str">
            <v>汤伟平</v>
          </cell>
          <cell r="B381" t="str">
            <v>上海嵩恒网络科技股份有限公司</v>
          </cell>
          <cell r="C381" t="str">
            <v>东方头条事业部</v>
          </cell>
          <cell r="D381" t="str">
            <v>大运营</v>
          </cell>
          <cell r="E381" t="str">
            <v>东方号</v>
          </cell>
          <cell r="F381" t="str">
            <v>新媒体内容编辑</v>
          </cell>
        </row>
        <row r="382">
          <cell r="A382" t="str">
            <v>石玥</v>
          </cell>
          <cell r="B382" t="str">
            <v>上海嵩恒网络科技股份有限公司</v>
          </cell>
          <cell r="C382" t="str">
            <v>东方头条事业部</v>
          </cell>
          <cell r="D382" t="str">
            <v>用户体验设计部</v>
          </cell>
          <cell r="E382" t="str">
            <v>设计部</v>
          </cell>
          <cell r="F382" t="str">
            <v>UI设计师</v>
          </cell>
        </row>
        <row r="383">
          <cell r="A383" t="str">
            <v>黄赛华</v>
          </cell>
          <cell r="B383" t="str">
            <v>上海嵩恒网络科技股份有限公司</v>
          </cell>
          <cell r="C383" t="str">
            <v>研究院</v>
          </cell>
          <cell r="D383" t="str">
            <v>商业化事业部</v>
          </cell>
          <cell r="E383" t="str">
            <v>地方头条事业部</v>
          </cell>
          <cell r="F383" t="str">
            <v>运营专员</v>
          </cell>
        </row>
        <row r="384">
          <cell r="A384" t="str">
            <v>孙叮咚</v>
          </cell>
          <cell r="B384" t="str">
            <v>上海嵩恒网络科技股份有限公司</v>
          </cell>
          <cell r="C384" t="str">
            <v>研究院</v>
          </cell>
          <cell r="D384" t="str">
            <v>商业化事业部</v>
          </cell>
          <cell r="E384" t="str">
            <v>地方头条事业部</v>
          </cell>
          <cell r="F384" t="str">
            <v>商务经理</v>
          </cell>
        </row>
        <row r="385">
          <cell r="A385" t="str">
            <v>刘建</v>
          </cell>
          <cell r="B385" t="str">
            <v>上海嵩恒网络科技股份有限公司</v>
          </cell>
          <cell r="C385" t="str">
            <v>东方头条事业部</v>
          </cell>
          <cell r="D385" t="str">
            <v>研发部</v>
          </cell>
          <cell r="E385" t="str">
            <v>PHP开发部</v>
          </cell>
          <cell r="F385" t="str">
            <v>PHP开发工程师</v>
          </cell>
        </row>
        <row r="386">
          <cell r="A386" t="str">
            <v>赵永</v>
          </cell>
          <cell r="B386" t="str">
            <v>上海嵩恒网络科技股份有限公司</v>
          </cell>
          <cell r="C386" t="str">
            <v>研究院</v>
          </cell>
          <cell r="D386" t="str">
            <v>技术运维部</v>
          </cell>
          <cell r="E386" t="str">
            <v/>
          </cell>
          <cell r="F386" t="str">
            <v>运维工程师</v>
          </cell>
        </row>
        <row r="387">
          <cell r="A387" t="str">
            <v>吴娅兰</v>
          </cell>
          <cell r="B387" t="str">
            <v>上海嵩恒网络科技股份有限公司</v>
          </cell>
          <cell r="C387" t="str">
            <v>董秘办公室</v>
          </cell>
          <cell r="D387" t="str">
            <v>企业公关部</v>
          </cell>
          <cell r="E387" t="str">
            <v/>
          </cell>
          <cell r="F387" t="str">
            <v>公关专员</v>
          </cell>
        </row>
        <row r="388">
          <cell r="A388" t="str">
            <v>刘霜</v>
          </cell>
          <cell r="B388" t="str">
            <v>上海嵩恒网络科技股份有限公司</v>
          </cell>
          <cell r="C388" t="str">
            <v>东方头条事业部</v>
          </cell>
          <cell r="D388" t="str">
            <v>大运营</v>
          </cell>
          <cell r="E388" t="str">
            <v>东方号</v>
          </cell>
          <cell r="F388" t="str">
            <v>新媒体内容编辑</v>
          </cell>
        </row>
        <row r="389">
          <cell r="A389" t="str">
            <v>郭溢良</v>
          </cell>
          <cell r="B389" t="str">
            <v>上海嵩恒网络科技股份有限公司</v>
          </cell>
          <cell r="C389" t="str">
            <v>研究院</v>
          </cell>
          <cell r="D389" t="str">
            <v>前端开发部</v>
          </cell>
          <cell r="E389" t="str">
            <v/>
          </cell>
          <cell r="F389" t="str">
            <v>前端开发工程师</v>
          </cell>
        </row>
        <row r="390">
          <cell r="A390" t="str">
            <v>刘恒</v>
          </cell>
          <cell r="B390" t="str">
            <v>上海嵩恒网络科技股份有限公司</v>
          </cell>
          <cell r="C390" t="str">
            <v>东方头条事业部</v>
          </cell>
          <cell r="D390" t="str">
            <v>用户体验设计部</v>
          </cell>
          <cell r="E390" t="str">
            <v>设计部</v>
          </cell>
          <cell r="F390" t="str">
            <v>UI设计师</v>
          </cell>
        </row>
        <row r="391">
          <cell r="A391" t="str">
            <v>何倩</v>
          </cell>
          <cell r="B391" t="str">
            <v>上海嵩恒网络科技股份有限公司</v>
          </cell>
          <cell r="C391" t="str">
            <v>销售部</v>
          </cell>
          <cell r="D391" t="str">
            <v>dsp直客广告组</v>
          </cell>
          <cell r="E391" t="str">
            <v>销售组</v>
          </cell>
          <cell r="F391" t="str">
            <v>销售专员</v>
          </cell>
        </row>
        <row r="392">
          <cell r="A392" t="str">
            <v>付明</v>
          </cell>
          <cell r="B392" t="str">
            <v>上海嵩恒网络科技股份有限公司</v>
          </cell>
          <cell r="C392" t="str">
            <v>东方头条事业部</v>
          </cell>
          <cell r="D392" t="str">
            <v>体育项目组</v>
          </cell>
          <cell r="E392" t="str">
            <v>产品部</v>
          </cell>
          <cell r="F392" t="str">
            <v>产品专员</v>
          </cell>
        </row>
        <row r="393">
          <cell r="A393" t="str">
            <v>王晓斌</v>
          </cell>
          <cell r="B393" t="str">
            <v>上海嵩恒网络科技股份有限公司</v>
          </cell>
          <cell r="C393" t="str">
            <v>东方头条事业部</v>
          </cell>
          <cell r="D393" t="str">
            <v>大运营</v>
          </cell>
          <cell r="E393" t="str">
            <v>渠道运营部</v>
          </cell>
          <cell r="F393" t="str">
            <v>渠道运营</v>
          </cell>
        </row>
        <row r="394">
          <cell r="A394" t="str">
            <v>戴薛伟</v>
          </cell>
          <cell r="B394" t="str">
            <v>上海嵩恒网络科技股份有限公司</v>
          </cell>
          <cell r="C394" t="str">
            <v>研究院</v>
          </cell>
          <cell r="D394" t="str">
            <v>直播研发部</v>
          </cell>
          <cell r="E394" t="str">
            <v/>
          </cell>
          <cell r="F394" t="str">
            <v>安卓工程师</v>
          </cell>
        </row>
        <row r="395">
          <cell r="A395" t="str">
            <v>杨胜楠</v>
          </cell>
          <cell r="B395" t="str">
            <v>上海嵩恒网络科技股份有限公司</v>
          </cell>
          <cell r="C395" t="str">
            <v>研究院</v>
          </cell>
          <cell r="D395" t="str">
            <v>大数据开发部</v>
          </cell>
          <cell r="E395" t="str">
            <v/>
          </cell>
          <cell r="F395" t="str">
            <v>大数据开发工程师</v>
          </cell>
        </row>
        <row r="396">
          <cell r="A396" t="str">
            <v>党帅伟</v>
          </cell>
          <cell r="B396" t="str">
            <v>上海嵩恒网络科技股份有限公司</v>
          </cell>
          <cell r="C396" t="str">
            <v>研究院</v>
          </cell>
          <cell r="D396" t="str">
            <v>商业化事业部</v>
          </cell>
          <cell r="E396" t="str">
            <v>商业化运营</v>
          </cell>
          <cell r="F396" t="str">
            <v>前端开发工程师</v>
          </cell>
        </row>
        <row r="397">
          <cell r="A397" t="str">
            <v>周扬</v>
          </cell>
          <cell r="B397" t="str">
            <v>上海嵩恒网络科技股份有限公司</v>
          </cell>
          <cell r="C397" t="str">
            <v>东方头条事业部</v>
          </cell>
          <cell r="D397" t="str">
            <v>大运营</v>
          </cell>
          <cell r="E397" t="str">
            <v>东方号</v>
          </cell>
          <cell r="F397" t="str">
            <v>产品运营专员</v>
          </cell>
        </row>
        <row r="398">
          <cell r="A398" t="str">
            <v>赵浩</v>
          </cell>
          <cell r="B398" t="str">
            <v>上海嵩恒网络科技股份有限公司</v>
          </cell>
          <cell r="C398" t="str">
            <v>董秘办公室</v>
          </cell>
          <cell r="D398" t="str">
            <v>法务部</v>
          </cell>
          <cell r="E398" t="str">
            <v>法务二部</v>
          </cell>
          <cell r="F398" t="str">
            <v>法务助理</v>
          </cell>
        </row>
        <row r="399">
          <cell r="A399" t="str">
            <v>肖亮君</v>
          </cell>
          <cell r="B399" t="str">
            <v>上海嵩恒网络科技股份有限公司</v>
          </cell>
          <cell r="C399" t="str">
            <v>董秘办公室</v>
          </cell>
          <cell r="D399" t="str">
            <v>法务部</v>
          </cell>
          <cell r="E399" t="str">
            <v>法务二部</v>
          </cell>
          <cell r="F399" t="str">
            <v>法务专员</v>
          </cell>
        </row>
        <row r="400">
          <cell r="A400" t="str">
            <v>陈伟1</v>
          </cell>
          <cell r="B400" t="str">
            <v>上海嵩恒网络科技股份有限公司</v>
          </cell>
          <cell r="C400" t="str">
            <v>研究院</v>
          </cell>
          <cell r="D400" t="str">
            <v>前端开发部</v>
          </cell>
          <cell r="E400" t="str">
            <v/>
          </cell>
          <cell r="F400" t="str">
            <v>前端开发工程师</v>
          </cell>
        </row>
        <row r="401">
          <cell r="A401" t="str">
            <v>李士英</v>
          </cell>
          <cell r="B401" t="str">
            <v>上海嵩恒网络科技股份有限公司</v>
          </cell>
          <cell r="C401" t="str">
            <v>研究院</v>
          </cell>
          <cell r="D401" t="str">
            <v>前端开发部</v>
          </cell>
          <cell r="E401" t="str">
            <v/>
          </cell>
          <cell r="F401" t="str">
            <v>产品经理</v>
          </cell>
        </row>
        <row r="402">
          <cell r="A402" t="str">
            <v>王学胜</v>
          </cell>
          <cell r="B402" t="str">
            <v>上海嵩恒网络科技股份有限公司</v>
          </cell>
          <cell r="C402" t="str">
            <v>东方头条事业部</v>
          </cell>
          <cell r="D402" t="str">
            <v>大运营</v>
          </cell>
          <cell r="E402" t="str">
            <v>渠道运营部</v>
          </cell>
          <cell r="F402" t="str">
            <v>渠道运营</v>
          </cell>
        </row>
        <row r="403">
          <cell r="A403" t="str">
            <v>谢雨丝</v>
          </cell>
          <cell r="B403" t="str">
            <v>上海嵩恒网络科技股份有限公司</v>
          </cell>
          <cell r="C403" t="str">
            <v>东方头条事业部</v>
          </cell>
          <cell r="D403" t="str">
            <v>体育项目组</v>
          </cell>
          <cell r="E403" t="str">
            <v>运营部</v>
          </cell>
          <cell r="F403" t="str">
            <v>内容编辑</v>
          </cell>
        </row>
        <row r="404">
          <cell r="A404" t="str">
            <v>陈奇</v>
          </cell>
          <cell r="B404" t="str">
            <v>上海嵩恒网络科技股份有限公司</v>
          </cell>
          <cell r="C404" t="str">
            <v>研究院</v>
          </cell>
          <cell r="D404" t="str">
            <v>前端开发部</v>
          </cell>
          <cell r="E404" t="str">
            <v/>
          </cell>
          <cell r="F404" t="str">
            <v>前端开发工程师</v>
          </cell>
        </row>
        <row r="405">
          <cell r="A405" t="str">
            <v>郑悠</v>
          </cell>
          <cell r="B405" t="str">
            <v>上海嵩恒网络科技股份有限公司</v>
          </cell>
          <cell r="C405" t="str">
            <v>东方头条事业部</v>
          </cell>
          <cell r="D405" t="str">
            <v>体育项目组</v>
          </cell>
          <cell r="E405" t="str">
            <v>运营部</v>
          </cell>
          <cell r="F405" t="str">
            <v>内容编辑</v>
          </cell>
        </row>
        <row r="406">
          <cell r="A406" t="str">
            <v>霍磊</v>
          </cell>
          <cell r="B406" t="str">
            <v>上海嵩恒网络科技股份有限公司</v>
          </cell>
          <cell r="C406" t="str">
            <v>东方头条事业部</v>
          </cell>
          <cell r="D406" t="str">
            <v>研发部</v>
          </cell>
          <cell r="E406" t="str">
            <v>测试部</v>
          </cell>
          <cell r="F406" t="str">
            <v>软件测试工程师</v>
          </cell>
        </row>
        <row r="407">
          <cell r="A407" t="str">
            <v>刘明权</v>
          </cell>
          <cell r="B407" t="str">
            <v>上海嵩恒网络科技股份有限公司</v>
          </cell>
          <cell r="C407" t="str">
            <v>研究院</v>
          </cell>
          <cell r="D407" t="str">
            <v>搜索技术部</v>
          </cell>
          <cell r="E407" t="str">
            <v>爬虫组</v>
          </cell>
          <cell r="F407" t="str">
            <v>JAVA开发工程师</v>
          </cell>
        </row>
        <row r="408">
          <cell r="A408" t="str">
            <v>姚瑶</v>
          </cell>
          <cell r="B408" t="str">
            <v>上海高欣计算机系统有限公司</v>
          </cell>
          <cell r="C408" t="str">
            <v>音速项目部</v>
          </cell>
          <cell r="D408" t="str">
            <v>研发部</v>
          </cell>
          <cell r="E408" t="str">
            <v>测试组</v>
          </cell>
          <cell r="F408" t="str">
            <v>测试专员</v>
          </cell>
        </row>
        <row r="409">
          <cell r="A409" t="str">
            <v>王晶</v>
          </cell>
          <cell r="B409" t="str">
            <v>上海高欣计算机系统有限公司</v>
          </cell>
          <cell r="C409" t="str">
            <v>音速项目部</v>
          </cell>
          <cell r="D409" t="str">
            <v>市场部</v>
          </cell>
          <cell r="E409" t="str">
            <v>音速项目组</v>
          </cell>
          <cell r="F409" t="str">
            <v>高级市场专员</v>
          </cell>
        </row>
        <row r="410">
          <cell r="A410" t="str">
            <v>董旭</v>
          </cell>
          <cell r="B410" t="str">
            <v>上海高欣计算机系统有限公司</v>
          </cell>
          <cell r="C410" t="str">
            <v>音速项目部</v>
          </cell>
          <cell r="D410" t="str">
            <v>市场部</v>
          </cell>
          <cell r="E410" t="str">
            <v>音速项目组</v>
          </cell>
          <cell r="F410" t="str">
            <v>高级市场专员</v>
          </cell>
        </row>
        <row r="411">
          <cell r="A411" t="str">
            <v>曹宇</v>
          </cell>
          <cell r="B411" t="str">
            <v>上海乐湃网络科技有限公司</v>
          </cell>
          <cell r="C411" t="str">
            <v>乐湃-苹果助手</v>
          </cell>
          <cell r="D411" t="str">
            <v>运营部</v>
          </cell>
          <cell r="E411" t="str">
            <v/>
          </cell>
          <cell r="F411" t="str">
            <v>运营专员</v>
          </cell>
        </row>
        <row r="412">
          <cell r="A412" t="str">
            <v>赵峰</v>
          </cell>
          <cell r="B412" t="str">
            <v>上海高欣计算机系统有限公司</v>
          </cell>
          <cell r="C412" t="str">
            <v>音速项目部</v>
          </cell>
          <cell r="D412" t="str">
            <v>研发部</v>
          </cell>
          <cell r="E412" t="str">
            <v>运维组</v>
          </cell>
          <cell r="F412" t="str">
            <v>运维工程师</v>
          </cell>
        </row>
        <row r="413">
          <cell r="A413" t="str">
            <v>聂龙华</v>
          </cell>
          <cell r="B413" t="str">
            <v>上海乐湃网络科技有限公司</v>
          </cell>
          <cell r="C413" t="str">
            <v>乐湃-苹果助手</v>
          </cell>
          <cell r="D413" t="str">
            <v>研发部</v>
          </cell>
          <cell r="E413" t="str">
            <v/>
          </cell>
          <cell r="F413" t="str">
            <v>研发主管</v>
          </cell>
        </row>
        <row r="414">
          <cell r="A414" t="str">
            <v>温斌</v>
          </cell>
          <cell r="B414" t="str">
            <v>上海高欣计算机系统有限公司</v>
          </cell>
          <cell r="C414" t="str">
            <v>音速项目部</v>
          </cell>
          <cell r="D414" t="str">
            <v>商务部</v>
          </cell>
          <cell r="E414" t="str">
            <v>音速项目组</v>
          </cell>
          <cell r="F414" t="str">
            <v>商务主管</v>
          </cell>
        </row>
        <row r="415">
          <cell r="A415" t="str">
            <v>卞俊超</v>
          </cell>
          <cell r="B415" t="str">
            <v>上海乐湃网络科技有限公司</v>
          </cell>
          <cell r="C415" t="str">
            <v>乐湃-苹果助手</v>
          </cell>
          <cell r="D415" t="str">
            <v>运营部</v>
          </cell>
          <cell r="E415" t="str">
            <v/>
          </cell>
          <cell r="F415" t="str">
            <v>总经理</v>
          </cell>
        </row>
        <row r="416">
          <cell r="A416" t="str">
            <v>顾豪翔</v>
          </cell>
          <cell r="B416" t="str">
            <v>上海高欣计算机系统有限公司</v>
          </cell>
          <cell r="C416" t="str">
            <v>音速项目部</v>
          </cell>
          <cell r="D416" t="str">
            <v>市场部</v>
          </cell>
          <cell r="E416" t="str">
            <v>下载器项目组</v>
          </cell>
          <cell r="F416" t="str">
            <v>市场专员</v>
          </cell>
        </row>
        <row r="417">
          <cell r="A417" t="str">
            <v>周厚宽</v>
          </cell>
          <cell r="B417" t="str">
            <v>上海高欣计算机系统有限公司</v>
          </cell>
          <cell r="C417" t="str">
            <v>财务部</v>
          </cell>
          <cell r="D417" t="str">
            <v/>
          </cell>
          <cell r="E417" t="str">
            <v/>
          </cell>
          <cell r="F417" t="str">
            <v>会计</v>
          </cell>
        </row>
        <row r="418">
          <cell r="A418" t="str">
            <v>蒋其均</v>
          </cell>
          <cell r="B418" t="str">
            <v>上海高欣计算机系统有限公司</v>
          </cell>
          <cell r="C418" t="str">
            <v>音速项目部</v>
          </cell>
          <cell r="D418" t="str">
            <v>研发部</v>
          </cell>
          <cell r="E418" t="str">
            <v>PHP开发部</v>
          </cell>
          <cell r="F418" t="str">
            <v>PHP开发工程师</v>
          </cell>
        </row>
        <row r="419">
          <cell r="A419" t="str">
            <v>黄玲巧</v>
          </cell>
          <cell r="B419" t="str">
            <v>上海高欣计算机系统有限公司</v>
          </cell>
          <cell r="C419" t="str">
            <v>音速项目部</v>
          </cell>
          <cell r="D419" t="str">
            <v>商务部</v>
          </cell>
          <cell r="E419" t="str">
            <v>音速项目组</v>
          </cell>
          <cell r="F419" t="str">
            <v>高级商务专员</v>
          </cell>
        </row>
        <row r="420">
          <cell r="A420" t="str">
            <v>张宁</v>
          </cell>
          <cell r="B420" t="str">
            <v>上海高欣计算机系统有限公司</v>
          </cell>
          <cell r="C420" t="str">
            <v>安卓应用研发部</v>
          </cell>
          <cell r="D420" t="str">
            <v>研发部</v>
          </cell>
          <cell r="E420" t="str">
            <v/>
          </cell>
          <cell r="F420" t="str">
            <v>安卓工程师</v>
          </cell>
        </row>
        <row r="421">
          <cell r="A421" t="str">
            <v>黄宇忻</v>
          </cell>
          <cell r="B421" t="str">
            <v>上海高欣计算机系统有限公司</v>
          </cell>
          <cell r="C421" t="str">
            <v>销售部</v>
          </cell>
          <cell r="D421" t="str">
            <v>dsp直客广告组</v>
          </cell>
          <cell r="E421" t="str">
            <v>运营组</v>
          </cell>
          <cell r="F421" t="str">
            <v>运营专员</v>
          </cell>
        </row>
        <row r="422">
          <cell r="A422" t="str">
            <v>田欣</v>
          </cell>
          <cell r="B422" t="str">
            <v>上海高欣计算机系统有限公司</v>
          </cell>
          <cell r="C422" t="str">
            <v>音速项目部</v>
          </cell>
          <cell r="D422" t="str">
            <v>产品运营部</v>
          </cell>
          <cell r="E422" t="str">
            <v>音速项目组</v>
          </cell>
          <cell r="F422" t="str">
            <v>运营专员</v>
          </cell>
        </row>
        <row r="423">
          <cell r="A423" t="str">
            <v>陈曼玲</v>
          </cell>
          <cell r="B423" t="str">
            <v>上海高欣计算机系统有限公司</v>
          </cell>
          <cell r="C423" t="str">
            <v>音速项目部</v>
          </cell>
          <cell r="D423" t="str">
            <v>商务部</v>
          </cell>
          <cell r="E423" t="str">
            <v>音速项目组</v>
          </cell>
          <cell r="F423" t="str">
            <v>商务专员</v>
          </cell>
        </row>
        <row r="424">
          <cell r="A424" t="str">
            <v>王瑞祥</v>
          </cell>
          <cell r="B424" t="str">
            <v>上海高欣计算机系统有限公司</v>
          </cell>
          <cell r="C424" t="str">
            <v>音速项目部</v>
          </cell>
          <cell r="D424" t="str">
            <v>产品运营部</v>
          </cell>
          <cell r="E424" t="str">
            <v>9973项目组</v>
          </cell>
          <cell r="F424" t="str">
            <v>产品运营专员</v>
          </cell>
        </row>
        <row r="425">
          <cell r="A425" t="str">
            <v>鲍武斌</v>
          </cell>
          <cell r="B425" t="str">
            <v>上海高欣计算机系统有限公司</v>
          </cell>
          <cell r="C425" t="str">
            <v>音速项目部</v>
          </cell>
          <cell r="D425" t="str">
            <v>商务部</v>
          </cell>
          <cell r="E425" t="str">
            <v/>
          </cell>
          <cell r="F425" t="str">
            <v>商务专员</v>
          </cell>
        </row>
        <row r="426">
          <cell r="A426" t="str">
            <v>汪丽君</v>
          </cell>
          <cell r="B426" t="str">
            <v>上海高欣计算机系统有限公司</v>
          </cell>
          <cell r="C426" t="str">
            <v>财务部</v>
          </cell>
          <cell r="D426" t="str">
            <v/>
          </cell>
          <cell r="E426" t="str">
            <v/>
          </cell>
          <cell r="F426" t="str">
            <v>应收应付会计</v>
          </cell>
        </row>
        <row r="427">
          <cell r="A427" t="str">
            <v>邱剑平</v>
          </cell>
          <cell r="B427" t="str">
            <v>上海高欣计算机系统有限公司</v>
          </cell>
          <cell r="C427" t="str">
            <v>销售部</v>
          </cell>
          <cell r="D427" t="str">
            <v>dsp直客广告组</v>
          </cell>
          <cell r="E427" t="str">
            <v>运营组</v>
          </cell>
          <cell r="F427" t="str">
            <v>运营主管</v>
          </cell>
        </row>
        <row r="428">
          <cell r="A428" t="str">
            <v>胡晓怡</v>
          </cell>
          <cell r="B428" t="str">
            <v>上海高欣计算机系统有限公司</v>
          </cell>
          <cell r="C428" t="str">
            <v>安卓应用研发部</v>
          </cell>
          <cell r="D428" t="str">
            <v>运营支持部</v>
          </cell>
          <cell r="E428" t="str">
            <v/>
          </cell>
          <cell r="F428" t="str">
            <v>运营专员</v>
          </cell>
        </row>
        <row r="429">
          <cell r="A429" t="str">
            <v>张曼</v>
          </cell>
          <cell r="B429" t="str">
            <v>上海高欣计算机系统有限公司</v>
          </cell>
          <cell r="C429" t="str">
            <v>安卓应用研发部</v>
          </cell>
          <cell r="D429" t="str">
            <v>测试部</v>
          </cell>
          <cell r="E429" t="str">
            <v/>
          </cell>
          <cell r="F429" t="str">
            <v>软件测试工程师</v>
          </cell>
        </row>
        <row r="430">
          <cell r="A430" t="str">
            <v>辛锐</v>
          </cell>
          <cell r="B430" t="str">
            <v>上海乐湃网络科技有限公司</v>
          </cell>
          <cell r="C430" t="str">
            <v>乐湃-苹果助手</v>
          </cell>
          <cell r="D430" t="str">
            <v>运营部</v>
          </cell>
          <cell r="E430" t="str">
            <v/>
          </cell>
          <cell r="F430" t="str">
            <v>运营专员</v>
          </cell>
        </row>
        <row r="431">
          <cell r="A431" t="str">
            <v>周玲</v>
          </cell>
          <cell r="B431" t="str">
            <v>上海高欣计算机系统有限公司</v>
          </cell>
          <cell r="C431" t="str">
            <v>财务部</v>
          </cell>
          <cell r="D431" t="str">
            <v/>
          </cell>
          <cell r="E431" t="str">
            <v/>
          </cell>
          <cell r="F431" t="str">
            <v>资金专员</v>
          </cell>
        </row>
        <row r="432">
          <cell r="A432" t="str">
            <v>宫黎明</v>
          </cell>
          <cell r="B432" t="str">
            <v>上海高欣计算机系统有限公司</v>
          </cell>
          <cell r="C432" t="str">
            <v>销售部</v>
          </cell>
          <cell r="D432" t="str">
            <v>dsp直客广告组</v>
          </cell>
          <cell r="E432" t="str">
            <v>运营组</v>
          </cell>
          <cell r="F432" t="str">
            <v>广告运营助理</v>
          </cell>
        </row>
        <row r="433">
          <cell r="A433" t="str">
            <v>陈晓峰</v>
          </cell>
          <cell r="B433" t="str">
            <v>上海高欣计算机系统有限公司</v>
          </cell>
          <cell r="C433" t="str">
            <v>安卓应用研发部</v>
          </cell>
          <cell r="D433" t="str">
            <v>产品推广部</v>
          </cell>
          <cell r="E433" t="str">
            <v/>
          </cell>
          <cell r="F433" t="str">
            <v>运营推广主管</v>
          </cell>
        </row>
        <row r="434">
          <cell r="A434" t="str">
            <v>徐玥玥</v>
          </cell>
          <cell r="B434" t="str">
            <v>上海高欣计算机系统有限公司</v>
          </cell>
          <cell r="C434" t="str">
            <v>销售部</v>
          </cell>
          <cell r="D434" t="str">
            <v>dsp直客广告组</v>
          </cell>
        </row>
        <row r="434">
          <cell r="F434" t="str">
            <v>运营助理</v>
          </cell>
        </row>
        <row r="435">
          <cell r="A435" t="str">
            <v>陈振华</v>
          </cell>
          <cell r="B435" t="str">
            <v>上海高欣计算机系统有限公司</v>
          </cell>
          <cell r="C435" t="str">
            <v>安卓应用研发部</v>
          </cell>
          <cell r="D435" t="str">
            <v>研发部</v>
          </cell>
        </row>
        <row r="435">
          <cell r="F435" t="str">
            <v>产品经理</v>
          </cell>
        </row>
        <row r="436">
          <cell r="A436" t="str">
            <v>王玲</v>
          </cell>
          <cell r="B436" t="str">
            <v>上海高欣计算机系统有限公司</v>
          </cell>
          <cell r="C436" t="str">
            <v>音速项目部</v>
          </cell>
          <cell r="D436" t="str">
            <v>产品运营部</v>
          </cell>
          <cell r="E436" t="str">
            <v>9973项目组</v>
          </cell>
          <cell r="F436" t="str">
            <v>产品运营专员</v>
          </cell>
        </row>
        <row r="437">
          <cell r="A437" t="str">
            <v>操姣姣</v>
          </cell>
          <cell r="B437" t="str">
            <v>上海高欣计算机系统有限公司</v>
          </cell>
          <cell r="C437" t="str">
            <v>安卓应用研发部</v>
          </cell>
          <cell r="D437" t="str">
            <v>产品推广部</v>
          </cell>
        </row>
        <row r="437">
          <cell r="F437" t="str">
            <v>网络主播</v>
          </cell>
        </row>
        <row r="438">
          <cell r="A438" t="str">
            <v>张志成</v>
          </cell>
          <cell r="B438" t="str">
            <v>上海高欣计算机系统有限公司</v>
          </cell>
          <cell r="C438" t="str">
            <v>安卓应用研发部</v>
          </cell>
          <cell r="D438" t="str">
            <v>研发部</v>
          </cell>
          <cell r="E438" t="str">
            <v/>
          </cell>
          <cell r="F438" t="str">
            <v>.NET开发工程师</v>
          </cell>
        </row>
        <row r="439">
          <cell r="A439" t="str">
            <v>黄毅</v>
          </cell>
          <cell r="B439" t="str">
            <v>上海嵩恒网络科技股份有限公司</v>
          </cell>
          <cell r="C439" t="str">
            <v>总编室</v>
          </cell>
          <cell r="D439" t="str">
            <v>财经军事科技频道</v>
          </cell>
          <cell r="E439" t="str">
            <v/>
          </cell>
          <cell r="F439" t="str">
            <v>编辑</v>
          </cell>
        </row>
        <row r="440">
          <cell r="A440" t="str">
            <v>徐炯</v>
          </cell>
          <cell r="B440" t="str">
            <v>上海嵩恒网络科技股份有限公司</v>
          </cell>
          <cell r="C440" t="str">
            <v>软件中心</v>
          </cell>
          <cell r="D440" t="str">
            <v>研发组</v>
          </cell>
          <cell r="E440" t="str">
            <v/>
          </cell>
          <cell r="F440" t="str">
            <v>PHP开发工程师</v>
          </cell>
        </row>
        <row r="441">
          <cell r="A441" t="str">
            <v>贺圣</v>
          </cell>
          <cell r="B441" t="str">
            <v>上海嵩恒网络科技股份有限公司</v>
          </cell>
          <cell r="C441" t="str">
            <v>东方头条事业部</v>
          </cell>
          <cell r="D441" t="str">
            <v>研发部</v>
          </cell>
          <cell r="E441" t="str">
            <v>测试部</v>
          </cell>
          <cell r="F441" t="str">
            <v>自动化测试工程师</v>
          </cell>
        </row>
        <row r="442">
          <cell r="A442" t="str">
            <v>李上博</v>
          </cell>
          <cell r="B442" t="str">
            <v>上海嵩恒网络科技股份有限公司</v>
          </cell>
          <cell r="C442" t="str">
            <v>东方头条事业部</v>
          </cell>
          <cell r="D442" t="str">
            <v>体育项目组</v>
          </cell>
          <cell r="E442" t="str">
            <v>运营部</v>
          </cell>
          <cell r="F442" t="str">
            <v>内容编辑</v>
          </cell>
        </row>
        <row r="443">
          <cell r="A443" t="str">
            <v>宋志鹏</v>
          </cell>
          <cell r="B443" t="str">
            <v>上海嵩恒网络科技股份有限公司</v>
          </cell>
          <cell r="C443" t="str">
            <v>研究院</v>
          </cell>
          <cell r="D443" t="str">
            <v>直播研发部</v>
          </cell>
          <cell r="E443" t="str">
            <v/>
          </cell>
          <cell r="F443" t="str">
            <v>Java开发工程师</v>
          </cell>
        </row>
        <row r="444">
          <cell r="A444" t="str">
            <v>沈旦旦</v>
          </cell>
          <cell r="B444" t="str">
            <v>上海嵩恒网络科技股份有限公司</v>
          </cell>
          <cell r="C444" t="str">
            <v>猫扑事业部</v>
          </cell>
          <cell r="D444" t="str">
            <v>运营部</v>
          </cell>
          <cell r="E444" t="str">
            <v/>
          </cell>
          <cell r="F444" t="str">
            <v>社区运营专员</v>
          </cell>
        </row>
        <row r="445">
          <cell r="A445" t="str">
            <v>李安乐</v>
          </cell>
          <cell r="B445" t="str">
            <v>上海嵩恒网络科技股份有限公司</v>
          </cell>
          <cell r="C445" t="str">
            <v>东方头条事业部</v>
          </cell>
          <cell r="D445" t="str">
            <v>大运营</v>
          </cell>
          <cell r="E445" t="str">
            <v>东方号</v>
          </cell>
          <cell r="F445" t="str">
            <v>新媒体内容编辑</v>
          </cell>
        </row>
        <row r="446">
          <cell r="A446" t="str">
            <v>李东乐</v>
          </cell>
          <cell r="B446" t="str">
            <v>上海嵩恒网络科技股份有限公司</v>
          </cell>
          <cell r="C446" t="str">
            <v>软件中心</v>
          </cell>
          <cell r="D446" t="str">
            <v>研发组</v>
          </cell>
          <cell r="E446" t="str">
            <v/>
          </cell>
          <cell r="F446" t="str">
            <v>C++开发工程师</v>
          </cell>
        </row>
        <row r="447">
          <cell r="A447" t="str">
            <v>薛宁薇</v>
          </cell>
          <cell r="B447" t="str">
            <v>上海嵩恒网络科技股份有限公司</v>
          </cell>
          <cell r="C447" t="str">
            <v>总编室</v>
          </cell>
          <cell r="D447" t="str">
            <v>财经军事科技频道</v>
          </cell>
          <cell r="E447" t="str">
            <v/>
          </cell>
          <cell r="F447" t="str">
            <v>编辑</v>
          </cell>
        </row>
        <row r="448">
          <cell r="A448" t="str">
            <v>雷紫辉</v>
          </cell>
          <cell r="B448" t="str">
            <v>上海嵩恒网络科技股份有限公司</v>
          </cell>
          <cell r="C448" t="str">
            <v>研究院</v>
          </cell>
          <cell r="D448" t="str">
            <v>直播研发部</v>
          </cell>
          <cell r="E448" t="str">
            <v/>
          </cell>
          <cell r="F448" t="str">
            <v>Java开发工程师</v>
          </cell>
        </row>
        <row r="449">
          <cell r="A449" t="str">
            <v>袁颖</v>
          </cell>
          <cell r="B449" t="str">
            <v>上海嵩恒网络科技股份有限公司</v>
          </cell>
          <cell r="C449" t="str">
            <v>总编室</v>
          </cell>
          <cell r="D449" t="str">
            <v>编辑部</v>
          </cell>
          <cell r="E449" t="str">
            <v/>
          </cell>
          <cell r="F449" t="str">
            <v>内容编辑</v>
          </cell>
        </row>
        <row r="450">
          <cell r="A450" t="str">
            <v>赵二保</v>
          </cell>
          <cell r="B450" t="str">
            <v>上海嵩恒网络科技股份有限公司</v>
          </cell>
          <cell r="C450" t="str">
            <v>研究院</v>
          </cell>
          <cell r="D450" t="str">
            <v>前端开发部</v>
          </cell>
          <cell r="E450" t="str">
            <v/>
          </cell>
          <cell r="F450" t="str">
            <v>Flash开发工程师</v>
          </cell>
        </row>
        <row r="451">
          <cell r="A451" t="str">
            <v>梁珂嘉</v>
          </cell>
          <cell r="B451" t="str">
            <v>上海嵩恒网络科技股份有限公司</v>
          </cell>
          <cell r="C451" t="str">
            <v>东方头条事业部</v>
          </cell>
          <cell r="D451" t="str">
            <v>体育项目组</v>
          </cell>
          <cell r="E451" t="str">
            <v>技术部</v>
          </cell>
          <cell r="F451" t="str">
            <v>PHP开发工程师</v>
          </cell>
        </row>
        <row r="452">
          <cell r="A452" t="str">
            <v>邹建伟</v>
          </cell>
          <cell r="B452" t="str">
            <v>上海嵩恒网络科技股份有限公司</v>
          </cell>
          <cell r="C452" t="str">
            <v>研究院</v>
          </cell>
          <cell r="D452" t="str">
            <v>数据分析技术部</v>
          </cell>
          <cell r="E452" t="str">
            <v>数据开发组</v>
          </cell>
          <cell r="F452" t="str">
            <v>数据开发工程师</v>
          </cell>
        </row>
        <row r="453">
          <cell r="A453" t="str">
            <v>段菲</v>
          </cell>
          <cell r="B453" t="str">
            <v>上海嵩恒网络科技股份有限公司</v>
          </cell>
          <cell r="C453" t="str">
            <v>销售部</v>
          </cell>
          <cell r="D453" t="str">
            <v>效果广告组</v>
          </cell>
          <cell r="E453" t="str">
            <v>广告商务组</v>
          </cell>
          <cell r="F453" t="str">
            <v>商务专员</v>
          </cell>
        </row>
        <row r="454">
          <cell r="A454" t="str">
            <v>张松红</v>
          </cell>
          <cell r="B454" t="str">
            <v>上海嵩恒网络科技股份有限公司</v>
          </cell>
          <cell r="C454" t="str">
            <v>研究院</v>
          </cell>
          <cell r="D454" t="str">
            <v>东方号融媒体项目</v>
          </cell>
          <cell r="E454" t="str">
            <v/>
          </cell>
          <cell r="F454" t="str">
            <v>产品专员</v>
          </cell>
        </row>
        <row r="455">
          <cell r="A455" t="str">
            <v>杨静1</v>
          </cell>
          <cell r="B455" t="str">
            <v>上海嵩恒网络科技股份有限公司</v>
          </cell>
          <cell r="C455" t="str">
            <v>总编室</v>
          </cell>
          <cell r="D455" t="str">
            <v/>
          </cell>
          <cell r="E455" t="str">
            <v/>
          </cell>
          <cell r="F455" t="str">
            <v>医学编辑</v>
          </cell>
        </row>
        <row r="456">
          <cell r="A456" t="str">
            <v>徐立洋</v>
          </cell>
          <cell r="B456" t="str">
            <v>上海嵩恒网络科技股份有限公司</v>
          </cell>
          <cell r="C456" t="str">
            <v>东方头条事业部</v>
          </cell>
          <cell r="D456" t="str">
            <v>大运营</v>
          </cell>
          <cell r="E456" t="str">
            <v>品牌中心</v>
          </cell>
          <cell r="F456" t="str">
            <v>新媒体运营</v>
          </cell>
        </row>
        <row r="457">
          <cell r="A457" t="str">
            <v>高伊</v>
          </cell>
          <cell r="B457" t="str">
            <v>上海嵩恒网络科技股份有限公司</v>
          </cell>
          <cell r="C457" t="str">
            <v>东方头条事业部</v>
          </cell>
          <cell r="D457" t="str">
            <v>大运营</v>
          </cell>
          <cell r="E457" t="str">
            <v>资讯中心</v>
          </cell>
          <cell r="F457" t="str">
            <v>产品专员</v>
          </cell>
        </row>
        <row r="458">
          <cell r="A458" t="str">
            <v>万心怡</v>
          </cell>
          <cell r="B458" t="str">
            <v>上海嵩恒网络科技股份有限公司</v>
          </cell>
          <cell r="C458" t="str">
            <v>研究院</v>
          </cell>
          <cell r="D458" t="str">
            <v>商业化事业部</v>
          </cell>
          <cell r="E458" t="str">
            <v>商业化运营</v>
          </cell>
          <cell r="F458" t="str">
            <v>数据分析师</v>
          </cell>
        </row>
        <row r="459">
          <cell r="A459" t="str">
            <v>陆楚冰</v>
          </cell>
          <cell r="B459" t="str">
            <v>上海嵩恒网络科技股份有限公司</v>
          </cell>
          <cell r="C459" t="str">
            <v>总编室</v>
          </cell>
          <cell r="D459" t="str">
            <v>编辑部</v>
          </cell>
          <cell r="E459" t="str">
            <v/>
          </cell>
          <cell r="F459" t="str">
            <v>内容编辑</v>
          </cell>
        </row>
        <row r="460">
          <cell r="A460" t="str">
            <v>李坡</v>
          </cell>
          <cell r="B460" t="str">
            <v>上海嵩恒网络科技股份有限公司</v>
          </cell>
          <cell r="C460" t="str">
            <v>软件中心</v>
          </cell>
          <cell r="D460" t="str">
            <v>研发组</v>
          </cell>
          <cell r="E460" t="str">
            <v/>
          </cell>
          <cell r="F460" t="str">
            <v>PHP开发工程师</v>
          </cell>
        </row>
        <row r="461">
          <cell r="A461" t="str">
            <v>陈庭财</v>
          </cell>
          <cell r="B461" t="str">
            <v>上海嵩恒网络科技股份有限公司</v>
          </cell>
          <cell r="C461" t="str">
            <v>东方头条事业部</v>
          </cell>
          <cell r="D461" t="str">
            <v>研发部</v>
          </cell>
          <cell r="E461" t="str">
            <v>安卓开发部</v>
          </cell>
          <cell r="F461" t="str">
            <v>安卓开发主管</v>
          </cell>
        </row>
        <row r="462">
          <cell r="A462" t="str">
            <v>许一恒</v>
          </cell>
          <cell r="B462" t="str">
            <v>上海嵩恒网络科技股份有限公司</v>
          </cell>
          <cell r="C462" t="str">
            <v>东方头条事业部</v>
          </cell>
          <cell r="D462" t="str">
            <v>体育项目组</v>
          </cell>
          <cell r="E462" t="str">
            <v>运营部</v>
          </cell>
          <cell r="F462" t="str">
            <v>内容编辑</v>
          </cell>
        </row>
        <row r="463">
          <cell r="A463" t="str">
            <v>楼海航</v>
          </cell>
          <cell r="B463" t="str">
            <v>上海嵩恒网络科技股份有限公司</v>
          </cell>
          <cell r="C463" t="str">
            <v>东方头条事业部</v>
          </cell>
          <cell r="D463" t="str">
            <v>大运营</v>
          </cell>
          <cell r="E463" t="str">
            <v>东方号</v>
          </cell>
          <cell r="F463" t="str">
            <v>新媒体内容编辑</v>
          </cell>
        </row>
        <row r="464">
          <cell r="A464" t="str">
            <v>燕楠</v>
          </cell>
          <cell r="B464" t="str">
            <v>上海嵩恒网络科技股份有限公司</v>
          </cell>
          <cell r="C464" t="str">
            <v>研究院</v>
          </cell>
          <cell r="D464" t="str">
            <v>商业化事业部</v>
          </cell>
          <cell r="E464" t="str">
            <v>地方头条事业部</v>
          </cell>
          <cell r="F464" t="str">
            <v>前端开发工程师</v>
          </cell>
        </row>
        <row r="465">
          <cell r="A465" t="str">
            <v>张卫娜</v>
          </cell>
          <cell r="B465" t="str">
            <v>上海嵩恒网络科技股份有限公司</v>
          </cell>
          <cell r="C465" t="str">
            <v>研究院</v>
          </cell>
          <cell r="D465" t="str">
            <v>商业化事业部</v>
          </cell>
          <cell r="E465" t="str">
            <v>DSP项目</v>
          </cell>
          <cell r="F465" t="str">
            <v>运营经理</v>
          </cell>
        </row>
        <row r="466">
          <cell r="A466" t="str">
            <v>牛亚黎</v>
          </cell>
          <cell r="B466" t="str">
            <v>上海嵩恒网络科技股份有限公司</v>
          </cell>
          <cell r="C466" t="str">
            <v>市场部</v>
          </cell>
          <cell r="D466" t="str">
            <v>商务部</v>
          </cell>
          <cell r="E466" t="str">
            <v>移动商务部</v>
          </cell>
          <cell r="F466" t="str">
            <v>商务推广</v>
          </cell>
        </row>
        <row r="467">
          <cell r="A467" t="str">
            <v>秦君伍</v>
          </cell>
          <cell r="B467" t="str">
            <v>上海嵩恒网络科技股份有限公司</v>
          </cell>
          <cell r="C467" t="str">
            <v>研究院</v>
          </cell>
          <cell r="D467" t="str">
            <v>汽车项目</v>
          </cell>
          <cell r="E467" t="str">
            <v/>
          </cell>
          <cell r="F467" t="str">
            <v>内容运营专员</v>
          </cell>
        </row>
        <row r="468">
          <cell r="A468" t="str">
            <v>申小兵</v>
          </cell>
          <cell r="B468" t="str">
            <v>上海嵩恒网络科技股份有限公司</v>
          </cell>
          <cell r="C468" t="str">
            <v>销售部</v>
          </cell>
          <cell r="D468" t="str">
            <v>dsp直客广告组</v>
          </cell>
          <cell r="E468" t="str">
            <v>销售组</v>
          </cell>
          <cell r="F468" t="str">
            <v>销售专员</v>
          </cell>
        </row>
        <row r="469">
          <cell r="A469" t="str">
            <v>徐雪坤</v>
          </cell>
          <cell r="B469" t="str">
            <v>上海嵩恒网络科技股份有限公司</v>
          </cell>
          <cell r="C469" t="str">
            <v>研究院</v>
          </cell>
          <cell r="D469" t="str">
            <v>汽车项目</v>
          </cell>
          <cell r="E469" t="str">
            <v/>
          </cell>
          <cell r="F469" t="str">
            <v>内容运营专员</v>
          </cell>
        </row>
        <row r="470">
          <cell r="A470" t="str">
            <v>唐凯利</v>
          </cell>
          <cell r="B470" t="str">
            <v>上海嵩恒网络科技股份有限公司</v>
          </cell>
          <cell r="C470" t="str">
            <v>东方头条事业部</v>
          </cell>
          <cell r="D470" t="str">
            <v>大运营</v>
          </cell>
          <cell r="E470" t="str">
            <v>东方号</v>
          </cell>
          <cell r="F470" t="str">
            <v>新媒体内容编辑</v>
          </cell>
        </row>
        <row r="471">
          <cell r="A471" t="str">
            <v>阮杰</v>
          </cell>
          <cell r="B471" t="str">
            <v>上海嵩恒网络科技股份有限公司</v>
          </cell>
          <cell r="C471" t="str">
            <v>研究院</v>
          </cell>
          <cell r="D471" t="str">
            <v>直播研发部</v>
          </cell>
          <cell r="E471" t="str">
            <v/>
          </cell>
          <cell r="F471" t="str">
            <v>ios开发工程师</v>
          </cell>
        </row>
        <row r="472">
          <cell r="A472" t="str">
            <v>陈祺昱</v>
          </cell>
          <cell r="B472" t="str">
            <v>上海嵩恒网络科技股份有限公司</v>
          </cell>
          <cell r="C472" t="str">
            <v>研究院</v>
          </cell>
          <cell r="D472" t="str">
            <v>商业化事业部</v>
          </cell>
          <cell r="E472" t="str">
            <v>DSP项目</v>
          </cell>
          <cell r="F472" t="str">
            <v>PHP开发工程师</v>
          </cell>
        </row>
        <row r="473">
          <cell r="A473" t="str">
            <v>李丽莉</v>
          </cell>
          <cell r="B473" t="str">
            <v>上海嵩恒网络科技股份有限公司</v>
          </cell>
          <cell r="C473" t="str">
            <v>总编室</v>
          </cell>
          <cell r="D473" t="str">
            <v>编辑部</v>
          </cell>
        </row>
        <row r="473">
          <cell r="F473" t="str">
            <v>内容编辑</v>
          </cell>
        </row>
        <row r="474">
          <cell r="A474" t="str">
            <v>汤为</v>
          </cell>
          <cell r="B474" t="str">
            <v>上海嵩恒网络科技股份有限公司</v>
          </cell>
          <cell r="C474" t="str">
            <v>研究院</v>
          </cell>
          <cell r="D474" t="str">
            <v>商业化事业部</v>
          </cell>
          <cell r="E474" t="str">
            <v>地方头条事业部</v>
          </cell>
          <cell r="F474" t="str">
            <v>ios开发工程师</v>
          </cell>
        </row>
        <row r="475">
          <cell r="A475" t="str">
            <v>韦永骏</v>
          </cell>
          <cell r="B475" t="str">
            <v>上海嵩恒网络科技股份有限公司</v>
          </cell>
          <cell r="C475" t="str">
            <v>总编室</v>
          </cell>
          <cell r="D475" t="str">
            <v>编辑部</v>
          </cell>
        </row>
        <row r="475">
          <cell r="F475" t="str">
            <v>内容编辑</v>
          </cell>
        </row>
        <row r="476">
          <cell r="A476" t="str">
            <v>蔡俊鑫</v>
          </cell>
          <cell r="B476" t="str">
            <v>上海嵩恒网络科技股份有限公司</v>
          </cell>
          <cell r="C476" t="str">
            <v>总编室</v>
          </cell>
          <cell r="D476" t="str">
            <v>编辑部</v>
          </cell>
        </row>
        <row r="476">
          <cell r="F476" t="str">
            <v>内容编辑</v>
          </cell>
        </row>
        <row r="477">
          <cell r="A477" t="str">
            <v>闫明威</v>
          </cell>
          <cell r="B477" t="str">
            <v>上海嵩恒网络科技股份有限公司</v>
          </cell>
          <cell r="C477" t="str">
            <v>猫扑事业部</v>
          </cell>
          <cell r="D477" t="str">
            <v>运营部</v>
          </cell>
        </row>
        <row r="477">
          <cell r="F477" t="str">
            <v>社区运营专员</v>
          </cell>
        </row>
        <row r="478">
          <cell r="A478" t="str">
            <v>候少强</v>
          </cell>
          <cell r="B478" t="str">
            <v>上海嵩恒网络科技股份有限公司</v>
          </cell>
          <cell r="C478" t="str">
            <v>东方头条事业部</v>
          </cell>
          <cell r="D478" t="str">
            <v>大运营</v>
          </cell>
          <cell r="E478" t="str">
            <v>东方号</v>
          </cell>
          <cell r="F478" t="str">
            <v>新媒体内容编辑</v>
          </cell>
        </row>
        <row r="479">
          <cell r="A479" t="str">
            <v>高文</v>
          </cell>
          <cell r="B479" t="str">
            <v>上海嵩恒网络科技股份有限公司</v>
          </cell>
          <cell r="C479" t="str">
            <v>总编室</v>
          </cell>
          <cell r="D479" t="str">
            <v>编辑部</v>
          </cell>
        </row>
        <row r="479">
          <cell r="F479" t="str">
            <v>内容编辑</v>
          </cell>
        </row>
        <row r="480">
          <cell r="A480" t="str">
            <v>谭正强</v>
          </cell>
          <cell r="B480" t="str">
            <v>上海嵩恒网络科技股份有限公司</v>
          </cell>
          <cell r="C480" t="str">
            <v>研究院</v>
          </cell>
          <cell r="D480" t="str">
            <v>大数据开发部</v>
          </cell>
        </row>
        <row r="480">
          <cell r="F480" t="str">
            <v>大数据开发工程师</v>
          </cell>
        </row>
        <row r="481">
          <cell r="A481" t="str">
            <v>杨杰</v>
          </cell>
          <cell r="B481" t="str">
            <v>上海嵩恒网络科技股份有限公司</v>
          </cell>
          <cell r="C481" t="str">
            <v>东方头条事业部</v>
          </cell>
          <cell r="D481" t="str">
            <v>东方头条APP产品组</v>
          </cell>
        </row>
        <row r="481">
          <cell r="F481" t="str">
            <v>产品经理</v>
          </cell>
        </row>
        <row r="482">
          <cell r="A482" t="str">
            <v>吴飞</v>
          </cell>
          <cell r="B482" t="str">
            <v>上海嵩恒网络科技股份有限公司</v>
          </cell>
          <cell r="C482" t="str">
            <v>研究院</v>
          </cell>
          <cell r="D482" t="str">
            <v>数据分析技术部</v>
          </cell>
          <cell r="E482" t="str">
            <v>数据开发组</v>
          </cell>
          <cell r="F482" t="str">
            <v>数据开发工程师</v>
          </cell>
        </row>
        <row r="483">
          <cell r="A483" t="str">
            <v>蒋碧薇</v>
          </cell>
          <cell r="B483" t="str">
            <v>上海嵩恒网络科技股份有限公司</v>
          </cell>
          <cell r="C483" t="str">
            <v>总编室</v>
          </cell>
          <cell r="D483" t="str">
            <v>编辑部</v>
          </cell>
        </row>
        <row r="483">
          <cell r="F483" t="str">
            <v>内容编辑</v>
          </cell>
        </row>
        <row r="484">
          <cell r="A484" t="str">
            <v>赵梦妍</v>
          </cell>
          <cell r="B484" t="str">
            <v>上海嵩恒网络科技股份有限公司</v>
          </cell>
          <cell r="C484" t="str">
            <v>行政人事部</v>
          </cell>
          <cell r="D484" t="str">
            <v>行政部</v>
          </cell>
        </row>
        <row r="484">
          <cell r="F484" t="str">
            <v>行政前台</v>
          </cell>
        </row>
        <row r="485">
          <cell r="A485" t="str">
            <v>雷佳佳</v>
          </cell>
          <cell r="B485" t="str">
            <v>上海高欣计算机系统有限公司</v>
          </cell>
          <cell r="C485" t="str">
            <v>财务部</v>
          </cell>
        </row>
        <row r="485">
          <cell r="F485" t="str">
            <v>财务助理</v>
          </cell>
        </row>
        <row r="486">
          <cell r="A486" t="str">
            <v>洪伟</v>
          </cell>
          <cell r="B486" t="str">
            <v>上海嵩恒网络科技股份有限公司</v>
          </cell>
          <cell r="C486" t="str">
            <v>东方头条事业部</v>
          </cell>
          <cell r="D486" t="str">
            <v>研发部</v>
          </cell>
          <cell r="E486" t="str">
            <v>测试部</v>
          </cell>
          <cell r="F486" t="str">
            <v>自动化测试工程师</v>
          </cell>
        </row>
        <row r="487">
          <cell r="A487" t="str">
            <v>樊芙莉</v>
          </cell>
          <cell r="B487" t="str">
            <v>上海嵩恒网络科技股份有限公司</v>
          </cell>
          <cell r="C487" t="str">
            <v>东方头条事业部</v>
          </cell>
          <cell r="D487" t="str">
            <v>大运营</v>
          </cell>
          <cell r="E487" t="str">
            <v>东方号</v>
          </cell>
          <cell r="F487" t="str">
            <v>新媒体内容编辑</v>
          </cell>
        </row>
        <row r="488">
          <cell r="A488" t="str">
            <v>李伟国</v>
          </cell>
          <cell r="B488" t="str">
            <v>上海高欣计算机系统有限公司</v>
          </cell>
          <cell r="C488" t="str">
            <v>安卓应用研发部</v>
          </cell>
          <cell r="D488" t="str">
            <v>研发部</v>
          </cell>
        </row>
        <row r="488">
          <cell r="F488" t="str">
            <v>UI设计师</v>
          </cell>
        </row>
        <row r="489">
          <cell r="A489" t="str">
            <v>段成威</v>
          </cell>
          <cell r="B489" t="str">
            <v>上海嵩恒网络科技股份有限公司</v>
          </cell>
          <cell r="C489" t="str">
            <v>猫扑事业部</v>
          </cell>
          <cell r="D489" t="str">
            <v>产品部</v>
          </cell>
        </row>
        <row r="489">
          <cell r="F489" t="str">
            <v>产品经理</v>
          </cell>
        </row>
        <row r="490">
          <cell r="A490" t="str">
            <v>许旭</v>
          </cell>
          <cell r="B490" t="str">
            <v>上海嵩恒网络科技股份有限公司</v>
          </cell>
          <cell r="C490" t="str">
            <v>研究院</v>
          </cell>
          <cell r="D490" t="str">
            <v>商业化事业部</v>
          </cell>
          <cell r="E490" t="str">
            <v>地方头条事业部</v>
          </cell>
          <cell r="F490" t="str">
            <v>测试主管</v>
          </cell>
        </row>
        <row r="491">
          <cell r="A491" t="str">
            <v>姚顺雨</v>
          </cell>
          <cell r="B491" t="str">
            <v>上海嵩恒网络科技股份有限公司</v>
          </cell>
          <cell r="C491" t="str">
            <v>研究院</v>
          </cell>
          <cell r="D491" t="str">
            <v>商业化事业部</v>
          </cell>
          <cell r="E491" t="str">
            <v>DSP项目</v>
          </cell>
          <cell r="F491" t="str">
            <v>java开发工程师</v>
          </cell>
        </row>
        <row r="492">
          <cell r="A492" t="str">
            <v>李建涛</v>
          </cell>
          <cell r="B492" t="str">
            <v>上海嵩恒网络科技股份有限公司</v>
          </cell>
          <cell r="C492" t="str">
            <v>研究院</v>
          </cell>
          <cell r="D492" t="str">
            <v>直播研发部</v>
          </cell>
        </row>
        <row r="492">
          <cell r="F492" t="str">
            <v>安卓工程师</v>
          </cell>
        </row>
        <row r="493">
          <cell r="A493" t="str">
            <v>牛栋</v>
          </cell>
          <cell r="B493" t="str">
            <v>上海嵩恒网络科技股份有限公司</v>
          </cell>
          <cell r="C493" t="str">
            <v>研究院</v>
          </cell>
          <cell r="D493" t="str">
            <v>直播研发部</v>
          </cell>
        </row>
        <row r="493">
          <cell r="F493" t="str">
            <v>ios开发工程师</v>
          </cell>
        </row>
        <row r="494">
          <cell r="A494" t="str">
            <v>李莹</v>
          </cell>
          <cell r="B494" t="str">
            <v>上海嵩恒网络科技股份有限公司</v>
          </cell>
          <cell r="C494" t="str">
            <v>东方头条事业部</v>
          </cell>
          <cell r="D494" t="str">
            <v>大运营</v>
          </cell>
        </row>
        <row r="494">
          <cell r="F494" t="str">
            <v>后期制作导演</v>
          </cell>
        </row>
        <row r="495">
          <cell r="A495" t="str">
            <v>陈婷婷1</v>
          </cell>
          <cell r="B495" t="str">
            <v>上海嵩恒网络科技股份有限公司</v>
          </cell>
          <cell r="C495" t="str">
            <v>东方头条事业部</v>
          </cell>
          <cell r="D495" t="str">
            <v>大运营</v>
          </cell>
          <cell r="E495" t="str">
            <v>东方号</v>
          </cell>
          <cell r="F495" t="str">
            <v>产品运营专员</v>
          </cell>
        </row>
        <row r="496">
          <cell r="A496" t="str">
            <v>刘磊</v>
          </cell>
          <cell r="B496" t="str">
            <v>上海嵩恒网络科技股份有限公司</v>
          </cell>
          <cell r="C496" t="str">
            <v>研究院</v>
          </cell>
          <cell r="D496" t="str">
            <v>直播研发部</v>
          </cell>
        </row>
        <row r="496">
          <cell r="F496" t="str">
            <v>安卓工程师</v>
          </cell>
        </row>
        <row r="497">
          <cell r="A497" t="str">
            <v>孙军涛</v>
          </cell>
          <cell r="B497" t="str">
            <v>上海嵩恒网络科技股份有限公司</v>
          </cell>
          <cell r="C497" t="str">
            <v>研究院</v>
          </cell>
          <cell r="D497" t="str">
            <v>商业化事业部</v>
          </cell>
          <cell r="E497" t="str">
            <v>DSP项目</v>
          </cell>
          <cell r="F497" t="str">
            <v>Java开发工程师</v>
          </cell>
        </row>
        <row r="498">
          <cell r="A498" t="str">
            <v>过小文</v>
          </cell>
          <cell r="B498" t="str">
            <v>上海高欣计算机系统有限公司</v>
          </cell>
          <cell r="C498" t="str">
            <v>施贻灿项目组</v>
          </cell>
        </row>
        <row r="498">
          <cell r="F498" t="str">
            <v>运营经理</v>
          </cell>
        </row>
        <row r="499">
          <cell r="A499" t="str">
            <v>夏晗枫</v>
          </cell>
          <cell r="B499" t="str">
            <v>上海嵩恒网络科技股份有限公司</v>
          </cell>
          <cell r="C499" t="str">
            <v>东方头条事业部</v>
          </cell>
          <cell r="D499" t="str">
            <v>研发部</v>
          </cell>
          <cell r="E499" t="str">
            <v>测试部</v>
          </cell>
          <cell r="F499" t="str">
            <v>软件测试工程师</v>
          </cell>
        </row>
        <row r="500">
          <cell r="A500" t="str">
            <v>徐凯</v>
          </cell>
          <cell r="B500" t="str">
            <v>上海嵩恒网络科技股份有限公司</v>
          </cell>
          <cell r="C500" t="str">
            <v>研究院</v>
          </cell>
          <cell r="D500" t="str">
            <v>搜索技术部</v>
          </cell>
          <cell r="E500" t="str">
            <v>爬虫组</v>
          </cell>
          <cell r="F500" t="str">
            <v>java开发工程师</v>
          </cell>
        </row>
        <row r="501">
          <cell r="A501" t="str">
            <v>闫坤</v>
          </cell>
          <cell r="B501" t="str">
            <v>上海嵩恒网络科技股份有限公司</v>
          </cell>
          <cell r="C501" t="str">
            <v>东方头条事业部</v>
          </cell>
          <cell r="D501" t="str">
            <v>研发部</v>
          </cell>
        </row>
        <row r="501">
          <cell r="F501" t="str">
            <v>软件测试工程师</v>
          </cell>
        </row>
        <row r="502">
          <cell r="A502" t="str">
            <v>黎成</v>
          </cell>
          <cell r="B502" t="str">
            <v>上海嵩恒网络科技股份有限公司</v>
          </cell>
          <cell r="C502" t="str">
            <v>审计部</v>
          </cell>
        </row>
        <row r="502">
          <cell r="F502" t="str">
            <v>审计经理</v>
          </cell>
        </row>
        <row r="503">
          <cell r="A503" t="str">
            <v>熊咏锋</v>
          </cell>
          <cell r="B503" t="str">
            <v>上海高欣计算机系统有限公司</v>
          </cell>
          <cell r="C503" t="str">
            <v>音速项目部</v>
          </cell>
          <cell r="D503" t="str">
            <v>研发部</v>
          </cell>
          <cell r="E503" t="str">
            <v>PHP开发组</v>
          </cell>
          <cell r="F503" t="str">
            <v>php开发工程师</v>
          </cell>
        </row>
        <row r="504">
          <cell r="A504" t="str">
            <v>朱博文</v>
          </cell>
          <cell r="B504" t="str">
            <v>上海高欣计算机系统有限公司</v>
          </cell>
          <cell r="C504" t="str">
            <v>施贻灿项目组</v>
          </cell>
        </row>
        <row r="504">
          <cell r="F504" t="str">
            <v>运营专员</v>
          </cell>
        </row>
        <row r="505">
          <cell r="A505" t="str">
            <v>曹井通</v>
          </cell>
          <cell r="B505" t="str">
            <v>上海嵩恒网络科技股份有限公司</v>
          </cell>
          <cell r="C505" t="str">
            <v>研究院</v>
          </cell>
          <cell r="D505" t="str">
            <v>数据分析技术部</v>
          </cell>
        </row>
        <row r="505">
          <cell r="F505" t="str">
            <v>产品经理</v>
          </cell>
        </row>
        <row r="506">
          <cell r="A506" t="str">
            <v>尚泰坤</v>
          </cell>
          <cell r="B506" t="str">
            <v>上海嵩恒网络科技股份有限公司</v>
          </cell>
          <cell r="C506" t="str">
            <v>猫扑事业部</v>
          </cell>
          <cell r="D506" t="str">
            <v>产品部</v>
          </cell>
        </row>
        <row r="506">
          <cell r="F506" t="str">
            <v>产品经理</v>
          </cell>
        </row>
        <row r="507">
          <cell r="A507" t="str">
            <v>王韦龙</v>
          </cell>
          <cell r="B507" t="str">
            <v>上海嵩恒网络科技股份有限公司</v>
          </cell>
          <cell r="C507" t="str">
            <v>东方头条事业部</v>
          </cell>
          <cell r="D507" t="str">
            <v>大运营</v>
          </cell>
          <cell r="E507" t="str">
            <v>用户中心</v>
          </cell>
          <cell r="F507" t="str">
            <v>产品运营专员</v>
          </cell>
        </row>
        <row r="508">
          <cell r="A508" t="str">
            <v>张志心</v>
          </cell>
          <cell r="B508" t="str">
            <v>上海嵩恒网络科技股份有限公司</v>
          </cell>
          <cell r="C508" t="str">
            <v>软件中心</v>
          </cell>
          <cell r="D508" t="str">
            <v>配置管理组</v>
          </cell>
        </row>
        <row r="508">
          <cell r="F508" t="str">
            <v>软件配置专员</v>
          </cell>
        </row>
        <row r="509">
          <cell r="A509" t="str">
            <v>陈火根</v>
          </cell>
          <cell r="B509" t="str">
            <v>上海高欣计算机系统有限公司</v>
          </cell>
          <cell r="C509" t="str">
            <v>音速项目部</v>
          </cell>
          <cell r="D509" t="str">
            <v>研发部</v>
          </cell>
        </row>
        <row r="509">
          <cell r="F509" t="str">
            <v>前端开发工程师</v>
          </cell>
        </row>
        <row r="510">
          <cell r="A510" t="str">
            <v>朱云宽</v>
          </cell>
          <cell r="B510" t="str">
            <v>上海嵩恒网络科技股份有限公司</v>
          </cell>
          <cell r="C510" t="str">
            <v>研究院</v>
          </cell>
          <cell r="D510" t="str">
            <v>商业化事业部</v>
          </cell>
          <cell r="E510" t="str">
            <v>地方头条事业部</v>
          </cell>
          <cell r="F510" t="str">
            <v>IOS开发工程师</v>
          </cell>
        </row>
        <row r="511">
          <cell r="A511" t="str">
            <v>姚涌</v>
          </cell>
          <cell r="B511" t="str">
            <v>上海嵩恒网络科技股份有限公司</v>
          </cell>
          <cell r="C511" t="str">
            <v>董秘办公室</v>
          </cell>
          <cell r="D511" t="str">
            <v>法务部</v>
          </cell>
        </row>
        <row r="511">
          <cell r="F511" t="str">
            <v>法务总监</v>
          </cell>
        </row>
        <row r="512">
          <cell r="A512" t="str">
            <v>孙二军</v>
          </cell>
          <cell r="B512" t="str">
            <v>上海嵩恒网络科技股份有限公司</v>
          </cell>
          <cell r="C512" t="str">
            <v>董秘办公室</v>
          </cell>
          <cell r="D512" t="str">
            <v>法务部</v>
          </cell>
          <cell r="E512" t="str">
            <v>法务一部</v>
          </cell>
          <cell r="F512" t="str">
            <v>法务专员</v>
          </cell>
        </row>
        <row r="513">
          <cell r="A513" t="str">
            <v>何新宇</v>
          </cell>
          <cell r="B513" t="str">
            <v>上海嵩恒网络科技股份有限公司</v>
          </cell>
          <cell r="C513" t="str">
            <v>研究院</v>
          </cell>
          <cell r="D513" t="str">
            <v>商业化事业部</v>
          </cell>
          <cell r="E513" t="str">
            <v>DSP项目</v>
          </cell>
          <cell r="F513" t="str">
            <v>产品经理</v>
          </cell>
        </row>
        <row r="514">
          <cell r="A514" t="str">
            <v>李芝樾</v>
          </cell>
          <cell r="B514" t="str">
            <v>上海嵩恒网络科技股份有限公司</v>
          </cell>
          <cell r="C514" t="str">
            <v>市场部</v>
          </cell>
          <cell r="D514" t="str">
            <v>商务部</v>
          </cell>
          <cell r="E514" t="str">
            <v>商务部办公室</v>
          </cell>
          <cell r="F514" t="str">
            <v>总监助理</v>
          </cell>
        </row>
        <row r="515">
          <cell r="A515" t="str">
            <v>赵士浩</v>
          </cell>
          <cell r="B515" t="str">
            <v>上海高欣计算机系统有限公司</v>
          </cell>
          <cell r="C515" t="str">
            <v>施贻灿项目组</v>
          </cell>
        </row>
        <row r="515">
          <cell r="F515" t="str">
            <v>运营主管</v>
          </cell>
        </row>
        <row r="516">
          <cell r="A516" t="str">
            <v>王瑞生</v>
          </cell>
          <cell r="B516" t="str">
            <v>上海嵩恒网络科技股份有限公司</v>
          </cell>
          <cell r="C516" t="str">
            <v>研究院</v>
          </cell>
          <cell r="D516" t="str">
            <v>数据分析技术部</v>
          </cell>
          <cell r="E516" t="str">
            <v>数据开发组</v>
          </cell>
          <cell r="F516" t="str">
            <v>数据开发工程师</v>
          </cell>
        </row>
        <row r="517">
          <cell r="A517" t="str">
            <v>郭润发</v>
          </cell>
          <cell r="B517" t="str">
            <v>上海嵩恒网络科技股份有限公司</v>
          </cell>
          <cell r="C517" t="str">
            <v>研究院</v>
          </cell>
          <cell r="D517" t="str">
            <v>前端开发部</v>
          </cell>
        </row>
        <row r="517">
          <cell r="F517" t="str">
            <v>前端开发工程师</v>
          </cell>
        </row>
        <row r="518">
          <cell r="A518" t="str">
            <v>吴苏萍</v>
          </cell>
          <cell r="B518" t="str">
            <v>上海嵩恒网络科技股份有限公司</v>
          </cell>
          <cell r="C518" t="str">
            <v>东方头条事业部</v>
          </cell>
          <cell r="D518" t="str">
            <v>用户体验设计部</v>
          </cell>
          <cell r="E518" t="str">
            <v>设计部</v>
          </cell>
          <cell r="F518" t="str">
            <v>插画师</v>
          </cell>
        </row>
        <row r="519">
          <cell r="A519" t="str">
            <v>赵迁迁</v>
          </cell>
          <cell r="B519" t="str">
            <v>上海高欣计算机系统有限公司</v>
          </cell>
          <cell r="C519" t="str">
            <v>施贻灿项目组</v>
          </cell>
        </row>
        <row r="519">
          <cell r="F519" t="str">
            <v>UI设计师</v>
          </cell>
        </row>
        <row r="520">
          <cell r="A520" t="str">
            <v>周俊涛</v>
          </cell>
          <cell r="B520" t="str">
            <v>上海嵩恒网络科技股份有限公司</v>
          </cell>
          <cell r="C520" t="str">
            <v>东方头条事业部</v>
          </cell>
          <cell r="D520" t="str">
            <v>东方头条APP产品组</v>
          </cell>
        </row>
        <row r="520">
          <cell r="F520" t="str">
            <v>产品经理</v>
          </cell>
        </row>
        <row r="521">
          <cell r="A521" t="str">
            <v>祝建伟</v>
          </cell>
          <cell r="B521" t="str">
            <v>上海嵩恒网络科技股份有限公司</v>
          </cell>
          <cell r="C521" t="str">
            <v>研究院</v>
          </cell>
          <cell r="D521" t="str">
            <v>前端开发部</v>
          </cell>
        </row>
        <row r="521">
          <cell r="F521" t="str">
            <v>产品经理</v>
          </cell>
        </row>
        <row r="522">
          <cell r="A522" t="str">
            <v>唐坤</v>
          </cell>
          <cell r="B522" t="str">
            <v>上海嵩恒网络科技股份有限公司</v>
          </cell>
          <cell r="C522" t="str">
            <v>研究院</v>
          </cell>
          <cell r="D522" t="str">
            <v>商业化事业部</v>
          </cell>
          <cell r="E522" t="str">
            <v>商业化运营</v>
          </cell>
          <cell r="F522" t="str">
            <v>商业化运营</v>
          </cell>
        </row>
        <row r="523">
          <cell r="A523" t="str">
            <v>李卫根</v>
          </cell>
          <cell r="B523" t="str">
            <v>上海嵩恒网络科技股份有限公司</v>
          </cell>
          <cell r="C523" t="str">
            <v>东方头条事业部</v>
          </cell>
          <cell r="D523" t="str">
            <v>东方头条APP产品组</v>
          </cell>
        </row>
        <row r="523">
          <cell r="F523" t="str">
            <v>管理培训生</v>
          </cell>
        </row>
        <row r="524">
          <cell r="A524" t="str">
            <v>梅景</v>
          </cell>
          <cell r="B524" t="str">
            <v>上海嵩恒网络科技股份有限公司</v>
          </cell>
          <cell r="C524" t="str">
            <v>研究院</v>
          </cell>
          <cell r="D524" t="str">
            <v>前端开发部</v>
          </cell>
        </row>
        <row r="524">
          <cell r="F524" t="str">
            <v>前端开发工程师</v>
          </cell>
        </row>
        <row r="525">
          <cell r="A525" t="str">
            <v>刘兴朋</v>
          </cell>
          <cell r="B525" t="str">
            <v>上海嵩恒网络科技股份有限公司</v>
          </cell>
          <cell r="C525" t="str">
            <v>软件中心</v>
          </cell>
          <cell r="D525" t="str">
            <v>研发组</v>
          </cell>
        </row>
        <row r="525">
          <cell r="F525" t="str">
            <v>C++开发工程师</v>
          </cell>
        </row>
        <row r="526">
          <cell r="A526" t="str">
            <v>许二健</v>
          </cell>
          <cell r="B526" t="str">
            <v>上海嵩恒网络科技股份有限公司</v>
          </cell>
          <cell r="C526" t="str">
            <v>研究院</v>
          </cell>
          <cell r="D526" t="str">
            <v>商业化事业部</v>
          </cell>
          <cell r="E526" t="str">
            <v>DSP项目</v>
          </cell>
          <cell r="F526" t="str">
            <v>Java开发工程师</v>
          </cell>
        </row>
        <row r="527">
          <cell r="A527" t="str">
            <v>李亚梅</v>
          </cell>
          <cell r="B527" t="str">
            <v>上海高欣计算机系统有限公司</v>
          </cell>
          <cell r="C527" t="str">
            <v>施贻灿项目组</v>
          </cell>
        </row>
        <row r="527">
          <cell r="F527" t="str">
            <v>UI设计师</v>
          </cell>
        </row>
        <row r="528">
          <cell r="A528" t="str">
            <v>卢贤明</v>
          </cell>
          <cell r="B528" t="str">
            <v>上海嵩恒网络科技股份有限公司</v>
          </cell>
          <cell r="C528" t="str">
            <v>东方头条事业部</v>
          </cell>
          <cell r="D528" t="str">
            <v>研发部</v>
          </cell>
          <cell r="E528" t="str">
            <v>PHP开发部</v>
          </cell>
          <cell r="F528" t="str">
            <v>前端开发工程师</v>
          </cell>
        </row>
        <row r="529">
          <cell r="A529" t="str">
            <v>俞赛松</v>
          </cell>
          <cell r="B529" t="str">
            <v>上海嵩恒网络科技股份有限公司</v>
          </cell>
          <cell r="C529" t="str">
            <v>东方头条事业部</v>
          </cell>
          <cell r="D529" t="str">
            <v>研发部</v>
          </cell>
          <cell r="E529" t="str">
            <v>PHP开发部</v>
          </cell>
          <cell r="F529" t="str">
            <v>前端开发工程师</v>
          </cell>
        </row>
        <row r="530">
          <cell r="A530" t="str">
            <v>傅佳彬</v>
          </cell>
          <cell r="B530" t="str">
            <v>上海嵩恒网络科技股份有限公司</v>
          </cell>
          <cell r="C530" t="str">
            <v>东方头条事业部</v>
          </cell>
          <cell r="D530" t="str">
            <v>研发部</v>
          </cell>
          <cell r="E530" t="str">
            <v>PHP开发部</v>
          </cell>
          <cell r="F530" t="str">
            <v>前端开发工程师</v>
          </cell>
        </row>
        <row r="531">
          <cell r="A531" t="str">
            <v>陈威</v>
          </cell>
          <cell r="B531" t="str">
            <v>上海嵩恒网络科技股份有限公司</v>
          </cell>
          <cell r="C531" t="str">
            <v>研究院</v>
          </cell>
          <cell r="D531" t="str">
            <v>罗塞塔实验室</v>
          </cell>
        </row>
        <row r="531">
          <cell r="F531" t="str">
            <v>Java开发工程师</v>
          </cell>
        </row>
        <row r="532">
          <cell r="A532" t="str">
            <v>柏鹤</v>
          </cell>
          <cell r="B532" t="str">
            <v>上海嵩恒网络科技股份有限公司</v>
          </cell>
          <cell r="C532" t="str">
            <v>研究院</v>
          </cell>
          <cell r="D532" t="str">
            <v>数据分析技术部</v>
          </cell>
        </row>
        <row r="532">
          <cell r="F532" t="str">
            <v>NLP产品经理</v>
          </cell>
        </row>
        <row r="533">
          <cell r="A533" t="str">
            <v>邱龙盛</v>
          </cell>
          <cell r="B533" t="str">
            <v>上海嵩恒网络科技股份有限公司</v>
          </cell>
          <cell r="C533" t="str">
            <v>研究院</v>
          </cell>
          <cell r="D533" t="str">
            <v>数据分析技术部</v>
          </cell>
          <cell r="E533" t="str">
            <v>鸡腿饭工作室</v>
          </cell>
          <cell r="F533" t="str">
            <v>数据挖掘工程师</v>
          </cell>
        </row>
        <row r="534">
          <cell r="A534" t="str">
            <v>娄琨月</v>
          </cell>
          <cell r="B534" t="str">
            <v>上海嵩恒网络科技股份有限公司</v>
          </cell>
          <cell r="C534" t="str">
            <v>东方头条事业部</v>
          </cell>
          <cell r="D534" t="str">
            <v>大运营</v>
          </cell>
        </row>
        <row r="534">
          <cell r="F534" t="str">
            <v>行政前台</v>
          </cell>
        </row>
        <row r="535">
          <cell r="A535" t="str">
            <v>裴同乐</v>
          </cell>
          <cell r="B535" t="str">
            <v>上海嵩恒网络科技股份有限公司</v>
          </cell>
          <cell r="C535" t="str">
            <v>东方头条事业部</v>
          </cell>
          <cell r="D535" t="str">
            <v>体育项目组</v>
          </cell>
          <cell r="E535" t="str">
            <v>产品部</v>
          </cell>
          <cell r="F535" t="str">
            <v>产品经理</v>
          </cell>
        </row>
        <row r="536">
          <cell r="A536" t="str">
            <v>周步强</v>
          </cell>
          <cell r="B536" t="str">
            <v>上海嵩恒网络科技股份有限公司</v>
          </cell>
          <cell r="C536" t="str">
            <v>研究院</v>
          </cell>
          <cell r="D536" t="str">
            <v>大数据开发部</v>
          </cell>
        </row>
        <row r="536">
          <cell r="F536" t="str">
            <v>大数据开发工程师</v>
          </cell>
        </row>
        <row r="537">
          <cell r="A537" t="str">
            <v>袁维</v>
          </cell>
          <cell r="B537" t="str">
            <v>上海高欣计算机系统有限公司</v>
          </cell>
          <cell r="C537" t="str">
            <v>安卓应用研发部</v>
          </cell>
          <cell r="D537" t="str">
            <v>产品推广部</v>
          </cell>
        </row>
        <row r="537">
          <cell r="F537" t="str">
            <v>游戏主播</v>
          </cell>
        </row>
        <row r="538">
          <cell r="A538" t="str">
            <v>赵宽</v>
          </cell>
          <cell r="B538" t="str">
            <v>上海嵩恒网络科技股份有限公司</v>
          </cell>
          <cell r="C538" t="str">
            <v>研究院</v>
          </cell>
          <cell r="D538" t="str">
            <v>前端开发部</v>
          </cell>
        </row>
        <row r="538">
          <cell r="F538" t="str">
            <v>产品经理</v>
          </cell>
        </row>
        <row r="539">
          <cell r="A539" t="str">
            <v>李旭</v>
          </cell>
          <cell r="B539" t="str">
            <v>上海嵩恒网络科技股份有限公司</v>
          </cell>
          <cell r="C539" t="str">
            <v>研究院</v>
          </cell>
          <cell r="D539" t="str">
            <v>大数据开发部</v>
          </cell>
        </row>
        <row r="539">
          <cell r="F539" t="str">
            <v>Java开发工程师</v>
          </cell>
        </row>
        <row r="540">
          <cell r="A540" t="str">
            <v>刘晨潇</v>
          </cell>
          <cell r="B540" t="str">
            <v>上海嵩恒网络科技股份有限公司</v>
          </cell>
          <cell r="C540" t="str">
            <v>行政人事部</v>
          </cell>
          <cell r="D540" t="str">
            <v>人才拓展部</v>
          </cell>
        </row>
        <row r="540">
          <cell r="F540" t="str">
            <v>招聘专员</v>
          </cell>
        </row>
        <row r="541">
          <cell r="A541" t="str">
            <v>吴同明</v>
          </cell>
          <cell r="B541" t="str">
            <v>上海嵩恒网络科技股份有限公司</v>
          </cell>
          <cell r="C541" t="str">
            <v>研究院</v>
          </cell>
          <cell r="D541" t="str">
            <v>汽车项目</v>
          </cell>
        </row>
        <row r="541">
          <cell r="F541" t="str">
            <v>UI设计师</v>
          </cell>
        </row>
        <row r="542">
          <cell r="A542" t="str">
            <v>刘亚洲</v>
          </cell>
          <cell r="B542" t="str">
            <v>上海嵩恒网络科技股份有限公司</v>
          </cell>
          <cell r="C542" t="str">
            <v>研究院</v>
          </cell>
          <cell r="D542" t="str">
            <v>商业化事业部</v>
          </cell>
          <cell r="E542" t="str">
            <v>DSP项目</v>
          </cell>
          <cell r="F542" t="str">
            <v>前端开发工程师</v>
          </cell>
        </row>
        <row r="543">
          <cell r="A543" t="str">
            <v>胡天天</v>
          </cell>
          <cell r="B543" t="str">
            <v>上海嵩恒网络科技股份有限公司</v>
          </cell>
          <cell r="C543" t="str">
            <v>研究院</v>
          </cell>
          <cell r="D543" t="str">
            <v>搜索技术部</v>
          </cell>
          <cell r="E543" t="str">
            <v>架构组</v>
          </cell>
          <cell r="F543" t="str">
            <v>Java开发工程师</v>
          </cell>
        </row>
        <row r="544">
          <cell r="A544" t="str">
            <v>王东</v>
          </cell>
          <cell r="B544" t="str">
            <v>上海嵩恒网络科技股份有限公司</v>
          </cell>
          <cell r="C544" t="str">
            <v>研究院</v>
          </cell>
          <cell r="D544" t="str">
            <v>前端开发部</v>
          </cell>
        </row>
        <row r="544">
          <cell r="F544" t="str">
            <v>产品经理</v>
          </cell>
        </row>
        <row r="545">
          <cell r="A545" t="str">
            <v>石冶</v>
          </cell>
          <cell r="B545" t="str">
            <v>上海嵩恒网络科技股份有限公司</v>
          </cell>
          <cell r="C545" t="str">
            <v>研究院</v>
          </cell>
          <cell r="D545" t="str">
            <v>大数据开发部</v>
          </cell>
        </row>
        <row r="545">
          <cell r="F545" t="str">
            <v>大数据开发工程师</v>
          </cell>
        </row>
        <row r="546">
          <cell r="A546" t="str">
            <v>赵靖萱</v>
          </cell>
          <cell r="B546" t="str">
            <v>上海嵩恒网络科技股份有限公司</v>
          </cell>
          <cell r="C546" t="str">
            <v>董秘办公室</v>
          </cell>
          <cell r="D546" t="str">
            <v>投资部</v>
          </cell>
        </row>
        <row r="546">
          <cell r="F546" t="str">
            <v>投资经理</v>
          </cell>
        </row>
        <row r="547">
          <cell r="A547" t="str">
            <v>袁腾晓</v>
          </cell>
          <cell r="B547" t="str">
            <v>上海嵩恒网络科技股份有限公司</v>
          </cell>
          <cell r="C547" t="str">
            <v>东方头条事业部</v>
          </cell>
          <cell r="D547" t="str">
            <v>大运营</v>
          </cell>
          <cell r="E547" t="str">
            <v>用户中心</v>
          </cell>
          <cell r="F547" t="str">
            <v>运营专员</v>
          </cell>
        </row>
        <row r="548">
          <cell r="A548" t="str">
            <v>郑绍萌</v>
          </cell>
          <cell r="B548" t="str">
            <v>上海高欣计算机系统有限公司</v>
          </cell>
          <cell r="C548" t="str">
            <v>音速项目部</v>
          </cell>
          <cell r="D548" t="str">
            <v>市场部</v>
          </cell>
          <cell r="E548" t="str">
            <v>下载器项目组</v>
          </cell>
          <cell r="F548" t="str">
            <v>SEM竞价专员</v>
          </cell>
        </row>
        <row r="549">
          <cell r="A549" t="str">
            <v>关卫涛</v>
          </cell>
          <cell r="B549" t="str">
            <v>上海嵩恒网络科技股份有限公司</v>
          </cell>
          <cell r="C549" t="str">
            <v>猫扑事业部</v>
          </cell>
          <cell r="D549" t="str">
            <v>技术部</v>
          </cell>
        </row>
        <row r="549">
          <cell r="F549" t="str">
            <v>前端开发工程师</v>
          </cell>
        </row>
        <row r="550">
          <cell r="A550" t="str">
            <v>孟娣</v>
          </cell>
          <cell r="B550" t="str">
            <v>上海嵩恒网络科技股份有限公司</v>
          </cell>
          <cell r="C550" t="str">
            <v>销售部</v>
          </cell>
          <cell r="D550" t="str">
            <v>效果广告组</v>
          </cell>
          <cell r="E550" t="str">
            <v>广告运营组</v>
          </cell>
          <cell r="F550" t="str">
            <v>广告运营助理</v>
          </cell>
        </row>
        <row r="551">
          <cell r="A551" t="str">
            <v>李想</v>
          </cell>
          <cell r="B551" t="str">
            <v>上海嵩恒网络科技股份有限公司</v>
          </cell>
          <cell r="C551" t="str">
            <v>研究院</v>
          </cell>
          <cell r="D551" t="str">
            <v>商业化事业部</v>
          </cell>
          <cell r="E551" t="str">
            <v>商业化运营</v>
          </cell>
          <cell r="F551" t="str">
            <v>产品专员</v>
          </cell>
        </row>
        <row r="552">
          <cell r="A552" t="str">
            <v>温里辉</v>
          </cell>
          <cell r="B552" t="str">
            <v>上海嵩恒网络科技股份有限公司</v>
          </cell>
          <cell r="C552" t="str">
            <v>董秘办公室</v>
          </cell>
          <cell r="D552" t="str">
            <v>投资部</v>
          </cell>
        </row>
        <row r="552">
          <cell r="F552" t="str">
            <v>投资助理</v>
          </cell>
        </row>
        <row r="553">
          <cell r="A553" t="str">
            <v>孔哲</v>
          </cell>
          <cell r="B553" t="str">
            <v>上海嵩恒网络科技股份有限公司</v>
          </cell>
          <cell r="C553" t="str">
            <v>研究院</v>
          </cell>
          <cell r="D553" t="str">
            <v>前端开发部</v>
          </cell>
        </row>
        <row r="553">
          <cell r="F553" t="str">
            <v>前端开发工程师</v>
          </cell>
        </row>
        <row r="554">
          <cell r="A554" t="str">
            <v>赵婧</v>
          </cell>
          <cell r="B554" t="str">
            <v>上海嵩恒网络科技股份有限公司</v>
          </cell>
          <cell r="C554" t="str">
            <v>财务部</v>
          </cell>
        </row>
        <row r="554">
          <cell r="F554" t="str">
            <v>出纳</v>
          </cell>
        </row>
        <row r="555">
          <cell r="A555" t="str">
            <v>黄若靓</v>
          </cell>
          <cell r="B555" t="str">
            <v>上海嵩恒网络科技股份有限公司</v>
          </cell>
          <cell r="C555" t="str">
            <v>猫扑事业部</v>
          </cell>
          <cell r="D555" t="str">
            <v>技术部</v>
          </cell>
        </row>
        <row r="555">
          <cell r="F555" t="str">
            <v>前端开发工程师</v>
          </cell>
        </row>
        <row r="556">
          <cell r="A556" t="str">
            <v>李康</v>
          </cell>
          <cell r="B556" t="str">
            <v>上海嵩恒网络科技股份有限公司</v>
          </cell>
          <cell r="C556" t="str">
            <v>东方头条事业部</v>
          </cell>
          <cell r="D556" t="str">
            <v>大运营</v>
          </cell>
          <cell r="E556" t="str">
            <v>用户中心</v>
          </cell>
          <cell r="F556" t="str">
            <v>客服专员</v>
          </cell>
        </row>
        <row r="557">
          <cell r="A557" t="str">
            <v>曾海荣</v>
          </cell>
          <cell r="B557" t="str">
            <v>上海嵩恒网络科技股份有限公司</v>
          </cell>
          <cell r="C557" t="str">
            <v>销售部</v>
          </cell>
          <cell r="D557" t="str">
            <v>DSP直客广告组</v>
          </cell>
          <cell r="E557" t="str">
            <v>运营组</v>
          </cell>
          <cell r="F557" t="str">
            <v>广告优化师</v>
          </cell>
        </row>
        <row r="558">
          <cell r="A558" t="str">
            <v>车丽磊</v>
          </cell>
          <cell r="B558" t="str">
            <v>上海高欣计算机系统有限公司</v>
          </cell>
          <cell r="C558" t="str">
            <v>财务部</v>
          </cell>
        </row>
        <row r="558">
          <cell r="F558" t="str">
            <v>总账会计</v>
          </cell>
        </row>
        <row r="559">
          <cell r="A559" t="str">
            <v>张浩</v>
          </cell>
          <cell r="B559" t="str">
            <v>上海嵩恒网络科技股份有限公司</v>
          </cell>
          <cell r="C559" t="str">
            <v>销售部</v>
          </cell>
          <cell r="D559" t="str">
            <v>DSP直客广告组</v>
          </cell>
          <cell r="E559" t="str">
            <v>销售组</v>
          </cell>
          <cell r="F559" t="str">
            <v>销售经理</v>
          </cell>
        </row>
        <row r="560">
          <cell r="A560" t="str">
            <v>钟敏1</v>
          </cell>
          <cell r="B560" t="str">
            <v>上海嵩恒网络科技股份有限公司</v>
          </cell>
          <cell r="C560" t="str">
            <v>东方头条事业部</v>
          </cell>
          <cell r="D560" t="str">
            <v>体育项目组</v>
          </cell>
          <cell r="E560" t="str">
            <v>前端组</v>
          </cell>
          <cell r="F560" t="str">
            <v>PHP开发工程师</v>
          </cell>
        </row>
        <row r="561">
          <cell r="A561" t="str">
            <v>徐维阳</v>
          </cell>
          <cell r="B561" t="str">
            <v>上海高欣计算机系统有限公司</v>
          </cell>
          <cell r="C561" t="str">
            <v>安卓应用研发部</v>
          </cell>
          <cell r="D561" t="str">
            <v>产品推广部</v>
          </cell>
        </row>
        <row r="561">
          <cell r="F561" t="str">
            <v>游戏主播</v>
          </cell>
        </row>
        <row r="562">
          <cell r="A562" t="str">
            <v>崔逊娟</v>
          </cell>
          <cell r="B562" t="str">
            <v>上海嵩恒网络科技股份有限公司</v>
          </cell>
          <cell r="C562" t="str">
            <v>财务部</v>
          </cell>
          <cell r="D562" t="str">
            <v/>
          </cell>
          <cell r="E562" t="str">
            <v/>
          </cell>
          <cell r="F562" t="str">
            <v>会计</v>
          </cell>
        </row>
        <row r="563">
          <cell r="A563" t="str">
            <v>施燕华</v>
          </cell>
          <cell r="B563" t="str">
            <v>上海嵩恒网络科技股份有限公司</v>
          </cell>
          <cell r="C563" t="str">
            <v>财务部</v>
          </cell>
          <cell r="D563" t="str">
            <v/>
          </cell>
          <cell r="E563" t="str">
            <v/>
          </cell>
          <cell r="F563" t="str">
            <v>会计</v>
          </cell>
        </row>
        <row r="564">
          <cell r="A564" t="str">
            <v>张晶</v>
          </cell>
          <cell r="B564" t="str">
            <v>上海高欣计算机系统有限公司</v>
          </cell>
          <cell r="C564" t="str">
            <v>行政人事部</v>
          </cell>
          <cell r="D564" t="str">
            <v>人力资源部</v>
          </cell>
          <cell r="E564" t="str">
            <v/>
          </cell>
          <cell r="F564" t="str">
            <v>高级人力资源经理</v>
          </cell>
        </row>
        <row r="565">
          <cell r="A565" t="str">
            <v>段春光</v>
          </cell>
          <cell r="B565" t="str">
            <v>上海嵩恒网络科技股份有限公司</v>
          </cell>
          <cell r="C565" t="str">
            <v>行政人事部</v>
          </cell>
          <cell r="D565" t="str">
            <v>行政部</v>
          </cell>
          <cell r="E565" t="str">
            <v/>
          </cell>
          <cell r="F565" t="str">
            <v>行政副经理</v>
          </cell>
        </row>
        <row r="566">
          <cell r="A566" t="str">
            <v>汤霜华</v>
          </cell>
          <cell r="B566" t="str">
            <v>上海嵩恒网络科技股份有限公司</v>
          </cell>
          <cell r="C566" t="str">
            <v>行政人事部</v>
          </cell>
          <cell r="D566" t="str">
            <v>行政部</v>
          </cell>
          <cell r="E566" t="str">
            <v/>
          </cell>
          <cell r="F566" t="str">
            <v>行政专员</v>
          </cell>
        </row>
        <row r="567">
          <cell r="A567" t="str">
            <v>陆燕佳</v>
          </cell>
          <cell r="B567" t="str">
            <v>上海嵩恒网络科技股份有限公司</v>
          </cell>
          <cell r="C567" t="str">
            <v>行政人事部</v>
          </cell>
          <cell r="D567" t="str">
            <v>行政部</v>
          </cell>
        </row>
        <row r="567">
          <cell r="F567" t="str">
            <v>行政前台</v>
          </cell>
        </row>
        <row r="568">
          <cell r="A568" t="str">
            <v>张露楠</v>
          </cell>
          <cell r="B568" t="str">
            <v>上海嵩恒网络科技股份有限公司</v>
          </cell>
          <cell r="C568" t="str">
            <v>董秘办公室</v>
          </cell>
          <cell r="D568" t="str">
            <v>法务部</v>
          </cell>
          <cell r="E568" t="str">
            <v>法务二部</v>
          </cell>
          <cell r="F568" t="str">
            <v>法务专员</v>
          </cell>
        </row>
        <row r="569">
          <cell r="A569" t="str">
            <v>王科</v>
          </cell>
          <cell r="B569" t="str">
            <v>上海嵩恒网络科技股份有限公司</v>
          </cell>
          <cell r="C569" t="str">
            <v>研究院</v>
          </cell>
          <cell r="D569" t="str">
            <v>PHP开发技术部</v>
          </cell>
        </row>
        <row r="569">
          <cell r="F569" t="str">
            <v>PHP开发工程师</v>
          </cell>
        </row>
        <row r="570">
          <cell r="A570" t="str">
            <v>赵静</v>
          </cell>
          <cell r="B570" t="str">
            <v>上海嵩恒网络科技股份有限公司</v>
          </cell>
          <cell r="C570" t="str">
            <v>研究院</v>
          </cell>
          <cell r="D570" t="str">
            <v>商业化事业部</v>
          </cell>
          <cell r="E570" t="str">
            <v>商业化运营</v>
          </cell>
          <cell r="F570" t="str">
            <v>渠道运营</v>
          </cell>
        </row>
        <row r="571">
          <cell r="A571" t="str">
            <v>唐二庆</v>
          </cell>
          <cell r="B571" t="str">
            <v>上海嵩恒网络科技股份有限公司</v>
          </cell>
          <cell r="C571" t="str">
            <v>研究院</v>
          </cell>
          <cell r="D571" t="str">
            <v>搜索技术部</v>
          </cell>
          <cell r="E571" t="str">
            <v>爬虫组</v>
          </cell>
          <cell r="F571" t="str">
            <v>Java开发工程师</v>
          </cell>
        </row>
        <row r="572">
          <cell r="A572" t="str">
            <v>胡高亮</v>
          </cell>
          <cell r="B572" t="str">
            <v>上海嵩恒网络科技股份有限公司</v>
          </cell>
          <cell r="C572" t="str">
            <v>软件中心</v>
          </cell>
          <cell r="D572" t="str">
            <v>研发组</v>
          </cell>
        </row>
        <row r="572">
          <cell r="F572" t="str">
            <v>高级C++开发工程师</v>
          </cell>
        </row>
        <row r="573">
          <cell r="A573" t="str">
            <v>李培怡</v>
          </cell>
          <cell r="B573" t="str">
            <v>上海嵩恒网络科技股份有限公司</v>
          </cell>
          <cell r="C573" t="str">
            <v>销售部</v>
          </cell>
          <cell r="D573" t="str">
            <v>效果广告组</v>
          </cell>
          <cell r="E573" t="str">
            <v>广告运营组</v>
          </cell>
          <cell r="F573" t="str">
            <v>广告运营专员</v>
          </cell>
        </row>
        <row r="574">
          <cell r="A574" t="str">
            <v>姚萍</v>
          </cell>
          <cell r="B574" t="str">
            <v>上海嵩恒网络科技股份有限公司</v>
          </cell>
          <cell r="C574" t="str">
            <v>董秘办公室</v>
          </cell>
          <cell r="D574" t="str">
            <v>企业公关部</v>
          </cell>
        </row>
        <row r="574">
          <cell r="F574" t="str">
            <v>公关专员</v>
          </cell>
        </row>
        <row r="575">
          <cell r="A575" t="str">
            <v>刘瑞</v>
          </cell>
          <cell r="B575" t="str">
            <v>上海嵩恒网络科技股份有限公司</v>
          </cell>
          <cell r="C575" t="str">
            <v>东方头条事业部</v>
          </cell>
          <cell r="D575" t="str">
            <v>研发部</v>
          </cell>
          <cell r="E575" t="str">
            <v>PHP开发部</v>
          </cell>
          <cell r="F575" t="str">
            <v>前端开发工程师</v>
          </cell>
        </row>
        <row r="576">
          <cell r="A576" t="str">
            <v>邱红昌</v>
          </cell>
          <cell r="B576" t="str">
            <v>上海嵩恒网络科技股份有限公司</v>
          </cell>
          <cell r="C576" t="str">
            <v>东方头条事业部</v>
          </cell>
          <cell r="D576" t="str">
            <v>东方头条APP产品组</v>
          </cell>
        </row>
        <row r="576">
          <cell r="F576" t="str">
            <v>产品经理</v>
          </cell>
        </row>
        <row r="577">
          <cell r="A577" t="str">
            <v>付良博</v>
          </cell>
          <cell r="B577" t="str">
            <v>上海嵩恒网络科技股份有限公司</v>
          </cell>
          <cell r="C577" t="str">
            <v>软件中心</v>
          </cell>
        </row>
        <row r="577">
          <cell r="F577" t="str">
            <v>管理培训生</v>
          </cell>
        </row>
        <row r="578">
          <cell r="A578" t="str">
            <v>庄全超</v>
          </cell>
          <cell r="B578" t="str">
            <v>上海嵩恒网络科技股份有限公司</v>
          </cell>
          <cell r="C578" t="str">
            <v>董秘办公室</v>
          </cell>
          <cell r="D578" t="str">
            <v>法务部</v>
          </cell>
          <cell r="E578" t="str">
            <v>诉讼部</v>
          </cell>
          <cell r="F578" t="str">
            <v>诉讼主管</v>
          </cell>
        </row>
        <row r="579">
          <cell r="A579" t="str">
            <v>沈昊</v>
          </cell>
          <cell r="B579" t="str">
            <v>上海嵩恒网络科技股份有限公司</v>
          </cell>
          <cell r="C579" t="str">
            <v>总编室</v>
          </cell>
          <cell r="D579" t="str">
            <v>编辑部</v>
          </cell>
        </row>
        <row r="579">
          <cell r="F579" t="str">
            <v>新闻副总监</v>
          </cell>
        </row>
        <row r="580">
          <cell r="A580" t="str">
            <v>黄琛骅</v>
          </cell>
          <cell r="B580" t="str">
            <v>上海嵩恒网络科技股份有限公司</v>
          </cell>
          <cell r="C580" t="str">
            <v>软件中心</v>
          </cell>
          <cell r="D580" t="str">
            <v>运营组</v>
          </cell>
        </row>
        <row r="580">
          <cell r="F580" t="str">
            <v>数据分析师</v>
          </cell>
        </row>
        <row r="581">
          <cell r="A581" t="str">
            <v>石昌达</v>
          </cell>
          <cell r="B581" t="str">
            <v>上海嵩恒网络科技股份有限公司</v>
          </cell>
          <cell r="C581" t="str">
            <v>软件中心</v>
          </cell>
          <cell r="D581" t="str">
            <v>产品组</v>
          </cell>
        </row>
        <row r="581">
          <cell r="F581" t="str">
            <v>前端开发工程师</v>
          </cell>
        </row>
        <row r="582">
          <cell r="A582" t="str">
            <v>胡红霞</v>
          </cell>
          <cell r="B582" t="str">
            <v>上海嵩恒网络科技股份有限公司</v>
          </cell>
          <cell r="C582" t="str">
            <v>大运营</v>
          </cell>
          <cell r="D582" t="str">
            <v>用户中心</v>
          </cell>
          <cell r="E582" t="str">
            <v>客服组</v>
          </cell>
          <cell r="F582" t="str">
            <v>客服专员</v>
          </cell>
        </row>
        <row r="583">
          <cell r="A583" t="str">
            <v>李冬兵</v>
          </cell>
          <cell r="B583" t="str">
            <v>上海嵩恒网络科技股份有限公司</v>
          </cell>
          <cell r="C583" t="str">
            <v>研究院</v>
          </cell>
          <cell r="D583" t="str">
            <v>大数据开发部</v>
          </cell>
        </row>
        <row r="583">
          <cell r="F583" t="str">
            <v>大数据开发工程师</v>
          </cell>
        </row>
        <row r="584">
          <cell r="A584" t="str">
            <v>叶菁</v>
          </cell>
          <cell r="B584" t="str">
            <v>上海嵩恒网络科技股份有限公司</v>
          </cell>
          <cell r="C584" t="str">
            <v>总裁办公室</v>
          </cell>
        </row>
        <row r="584">
          <cell r="F584" t="str">
            <v>管理培训生</v>
          </cell>
        </row>
        <row r="585">
          <cell r="A585" t="str">
            <v>赵由頣</v>
          </cell>
          <cell r="B585" t="str">
            <v>上海嵩恒网络科技股份有限公司</v>
          </cell>
          <cell r="C585" t="str">
            <v>用户体验设计部</v>
          </cell>
          <cell r="D585" t="str">
            <v>设计部</v>
          </cell>
          <cell r="E585" t="str">
            <v>设计四组</v>
          </cell>
          <cell r="F585" t="str">
            <v>UI设计师</v>
          </cell>
        </row>
        <row r="586">
          <cell r="A586" t="str">
            <v>盛莹</v>
          </cell>
          <cell r="B586" t="str">
            <v>上海嵩恒网络科技股份有限公司</v>
          </cell>
          <cell r="C586" t="str">
            <v>研究院</v>
          </cell>
          <cell r="D586" t="str">
            <v>数据分析技术部</v>
          </cell>
        </row>
        <row r="586">
          <cell r="F586" t="str">
            <v>数据编辑</v>
          </cell>
        </row>
        <row r="587">
          <cell r="A587" t="str">
            <v>王铁豫</v>
          </cell>
          <cell r="B587" t="str">
            <v>上海嵩恒网络科技股份有限公司</v>
          </cell>
          <cell r="C587" t="str">
            <v>总裁办公室</v>
          </cell>
        </row>
        <row r="587">
          <cell r="F587" t="str">
            <v>管理培训生</v>
          </cell>
        </row>
        <row r="588">
          <cell r="A588" t="str">
            <v>赵顺聪</v>
          </cell>
          <cell r="B588" t="str">
            <v>上海嵩恒网络科技股份有限公司</v>
          </cell>
          <cell r="C588" t="str">
            <v>东方头条事业部</v>
          </cell>
          <cell r="D588" t="str">
            <v>研发部</v>
          </cell>
          <cell r="E588" t="str">
            <v>测试部</v>
          </cell>
          <cell r="F588" t="str">
            <v>软件测试工程师</v>
          </cell>
        </row>
        <row r="589">
          <cell r="A589" t="str">
            <v>汪莹</v>
          </cell>
          <cell r="B589" t="str">
            <v>上海嵩恒网络科技股份有限公司</v>
          </cell>
          <cell r="C589" t="str">
            <v>商务部</v>
          </cell>
          <cell r="D589" t="str">
            <v>头条商务部</v>
          </cell>
          <cell r="E589" t="str">
            <v>二组</v>
          </cell>
          <cell r="F589" t="str">
            <v>商务推广</v>
          </cell>
        </row>
        <row r="590">
          <cell r="A590" t="str">
            <v>周圣</v>
          </cell>
          <cell r="B590" t="str">
            <v>上海嵩恒网络科技股份有限公司</v>
          </cell>
          <cell r="C590" t="str">
            <v>东方头条事业部</v>
          </cell>
          <cell r="D590" t="str">
            <v>东方头条APP产品组</v>
          </cell>
        </row>
        <row r="590">
          <cell r="F590" t="str">
            <v>产品经理</v>
          </cell>
        </row>
        <row r="591">
          <cell r="A591" t="str">
            <v>余晗菲</v>
          </cell>
          <cell r="B591" t="str">
            <v>上海嵩恒网络科技股份有限公司</v>
          </cell>
          <cell r="C591" t="str">
            <v>财务部</v>
          </cell>
        </row>
        <row r="591">
          <cell r="F591" t="str">
            <v>总账会计</v>
          </cell>
        </row>
        <row r="592">
          <cell r="A592" t="str">
            <v>李静1</v>
          </cell>
          <cell r="B592" t="str">
            <v>上海嵩恒网络科技股份有限公司</v>
          </cell>
          <cell r="C592" t="str">
            <v>市场部</v>
          </cell>
          <cell r="D592" t="str">
            <v>联盟发展部</v>
          </cell>
          <cell r="E592" t="str">
            <v>聯盟发展部</v>
          </cell>
          <cell r="F592" t="str">
            <v>市场专员</v>
          </cell>
        </row>
        <row r="593">
          <cell r="A593" t="str">
            <v>邵杨杨</v>
          </cell>
          <cell r="B593" t="str">
            <v>上海嵩恒网络科技股份有限公司</v>
          </cell>
          <cell r="C593" t="str">
            <v>研究院</v>
          </cell>
          <cell r="D593" t="str">
            <v>搜索技术部</v>
          </cell>
          <cell r="E593" t="str">
            <v>架构组</v>
          </cell>
          <cell r="F593" t="str">
            <v>Java开发工程师</v>
          </cell>
        </row>
        <row r="594">
          <cell r="A594" t="str">
            <v>蒋超</v>
          </cell>
          <cell r="B594" t="str">
            <v>上海嵩恒网络科技股份有限公司</v>
          </cell>
          <cell r="C594" t="str">
            <v>研究院</v>
          </cell>
          <cell r="D594" t="str">
            <v>搜索技术部</v>
          </cell>
          <cell r="E594" t="str">
            <v>爬虫组</v>
          </cell>
          <cell r="F594" t="str">
            <v>Java开发工程师</v>
          </cell>
        </row>
        <row r="595">
          <cell r="A595" t="str">
            <v>朱帆</v>
          </cell>
          <cell r="B595" t="str">
            <v>上海嵩恒网络科技股份有限公司</v>
          </cell>
          <cell r="C595" t="str">
            <v>研究院</v>
          </cell>
          <cell r="D595" t="str">
            <v>前端开发部</v>
          </cell>
          <cell r="E595" t="str">
            <v>产品组</v>
          </cell>
          <cell r="F595" t="str">
            <v>产品经理</v>
          </cell>
        </row>
        <row r="596">
          <cell r="A596" t="str">
            <v>段海南 </v>
          </cell>
          <cell r="B596" t="str">
            <v>上海嵩恒网络科技股份有限公司</v>
          </cell>
          <cell r="C596" t="str">
            <v>市场部</v>
          </cell>
          <cell r="D596" t="str">
            <v>联盟发展部</v>
          </cell>
          <cell r="E596" t="str">
            <v>聯盟发展部</v>
          </cell>
          <cell r="F596" t="str">
            <v>市场助理</v>
          </cell>
        </row>
        <row r="597">
          <cell r="A597" t="str">
            <v>王渊</v>
          </cell>
          <cell r="B597" t="str">
            <v>上海嵩恒网络科技股份有限公司</v>
          </cell>
          <cell r="C597" t="str">
            <v>研究院</v>
          </cell>
          <cell r="D597" t="str">
            <v>大数据开发部</v>
          </cell>
          <cell r="E597" t="str">
            <v>项目技术组</v>
          </cell>
          <cell r="F597" t="str">
            <v>Java开发工程师</v>
          </cell>
        </row>
        <row r="598">
          <cell r="A598" t="str">
            <v>王博</v>
          </cell>
          <cell r="B598" t="str">
            <v>上海嵩恒网络科技股份有限公司</v>
          </cell>
          <cell r="C598" t="str">
            <v>东方头条事业部</v>
          </cell>
          <cell r="D598" t="str">
            <v>东方头条APP产品组</v>
          </cell>
        </row>
        <row r="598">
          <cell r="F598" t="str">
            <v>产品经理</v>
          </cell>
        </row>
        <row r="599">
          <cell r="A599" t="str">
            <v>李润柯</v>
          </cell>
          <cell r="B599" t="str">
            <v>上海嵩恒网络科技股份有限公司</v>
          </cell>
          <cell r="C599" t="str">
            <v>东方头条事业部</v>
          </cell>
          <cell r="D599" t="str">
            <v>东方头条APP产品组</v>
          </cell>
        </row>
        <row r="599">
          <cell r="F599" t="str">
            <v>产品运营</v>
          </cell>
        </row>
        <row r="600">
          <cell r="A600" t="str">
            <v>宋俊辰</v>
          </cell>
          <cell r="B600" t="str">
            <v>上海嵩恒网络科技股份有限公司</v>
          </cell>
          <cell r="C600" t="str">
            <v>地方头条事业部</v>
          </cell>
          <cell r="D600" t="str">
            <v>商务组</v>
          </cell>
          <cell r="E600" t="str">
            <v>商务一组</v>
          </cell>
          <cell r="F600" t="str">
            <v>商务经理</v>
          </cell>
        </row>
        <row r="601">
          <cell r="A601" t="str">
            <v>夏忠静</v>
          </cell>
          <cell r="B601" t="str">
            <v>上海嵩恒网络科技股份有限公司</v>
          </cell>
          <cell r="C601" t="str">
            <v>DSP直客广告组</v>
          </cell>
          <cell r="D601" t="str">
            <v>销售组</v>
          </cell>
          <cell r="E601" t="str">
            <v>销售一组</v>
          </cell>
          <cell r="F601" t="str">
            <v>销售专员</v>
          </cell>
        </row>
        <row r="602">
          <cell r="A602" t="str">
            <v>李卫</v>
          </cell>
          <cell r="B602" t="str">
            <v>上海嵩恒网络科技股份有限公司</v>
          </cell>
          <cell r="C602" t="str">
            <v>研究院</v>
          </cell>
          <cell r="D602" t="str">
            <v>搜索技术部</v>
          </cell>
          <cell r="E602" t="str">
            <v>爬虫组</v>
          </cell>
          <cell r="F602" t="str">
            <v>Java开发工程师</v>
          </cell>
        </row>
        <row r="603">
          <cell r="A603" t="str">
            <v>阳亮</v>
          </cell>
          <cell r="B603" t="str">
            <v>上海嵩恒网络科技股份有限公司</v>
          </cell>
          <cell r="C603" t="str">
            <v>软件中心</v>
          </cell>
          <cell r="D603" t="str">
            <v>测试组</v>
          </cell>
        </row>
        <row r="603">
          <cell r="F603" t="str">
            <v>软件测试工程师</v>
          </cell>
        </row>
        <row r="604">
          <cell r="A604" t="str">
            <v>王聚平</v>
          </cell>
          <cell r="B604" t="str">
            <v>上海嵩恒网络科技股份有限公司</v>
          </cell>
          <cell r="C604" t="str">
            <v>东方头条事业部</v>
          </cell>
          <cell r="D604" t="str">
            <v>东方头条APP产品组</v>
          </cell>
        </row>
        <row r="604">
          <cell r="F604" t="str">
            <v>产品经理</v>
          </cell>
        </row>
        <row r="605">
          <cell r="A605" t="str">
            <v>孔令秀</v>
          </cell>
          <cell r="B605" t="str">
            <v>上海嵩恒网络科技股份有限公司</v>
          </cell>
          <cell r="C605" t="str">
            <v>运营中心</v>
          </cell>
          <cell r="D605" t="str">
            <v>直播中心</v>
          </cell>
        </row>
        <row r="605">
          <cell r="F605" t="str">
            <v>视频编导</v>
          </cell>
        </row>
        <row r="606">
          <cell r="A606" t="str">
            <v>高月</v>
          </cell>
          <cell r="B606" t="str">
            <v>上海嵩恒网络科技股份有限公司</v>
          </cell>
          <cell r="C606" t="str">
            <v>运营中心</v>
          </cell>
          <cell r="D606" t="str">
            <v>用户中心</v>
          </cell>
        </row>
        <row r="606">
          <cell r="F606" t="str">
            <v>商城审核专员</v>
          </cell>
        </row>
        <row r="607">
          <cell r="A607" t="str">
            <v>张峥宇</v>
          </cell>
          <cell r="B607" t="str">
            <v>上海嵩恒网络科技股份有限公司</v>
          </cell>
          <cell r="C607" t="str">
            <v>运营中心</v>
          </cell>
          <cell r="D607" t="str">
            <v>用户中心</v>
          </cell>
        </row>
        <row r="607">
          <cell r="F607" t="str">
            <v>高级客服</v>
          </cell>
        </row>
        <row r="608">
          <cell r="A608" t="str">
            <v>张家赫</v>
          </cell>
          <cell r="B608" t="str">
            <v>上海嵩恒网络科技股份有限公司</v>
          </cell>
          <cell r="C608" t="str">
            <v>东方头条事业部</v>
          </cell>
          <cell r="D608" t="str">
            <v>研发部</v>
          </cell>
          <cell r="E608" t="str">
            <v>PHP开发部</v>
          </cell>
          <cell r="F608" t="str">
            <v>PHP开发工程师</v>
          </cell>
        </row>
        <row r="609">
          <cell r="A609" t="str">
            <v>朱孟杰</v>
          </cell>
          <cell r="B609" t="str">
            <v>上海嵩恒网络科技股份有限公司</v>
          </cell>
          <cell r="C609" t="str">
            <v>研究院</v>
          </cell>
          <cell r="D609" t="str">
            <v>大数据开发部</v>
          </cell>
          <cell r="E609" t="str">
            <v>项目技术组</v>
          </cell>
          <cell r="F609" t="str">
            <v>Java开发工程师</v>
          </cell>
        </row>
        <row r="610">
          <cell r="A610" t="str">
            <v>李娜</v>
          </cell>
          <cell r="B610" t="str">
            <v>上海嵩恒网络科技股份有限公司</v>
          </cell>
          <cell r="C610" t="str">
            <v>商务部</v>
          </cell>
          <cell r="D610" t="str">
            <v>头条商务部</v>
          </cell>
          <cell r="E610" t="str">
            <v>一组</v>
          </cell>
          <cell r="F610" t="str">
            <v>商务推广</v>
          </cell>
        </row>
        <row r="611">
          <cell r="A611" t="str">
            <v>唐雯</v>
          </cell>
          <cell r="B611" t="str">
            <v>上海嵩恒网络科技股份有限公司</v>
          </cell>
          <cell r="C611" t="str">
            <v>销售部</v>
          </cell>
          <cell r="D611" t="str">
            <v>效果广告组</v>
          </cell>
          <cell r="E611" t="str">
            <v>广告运营组</v>
          </cell>
          <cell r="F611" t="str">
            <v>部门助理</v>
          </cell>
        </row>
        <row r="612">
          <cell r="A612" t="str">
            <v>郭庆文</v>
          </cell>
          <cell r="B612" t="str">
            <v>上海嵩恒网络科技股份有限公司</v>
          </cell>
          <cell r="C612" t="str">
            <v>东方头条事业部</v>
          </cell>
          <cell r="D612" t="str">
            <v>东方头条APP产品组</v>
          </cell>
        </row>
        <row r="612">
          <cell r="F612" t="str">
            <v>产品经理</v>
          </cell>
        </row>
        <row r="613">
          <cell r="A613" t="str">
            <v>李荣</v>
          </cell>
          <cell r="B613" t="str">
            <v>上海嵩恒网络科技股份有限公司</v>
          </cell>
          <cell r="C613" t="str">
            <v>东方头条事业部</v>
          </cell>
          <cell r="D613" t="str">
            <v>大运营</v>
          </cell>
          <cell r="E613" t="str">
            <v>用户中心</v>
          </cell>
          <cell r="F613" t="str">
            <v>商城审核专员</v>
          </cell>
        </row>
        <row r="614">
          <cell r="A614" t="str">
            <v>任精湛</v>
          </cell>
          <cell r="B614" t="str">
            <v>上海嵩恒网络科技股份有限公司</v>
          </cell>
          <cell r="C614" t="str">
            <v>研究院</v>
          </cell>
          <cell r="D614" t="str">
            <v>搜索技术部</v>
          </cell>
          <cell r="E614" t="str">
            <v>爬虫组</v>
          </cell>
          <cell r="F614" t="str">
            <v>JAVA开发工程师</v>
          </cell>
        </row>
        <row r="615">
          <cell r="A615" t="str">
            <v>耿文康</v>
          </cell>
          <cell r="B615" t="str">
            <v>上海嵩恒网络科技股份有限公司</v>
          </cell>
          <cell r="C615" t="str">
            <v>东方头条事业部</v>
          </cell>
          <cell r="D615" t="str">
            <v>东方头条APP产品组</v>
          </cell>
        </row>
        <row r="615">
          <cell r="F615" t="str">
            <v>产品经理</v>
          </cell>
        </row>
        <row r="616">
          <cell r="A616" t="str">
            <v>张征鸿</v>
          </cell>
          <cell r="B616" t="str">
            <v>上海嵩恒网络科技股份有限公司</v>
          </cell>
          <cell r="C616" t="str">
            <v>东方头条事业部</v>
          </cell>
          <cell r="D616" t="str">
            <v>研发部</v>
          </cell>
          <cell r="E616" t="str">
            <v>IOS开发部</v>
          </cell>
          <cell r="F616" t="str">
            <v>IOS开发工程师</v>
          </cell>
        </row>
        <row r="617">
          <cell r="A617" t="str">
            <v>刘书印</v>
          </cell>
          <cell r="B617" t="str">
            <v>上海嵩恒网络科技股份有限公司</v>
          </cell>
          <cell r="C617" t="str">
            <v>市场部</v>
          </cell>
          <cell r="D617" t="str">
            <v>商务部</v>
          </cell>
          <cell r="E617" t="str">
            <v>商务部办公室</v>
          </cell>
          <cell r="F617" t="str">
            <v>部门助理</v>
          </cell>
        </row>
        <row r="618">
          <cell r="A618" t="str">
            <v>张云</v>
          </cell>
          <cell r="B618" t="str">
            <v>上海嵩恒网络科技股份有限公司</v>
          </cell>
          <cell r="C618" t="str">
            <v>研究院</v>
          </cell>
          <cell r="D618" t="str">
            <v>商业化事业部</v>
          </cell>
          <cell r="E618" t="str">
            <v>DSP项目</v>
          </cell>
          <cell r="F618" t="str">
            <v>前端开发工程师</v>
          </cell>
        </row>
        <row r="619">
          <cell r="A619" t="str">
            <v>周骥</v>
          </cell>
          <cell r="B619" t="str">
            <v>上海嵩恒网络科技股份有限公司</v>
          </cell>
          <cell r="C619" t="str">
            <v>猫扑事业部</v>
          </cell>
          <cell r="D619" t="str">
            <v>产品部</v>
          </cell>
        </row>
        <row r="619">
          <cell r="F619" t="str">
            <v>产品经理</v>
          </cell>
        </row>
        <row r="620">
          <cell r="A620" t="str">
            <v>张恬恬</v>
          </cell>
          <cell r="B620" t="str">
            <v>上海嵩恒网络科技股份有限公司</v>
          </cell>
          <cell r="C620" t="str">
            <v>东方头条事业部</v>
          </cell>
          <cell r="D620" t="str">
            <v>大运营</v>
          </cell>
          <cell r="E620" t="str">
            <v>渠道运营部</v>
          </cell>
          <cell r="F620" t="str">
            <v>渠道运营</v>
          </cell>
        </row>
        <row r="621">
          <cell r="A621" t="str">
            <v>李丹平</v>
          </cell>
          <cell r="B621" t="str">
            <v>上海嵩恒网络科技股份有限公司</v>
          </cell>
          <cell r="C621" t="str">
            <v>东方头条事业部</v>
          </cell>
          <cell r="D621" t="str">
            <v>大运营</v>
          </cell>
          <cell r="E621" t="str">
            <v>用户中心</v>
          </cell>
          <cell r="F621" t="str">
            <v>商城审核专员</v>
          </cell>
        </row>
        <row r="622">
          <cell r="A622" t="str">
            <v>张翮</v>
          </cell>
          <cell r="B622" t="str">
            <v>上海嵩恒网络科技股份有限公司</v>
          </cell>
          <cell r="C622" t="str">
            <v>CEO办公室</v>
          </cell>
        </row>
        <row r="622">
          <cell r="F622" t="str">
            <v>管理培训生</v>
          </cell>
        </row>
        <row r="623">
          <cell r="A623" t="str">
            <v>杨礼</v>
          </cell>
          <cell r="B623" t="str">
            <v>上海嵩恒网络科技股份有限公司</v>
          </cell>
          <cell r="C623" t="str">
            <v>东方头条事业部</v>
          </cell>
          <cell r="D623" t="str">
            <v>研发部</v>
          </cell>
          <cell r="E623" t="str">
            <v>PHP开发部</v>
          </cell>
          <cell r="F623" t="str">
            <v>PHP开发工程师</v>
          </cell>
        </row>
        <row r="624">
          <cell r="A624" t="str">
            <v>丁晨</v>
          </cell>
          <cell r="B624" t="str">
            <v>上海嵩恒网络科技股份有限公司</v>
          </cell>
          <cell r="C624" t="str">
            <v>研究院</v>
          </cell>
          <cell r="D624" t="str">
            <v>商业化事业部</v>
          </cell>
          <cell r="E624" t="str">
            <v>DSP项目</v>
          </cell>
          <cell r="F624" t="str">
            <v>运营副总监</v>
          </cell>
        </row>
        <row r="625">
          <cell r="A625" t="str">
            <v>张曼曼</v>
          </cell>
          <cell r="B625" t="str">
            <v>上海嵩恒网络科技股份有限公司</v>
          </cell>
          <cell r="C625" t="str">
            <v>研究院</v>
          </cell>
          <cell r="D625" t="str">
            <v>商业化事业部</v>
          </cell>
          <cell r="E625" t="str">
            <v>商业化运营</v>
          </cell>
          <cell r="F625" t="str">
            <v>前端开发工程师</v>
          </cell>
        </row>
        <row r="626">
          <cell r="A626" t="str">
            <v>朱先锋</v>
          </cell>
          <cell r="B626" t="str">
            <v>上海嵩恒网络科技股份有限公司</v>
          </cell>
          <cell r="C626" t="str">
            <v>财务部</v>
          </cell>
        </row>
        <row r="626">
          <cell r="F626" t="str">
            <v>总账会计</v>
          </cell>
        </row>
        <row r="627">
          <cell r="A627" t="str">
            <v>张雨硕</v>
          </cell>
          <cell r="B627" t="str">
            <v>上海嵩恒网络科技股份有限公司</v>
          </cell>
          <cell r="C627" t="str">
            <v>东方头条事业部</v>
          </cell>
          <cell r="D627" t="str">
            <v>大运营</v>
          </cell>
          <cell r="E627" t="str">
            <v>直播中心</v>
          </cell>
          <cell r="F627" t="str">
            <v>新媒体拓展专员</v>
          </cell>
        </row>
        <row r="628">
          <cell r="A628" t="str">
            <v>余晓斐</v>
          </cell>
          <cell r="B628" t="str">
            <v>上海嵩恒网络科技股份有限公司</v>
          </cell>
          <cell r="C628" t="str">
            <v>东方头条事业部</v>
          </cell>
          <cell r="D628" t="str">
            <v>大运营</v>
          </cell>
          <cell r="E628" t="str">
            <v>用户中心</v>
          </cell>
          <cell r="F628" t="str">
            <v>客服专员</v>
          </cell>
        </row>
        <row r="629">
          <cell r="A629" t="str">
            <v>张发威</v>
          </cell>
          <cell r="B629" t="str">
            <v>上海嵩恒网络科技股份有限公司</v>
          </cell>
          <cell r="C629" t="str">
            <v>研究院</v>
          </cell>
          <cell r="D629" t="str">
            <v>商业化事业部</v>
          </cell>
          <cell r="E629" t="str">
            <v>DSP项目</v>
          </cell>
          <cell r="F629" t="str">
            <v>PHP开发工程师</v>
          </cell>
        </row>
        <row r="630">
          <cell r="A630" t="str">
            <v>米晓林</v>
          </cell>
          <cell r="B630" t="str">
            <v>上海嵩恒网络科技股份有限公司</v>
          </cell>
          <cell r="C630" t="str">
            <v>猫扑事业部</v>
          </cell>
          <cell r="D630" t="str">
            <v>运营部</v>
          </cell>
        </row>
        <row r="630">
          <cell r="F630" t="str">
            <v>高级视频内容运营经理</v>
          </cell>
        </row>
        <row r="631">
          <cell r="A631" t="str">
            <v>游鑫</v>
          </cell>
          <cell r="B631" t="str">
            <v>上海嵩恒网络科技股份有限公司</v>
          </cell>
          <cell r="C631" t="str">
            <v>研究院</v>
          </cell>
          <cell r="D631" t="str">
            <v>数据分析技术部</v>
          </cell>
          <cell r="E631" t="str">
            <v>鸡腿饭工作室</v>
          </cell>
          <cell r="F631" t="str">
            <v>数据挖掘工程师</v>
          </cell>
        </row>
        <row r="632">
          <cell r="A632" t="str">
            <v>肖爱丽</v>
          </cell>
          <cell r="B632" t="str">
            <v>上海嵩恒网络科技股份有限公司</v>
          </cell>
          <cell r="C632" t="str">
            <v>总编室</v>
          </cell>
          <cell r="D632" t="str">
            <v>文化娱乐频道</v>
          </cell>
          <cell r="E632" t="str">
            <v/>
          </cell>
          <cell r="F632" t="str">
            <v>资深编辑</v>
          </cell>
        </row>
        <row r="633">
          <cell r="A633" t="str">
            <v>赵照</v>
          </cell>
          <cell r="B633" t="str">
            <v>上海嵩恒网络科技股份有限公司</v>
          </cell>
          <cell r="C633" t="str">
            <v>总编室</v>
          </cell>
          <cell r="D633" t="str">
            <v>文化娱乐频道</v>
          </cell>
          <cell r="E633" t="str">
            <v/>
          </cell>
          <cell r="F633" t="str">
            <v>评论员</v>
          </cell>
        </row>
        <row r="634">
          <cell r="A634" t="str">
            <v>刘国斌</v>
          </cell>
          <cell r="B634" t="str">
            <v>上海嵩恒网络科技股份有限公司</v>
          </cell>
          <cell r="C634" t="str">
            <v>研究院</v>
          </cell>
          <cell r="D634" t="str">
            <v>搜索技术部</v>
          </cell>
          <cell r="E634" t="str">
            <v>爬虫组</v>
          </cell>
          <cell r="F634" t="str">
            <v>JAVA开发工程师</v>
          </cell>
        </row>
        <row r="635">
          <cell r="A635" t="str">
            <v>武月</v>
          </cell>
          <cell r="B635" t="str">
            <v>上海嵩恒网络科技股份有限公司</v>
          </cell>
          <cell r="C635" t="str">
            <v>东方头条事业部</v>
          </cell>
          <cell r="D635" t="str">
            <v>大运营</v>
          </cell>
          <cell r="E635" t="str">
            <v>网站运营部</v>
          </cell>
          <cell r="F635" t="str">
            <v>网站编辑</v>
          </cell>
        </row>
        <row r="636">
          <cell r="A636" t="str">
            <v>陆迪婷</v>
          </cell>
          <cell r="B636" t="str">
            <v>上海嵩恒网络科技股份有限公司</v>
          </cell>
          <cell r="C636" t="str">
            <v>东方头条事业部</v>
          </cell>
          <cell r="D636" t="str">
            <v>大运营</v>
          </cell>
          <cell r="E636" t="str">
            <v>用户中心</v>
          </cell>
          <cell r="F636" t="str">
            <v>客服组长</v>
          </cell>
        </row>
        <row r="637">
          <cell r="A637" t="str">
            <v>李欢霖</v>
          </cell>
          <cell r="B637" t="str">
            <v>上海嵩恒网络科技股份有限公司</v>
          </cell>
          <cell r="C637" t="str">
            <v>东方头条事业部</v>
          </cell>
          <cell r="D637" t="str">
            <v>大运营</v>
          </cell>
          <cell r="E637" t="str">
            <v>内容审核中心</v>
          </cell>
          <cell r="F637" t="str">
            <v>东方号新闻审核</v>
          </cell>
        </row>
        <row r="638">
          <cell r="A638" t="str">
            <v>戴琪</v>
          </cell>
          <cell r="B638" t="str">
            <v>上海嵩恒网络科技股份有限公司</v>
          </cell>
          <cell r="C638" t="str">
            <v>研究院</v>
          </cell>
          <cell r="D638" t="str">
            <v>商业化事业部</v>
          </cell>
          <cell r="E638" t="str">
            <v>地方头条事业部</v>
          </cell>
          <cell r="F638" t="str">
            <v>商务经理</v>
          </cell>
        </row>
        <row r="639">
          <cell r="A639" t="str">
            <v>惠瑛鑫</v>
          </cell>
          <cell r="B639" t="str">
            <v>上海嵩恒网络科技股份有限公司</v>
          </cell>
          <cell r="C639" t="str">
            <v>猫扑事业部</v>
          </cell>
          <cell r="D639" t="str">
            <v>运营部</v>
          </cell>
        </row>
        <row r="639">
          <cell r="F639" t="str">
            <v>视频内容运营专员</v>
          </cell>
        </row>
        <row r="640">
          <cell r="A640" t="str">
            <v>杨哲熙</v>
          </cell>
          <cell r="B640" t="str">
            <v>上海嵩恒网络科技股份有限公司</v>
          </cell>
          <cell r="C640" t="str">
            <v>猫扑事业部</v>
          </cell>
          <cell r="D640" t="str">
            <v>运营部</v>
          </cell>
        </row>
        <row r="640">
          <cell r="F640" t="str">
            <v>视频内容运营专员</v>
          </cell>
        </row>
        <row r="641">
          <cell r="A641" t="str">
            <v>陈浩</v>
          </cell>
          <cell r="B641" t="str">
            <v>上海嵩恒网络科技股份有限公司</v>
          </cell>
          <cell r="C641" t="str">
            <v>猫扑事业部</v>
          </cell>
          <cell r="D641" t="str">
            <v>运营部</v>
          </cell>
        </row>
        <row r="641">
          <cell r="F641" t="str">
            <v>内容审核</v>
          </cell>
        </row>
        <row r="642">
          <cell r="A642" t="str">
            <v>张敏</v>
          </cell>
          <cell r="B642" t="str">
            <v>上海嵩恒网络科技股份有限公司</v>
          </cell>
          <cell r="C642" t="str">
            <v>东方头条事业部</v>
          </cell>
          <cell r="D642" t="str">
            <v>大运营</v>
          </cell>
          <cell r="E642" t="str">
            <v>短视频中心</v>
          </cell>
          <cell r="F642" t="str">
            <v>视频剪辑</v>
          </cell>
        </row>
        <row r="643">
          <cell r="A643" t="str">
            <v>逯智超</v>
          </cell>
          <cell r="B643" t="str">
            <v>上海嵩恒网络科技股份有限公司</v>
          </cell>
          <cell r="C643" t="str">
            <v>研究院</v>
          </cell>
          <cell r="D643" t="str">
            <v>大数据开发部</v>
          </cell>
          <cell r="E643" t="str">
            <v/>
          </cell>
          <cell r="F643" t="str">
            <v>JAVA开发工程师</v>
          </cell>
        </row>
        <row r="644">
          <cell r="A644" t="str">
            <v>李静</v>
          </cell>
          <cell r="B644" t="str">
            <v>上海高欣计算机系统有限公司</v>
          </cell>
          <cell r="C644" t="str">
            <v>行政人事部</v>
          </cell>
          <cell r="D644" t="str">
            <v>人力资源部</v>
          </cell>
          <cell r="E644" t="str">
            <v>薪酬绩效组</v>
          </cell>
          <cell r="F644" t="str">
            <v>薪酬绩效助理</v>
          </cell>
        </row>
        <row r="645">
          <cell r="A645" t="str">
            <v>顾智啸1</v>
          </cell>
          <cell r="B645" t="str">
            <v>上海嵩恒网络科技股份有限公司</v>
          </cell>
          <cell r="C645" t="str">
            <v>东方头条事业部</v>
          </cell>
          <cell r="D645" t="str">
            <v>大运营</v>
          </cell>
          <cell r="E645" t="str">
            <v>短视频中心</v>
          </cell>
          <cell r="F645" t="str">
            <v>原创短视频主管</v>
          </cell>
        </row>
        <row r="646">
          <cell r="A646" t="str">
            <v>张连升</v>
          </cell>
          <cell r="B646" t="str">
            <v>上海嵩恒网络科技股份有限公司</v>
          </cell>
          <cell r="C646" t="str">
            <v>东方头条事业部</v>
          </cell>
          <cell r="D646" t="str">
            <v>大运营</v>
          </cell>
          <cell r="E646" t="str">
            <v>短视频中心</v>
          </cell>
          <cell r="F646" t="str">
            <v>视频编导</v>
          </cell>
        </row>
        <row r="647">
          <cell r="A647" t="str">
            <v>华晓莉</v>
          </cell>
          <cell r="B647" t="str">
            <v>上海嵩恒网络科技股份有限公司</v>
          </cell>
          <cell r="C647" t="str">
            <v>软件中心</v>
          </cell>
          <cell r="D647" t="str">
            <v>研发部</v>
          </cell>
        </row>
        <row r="647">
          <cell r="F647" t="str">
            <v>副总裁特别助理</v>
          </cell>
        </row>
        <row r="648">
          <cell r="A648" t="str">
            <v>梅佳烨</v>
          </cell>
          <cell r="B648" t="str">
            <v>上海嵩恒网络科技股份有限公司</v>
          </cell>
          <cell r="C648" t="str">
            <v>行政人事部</v>
          </cell>
          <cell r="D648" t="str">
            <v>行政部</v>
          </cell>
          <cell r="E648" t="str">
            <v/>
          </cell>
          <cell r="F648" t="str">
            <v>行政助理</v>
          </cell>
        </row>
        <row r="649">
          <cell r="A649" t="str">
            <v>王静</v>
          </cell>
          <cell r="B649" t="str">
            <v>上海嵩恒网络科技股份有限公司</v>
          </cell>
          <cell r="C649" t="str">
            <v>东方头条事业部</v>
          </cell>
          <cell r="D649" t="str">
            <v>大运营</v>
          </cell>
          <cell r="E649" t="str">
            <v>短视频中心</v>
          </cell>
          <cell r="F649" t="str">
            <v>内容编辑</v>
          </cell>
        </row>
        <row r="650">
          <cell r="A650" t="str">
            <v>刘国徽</v>
          </cell>
          <cell r="B650" t="str">
            <v>上海嵩恒网络科技股份有限公司</v>
          </cell>
          <cell r="C650" t="str">
            <v>销售部</v>
          </cell>
          <cell r="D650" t="str">
            <v>效果广告组</v>
          </cell>
          <cell r="E650" t="str">
            <v>广告运营组</v>
          </cell>
          <cell r="F650" t="str">
            <v>广告运营专员</v>
          </cell>
        </row>
        <row r="651">
          <cell r="A651" t="str">
            <v>张凯旋</v>
          </cell>
          <cell r="B651" t="str">
            <v>上海嵩恒网络科技股份有限公司</v>
          </cell>
          <cell r="C651" t="str">
            <v>东方头条事业部</v>
          </cell>
          <cell r="D651" t="str">
            <v>体育项目组</v>
          </cell>
          <cell r="E651" t="str">
            <v>运营部</v>
          </cell>
          <cell r="F651" t="str">
            <v>内容编辑</v>
          </cell>
        </row>
        <row r="652">
          <cell r="A652" t="str">
            <v>林森</v>
          </cell>
          <cell r="B652" t="str">
            <v>上海嵩恒网络科技股份有限公司</v>
          </cell>
          <cell r="C652" t="str">
            <v>研究院</v>
          </cell>
          <cell r="D652" t="str">
            <v>搜索技术部</v>
          </cell>
          <cell r="E652" t="str">
            <v>爬虫组</v>
          </cell>
          <cell r="F652" t="str">
            <v>JAVA开发工程师</v>
          </cell>
        </row>
        <row r="653">
          <cell r="A653" t="str">
            <v>徐杏子</v>
          </cell>
          <cell r="B653" t="str">
            <v>上海嵩恒网络科技股份有限公司</v>
          </cell>
          <cell r="C653" t="str">
            <v>市场部</v>
          </cell>
          <cell r="D653" t="str">
            <v>商务部</v>
          </cell>
          <cell r="E653" t="str">
            <v>移动商务部</v>
          </cell>
          <cell r="F653" t="str">
            <v>商务助理</v>
          </cell>
        </row>
        <row r="654">
          <cell r="A654" t="str">
            <v>陈一帆</v>
          </cell>
          <cell r="B654" t="str">
            <v>上海嵩恒网络科技股份有限公司</v>
          </cell>
          <cell r="C654" t="str">
            <v>研究院</v>
          </cell>
          <cell r="D654" t="str">
            <v>技术运维部</v>
          </cell>
          <cell r="E654" t="str">
            <v/>
          </cell>
          <cell r="F654" t="str">
            <v>网络工程师</v>
          </cell>
        </row>
        <row r="655">
          <cell r="A655" t="str">
            <v>韦钰</v>
          </cell>
          <cell r="B655" t="str">
            <v>上海嵩恒网络科技股份有限公司</v>
          </cell>
          <cell r="C655" t="str">
            <v>猫扑事业部</v>
          </cell>
          <cell r="D655" t="str">
            <v>运营部</v>
          </cell>
        </row>
        <row r="655">
          <cell r="F655" t="str">
            <v>新媒体运营</v>
          </cell>
        </row>
        <row r="656">
          <cell r="A656" t="str">
            <v>熊慧敏</v>
          </cell>
          <cell r="B656" t="str">
            <v>上海嵩恒网络科技股份有限公司</v>
          </cell>
          <cell r="C656" t="str">
            <v>东方头条事业部</v>
          </cell>
          <cell r="D656" t="str">
            <v>大运营</v>
          </cell>
          <cell r="E656" t="str">
            <v>渠道运营部</v>
          </cell>
          <cell r="F656" t="str">
            <v>渠道运营</v>
          </cell>
        </row>
        <row r="657">
          <cell r="A657" t="str">
            <v>梁惠敏</v>
          </cell>
          <cell r="B657" t="str">
            <v>上海嵩恒网络科技股份有限公司</v>
          </cell>
          <cell r="C657" t="str">
            <v>总编室</v>
          </cell>
          <cell r="D657" t="str">
            <v>编辑部</v>
          </cell>
        </row>
        <row r="657">
          <cell r="F657" t="str">
            <v>内容编辑</v>
          </cell>
        </row>
        <row r="658">
          <cell r="A658" t="str">
            <v>石露</v>
          </cell>
          <cell r="B658" t="str">
            <v>上海嵩恒网络科技股份有限公司</v>
          </cell>
          <cell r="C658" t="str">
            <v>东方头条事业部</v>
          </cell>
          <cell r="D658" t="str">
            <v>体育项目组</v>
          </cell>
          <cell r="E658" t="str">
            <v>运营部</v>
          </cell>
          <cell r="F658" t="str">
            <v>内容编辑</v>
          </cell>
        </row>
        <row r="659">
          <cell r="A659" t="str">
            <v>张西安</v>
          </cell>
          <cell r="B659" t="str">
            <v>上海嵩恒网络科技股份有限公司</v>
          </cell>
          <cell r="C659" t="str">
            <v>市场部</v>
          </cell>
          <cell r="D659" t="str">
            <v>联盟发展部</v>
          </cell>
        </row>
        <row r="659">
          <cell r="F659" t="str">
            <v>市场助理</v>
          </cell>
        </row>
        <row r="660">
          <cell r="A660" t="str">
            <v>徐龙耀</v>
          </cell>
          <cell r="B660" t="str">
            <v>上海嵩视文化传播有限公司</v>
          </cell>
          <cell r="C660" t="str">
            <v>嵩视</v>
          </cell>
          <cell r="D660" t="str">
            <v/>
          </cell>
          <cell r="E660" t="str">
            <v/>
          </cell>
          <cell r="F660" t="str">
            <v>PHP开发工程师</v>
          </cell>
        </row>
        <row r="661">
          <cell r="A661" t="str">
            <v>雷艳英</v>
          </cell>
          <cell r="B661" t="str">
            <v>上海嵩视文化传播有限公司</v>
          </cell>
          <cell r="C661" t="str">
            <v>嵩视</v>
          </cell>
          <cell r="D661" t="str">
            <v/>
          </cell>
          <cell r="E661" t="str">
            <v/>
          </cell>
          <cell r="F661" t="str">
            <v>产品经理</v>
          </cell>
        </row>
        <row r="662">
          <cell r="A662" t="str">
            <v>刘中原</v>
          </cell>
          <cell r="B662" t="str">
            <v>上海嵩视文化传播有限公司</v>
          </cell>
          <cell r="C662" t="str">
            <v>嵩视</v>
          </cell>
          <cell r="D662" t="str">
            <v/>
          </cell>
          <cell r="E662" t="str">
            <v/>
          </cell>
          <cell r="F662" t="str">
            <v>C++开发工程师</v>
          </cell>
        </row>
        <row r="663">
          <cell r="A663" t="str">
            <v>赵振东</v>
          </cell>
          <cell r="B663" t="str">
            <v>上海嵩恒网络科技股份有限公司</v>
          </cell>
          <cell r="C663" t="str">
            <v>东方头条事业部</v>
          </cell>
          <cell r="D663" t="str">
            <v>大运营</v>
          </cell>
          <cell r="E663" t="str">
            <v>北京办公室</v>
          </cell>
          <cell r="F663" t="str">
            <v>高级运营总监&amp;副总编辑</v>
          </cell>
        </row>
        <row r="664">
          <cell r="A664" t="str">
            <v>李佳欣</v>
          </cell>
          <cell r="B664" t="str">
            <v>上海嵩恒网络科技股份有限公司</v>
          </cell>
          <cell r="C664" t="str">
            <v>东方头条事业部</v>
          </cell>
          <cell r="D664" t="str">
            <v>大运营</v>
          </cell>
          <cell r="E664" t="str">
            <v>短视频中心</v>
          </cell>
          <cell r="F664" t="str">
            <v>视频运营专员</v>
          </cell>
        </row>
        <row r="665">
          <cell r="A665" t="str">
            <v>田秋生</v>
          </cell>
          <cell r="B665" t="str">
            <v>上海嵩恒网络科技股份有限公司</v>
          </cell>
          <cell r="C665" t="str">
            <v>东方头条事业部</v>
          </cell>
          <cell r="D665" t="str">
            <v>大运营</v>
          </cell>
          <cell r="E665" t="str">
            <v>用户中心</v>
          </cell>
          <cell r="F665" t="str">
            <v>用户运营专员</v>
          </cell>
        </row>
        <row r="666">
          <cell r="A666" t="str">
            <v>姚雅男</v>
          </cell>
          <cell r="B666" t="str">
            <v>上海嵩恒网络科技股份有限公司</v>
          </cell>
          <cell r="C666" t="str">
            <v>东方头条事业部</v>
          </cell>
          <cell r="D666" t="str">
            <v>大运营</v>
          </cell>
          <cell r="E666" t="str">
            <v>直播中心</v>
          </cell>
          <cell r="F666" t="str">
            <v>直播总监</v>
          </cell>
        </row>
        <row r="667">
          <cell r="A667" t="str">
            <v>杨德</v>
          </cell>
          <cell r="B667" t="str">
            <v>上海嵩恒网络科技股份有限公司</v>
          </cell>
          <cell r="C667" t="str">
            <v>东方头条事业部</v>
          </cell>
          <cell r="D667" t="str">
            <v>大运营</v>
          </cell>
          <cell r="E667" t="str">
            <v>短视频中心</v>
          </cell>
          <cell r="F667" t="str">
            <v>时效性运营专员</v>
          </cell>
        </row>
        <row r="668">
          <cell r="A668" t="str">
            <v>陈伟</v>
          </cell>
          <cell r="B668" t="str">
            <v>上海嵩恒网络科技股份有限公司</v>
          </cell>
          <cell r="C668" t="str">
            <v>东方头条事业部</v>
          </cell>
          <cell r="D668" t="str">
            <v>大运营</v>
          </cell>
          <cell r="E668" t="str">
            <v>资讯中心</v>
          </cell>
          <cell r="F668" t="str">
            <v>时效性运营专员</v>
          </cell>
        </row>
        <row r="669">
          <cell r="A669" t="str">
            <v>邓青松</v>
          </cell>
          <cell r="B669" t="str">
            <v>上海嵩恒网络科技股份有限公司</v>
          </cell>
          <cell r="C669" t="str">
            <v>东方头条事业部</v>
          </cell>
          <cell r="D669" t="str">
            <v>大运营</v>
          </cell>
          <cell r="E669" t="str">
            <v>短视频中心</v>
          </cell>
          <cell r="F669" t="str">
            <v>视频副总监</v>
          </cell>
        </row>
        <row r="670">
          <cell r="A670" t="str">
            <v>鲜蓉</v>
          </cell>
          <cell r="B670" t="str">
            <v>上海嵩恒网络科技股份有限公司</v>
          </cell>
          <cell r="C670" t="str">
            <v>东方头条事业部</v>
          </cell>
          <cell r="D670" t="str">
            <v>大运营</v>
          </cell>
          <cell r="E670" t="str">
            <v>用户中心</v>
          </cell>
          <cell r="F670" t="str">
            <v>用户运营经理</v>
          </cell>
        </row>
        <row r="671">
          <cell r="A671" t="str">
            <v>卜星彤</v>
          </cell>
          <cell r="B671" t="str">
            <v>上海嵩恒网络科技股份有限公司</v>
          </cell>
          <cell r="C671" t="str">
            <v>东方头条事业部</v>
          </cell>
          <cell r="D671" t="str">
            <v>大运营</v>
          </cell>
          <cell r="E671" t="str">
            <v>北京办公室</v>
          </cell>
          <cell r="F671" t="str">
            <v>人事行政主管</v>
          </cell>
        </row>
        <row r="672">
          <cell r="A672" t="str">
            <v>万淳屹</v>
          </cell>
          <cell r="B672" t="str">
            <v>上海嵩恒网络科技股份有限公司</v>
          </cell>
          <cell r="C672" t="str">
            <v>东方头条事业部</v>
          </cell>
          <cell r="D672" t="str">
            <v>大运营</v>
          </cell>
          <cell r="E672" t="str">
            <v>短视频中心</v>
          </cell>
          <cell r="F672" t="str">
            <v>视频运营专员</v>
          </cell>
        </row>
        <row r="673">
          <cell r="A673" t="str">
            <v>陈楠</v>
          </cell>
          <cell r="B673" t="str">
            <v>上海嵩恒网络科技股份有限公司</v>
          </cell>
          <cell r="C673" t="str">
            <v>东方头条事业部</v>
          </cell>
          <cell r="D673" t="str">
            <v>大运营</v>
          </cell>
          <cell r="E673" t="str">
            <v>北京分部</v>
          </cell>
          <cell r="F673" t="str">
            <v>直播运营编辑</v>
          </cell>
        </row>
        <row r="674">
          <cell r="A674" t="str">
            <v>刘思琪</v>
          </cell>
          <cell r="B674" t="str">
            <v>上海嵩恒网络科技股份有限公司</v>
          </cell>
          <cell r="C674" t="str">
            <v>东方头条事业部</v>
          </cell>
          <cell r="D674" t="str">
            <v>大运营</v>
          </cell>
          <cell r="E674" t="str">
            <v>北京分部</v>
          </cell>
          <cell r="F674" t="str">
            <v>主播运营</v>
          </cell>
        </row>
        <row r="675">
          <cell r="A675" t="str">
            <v>王娇</v>
          </cell>
          <cell r="B675" t="str">
            <v>上海嵩恒网络科技股份有限公司</v>
          </cell>
          <cell r="C675" t="str">
            <v>东方头条事业部</v>
          </cell>
          <cell r="D675" t="str">
            <v>大运营</v>
          </cell>
          <cell r="E675" t="str">
            <v>直播中心</v>
          </cell>
          <cell r="F675" t="str">
            <v>高级直播运营编辑</v>
          </cell>
        </row>
        <row r="676">
          <cell r="A676" t="str">
            <v>杨娇娇</v>
          </cell>
          <cell r="B676" t="str">
            <v>上海嵩恒网络科技股份有限公司</v>
          </cell>
          <cell r="C676" t="str">
            <v>东方头条事业部</v>
          </cell>
          <cell r="D676" t="str">
            <v>大运营</v>
          </cell>
          <cell r="E676" t="str">
            <v>直播中心</v>
          </cell>
          <cell r="F676" t="str">
            <v>媒体合作专员</v>
          </cell>
        </row>
        <row r="677">
          <cell r="A677" t="str">
            <v>杨庆华</v>
          </cell>
          <cell r="B677" t="str">
            <v>上海嵩恒网络科技股份有限公司</v>
          </cell>
          <cell r="C677" t="str">
            <v>东方头条事业部</v>
          </cell>
          <cell r="D677" t="str">
            <v>大运营</v>
          </cell>
          <cell r="E677" t="str">
            <v>用户中心</v>
          </cell>
          <cell r="F677" t="str">
            <v>商城运营</v>
          </cell>
        </row>
        <row r="678">
          <cell r="A678" t="str">
            <v>郭小磊</v>
          </cell>
          <cell r="B678" t="str">
            <v>上海嵩恒网络科技股份有限公司</v>
          </cell>
          <cell r="C678" t="str">
            <v>市场部</v>
          </cell>
          <cell r="D678" t="str">
            <v>商务部</v>
          </cell>
          <cell r="E678" t="str">
            <v>商务部办公室</v>
          </cell>
          <cell r="F678" t="str">
            <v>商务经理</v>
          </cell>
        </row>
        <row r="679">
          <cell r="A679" t="str">
            <v>王茂萍</v>
          </cell>
          <cell r="B679" t="str">
            <v>上海嵩恒网络科技股份有限公司</v>
          </cell>
          <cell r="C679" t="str">
            <v>东方头条事业部</v>
          </cell>
          <cell r="D679" t="str">
            <v>大运营</v>
          </cell>
          <cell r="E679" t="str">
            <v>短视频中心</v>
          </cell>
          <cell r="F679" t="str">
            <v>高级产品经理</v>
          </cell>
        </row>
        <row r="680">
          <cell r="A680" t="str">
            <v>陈晓东</v>
          </cell>
          <cell r="B680" t="str">
            <v>上海嵩恒网络科技股份有限公司</v>
          </cell>
          <cell r="C680" t="str">
            <v>东方头条事业部</v>
          </cell>
          <cell r="D680" t="str">
            <v>大运营</v>
          </cell>
          <cell r="E680" t="str">
            <v>北京分部</v>
          </cell>
          <cell r="F680" t="str">
            <v>直播运营编辑</v>
          </cell>
        </row>
        <row r="681">
          <cell r="A681" t="str">
            <v>薛凯</v>
          </cell>
          <cell r="B681" t="str">
            <v>上海嵩恒网络科技股份有限公司</v>
          </cell>
          <cell r="C681" t="str">
            <v>东方头条事业部</v>
          </cell>
          <cell r="D681" t="str">
            <v>大运营</v>
          </cell>
          <cell r="E681" t="str">
            <v>用户中心</v>
          </cell>
          <cell r="F681" t="str">
            <v>商城审核</v>
          </cell>
        </row>
        <row r="682">
          <cell r="A682" t="str">
            <v>杨文娇</v>
          </cell>
          <cell r="B682" t="str">
            <v>上海嵩恒网络科技股份有限公司</v>
          </cell>
          <cell r="C682" t="str">
            <v>东方头条事业部</v>
          </cell>
          <cell r="D682" t="str">
            <v>大运营</v>
          </cell>
          <cell r="E682" t="str">
            <v/>
          </cell>
          <cell r="F682" t="str">
            <v>娱乐主编</v>
          </cell>
        </row>
        <row r="683">
          <cell r="A683" t="str">
            <v>程永星</v>
          </cell>
          <cell r="B683" t="str">
            <v>上海嵩恒网络科技股份有限公司</v>
          </cell>
          <cell r="C683" t="str">
            <v>东方头条事业部</v>
          </cell>
          <cell r="D683" t="str">
            <v>大运营</v>
          </cell>
        </row>
        <row r="683">
          <cell r="F683" t="str">
            <v>活动运营经理</v>
          </cell>
        </row>
        <row r="684">
          <cell r="A684" t="str">
            <v>路强</v>
          </cell>
          <cell r="B684" t="str">
            <v>上海嵩恒网络科技股份有限公司</v>
          </cell>
          <cell r="C684" t="str">
            <v>东方头条事业部</v>
          </cell>
          <cell r="D684" t="str">
            <v>大运营</v>
          </cell>
          <cell r="E684" t="str">
            <v>用户中心</v>
          </cell>
          <cell r="F684" t="str">
            <v>商城审核专员</v>
          </cell>
        </row>
        <row r="685">
          <cell r="A685" t="str">
            <v>郑亚卫</v>
          </cell>
          <cell r="B685" t="str">
            <v>上海嵩恒网络科技股份有限公司</v>
          </cell>
          <cell r="C685" t="str">
            <v>东方头条事业部</v>
          </cell>
          <cell r="D685" t="str">
            <v>大运营</v>
          </cell>
        </row>
        <row r="685">
          <cell r="F685" t="str">
            <v>活动策划</v>
          </cell>
        </row>
        <row r="686">
          <cell r="A686" t="str">
            <v>李阳</v>
          </cell>
          <cell r="B686" t="str">
            <v>上海嵩恒网络科技股份有限公司</v>
          </cell>
          <cell r="C686" t="str">
            <v>东方头条事业部</v>
          </cell>
          <cell r="D686" t="str">
            <v>大运营</v>
          </cell>
          <cell r="E686" t="str">
            <v>用户中心</v>
          </cell>
          <cell r="F686" t="str">
            <v>风控经理</v>
          </cell>
        </row>
        <row r="687">
          <cell r="A687" t="str">
            <v>陈宇驰</v>
          </cell>
          <cell r="B687" t="str">
            <v>上海嵩恒网络科技股份有限公司</v>
          </cell>
          <cell r="C687" t="str">
            <v>东方头条事业部</v>
          </cell>
          <cell r="D687" t="str">
            <v>大运营</v>
          </cell>
          <cell r="E687" t="str">
            <v>用户中心</v>
          </cell>
          <cell r="F687" t="str">
            <v>活动运营专员</v>
          </cell>
        </row>
        <row r="688">
          <cell r="A688" t="str">
            <v>梁恒</v>
          </cell>
          <cell r="B688" t="str">
            <v>上海嵩恒网络科技股份有限公司</v>
          </cell>
          <cell r="C688" t="str">
            <v>东方头条事业部</v>
          </cell>
          <cell r="D688" t="str">
            <v>大运营</v>
          </cell>
          <cell r="E688" t="str">
            <v>资讯中心</v>
          </cell>
          <cell r="F688" t="str">
            <v>娱乐高级编辑</v>
          </cell>
        </row>
        <row r="689">
          <cell r="A689" t="str">
            <v>朱丽君</v>
          </cell>
          <cell r="B689" t="str">
            <v>上海嵩恒网络科技股份有限公司</v>
          </cell>
          <cell r="C689" t="str">
            <v>东方头条事业部</v>
          </cell>
          <cell r="D689" t="str">
            <v>大运营</v>
          </cell>
          <cell r="E689" t="str">
            <v>渠道运营部</v>
          </cell>
          <cell r="F689" t="str">
            <v>渠道运营</v>
          </cell>
        </row>
        <row r="690">
          <cell r="A690" t="str">
            <v>张浩雪</v>
          </cell>
          <cell r="B690" t="str">
            <v>上海嵩恒网络科技股份有限公司</v>
          </cell>
          <cell r="C690" t="str">
            <v>东方头条事业部</v>
          </cell>
          <cell r="D690" t="str">
            <v>用户体验设计部</v>
          </cell>
          <cell r="E690" t="str">
            <v>设计部</v>
          </cell>
          <cell r="F690" t="str">
            <v>UI设计师</v>
          </cell>
        </row>
        <row r="691">
          <cell r="A691" t="str">
            <v>刘文慧</v>
          </cell>
          <cell r="B691" t="str">
            <v>上海嵩恒网络科技股份有限公司</v>
          </cell>
          <cell r="C691" t="str">
            <v>东方头条事业部</v>
          </cell>
          <cell r="D691" t="str">
            <v>大运营</v>
          </cell>
          <cell r="E691" t="str">
            <v>内容审核中心</v>
          </cell>
          <cell r="F691" t="str">
            <v>东方号新闻审核</v>
          </cell>
        </row>
        <row r="692">
          <cell r="A692" t="str">
            <v>高慧敏</v>
          </cell>
          <cell r="B692" t="str">
            <v>上海嵩恒网络科技股份有限公司</v>
          </cell>
          <cell r="C692" t="str">
            <v>东方头条事业部</v>
          </cell>
          <cell r="D692" t="str">
            <v>研发部</v>
          </cell>
          <cell r="E692" t="str">
            <v>测试部</v>
          </cell>
          <cell r="F692" t="str">
            <v>软件测试工程师</v>
          </cell>
        </row>
        <row r="693">
          <cell r="A693" t="str">
            <v>朱照红</v>
          </cell>
          <cell r="B693" t="str">
            <v>上海嵩恒网络科技股份有限公司</v>
          </cell>
          <cell r="C693" t="str">
            <v>东方头条事业部</v>
          </cell>
          <cell r="D693" t="str">
            <v>大运营</v>
          </cell>
          <cell r="E693" t="str">
            <v>网站运营部</v>
          </cell>
          <cell r="F693" t="str">
            <v>网站编辑</v>
          </cell>
        </row>
        <row r="694">
          <cell r="A694" t="str">
            <v>戴成玉</v>
          </cell>
          <cell r="B694" t="str">
            <v>上海嵩恒网络科技股份有限公司</v>
          </cell>
          <cell r="C694" t="str">
            <v>东方头条事业部</v>
          </cell>
          <cell r="D694" t="str">
            <v>用户体验设计部</v>
          </cell>
          <cell r="E694" t="str">
            <v>设计部</v>
          </cell>
          <cell r="F694" t="str">
            <v>资深UI设计师</v>
          </cell>
        </row>
        <row r="695">
          <cell r="A695" t="str">
            <v>赵世亭</v>
          </cell>
          <cell r="B695" t="str">
            <v>上海嵩恒网络科技股份有限公司</v>
          </cell>
          <cell r="C695" t="str">
            <v>研究院</v>
          </cell>
          <cell r="D695" t="str">
            <v>罗塞塔实验室</v>
          </cell>
          <cell r="E695" t="str">
            <v/>
          </cell>
          <cell r="F695" t="str">
            <v>自然语言工程师</v>
          </cell>
        </row>
        <row r="696">
          <cell r="A696" t="str">
            <v>周佳莉</v>
          </cell>
          <cell r="B696" t="str">
            <v>上海嵩恒网络科技股份有限公司</v>
          </cell>
          <cell r="C696" t="str">
            <v>东方头条事业部</v>
          </cell>
          <cell r="D696" t="str">
            <v>大运营</v>
          </cell>
          <cell r="E696" t="str">
            <v>用户中心</v>
          </cell>
          <cell r="F696" t="str">
            <v>客服专员</v>
          </cell>
        </row>
        <row r="697">
          <cell r="A697" t="str">
            <v>汤静华</v>
          </cell>
          <cell r="B697" t="str">
            <v>上海嵩恒网络科技股份有限公司</v>
          </cell>
          <cell r="C697" t="str">
            <v>行政人事部</v>
          </cell>
          <cell r="D697" t="str">
            <v>行政部</v>
          </cell>
          <cell r="E697" t="str">
            <v/>
          </cell>
          <cell r="F697" t="str">
            <v>总编室司机</v>
          </cell>
        </row>
        <row r="698">
          <cell r="A698" t="str">
            <v>周志强</v>
          </cell>
          <cell r="B698" t="str">
            <v>上海高欣计算机系统有限公司</v>
          </cell>
          <cell r="C698" t="str">
            <v>行政人事部</v>
          </cell>
        </row>
        <row r="698">
          <cell r="F698" t="str">
            <v>司机</v>
          </cell>
        </row>
        <row r="699">
          <cell r="A699" t="str">
            <v>桑文静</v>
          </cell>
          <cell r="B699" t="str">
            <v>上海高欣计算机系统有限公司</v>
          </cell>
          <cell r="C699" t="str">
            <v>行政人事部</v>
          </cell>
        </row>
        <row r="700">
          <cell r="A700" t="str">
            <v>周雯雯</v>
          </cell>
          <cell r="B700" t="str">
            <v>上海高欣计算机系统有限公司</v>
          </cell>
          <cell r="C700" t="str">
            <v>行政人事部</v>
          </cell>
        </row>
        <row r="701">
          <cell r="A701" t="str">
            <v>刘立丰</v>
          </cell>
          <cell r="B701" t="str">
            <v>上海嵩恒网络科技股份有限公司</v>
          </cell>
          <cell r="C701" t="str">
            <v>研究院</v>
          </cell>
          <cell r="D701" t="str">
            <v>数据分析技术部</v>
          </cell>
          <cell r="E701" t="str">
            <v>数据开发组</v>
          </cell>
          <cell r="F701" t="str">
            <v>数据开发工程师</v>
          </cell>
        </row>
        <row r="702">
          <cell r="A702" t="str">
            <v>SMITH KEN</v>
          </cell>
          <cell r="B702" t="str">
            <v>上海嵩恒网络科技股份有限公司</v>
          </cell>
          <cell r="C702" t="str">
            <v>销售部</v>
          </cell>
          <cell r="D702" t="str">
            <v>品牌广告组</v>
          </cell>
          <cell r="E702" t="str">
            <v>一组</v>
          </cell>
          <cell r="F702" t="str">
            <v>创意总监</v>
          </cell>
        </row>
        <row r="703">
          <cell r="A703" t="str">
            <v>周丽荣</v>
          </cell>
          <cell r="B703" t="str">
            <v>上海高欣计算机系统有限公司</v>
          </cell>
          <cell r="C703" t="str">
            <v>行政人事部</v>
          </cell>
        </row>
        <row r="703">
          <cell r="F703" t="str">
            <v>保洁阿姨</v>
          </cell>
        </row>
        <row r="704">
          <cell r="A704" t="str">
            <v>蔡振东</v>
          </cell>
          <cell r="B704" t="str">
            <v>上海乐湃网络科技有限公司</v>
          </cell>
          <cell r="C704" t="str">
            <v>乐湃-苹果助手</v>
          </cell>
          <cell r="D704" t="str">
            <v>研发部</v>
          </cell>
        </row>
        <row r="704">
          <cell r="F704" t="str">
            <v>高级PHP开发工程师</v>
          </cell>
        </row>
        <row r="705">
          <cell r="A705" t="str">
            <v>陈秀明</v>
          </cell>
          <cell r="B705" t="str">
            <v>上海嵩恒网络科技股份有限公司</v>
          </cell>
          <cell r="C705" t="str">
            <v>行政人事部</v>
          </cell>
        </row>
        <row r="705">
          <cell r="F705" t="str">
            <v>保洁阿姨</v>
          </cell>
        </row>
        <row r="706">
          <cell r="A706" t="str">
            <v>曹丹</v>
          </cell>
          <cell r="B706" t="str">
            <v>上海嵩恒网络科技股份有限公司</v>
          </cell>
          <cell r="C706" t="str">
            <v>销售部</v>
          </cell>
          <cell r="D706" t="str">
            <v>猫扑项目组</v>
          </cell>
        </row>
        <row r="707">
          <cell r="A707" t="str">
            <v>杨加升</v>
          </cell>
          <cell r="B707" t="str">
            <v>上海嵩恒网络科技股份有限公司</v>
          </cell>
          <cell r="C707" t="str">
            <v>东方头条事业部</v>
          </cell>
          <cell r="D707" t="str">
            <v>大运营</v>
          </cell>
          <cell r="E707" t="str">
            <v>东方号</v>
          </cell>
          <cell r="F707" t="str">
            <v>新媒体内容编辑实习生</v>
          </cell>
        </row>
        <row r="708">
          <cell r="A708" t="str">
            <v>刘吉科</v>
          </cell>
          <cell r="B708" t="str">
            <v>上海嵩恒网络科技股份有限公司</v>
          </cell>
          <cell r="C708" t="str">
            <v>东方头条事业部</v>
          </cell>
          <cell r="D708" t="str">
            <v>大运营</v>
          </cell>
          <cell r="E708" t="str">
            <v>网站运营部</v>
          </cell>
          <cell r="F708" t="str">
            <v>运营编辑实习生</v>
          </cell>
        </row>
        <row r="709">
          <cell r="A709" t="str">
            <v>丁娜</v>
          </cell>
          <cell r="B709" t="str">
            <v>上海嵩恒网络科技股份有限公司</v>
          </cell>
          <cell r="C709" t="str">
            <v>东方头条事业部</v>
          </cell>
          <cell r="D709" t="str">
            <v>东方头条APP产品组</v>
          </cell>
        </row>
        <row r="709">
          <cell r="F709" t="str">
            <v>管理培训生</v>
          </cell>
        </row>
        <row r="710">
          <cell r="A710" t="str">
            <v>王玮</v>
          </cell>
          <cell r="B710" t="str">
            <v>上海嵩恒网络科技股份有限公司</v>
          </cell>
          <cell r="C710" t="str">
            <v>研究院</v>
          </cell>
          <cell r="D710" t="str">
            <v>商业化事业部</v>
          </cell>
          <cell r="E710" t="str">
            <v>商业化运营</v>
          </cell>
          <cell r="F710" t="str">
            <v>网站编辑实习生</v>
          </cell>
        </row>
        <row r="711">
          <cell r="A711" t="str">
            <v>黄筱媛</v>
          </cell>
          <cell r="B711" t="str">
            <v>上海嵩恒网络科技股份有限公司</v>
          </cell>
          <cell r="C711" t="str">
            <v>董秘办公室</v>
          </cell>
          <cell r="D711" t="str">
            <v>证券事务部</v>
          </cell>
        </row>
        <row r="711">
          <cell r="F711" t="str">
            <v>证券事务助理实习生</v>
          </cell>
        </row>
        <row r="712">
          <cell r="A712" t="str">
            <v>苏玲玲</v>
          </cell>
          <cell r="B712" t="str">
            <v>上海嵩恒网络科技股份有限公司</v>
          </cell>
          <cell r="C712" t="str">
            <v>东方头条事业部</v>
          </cell>
          <cell r="D712" t="str">
            <v>大运营</v>
          </cell>
          <cell r="E712" t="str">
            <v>东方号</v>
          </cell>
          <cell r="F712" t="str">
            <v>新媒体内容编辑实习生</v>
          </cell>
        </row>
        <row r="713">
          <cell r="A713" t="str">
            <v>张可星</v>
          </cell>
          <cell r="B713" t="str">
            <v>上海嵩恒网络科技股份有限公司</v>
          </cell>
          <cell r="C713" t="str">
            <v>东方头条事业部</v>
          </cell>
          <cell r="D713" t="str">
            <v>大运营</v>
          </cell>
          <cell r="E713" t="str">
            <v>东方号</v>
          </cell>
          <cell r="F713" t="str">
            <v>新媒体内容编辑实习生</v>
          </cell>
        </row>
        <row r="714">
          <cell r="A714" t="str">
            <v>郭峰</v>
          </cell>
          <cell r="B714" t="str">
            <v>上海嵩恒网络科技股份有限公司</v>
          </cell>
          <cell r="C714" t="str">
            <v>东方头条事业部</v>
          </cell>
          <cell r="D714" t="str">
            <v>大运营</v>
          </cell>
          <cell r="E714" t="str">
            <v>东方号</v>
          </cell>
          <cell r="F714" t="str">
            <v>新媒体内容编辑实习生</v>
          </cell>
        </row>
        <row r="715">
          <cell r="A715" t="str">
            <v>李倩</v>
          </cell>
          <cell r="B715" t="str">
            <v>上海嵩恒网络科技股份有限公司</v>
          </cell>
          <cell r="C715" t="str">
            <v>东方头条事业部</v>
          </cell>
          <cell r="D715" t="str">
            <v>大运营</v>
          </cell>
          <cell r="E715" t="str">
            <v>东方号</v>
          </cell>
          <cell r="F715" t="str">
            <v>新媒体内容编辑实习生</v>
          </cell>
        </row>
        <row r="716">
          <cell r="A716" t="str">
            <v>张曼1</v>
          </cell>
          <cell r="B716" t="str">
            <v>上海嵩恒网络科技股份有限公司</v>
          </cell>
          <cell r="C716" t="str">
            <v>东方头条事业部</v>
          </cell>
          <cell r="D716" t="str">
            <v>大运营</v>
          </cell>
          <cell r="E716" t="str">
            <v>东方号</v>
          </cell>
          <cell r="F716" t="str">
            <v>新媒体内容编辑实习生</v>
          </cell>
        </row>
        <row r="717">
          <cell r="A717" t="str">
            <v>曹婕</v>
          </cell>
          <cell r="B717" t="str">
            <v>上海嵩恒网络科技股份有限公司</v>
          </cell>
          <cell r="C717" t="str">
            <v>东方头条事业部</v>
          </cell>
          <cell r="D717" t="str">
            <v>大运营</v>
          </cell>
          <cell r="E717" t="str">
            <v>东方号</v>
          </cell>
          <cell r="F717" t="str">
            <v>新媒体内容编辑实习生</v>
          </cell>
        </row>
        <row r="718">
          <cell r="A718" t="str">
            <v>胡永飞</v>
          </cell>
          <cell r="B718" t="str">
            <v>上海嵩恒网络科技股份有限公司</v>
          </cell>
          <cell r="C718" t="str">
            <v>东方头条事业部</v>
          </cell>
          <cell r="D718" t="str">
            <v>大运营</v>
          </cell>
          <cell r="E718" t="str">
            <v>东方号</v>
          </cell>
          <cell r="F718" t="str">
            <v>新媒体内容编辑实习生</v>
          </cell>
        </row>
        <row r="719">
          <cell r="A719" t="str">
            <v>李晓婉</v>
          </cell>
          <cell r="B719" t="str">
            <v>上海嵩恒网络科技股份有限公司</v>
          </cell>
          <cell r="C719" t="str">
            <v>CEO办公室</v>
          </cell>
        </row>
        <row r="719">
          <cell r="F719" t="str">
            <v>CEO办公室秘书实习生</v>
          </cell>
        </row>
        <row r="720">
          <cell r="A720" t="str">
            <v>江伊伊</v>
          </cell>
          <cell r="B720" t="str">
            <v>上海高欣计算机系统有限公司</v>
          </cell>
          <cell r="C720" t="str">
            <v>施贻灿项目组</v>
          </cell>
        </row>
        <row r="720">
          <cell r="F720" t="str">
            <v>UI设计师实习生</v>
          </cell>
        </row>
        <row r="721">
          <cell r="A721" t="str">
            <v>王浩</v>
          </cell>
          <cell r="B721" t="str">
            <v>上海高欣计算机系统有限公司</v>
          </cell>
          <cell r="C721" t="str">
            <v>施贻灿项目组</v>
          </cell>
        </row>
        <row r="721">
          <cell r="F721" t="str">
            <v>UI设计师实习生</v>
          </cell>
        </row>
        <row r="722">
          <cell r="A722" t="str">
            <v>蒋怡蕾</v>
          </cell>
          <cell r="B722" t="str">
            <v>上海嵩恒网络科技股份有限公司</v>
          </cell>
          <cell r="C722" t="str">
            <v>总编室</v>
          </cell>
          <cell r="D722" t="str">
            <v>编辑部</v>
          </cell>
          <cell r="E722" t="str">
            <v/>
          </cell>
          <cell r="F722" t="str">
            <v>内容编辑实习生</v>
          </cell>
        </row>
        <row r="723">
          <cell r="A723" t="str">
            <v>侯新策</v>
          </cell>
          <cell r="B723" t="str">
            <v>上海嵩恒网络科技股份有限公司</v>
          </cell>
          <cell r="C723" t="str">
            <v>软件中心</v>
          </cell>
          <cell r="D723" t="str">
            <v>产品组</v>
          </cell>
        </row>
        <row r="723">
          <cell r="F723" t="str">
            <v>UI设计师实习生</v>
          </cell>
        </row>
        <row r="724">
          <cell r="A724" t="str">
            <v>张文博</v>
          </cell>
          <cell r="B724" t="str">
            <v>上海嵩恒网络科技股份有限公司</v>
          </cell>
          <cell r="C724" t="str">
            <v>研究院</v>
          </cell>
          <cell r="D724" t="str">
            <v>罗塞塔实验室</v>
          </cell>
        </row>
        <row r="724">
          <cell r="F724" t="str">
            <v>自然语言工程师实习生</v>
          </cell>
        </row>
        <row r="725">
          <cell r="A725" t="str">
            <v>王姣1</v>
          </cell>
          <cell r="B725" t="str">
            <v>上海嵩恒网络科技股份有限公司</v>
          </cell>
          <cell r="C725" t="str">
            <v>行政人事部</v>
          </cell>
          <cell r="D725" t="str">
            <v>人力资源部</v>
          </cell>
        </row>
        <row r="725">
          <cell r="F725" t="str">
            <v>人力资源实习生</v>
          </cell>
        </row>
        <row r="726">
          <cell r="A726" t="str">
            <v>张凯</v>
          </cell>
          <cell r="B726" t="str">
            <v>上海嵩恒网络科技股份有限公司</v>
          </cell>
          <cell r="C726" t="str">
            <v>运营中心</v>
          </cell>
          <cell r="D726" t="str">
            <v>网站运营部</v>
          </cell>
        </row>
        <row r="726">
          <cell r="F726" t="str">
            <v>产品运营实习生</v>
          </cell>
        </row>
        <row r="727">
          <cell r="A727" t="str">
            <v>徐靖宇</v>
          </cell>
          <cell r="B727" t="str">
            <v>上海嵩恒网络科技股份有限公司</v>
          </cell>
          <cell r="C727" t="str">
            <v>猫扑事业部</v>
          </cell>
          <cell r="D727" t="str">
            <v>运营部</v>
          </cell>
        </row>
        <row r="727">
          <cell r="F727" t="str">
            <v>社区运营实习生</v>
          </cell>
        </row>
        <row r="728">
          <cell r="A728" t="str">
            <v>程峰</v>
          </cell>
          <cell r="B728" t="str">
            <v>上海嵩恒网络科技股份有限公司</v>
          </cell>
          <cell r="C728" t="str">
            <v>研究院</v>
          </cell>
          <cell r="D728" t="str">
            <v>罗塞塔实验室</v>
          </cell>
        </row>
        <row r="728">
          <cell r="F728" t="str">
            <v>实验室实习生</v>
          </cell>
        </row>
        <row r="729">
          <cell r="A729" t="str">
            <v>王西子</v>
          </cell>
          <cell r="B729" t="str">
            <v>上海嵩恒网络科技股份有限公司</v>
          </cell>
          <cell r="C729" t="str">
            <v>研究院</v>
          </cell>
          <cell r="D729" t="str">
            <v>罗塞塔实验室</v>
          </cell>
        </row>
        <row r="729">
          <cell r="F729" t="str">
            <v>实验室实习生</v>
          </cell>
        </row>
        <row r="730">
          <cell r="A730" t="str">
            <v>蒋铭仁</v>
          </cell>
          <cell r="B730" t="str">
            <v>上海嵩恒网络科技股份有限公司</v>
          </cell>
          <cell r="C730" t="str">
            <v>总编室</v>
          </cell>
          <cell r="D730" t="str">
            <v>编辑部</v>
          </cell>
        </row>
        <row r="730">
          <cell r="F730" t="str">
            <v>编辑实习生</v>
          </cell>
        </row>
        <row r="731">
          <cell r="A731" t="str">
            <v>赵胜男</v>
          </cell>
          <cell r="B731" t="str">
            <v>上海嵩恒网络科技股份有限公司</v>
          </cell>
          <cell r="C731" t="str">
            <v>运营中心</v>
          </cell>
          <cell r="D731" t="str">
            <v>资讯中心</v>
          </cell>
          <cell r="E731" t="str">
            <v>娱乐中心</v>
          </cell>
          <cell r="F731" t="str">
            <v>新媒体运营实习生</v>
          </cell>
        </row>
        <row r="732">
          <cell r="A732" t="str">
            <v>马月莹</v>
          </cell>
          <cell r="B732" t="str">
            <v>上海嵩恒网络科技股份有限公司</v>
          </cell>
          <cell r="C732" t="str">
            <v>销售部</v>
          </cell>
          <cell r="D732" t="str">
            <v>效果广告组</v>
          </cell>
        </row>
        <row r="732">
          <cell r="F732" t="str">
            <v>部门助理实习生</v>
          </cell>
        </row>
        <row r="733">
          <cell r="A733" t="str">
            <v>谭雯琪</v>
          </cell>
          <cell r="B733" t="str">
            <v>上海嵩恒网络科技股份有限公司</v>
          </cell>
          <cell r="C733" t="str">
            <v>运营中心</v>
          </cell>
          <cell r="D733" t="str">
            <v>用户中心</v>
          </cell>
        </row>
        <row r="733">
          <cell r="F733" t="str">
            <v>运营实习生</v>
          </cell>
        </row>
        <row r="734">
          <cell r="A734" t="str">
            <v>熊瑶</v>
          </cell>
          <cell r="B734" t="str">
            <v>上海嵩恒网络科技股份有限公司</v>
          </cell>
          <cell r="C734" t="str">
            <v>市场部</v>
          </cell>
          <cell r="D734" t="str">
            <v>联盟发展部</v>
          </cell>
          <cell r="E734" t="str">
            <v>聯盟发展部</v>
          </cell>
          <cell r="F734" t="str">
            <v>市场助理实习生</v>
          </cell>
        </row>
        <row r="735">
          <cell r="A735" t="str">
            <v>马文佳</v>
          </cell>
          <cell r="B735" t="str">
            <v>上海嵩恒网络科技股份有限公司</v>
          </cell>
          <cell r="C735" t="str">
            <v>研究院</v>
          </cell>
          <cell r="D735" t="str">
            <v>数据分析技术部</v>
          </cell>
          <cell r="E735" t="str">
            <v>鸡腿饭工作室</v>
          </cell>
          <cell r="F735" t="str">
            <v>自然语言工程师实习生</v>
          </cell>
        </row>
        <row r="736">
          <cell r="A736" t="str">
            <v>蔡晓雨</v>
          </cell>
          <cell r="B736" t="str">
            <v>上海嵩恒网络科技股份有限公司</v>
          </cell>
          <cell r="C736" t="str">
            <v>研究院</v>
          </cell>
          <cell r="D736" t="str">
            <v>数据分析技术部</v>
          </cell>
        </row>
        <row r="736">
          <cell r="F736" t="str">
            <v>管理培训生</v>
          </cell>
        </row>
        <row r="737">
          <cell r="A737" t="str">
            <v>王旭晶</v>
          </cell>
          <cell r="B737" t="str">
            <v>上海嵩恒网络科技股份有限公司</v>
          </cell>
          <cell r="C737" t="str">
            <v>研究院</v>
          </cell>
          <cell r="D737" t="str">
            <v>商业化事业部</v>
          </cell>
          <cell r="E737" t="str">
            <v>商业化运营</v>
          </cell>
          <cell r="F737" t="str">
            <v>网站编辑实习生</v>
          </cell>
        </row>
        <row r="738">
          <cell r="A738" t="str">
            <v>张甜甜1</v>
          </cell>
          <cell r="B738" t="str">
            <v>上海嵩恒网络科技股份有限公司</v>
          </cell>
          <cell r="C738" t="str">
            <v>东方头条事业部</v>
          </cell>
          <cell r="D738" t="str">
            <v>大运营</v>
          </cell>
          <cell r="E738" t="str">
            <v>东方号</v>
          </cell>
          <cell r="F738" t="str">
            <v>新媒体内容编辑实习生</v>
          </cell>
        </row>
        <row r="739">
          <cell r="A739" t="str">
            <v>刘璐雅</v>
          </cell>
          <cell r="B739" t="str">
            <v>上海嵩恒网络科技股份有限公司</v>
          </cell>
          <cell r="C739" t="str">
            <v>东方头条事业部</v>
          </cell>
          <cell r="D739" t="str">
            <v>大运营</v>
          </cell>
          <cell r="E739" t="str">
            <v>短视频中心</v>
          </cell>
          <cell r="F739" t="str">
            <v>后期制作实习生</v>
          </cell>
        </row>
        <row r="740">
          <cell r="A740" t="str">
            <v>王子璇</v>
          </cell>
          <cell r="B740" t="str">
            <v>上海嵩恒网络科技股份有限公司</v>
          </cell>
          <cell r="C740" t="str">
            <v>东方头条事业部</v>
          </cell>
          <cell r="D740" t="str">
            <v>大运营</v>
          </cell>
          <cell r="E740" t="str">
            <v>东方号</v>
          </cell>
          <cell r="F740" t="str">
            <v>新媒体内容编辑实习生</v>
          </cell>
        </row>
      </sheetData>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考勤表"/>
      <sheetName val="排班时间"/>
      <sheetName val="数据有效"/>
      <sheetName val="Sheet1"/>
    </sheetNames>
    <sheetDataSet>
      <sheetData sheetId="0"/>
      <sheetData sheetId="1"/>
      <sheetData sheetId="2"/>
      <sheetData sheetId="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BG790"/>
  <sheetViews>
    <sheetView tabSelected="1" workbookViewId="0">
      <pane xSplit="4" ySplit="1" topLeftCell="E2" activePane="bottomRight" state="frozen"/>
      <selection/>
      <selection pane="topRight"/>
      <selection pane="bottomLeft"/>
      <selection pane="bottomRight" activeCell="A1" sqref="A1"/>
    </sheetView>
  </sheetViews>
  <sheetFormatPr defaultColWidth="22.375" defaultRowHeight="26" customHeight="1"/>
  <cols>
    <col min="1" max="1" width="9.625" style="193" customWidth="1"/>
    <col min="2" max="2" width="24.375" style="193" customWidth="1"/>
    <col min="3" max="3" width="12.375" style="193" customWidth="1"/>
    <col min="4" max="4" width="14.375" style="193" customWidth="1"/>
    <col min="5" max="35" width="5.5" style="210" customWidth="1"/>
    <col min="36" max="38" width="6" style="209" customWidth="1"/>
    <col min="39" max="39" width="6.25" style="209" customWidth="1"/>
    <col min="40" max="40" width="6.38333333333333" style="209" customWidth="1"/>
    <col min="41" max="45" width="6" style="209" customWidth="1"/>
    <col min="46" max="46" width="5.5" style="209" customWidth="1"/>
    <col min="47" max="47" width="6.375" style="209" customWidth="1"/>
    <col min="48" max="48" width="7.49166666666667" style="209" customWidth="1"/>
    <col min="49" max="49" width="6" style="209" customWidth="1"/>
    <col min="50" max="50" width="12.125" style="209" customWidth="1"/>
    <col min="51" max="51" width="10.875" style="209" customWidth="1"/>
    <col min="52" max="52" width="7.5" style="209" customWidth="1"/>
    <col min="53" max="53" width="8.125" style="209" customWidth="1"/>
    <col min="54" max="56" width="6" style="209" customWidth="1"/>
    <col min="57" max="57" width="7.35833333333333" style="209" customWidth="1"/>
    <col min="58" max="59" width="6" style="209" customWidth="1"/>
    <col min="60" max="60" width="8.46666666666667" style="209" customWidth="1"/>
    <col min="61" max="16384" width="22.375" style="209" customWidth="1"/>
  </cols>
  <sheetData>
    <row r="1" ht="29" customHeight="1" spans="1:59">
      <c r="A1" s="197" t="s">
        <v>0</v>
      </c>
      <c r="B1" s="197" t="s">
        <v>1</v>
      </c>
      <c r="C1" s="197" t="s">
        <v>2</v>
      </c>
      <c r="D1" s="197" t="s">
        <v>3</v>
      </c>
      <c r="E1" s="211" t="s">
        <v>4</v>
      </c>
      <c r="F1" s="211" t="s">
        <v>5</v>
      </c>
      <c r="G1" s="211" t="s">
        <v>6</v>
      </c>
      <c r="H1" s="211" t="s">
        <v>7</v>
      </c>
      <c r="I1" s="211" t="s">
        <v>8</v>
      </c>
      <c r="J1" s="211" t="s">
        <v>9</v>
      </c>
      <c r="K1" s="211" t="s">
        <v>10</v>
      </c>
      <c r="L1" s="211" t="s">
        <v>11</v>
      </c>
      <c r="M1" s="211" t="s">
        <v>12</v>
      </c>
      <c r="N1" s="211" t="s">
        <v>6</v>
      </c>
      <c r="O1" s="211" t="s">
        <v>7</v>
      </c>
      <c r="P1" s="211" t="s">
        <v>13</v>
      </c>
      <c r="Q1" s="211" t="s">
        <v>14</v>
      </c>
      <c r="R1" s="211" t="s">
        <v>15</v>
      </c>
      <c r="S1" s="211" t="s">
        <v>16</v>
      </c>
      <c r="T1" s="211" t="s">
        <v>17</v>
      </c>
      <c r="U1" s="211" t="s">
        <v>6</v>
      </c>
      <c r="V1" s="211" t="s">
        <v>7</v>
      </c>
      <c r="W1" s="211" t="s">
        <v>18</v>
      </c>
      <c r="X1" s="211" t="s">
        <v>19</v>
      </c>
      <c r="Y1" s="211" t="s">
        <v>20</v>
      </c>
      <c r="Z1" s="211" t="s">
        <v>21</v>
      </c>
      <c r="AA1" s="211" t="s">
        <v>22</v>
      </c>
      <c r="AB1" s="211" t="s">
        <v>6</v>
      </c>
      <c r="AC1" s="211" t="s">
        <v>7</v>
      </c>
      <c r="AD1" s="211" t="s">
        <v>23</v>
      </c>
      <c r="AE1" s="211" t="s">
        <v>24</v>
      </c>
      <c r="AF1" s="211" t="s">
        <v>25</v>
      </c>
      <c r="AG1" s="211" t="s">
        <v>26</v>
      </c>
      <c r="AH1" s="211" t="s">
        <v>27</v>
      </c>
      <c r="AI1" s="211" t="s">
        <v>6</v>
      </c>
      <c r="AJ1" s="213" t="s">
        <v>28</v>
      </c>
      <c r="AK1" s="213" t="s">
        <v>29</v>
      </c>
      <c r="AL1" s="213" t="s">
        <v>30</v>
      </c>
      <c r="AM1" s="214" t="s">
        <v>31</v>
      </c>
      <c r="AN1" s="215" t="s">
        <v>32</v>
      </c>
      <c r="AO1" s="216" t="s">
        <v>33</v>
      </c>
      <c r="AP1" s="217" t="s">
        <v>34</v>
      </c>
      <c r="AQ1" s="218" t="s">
        <v>35</v>
      </c>
      <c r="AR1" s="219" t="s">
        <v>36</v>
      </c>
      <c r="AS1" s="220" t="s">
        <v>37</v>
      </c>
      <c r="AT1" s="221" t="s">
        <v>38</v>
      </c>
      <c r="AU1" s="222" t="s">
        <v>39</v>
      </c>
      <c r="AV1" s="217" t="s">
        <v>40</v>
      </c>
      <c r="AW1" s="223" t="s">
        <v>41</v>
      </c>
      <c r="AX1" s="224" t="s">
        <v>42</v>
      </c>
      <c r="AY1" s="225" t="s">
        <v>43</v>
      </c>
      <c r="AZ1" s="226" t="s">
        <v>44</v>
      </c>
      <c r="BA1" s="227" t="s">
        <v>45</v>
      </c>
      <c r="BB1" s="228" t="s">
        <v>46</v>
      </c>
      <c r="BC1" s="228" t="s">
        <v>47</v>
      </c>
      <c r="BD1" s="229" t="s">
        <v>48</v>
      </c>
      <c r="BE1" s="230" t="s">
        <v>49</v>
      </c>
      <c r="BF1" s="230" t="s">
        <v>50</v>
      </c>
      <c r="BG1" s="230" t="s">
        <v>51</v>
      </c>
    </row>
    <row r="2" customHeight="1" spans="1:59">
      <c r="A2" s="199" t="s">
        <v>52</v>
      </c>
      <c r="B2" s="199" t="s">
        <v>53</v>
      </c>
      <c r="C2" s="199" t="s">
        <v>54</v>
      </c>
      <c r="D2" s="199" t="s">
        <v>55</v>
      </c>
      <c r="E2" s="143"/>
      <c r="F2" s="143"/>
      <c r="G2" s="143"/>
      <c r="H2" s="143"/>
      <c r="I2" s="143"/>
      <c r="J2" s="143"/>
      <c r="K2" s="143"/>
      <c r="L2" s="143"/>
      <c r="M2" s="143"/>
      <c r="N2" s="143"/>
      <c r="O2" s="143"/>
      <c r="P2" s="143"/>
      <c r="Q2" s="143"/>
      <c r="R2" s="143"/>
      <c r="S2" s="143"/>
      <c r="T2" s="143"/>
      <c r="U2" s="143"/>
      <c r="V2" s="143"/>
      <c r="W2" s="143"/>
      <c r="X2" s="143"/>
      <c r="Y2" s="143"/>
      <c r="Z2" s="143"/>
      <c r="AA2" s="143"/>
      <c r="AB2" s="144"/>
      <c r="AC2" s="144"/>
      <c r="AD2" s="143"/>
      <c r="AE2" s="143"/>
      <c r="AF2" s="143"/>
      <c r="AG2" s="143"/>
      <c r="AH2" s="143"/>
      <c r="AI2" s="143"/>
      <c r="AJ2" s="156"/>
      <c r="AK2" s="156"/>
      <c r="AL2" s="156">
        <f>AK2+AJ2</f>
        <v>0</v>
      </c>
      <c r="AM2" s="156">
        <f>VLOOKUP(A2,匹配!E:L,8,0)</f>
        <v>0</v>
      </c>
      <c r="AN2" s="156">
        <f>VLOOKUP(A2,匹配!E:F,2,0)</f>
        <v>22</v>
      </c>
      <c r="AO2" s="156"/>
      <c r="AP2" s="156">
        <f>VLOOKUP(A2,匹配!E:H,4,0)</f>
        <v>0</v>
      </c>
      <c r="AQ2" s="156">
        <f>VLOOKUP(A2,匹配!E:N,10,0)</f>
        <v>0</v>
      </c>
      <c r="AR2" s="156">
        <f>VLOOKUP(A2,匹配!E:I,5,0)</f>
        <v>0</v>
      </c>
      <c r="AS2" s="156">
        <f>VLOOKUP(A2,匹配!E:K,7,0)</f>
        <v>0</v>
      </c>
      <c r="AT2" s="156"/>
      <c r="AU2" s="156">
        <f>VLOOKUP(A2,匹配!E:M,9,0)</f>
        <v>0</v>
      </c>
      <c r="AV2" s="156"/>
      <c r="AW2" s="156"/>
      <c r="AX2" s="242"/>
      <c r="AY2" s="243"/>
      <c r="AZ2" s="156">
        <f>BA2</f>
        <v>0</v>
      </c>
      <c r="BA2" s="156">
        <f>22-AM2-AN2-AP2-AQ2-AR2-AS2-AV2</f>
        <v>0</v>
      </c>
      <c r="BB2" s="156">
        <f>VLOOKUP(A2,过21点!A:AS,45,0)</f>
        <v>0</v>
      </c>
      <c r="BC2" s="156">
        <f>VLOOKUP(A2,过21点!A:AT,46,0)</f>
        <v>0</v>
      </c>
      <c r="BD2" s="156"/>
      <c r="BE2" s="156">
        <f>VLOOKUP(A2,过21点!A:AV,48,0)</f>
        <v>0</v>
      </c>
      <c r="BF2" s="156"/>
      <c r="BG2" s="156"/>
    </row>
    <row r="3" customHeight="1" spans="1:59">
      <c r="A3" s="239" t="s">
        <v>56</v>
      </c>
      <c r="B3" s="199" t="s">
        <v>53</v>
      </c>
      <c r="C3" s="199" t="s">
        <v>54</v>
      </c>
      <c r="D3" s="199" t="s">
        <v>57</v>
      </c>
      <c r="E3" s="144"/>
      <c r="F3" s="144"/>
      <c r="G3" s="144"/>
      <c r="H3" s="144"/>
      <c r="I3" s="144"/>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56"/>
      <c r="AK3" s="156"/>
      <c r="AL3" s="156">
        <f t="shared" ref="AL3:AL66" si="0">AK3+AJ3</f>
        <v>0</v>
      </c>
      <c r="AM3" s="156"/>
      <c r="AN3" s="156"/>
      <c r="AO3" s="156"/>
      <c r="AP3" s="156"/>
      <c r="AQ3" s="156"/>
      <c r="AR3" s="156"/>
      <c r="AS3" s="156"/>
      <c r="AT3" s="156"/>
      <c r="AU3" s="156"/>
      <c r="AV3" s="156"/>
      <c r="AW3" s="156"/>
      <c r="AX3" s="242"/>
      <c r="AY3" s="243"/>
      <c r="AZ3" s="156">
        <f t="shared" ref="AZ3:AZ66" si="1">BA3</f>
        <v>22</v>
      </c>
      <c r="BA3" s="156">
        <f t="shared" ref="BA3:BA66" si="2">22-AM3-AN3-AP3-AQ3-AR3-AS3-AV3</f>
        <v>22</v>
      </c>
      <c r="BB3" s="156">
        <f>VLOOKUP(A3,过21点!A:AS,45,0)</f>
        <v>0</v>
      </c>
      <c r="BC3" s="156">
        <f>VLOOKUP(A3,过21点!A:AT,46,0)</f>
        <v>0</v>
      </c>
      <c r="BD3" s="156"/>
      <c r="BE3" s="156">
        <f>VLOOKUP(A3,过21点!A:AV,48,0)</f>
        <v>0</v>
      </c>
      <c r="BF3" s="156"/>
      <c r="BG3" s="156"/>
    </row>
    <row r="4" customHeight="1" spans="1:59">
      <c r="A4" s="239" t="s">
        <v>58</v>
      </c>
      <c r="B4" s="199" t="s">
        <v>53</v>
      </c>
      <c r="C4" s="199" t="s">
        <v>59</v>
      </c>
      <c r="D4" s="199" t="s">
        <v>60</v>
      </c>
      <c r="E4" s="144"/>
      <c r="F4" s="144"/>
      <c r="G4" s="144"/>
      <c r="H4" s="144"/>
      <c r="I4" s="144"/>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56"/>
      <c r="AK4" s="156"/>
      <c r="AL4" s="156">
        <f t="shared" si="0"/>
        <v>0</v>
      </c>
      <c r="AM4" s="156"/>
      <c r="AN4" s="156"/>
      <c r="AO4" s="156"/>
      <c r="AP4" s="156"/>
      <c r="AQ4" s="156"/>
      <c r="AR4" s="156"/>
      <c r="AS4" s="156"/>
      <c r="AT4" s="156"/>
      <c r="AU4" s="156"/>
      <c r="AV4" s="156"/>
      <c r="AW4" s="156"/>
      <c r="AX4" s="242"/>
      <c r="AY4" s="243"/>
      <c r="AZ4" s="156">
        <f t="shared" si="1"/>
        <v>22</v>
      </c>
      <c r="BA4" s="156">
        <f t="shared" si="2"/>
        <v>22</v>
      </c>
      <c r="BB4" s="156">
        <f>VLOOKUP(A4,过21点!A:AS,45,0)</f>
        <v>0</v>
      </c>
      <c r="BC4" s="156">
        <f>VLOOKUP(A4,过21点!A:AT,46,0)</f>
        <v>0</v>
      </c>
      <c r="BD4" s="156"/>
      <c r="BE4" s="156">
        <f>VLOOKUP(A4,过21点!A:AV,48,0)</f>
        <v>0</v>
      </c>
      <c r="BF4" s="156"/>
      <c r="BG4" s="156"/>
    </row>
    <row r="5" customHeight="1" spans="1:59">
      <c r="A5" s="199" t="s">
        <v>61</v>
      </c>
      <c r="B5" s="199" t="s">
        <v>53</v>
      </c>
      <c r="C5" s="199" t="s">
        <v>62</v>
      </c>
      <c r="D5" s="199" t="s">
        <v>63</v>
      </c>
      <c r="E5" s="143" t="s">
        <v>64</v>
      </c>
      <c r="F5" s="143" t="s">
        <v>65</v>
      </c>
      <c r="G5" s="144"/>
      <c r="H5" s="144"/>
      <c r="I5" s="144" t="s">
        <v>66</v>
      </c>
      <c r="J5" s="144" t="s">
        <v>67</v>
      </c>
      <c r="K5" s="144" t="s">
        <v>68</v>
      </c>
      <c r="L5" s="144" t="s">
        <v>69</v>
      </c>
      <c r="M5" s="144" t="s">
        <v>70</v>
      </c>
      <c r="N5" s="144"/>
      <c r="O5" s="144"/>
      <c r="P5" s="143" t="s">
        <v>71</v>
      </c>
      <c r="Q5" s="143" t="s">
        <v>72</v>
      </c>
      <c r="R5" s="144" t="s">
        <v>73</v>
      </c>
      <c r="S5" s="144" t="s">
        <v>74</v>
      </c>
      <c r="T5" s="144" t="s">
        <v>75</v>
      </c>
      <c r="U5" s="144"/>
      <c r="V5" s="144"/>
      <c r="W5" s="144" t="s">
        <v>76</v>
      </c>
      <c r="X5" s="144" t="s">
        <v>77</v>
      </c>
      <c r="Y5" s="144" t="s">
        <v>78</v>
      </c>
      <c r="Z5" s="144" t="s">
        <v>79</v>
      </c>
      <c r="AA5" s="144" t="s">
        <v>80</v>
      </c>
      <c r="AB5" s="144"/>
      <c r="AC5" s="144"/>
      <c r="AD5" s="144" t="s">
        <v>81</v>
      </c>
      <c r="AE5" s="144" t="s">
        <v>82</v>
      </c>
      <c r="AF5" s="144" t="s">
        <v>83</v>
      </c>
      <c r="AG5" s="144" t="s">
        <v>84</v>
      </c>
      <c r="AH5" s="143" t="s">
        <v>85</v>
      </c>
      <c r="AI5" s="144"/>
      <c r="AJ5" s="156"/>
      <c r="AK5" s="156">
        <f>VLOOKUP(A5,匹配!A:B,2,0)</f>
        <v>4</v>
      </c>
      <c r="AL5" s="156">
        <f t="shared" si="0"/>
        <v>4</v>
      </c>
      <c r="AM5" s="156">
        <f>VLOOKUP(A5,匹配!E:L,8,0)</f>
        <v>0</v>
      </c>
      <c r="AN5" s="156">
        <f>VLOOKUP(A5,匹配!E:F,2,0)</f>
        <v>0</v>
      </c>
      <c r="AO5" s="156"/>
      <c r="AP5" s="156">
        <f>VLOOKUP(A5,匹配!E:H,4,0)</f>
        <v>0</v>
      </c>
      <c r="AQ5" s="156">
        <f>VLOOKUP(A5,匹配!E:N,10,0)</f>
        <v>0</v>
      </c>
      <c r="AR5" s="156">
        <f>VLOOKUP(A5,匹配!E:I,5,0)</f>
        <v>0</v>
      </c>
      <c r="AS5" s="156">
        <f>VLOOKUP(A5,匹配!E:K,7,0)</f>
        <v>0</v>
      </c>
      <c r="AT5" s="156"/>
      <c r="AU5" s="156">
        <f>VLOOKUP(A5,匹配!E:M,9,0)</f>
        <v>0.375</v>
      </c>
      <c r="AV5" s="156"/>
      <c r="AW5" s="156"/>
      <c r="AX5" s="242"/>
      <c r="AY5" s="243"/>
      <c r="AZ5" s="156">
        <f t="shared" si="1"/>
        <v>22</v>
      </c>
      <c r="BA5" s="156">
        <f t="shared" si="2"/>
        <v>22</v>
      </c>
      <c r="BB5" s="156">
        <f>VLOOKUP(A5,过21点!A:AS,45,0)</f>
        <v>2</v>
      </c>
      <c r="BC5" s="156">
        <f>VLOOKUP(A5,过21点!A:AT,46,0)</f>
        <v>11</v>
      </c>
      <c r="BD5" s="156"/>
      <c r="BE5" s="156">
        <f>VLOOKUP(A5,过21点!A:AV,48,0)</f>
        <v>0</v>
      </c>
      <c r="BF5" s="156"/>
      <c r="BG5" s="156"/>
    </row>
    <row r="6" customHeight="1" spans="1:59">
      <c r="A6" s="240" t="s">
        <v>86</v>
      </c>
      <c r="B6" s="199" t="s">
        <v>53</v>
      </c>
      <c r="C6" s="199" t="s">
        <v>62</v>
      </c>
      <c r="D6" s="199" t="s">
        <v>87</v>
      </c>
      <c r="E6" s="144" t="s">
        <v>88</v>
      </c>
      <c r="F6" s="144"/>
      <c r="G6" s="144"/>
      <c r="H6" s="144"/>
      <c r="I6" s="144"/>
      <c r="J6" s="144"/>
      <c r="K6" s="144"/>
      <c r="L6" s="144"/>
      <c r="M6" s="144"/>
      <c r="N6" s="144"/>
      <c r="O6" s="144"/>
      <c r="P6" s="144"/>
      <c r="Q6" s="144"/>
      <c r="R6" s="144"/>
      <c r="S6" s="144"/>
      <c r="T6" s="144"/>
      <c r="U6" s="144"/>
      <c r="V6" s="144"/>
      <c r="W6" s="144"/>
      <c r="X6" s="144"/>
      <c r="Y6" s="144"/>
      <c r="Z6" s="144"/>
      <c r="AA6" s="144"/>
      <c r="AB6" s="144"/>
      <c r="AC6" s="144"/>
      <c r="AD6" s="144"/>
      <c r="AE6" s="144"/>
      <c r="AF6" s="144"/>
      <c r="AG6" s="144"/>
      <c r="AH6" s="144"/>
      <c r="AI6" s="144"/>
      <c r="AJ6" s="156"/>
      <c r="AK6" s="156"/>
      <c r="AL6" s="156">
        <f t="shared" si="0"/>
        <v>0</v>
      </c>
      <c r="AM6" s="156"/>
      <c r="AN6" s="156"/>
      <c r="AO6" s="156"/>
      <c r="AP6" s="156"/>
      <c r="AQ6" s="156"/>
      <c r="AR6" s="156"/>
      <c r="AS6" s="156"/>
      <c r="AT6" s="156"/>
      <c r="AU6" s="156"/>
      <c r="AV6" s="156">
        <f>VLOOKUP(A6,离职!A:D,4,0)</f>
        <v>21</v>
      </c>
      <c r="AW6" s="156"/>
      <c r="AX6" s="242"/>
      <c r="AY6" s="243">
        <f>VLOOKUP(A6,离职!A:C,3,0)</f>
        <v>43160</v>
      </c>
      <c r="AZ6" s="156">
        <f t="shared" si="1"/>
        <v>1</v>
      </c>
      <c r="BA6" s="156">
        <f t="shared" si="2"/>
        <v>1</v>
      </c>
      <c r="BB6" s="156">
        <f>VLOOKUP(A6,过21点!A:AS,45,0)</f>
        <v>0</v>
      </c>
      <c r="BC6" s="156">
        <f>VLOOKUP(A6,过21点!A:AT,46,0)</f>
        <v>0</v>
      </c>
      <c r="BD6" s="156"/>
      <c r="BE6" s="156">
        <f>VLOOKUP(A6,过21点!A:AV,48,0)</f>
        <v>0</v>
      </c>
      <c r="BF6" s="156"/>
      <c r="BG6" s="156"/>
    </row>
    <row r="7" customHeight="1" spans="1:59">
      <c r="A7" s="199" t="s">
        <v>89</v>
      </c>
      <c r="B7" s="199" t="s">
        <v>53</v>
      </c>
      <c r="C7" s="199" t="s">
        <v>62</v>
      </c>
      <c r="D7" s="199" t="s">
        <v>90</v>
      </c>
      <c r="E7" s="144" t="s">
        <v>91</v>
      </c>
      <c r="F7" s="144" t="s">
        <v>92</v>
      </c>
      <c r="G7" s="144"/>
      <c r="H7" s="144"/>
      <c r="I7" s="144" t="s">
        <v>93</v>
      </c>
      <c r="J7" s="144" t="s">
        <v>94</v>
      </c>
      <c r="K7" s="144" t="s">
        <v>95</v>
      </c>
      <c r="L7" s="144" t="s">
        <v>96</v>
      </c>
      <c r="M7" s="143" t="s">
        <v>97</v>
      </c>
      <c r="N7" s="144"/>
      <c r="O7" s="144"/>
      <c r="P7" s="144" t="s">
        <v>98</v>
      </c>
      <c r="Q7" s="144" t="s">
        <v>99</v>
      </c>
      <c r="R7" s="143" t="s">
        <v>100</v>
      </c>
      <c r="S7" s="144" t="s">
        <v>101</v>
      </c>
      <c r="T7" s="144" t="s">
        <v>102</v>
      </c>
      <c r="U7" s="144"/>
      <c r="V7" s="144"/>
      <c r="W7" s="144" t="s">
        <v>103</v>
      </c>
      <c r="X7" s="143" t="s">
        <v>104</v>
      </c>
      <c r="Y7" s="144" t="s">
        <v>105</v>
      </c>
      <c r="Z7" s="144" t="s">
        <v>106</v>
      </c>
      <c r="AA7" s="144" t="s">
        <v>107</v>
      </c>
      <c r="AB7" s="144"/>
      <c r="AC7" s="144"/>
      <c r="AD7" s="144" t="s">
        <v>108</v>
      </c>
      <c r="AE7" s="144" t="s">
        <v>109</v>
      </c>
      <c r="AF7" s="144" t="s">
        <v>110</v>
      </c>
      <c r="AG7" s="144" t="s">
        <v>111</v>
      </c>
      <c r="AH7" s="143" t="s">
        <v>112</v>
      </c>
      <c r="AI7" s="144"/>
      <c r="AJ7" s="156"/>
      <c r="AK7" s="156">
        <f>VLOOKUP(A7,匹配!A:B,2,0)</f>
        <v>4</v>
      </c>
      <c r="AL7" s="156">
        <f t="shared" si="0"/>
        <v>4</v>
      </c>
      <c r="AM7" s="156"/>
      <c r="AN7" s="156"/>
      <c r="AO7" s="156"/>
      <c r="AP7" s="156"/>
      <c r="AQ7" s="156"/>
      <c r="AR7" s="156"/>
      <c r="AS7" s="156"/>
      <c r="AT7" s="156"/>
      <c r="AU7" s="156"/>
      <c r="AV7" s="156"/>
      <c r="AW7" s="156"/>
      <c r="AX7" s="242"/>
      <c r="AY7" s="243"/>
      <c r="AZ7" s="156">
        <f t="shared" si="1"/>
        <v>22</v>
      </c>
      <c r="BA7" s="156">
        <f t="shared" si="2"/>
        <v>22</v>
      </c>
      <c r="BB7" s="156">
        <f>VLOOKUP(A7,过21点!A:AS,45,0)</f>
        <v>13</v>
      </c>
      <c r="BC7" s="156">
        <f>VLOOKUP(A7,过21点!A:AT,46,0)</f>
        <v>16</v>
      </c>
      <c r="BD7" s="156"/>
      <c r="BE7" s="156">
        <f>VLOOKUP(A7,过21点!A:AV,48,0)</f>
        <v>1.25</v>
      </c>
      <c r="BF7" s="156"/>
      <c r="BG7" s="156"/>
    </row>
    <row r="8" customHeight="1" spans="1:59">
      <c r="A8" s="199" t="s">
        <v>113</v>
      </c>
      <c r="B8" s="199" t="s">
        <v>114</v>
      </c>
      <c r="C8" s="199" t="s">
        <v>62</v>
      </c>
      <c r="D8" s="199" t="s">
        <v>115</v>
      </c>
      <c r="E8" s="144"/>
      <c r="F8" s="144"/>
      <c r="G8" s="144"/>
      <c r="H8" s="144"/>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56"/>
      <c r="AK8" s="156"/>
      <c r="AL8" s="156">
        <f t="shared" si="0"/>
        <v>0</v>
      </c>
      <c r="AM8" s="156"/>
      <c r="AN8" s="156"/>
      <c r="AO8" s="156"/>
      <c r="AP8" s="156"/>
      <c r="AQ8" s="156"/>
      <c r="AR8" s="156"/>
      <c r="AS8" s="156"/>
      <c r="AT8" s="156"/>
      <c r="AU8" s="156"/>
      <c r="AV8" s="156"/>
      <c r="AW8" s="156"/>
      <c r="AX8" s="242"/>
      <c r="AY8" s="243"/>
      <c r="AZ8" s="156">
        <f t="shared" si="1"/>
        <v>22</v>
      </c>
      <c r="BA8" s="156">
        <f t="shared" si="2"/>
        <v>22</v>
      </c>
      <c r="BB8" s="156">
        <f>VLOOKUP(A8,过21点!A:AS,45,0)</f>
        <v>0</v>
      </c>
      <c r="BC8" s="156">
        <f>VLOOKUP(A8,过21点!A:AT,46,0)</f>
        <v>0</v>
      </c>
      <c r="BD8" s="156"/>
      <c r="BE8" s="156">
        <f>VLOOKUP(A8,过21点!A:AV,48,0)</f>
        <v>0</v>
      </c>
      <c r="BF8" s="156"/>
      <c r="BG8" s="156"/>
    </row>
    <row r="9" customHeight="1" spans="1:59">
      <c r="A9" s="239" t="s">
        <v>116</v>
      </c>
      <c r="B9" s="199" t="s">
        <v>53</v>
      </c>
      <c r="C9" s="199" t="s">
        <v>62</v>
      </c>
      <c r="D9" s="199" t="s">
        <v>117</v>
      </c>
      <c r="E9" s="142" t="s">
        <v>118</v>
      </c>
      <c r="F9" s="142" t="s">
        <v>119</v>
      </c>
      <c r="G9" s="144"/>
      <c r="H9" s="144"/>
      <c r="I9" s="142" t="s">
        <v>120</v>
      </c>
      <c r="J9" s="155" t="s">
        <v>121</v>
      </c>
      <c r="K9" s="155" t="s">
        <v>122</v>
      </c>
      <c r="L9" s="155" t="s">
        <v>123</v>
      </c>
      <c r="M9" s="141"/>
      <c r="N9" s="144"/>
      <c r="O9" s="144"/>
      <c r="P9" s="141"/>
      <c r="Q9" s="142" t="s">
        <v>124</v>
      </c>
      <c r="R9" s="155" t="s">
        <v>125</v>
      </c>
      <c r="S9" s="155" t="s">
        <v>126</v>
      </c>
      <c r="T9" s="155" t="s">
        <v>125</v>
      </c>
      <c r="U9" s="144"/>
      <c r="V9" s="144"/>
      <c r="W9" s="142" t="s">
        <v>127</v>
      </c>
      <c r="X9" s="142" t="s">
        <v>128</v>
      </c>
      <c r="Y9" s="155" t="s">
        <v>125</v>
      </c>
      <c r="Z9" s="142" t="s">
        <v>129</v>
      </c>
      <c r="AA9" s="155" t="s">
        <v>130</v>
      </c>
      <c r="AB9" s="144"/>
      <c r="AC9" s="144"/>
      <c r="AD9" s="142" t="s">
        <v>131</v>
      </c>
      <c r="AE9" s="141"/>
      <c r="AF9" s="142" t="s">
        <v>132</v>
      </c>
      <c r="AG9" s="142" t="s">
        <v>133</v>
      </c>
      <c r="AH9" s="155" t="s">
        <v>134</v>
      </c>
      <c r="AI9" s="144"/>
      <c r="AJ9" s="156"/>
      <c r="AK9" s="156"/>
      <c r="AL9" s="156">
        <f t="shared" si="0"/>
        <v>0</v>
      </c>
      <c r="AM9" s="156"/>
      <c r="AN9" s="156"/>
      <c r="AO9" s="156"/>
      <c r="AP9" s="156"/>
      <c r="AQ9" s="156"/>
      <c r="AR9" s="156"/>
      <c r="AS9" s="156"/>
      <c r="AT9" s="156"/>
      <c r="AU9" s="156"/>
      <c r="AV9" s="156"/>
      <c r="AW9" s="156"/>
      <c r="AX9" s="242"/>
      <c r="AY9" s="243"/>
      <c r="AZ9" s="156">
        <f t="shared" si="1"/>
        <v>22</v>
      </c>
      <c r="BA9" s="156">
        <f t="shared" si="2"/>
        <v>22</v>
      </c>
      <c r="BB9" s="156">
        <f>VLOOKUP(A9,过21点!A:AS,45,0)</f>
        <v>4</v>
      </c>
      <c r="BC9" s="156">
        <f>VLOOKUP(A9,过21点!A:AT,46,0)</f>
        <v>7</v>
      </c>
      <c r="BD9" s="156"/>
      <c r="BE9" s="156">
        <f>VLOOKUP(A9,过21点!A:AV,48,0)</f>
        <v>0.125</v>
      </c>
      <c r="BF9" s="156"/>
      <c r="BG9" s="156"/>
    </row>
    <row r="10" customHeight="1" spans="1:59">
      <c r="A10" s="199" t="s">
        <v>135</v>
      </c>
      <c r="B10" s="199" t="s">
        <v>136</v>
      </c>
      <c r="C10" s="199" t="s">
        <v>137</v>
      </c>
      <c r="D10" s="199" t="s">
        <v>138</v>
      </c>
      <c r="E10" s="144" t="s">
        <v>139</v>
      </c>
      <c r="F10" s="144" t="s">
        <v>140</v>
      </c>
      <c r="G10" s="144"/>
      <c r="H10" s="144"/>
      <c r="I10" s="144" t="s">
        <v>141</v>
      </c>
      <c r="J10" s="144" t="s">
        <v>142</v>
      </c>
      <c r="K10" s="144" t="s">
        <v>143</v>
      </c>
      <c r="L10" s="144" t="s">
        <v>144</v>
      </c>
      <c r="M10" s="144" t="s">
        <v>145</v>
      </c>
      <c r="N10" s="144"/>
      <c r="O10" s="144"/>
      <c r="P10" s="144" t="s">
        <v>146</v>
      </c>
      <c r="Q10" s="144" t="s">
        <v>147</v>
      </c>
      <c r="R10" s="144" t="s">
        <v>148</v>
      </c>
      <c r="S10" s="143" t="s">
        <v>149</v>
      </c>
      <c r="T10" s="144" t="s">
        <v>150</v>
      </c>
      <c r="U10" s="144"/>
      <c r="V10" s="144"/>
      <c r="W10" s="143" t="s">
        <v>151</v>
      </c>
      <c r="X10" s="144" t="s">
        <v>152</v>
      </c>
      <c r="Y10" s="144" t="s">
        <v>153</v>
      </c>
      <c r="Z10" s="144" t="s">
        <v>154</v>
      </c>
      <c r="AA10" s="144" t="s">
        <v>155</v>
      </c>
      <c r="AB10" s="144"/>
      <c r="AC10" s="144"/>
      <c r="AD10" s="144" t="s">
        <v>156</v>
      </c>
      <c r="AE10" s="144" t="s">
        <v>157</v>
      </c>
      <c r="AF10" s="143" t="s">
        <v>151</v>
      </c>
      <c r="AG10" s="144" t="s">
        <v>158</v>
      </c>
      <c r="AH10" s="143" t="s">
        <v>159</v>
      </c>
      <c r="AI10" s="144"/>
      <c r="AJ10" s="156"/>
      <c r="AK10" s="156">
        <f>VLOOKUP(A10,匹配!A:B,2,0)</f>
        <v>2</v>
      </c>
      <c r="AL10" s="156">
        <f t="shared" si="0"/>
        <v>2</v>
      </c>
      <c r="AM10" s="156">
        <f>VLOOKUP(A10,匹配!E:L,8,0)</f>
        <v>0</v>
      </c>
      <c r="AN10" s="156">
        <f>VLOOKUP(A10,匹配!E:F,2,0)</f>
        <v>0</v>
      </c>
      <c r="AO10" s="156"/>
      <c r="AP10" s="156">
        <f>VLOOKUP(A10,匹配!E:H,4,0)</f>
        <v>0</v>
      </c>
      <c r="AQ10" s="156">
        <f>VLOOKUP(A10,匹配!E:N,10,0)</f>
        <v>0</v>
      </c>
      <c r="AR10" s="156">
        <v>2</v>
      </c>
      <c r="AS10" s="156">
        <f>VLOOKUP(A10,匹配!E:K,7,0)</f>
        <v>0</v>
      </c>
      <c r="AT10" s="156"/>
      <c r="AU10" s="156">
        <f>VLOOKUP(A10,匹配!E:M,9,0)</f>
        <v>0</v>
      </c>
      <c r="AV10" s="156"/>
      <c r="AW10" s="156"/>
      <c r="AX10" s="242"/>
      <c r="AY10" s="243"/>
      <c r="AZ10" s="156">
        <f t="shared" si="1"/>
        <v>20</v>
      </c>
      <c r="BA10" s="156">
        <f t="shared" si="2"/>
        <v>20</v>
      </c>
      <c r="BB10" s="156">
        <f>VLOOKUP(A10,过21点!A:AS,45,0)</f>
        <v>0</v>
      </c>
      <c r="BC10" s="156">
        <f>VLOOKUP(A10,过21点!A:AT,46,0)</f>
        <v>1</v>
      </c>
      <c r="BD10" s="156"/>
      <c r="BE10" s="156">
        <f>VLOOKUP(A10,过21点!A:AV,48,0)</f>
        <v>0</v>
      </c>
      <c r="BF10" s="156"/>
      <c r="BG10" s="156"/>
    </row>
    <row r="11" customHeight="1" spans="1:59">
      <c r="A11" s="199" t="s">
        <v>160</v>
      </c>
      <c r="B11" s="199" t="s">
        <v>136</v>
      </c>
      <c r="C11" s="199" t="s">
        <v>161</v>
      </c>
      <c r="D11" s="199" t="s">
        <v>162</v>
      </c>
      <c r="E11" s="144" t="s">
        <v>163</v>
      </c>
      <c r="F11" s="144" t="s">
        <v>164</v>
      </c>
      <c r="G11" s="144"/>
      <c r="H11" s="144"/>
      <c r="I11" s="144" t="s">
        <v>165</v>
      </c>
      <c r="J11" s="144" t="s">
        <v>166</v>
      </c>
      <c r="K11" s="143" t="s">
        <v>167</v>
      </c>
      <c r="L11" s="144" t="s">
        <v>168</v>
      </c>
      <c r="M11" s="144" t="s">
        <v>169</v>
      </c>
      <c r="N11" s="144"/>
      <c r="O11" s="144"/>
      <c r="P11" s="143"/>
      <c r="Q11" s="144" t="s">
        <v>170</v>
      </c>
      <c r="R11" s="144" t="s">
        <v>171</v>
      </c>
      <c r="S11" s="144" t="s">
        <v>172</v>
      </c>
      <c r="T11" s="144" t="s">
        <v>173</v>
      </c>
      <c r="U11" s="144"/>
      <c r="V11" s="144"/>
      <c r="W11" s="144" t="s">
        <v>174</v>
      </c>
      <c r="X11" s="144" t="s">
        <v>175</v>
      </c>
      <c r="Y11" s="144" t="s">
        <v>165</v>
      </c>
      <c r="Z11" s="144" t="s">
        <v>176</v>
      </c>
      <c r="AA11" s="144" t="s">
        <v>177</v>
      </c>
      <c r="AB11" s="144"/>
      <c r="AC11" s="144"/>
      <c r="AD11" s="143"/>
      <c r="AE11" s="143"/>
      <c r="AF11" s="144" t="s">
        <v>176</v>
      </c>
      <c r="AG11" s="144" t="s">
        <v>178</v>
      </c>
      <c r="AH11" s="144" t="s">
        <v>179</v>
      </c>
      <c r="AI11" s="144"/>
      <c r="AJ11" s="156"/>
      <c r="AK11" s="156">
        <f>VLOOKUP(A11,匹配!A:B,2,0)</f>
        <v>1</v>
      </c>
      <c r="AL11" s="156">
        <f t="shared" si="0"/>
        <v>1</v>
      </c>
      <c r="AM11" s="156">
        <f>VLOOKUP(A11,匹配!E:L,8,0)</f>
        <v>2</v>
      </c>
      <c r="AN11" s="156">
        <f>VLOOKUP(A11,匹配!E:F,2,0)</f>
        <v>0</v>
      </c>
      <c r="AO11" s="156"/>
      <c r="AP11" s="156">
        <f>VLOOKUP(A11,匹配!E:H,4,0)</f>
        <v>0</v>
      </c>
      <c r="AQ11" s="156">
        <f>VLOOKUP(A11,匹配!E:N,10,0)</f>
        <v>0</v>
      </c>
      <c r="AR11" s="156">
        <f>VLOOKUP(A11,匹配!E:I,5,0)</f>
        <v>0</v>
      </c>
      <c r="AS11" s="156">
        <f>VLOOKUP(A11,匹配!E:K,7,0)</f>
        <v>1</v>
      </c>
      <c r="AT11" s="156"/>
      <c r="AU11" s="156">
        <f>VLOOKUP(A11,匹配!E:M,9,0)</f>
        <v>0</v>
      </c>
      <c r="AV11" s="156"/>
      <c r="AW11" s="156"/>
      <c r="AX11" s="242"/>
      <c r="AY11" s="243"/>
      <c r="AZ11" s="156">
        <f t="shared" si="1"/>
        <v>19</v>
      </c>
      <c r="BA11" s="156">
        <f t="shared" si="2"/>
        <v>19</v>
      </c>
      <c r="BB11" s="156">
        <f>VLOOKUP(A11,过21点!A:AS,45,0)</f>
        <v>0</v>
      </c>
      <c r="BC11" s="156">
        <f>VLOOKUP(A11,过21点!A:AT,46,0)</f>
        <v>3</v>
      </c>
      <c r="BD11" s="156"/>
      <c r="BE11" s="156">
        <f>VLOOKUP(A11,过21点!A:AV,48,0)</f>
        <v>0</v>
      </c>
      <c r="BF11" s="156"/>
      <c r="BG11" s="156"/>
    </row>
    <row r="12" customHeight="1" spans="1:59">
      <c r="A12" s="241" t="s">
        <v>180</v>
      </c>
      <c r="B12" s="199" t="s">
        <v>136</v>
      </c>
      <c r="C12" s="199" t="s">
        <v>181</v>
      </c>
      <c r="D12" s="199" t="s">
        <v>182</v>
      </c>
      <c r="E12" s="141"/>
      <c r="F12" s="142" t="s">
        <v>183</v>
      </c>
      <c r="G12" s="143"/>
      <c r="H12" s="143"/>
      <c r="I12" s="141"/>
      <c r="J12" s="142" t="s">
        <v>184</v>
      </c>
      <c r="K12" s="143" t="s">
        <v>185</v>
      </c>
      <c r="L12" s="141"/>
      <c r="M12" s="142" t="s">
        <v>186</v>
      </c>
      <c r="N12" s="143"/>
      <c r="O12" s="144" t="s">
        <v>187</v>
      </c>
      <c r="P12" s="141"/>
      <c r="Q12" s="142" t="s">
        <v>188</v>
      </c>
      <c r="R12" s="142" t="s">
        <v>189</v>
      </c>
      <c r="S12" s="142" t="s">
        <v>190</v>
      </c>
      <c r="T12" s="143" t="s">
        <v>191</v>
      </c>
      <c r="U12" s="143"/>
      <c r="V12" s="144"/>
      <c r="W12" s="141"/>
      <c r="X12" s="142" t="s">
        <v>192</v>
      </c>
      <c r="Y12" s="141"/>
      <c r="Z12" s="143" t="s">
        <v>193</v>
      </c>
      <c r="AA12" s="142" t="s">
        <v>194</v>
      </c>
      <c r="AB12" s="144" t="s">
        <v>195</v>
      </c>
      <c r="AC12" s="143"/>
      <c r="AD12" s="141"/>
      <c r="AE12" s="142" t="s">
        <v>196</v>
      </c>
      <c r="AF12" s="142" t="s">
        <v>197</v>
      </c>
      <c r="AG12" s="142" t="s">
        <v>198</v>
      </c>
      <c r="AH12" s="141"/>
      <c r="AI12" s="144" t="s">
        <v>199</v>
      </c>
      <c r="AJ12" s="156"/>
      <c r="AK12" s="156">
        <f>VLOOKUP(A12,匹配!A:B,2,0)</f>
        <v>8</v>
      </c>
      <c r="AL12" s="156">
        <f t="shared" si="0"/>
        <v>8</v>
      </c>
      <c r="AM12" s="156"/>
      <c r="AN12" s="156"/>
      <c r="AO12" s="156"/>
      <c r="AP12" s="156"/>
      <c r="AQ12" s="156"/>
      <c r="AR12" s="156"/>
      <c r="AS12" s="156"/>
      <c r="AT12" s="156"/>
      <c r="AU12" s="156"/>
      <c r="AV12" s="156"/>
      <c r="AW12" s="156"/>
      <c r="AX12" s="242"/>
      <c r="AY12" s="243"/>
      <c r="AZ12" s="156">
        <f t="shared" si="1"/>
        <v>22</v>
      </c>
      <c r="BA12" s="156">
        <f t="shared" si="2"/>
        <v>22</v>
      </c>
      <c r="BB12" s="156">
        <f>VLOOKUP(A12,过21点!A:AS,45,0)</f>
        <v>0</v>
      </c>
      <c r="BC12" s="156">
        <v>0</v>
      </c>
      <c r="BD12" s="156"/>
      <c r="BE12" s="156">
        <f>VLOOKUP(A12,过21点!A:AV,48,0)</f>
        <v>0</v>
      </c>
      <c r="BF12" s="156"/>
      <c r="BG12" s="156"/>
    </row>
    <row r="13" customHeight="1" spans="1:59">
      <c r="A13" s="241" t="s">
        <v>200</v>
      </c>
      <c r="B13" s="199" t="s">
        <v>136</v>
      </c>
      <c r="C13" s="199" t="s">
        <v>181</v>
      </c>
      <c r="D13" s="199" t="s">
        <v>182</v>
      </c>
      <c r="E13" s="142" t="s">
        <v>201</v>
      </c>
      <c r="F13" s="141"/>
      <c r="G13" s="144" t="s">
        <v>202</v>
      </c>
      <c r="H13" s="144"/>
      <c r="I13" s="142" t="s">
        <v>203</v>
      </c>
      <c r="J13" s="142" t="s">
        <v>204</v>
      </c>
      <c r="K13" s="142" t="s">
        <v>205</v>
      </c>
      <c r="L13" s="142" t="s">
        <v>206</v>
      </c>
      <c r="M13" s="141"/>
      <c r="N13" s="144" t="s">
        <v>207</v>
      </c>
      <c r="O13" s="144"/>
      <c r="P13" s="142" t="s">
        <v>208</v>
      </c>
      <c r="Q13" s="142" t="s">
        <v>209</v>
      </c>
      <c r="R13" s="155" t="s">
        <v>210</v>
      </c>
      <c r="S13" s="141"/>
      <c r="T13" s="141"/>
      <c r="U13" s="144"/>
      <c r="V13" s="144" t="s">
        <v>211</v>
      </c>
      <c r="W13" s="142" t="s">
        <v>212</v>
      </c>
      <c r="X13" s="155" t="s">
        <v>213</v>
      </c>
      <c r="Y13" s="142" t="s">
        <v>214</v>
      </c>
      <c r="Z13" s="142" t="s">
        <v>215</v>
      </c>
      <c r="AA13" s="143" t="s">
        <v>216</v>
      </c>
      <c r="AB13" s="144"/>
      <c r="AC13" s="144"/>
      <c r="AD13" s="142" t="s">
        <v>217</v>
      </c>
      <c r="AE13" s="142" t="s">
        <v>218</v>
      </c>
      <c r="AF13" s="142" t="s">
        <v>219</v>
      </c>
      <c r="AG13" s="141"/>
      <c r="AH13" s="142" t="s">
        <v>220</v>
      </c>
      <c r="AI13" s="144" t="s">
        <v>221</v>
      </c>
      <c r="AJ13" s="156"/>
      <c r="AK13" s="156">
        <v>4</v>
      </c>
      <c r="AL13" s="156">
        <f t="shared" si="0"/>
        <v>4</v>
      </c>
      <c r="AM13" s="156"/>
      <c r="AN13" s="156"/>
      <c r="AO13" s="156"/>
      <c r="AP13" s="156"/>
      <c r="AQ13" s="156"/>
      <c r="AR13" s="156"/>
      <c r="AS13" s="156"/>
      <c r="AT13" s="156"/>
      <c r="AU13" s="156"/>
      <c r="AV13" s="156"/>
      <c r="AW13" s="156"/>
      <c r="AX13" s="242"/>
      <c r="AY13" s="243"/>
      <c r="AZ13" s="156">
        <f t="shared" si="1"/>
        <v>22</v>
      </c>
      <c r="BA13" s="156">
        <f t="shared" si="2"/>
        <v>22</v>
      </c>
      <c r="BB13" s="156">
        <f>VLOOKUP(A13,过21点!A:AS,45,0)</f>
        <v>0</v>
      </c>
      <c r="BC13" s="156">
        <f>VLOOKUP(A13,过21点!A:AT,46,0)</f>
        <v>0</v>
      </c>
      <c r="BD13" s="156"/>
      <c r="BE13" s="156">
        <f>VLOOKUP(A13,过21点!A:AV,48,0)</f>
        <v>0</v>
      </c>
      <c r="BF13" s="156"/>
      <c r="BG13" s="156"/>
    </row>
    <row r="14" customHeight="1" spans="1:59">
      <c r="A14" s="199" t="s">
        <v>222</v>
      </c>
      <c r="B14" s="199" t="s">
        <v>136</v>
      </c>
      <c r="C14" s="199" t="s">
        <v>181</v>
      </c>
      <c r="D14" s="199" t="s">
        <v>223</v>
      </c>
      <c r="E14" s="144" t="s">
        <v>224</v>
      </c>
      <c r="F14" s="142" t="s">
        <v>225</v>
      </c>
      <c r="G14" s="144"/>
      <c r="H14" s="144"/>
      <c r="I14" s="142" t="s">
        <v>226</v>
      </c>
      <c r="J14" s="142" t="s">
        <v>227</v>
      </c>
      <c r="K14" s="142" t="s">
        <v>228</v>
      </c>
      <c r="L14" s="143" t="s">
        <v>229</v>
      </c>
      <c r="M14" s="142" t="s">
        <v>230</v>
      </c>
      <c r="N14" s="144"/>
      <c r="O14" s="144"/>
      <c r="P14" s="142" t="s">
        <v>231</v>
      </c>
      <c r="Q14" s="142" t="s">
        <v>232</v>
      </c>
      <c r="R14" s="142" t="s">
        <v>233</v>
      </c>
      <c r="S14" s="143" t="s">
        <v>234</v>
      </c>
      <c r="T14" s="142" t="s">
        <v>235</v>
      </c>
      <c r="U14" s="144"/>
      <c r="V14" s="144"/>
      <c r="W14" s="142" t="s">
        <v>236</v>
      </c>
      <c r="X14" s="142" t="s">
        <v>237</v>
      </c>
      <c r="Y14" s="142" t="s">
        <v>238</v>
      </c>
      <c r="Z14" s="142" t="s">
        <v>239</v>
      </c>
      <c r="AA14" s="143" t="s">
        <v>216</v>
      </c>
      <c r="AB14" s="144"/>
      <c r="AC14" s="144"/>
      <c r="AD14" s="142" t="s">
        <v>240</v>
      </c>
      <c r="AE14" s="142" t="s">
        <v>241</v>
      </c>
      <c r="AF14" s="142" t="s">
        <v>242</v>
      </c>
      <c r="AG14" s="142" t="s">
        <v>243</v>
      </c>
      <c r="AH14" s="142" t="s">
        <v>244</v>
      </c>
      <c r="AI14" s="144"/>
      <c r="AJ14" s="156"/>
      <c r="AK14" s="156">
        <f>VLOOKUP(A14,匹配!A:B,2,0)</f>
        <v>3</v>
      </c>
      <c r="AL14" s="156">
        <f t="shared" si="0"/>
        <v>3</v>
      </c>
      <c r="AM14" s="156"/>
      <c r="AN14" s="156"/>
      <c r="AO14" s="156"/>
      <c r="AP14" s="156"/>
      <c r="AQ14" s="156"/>
      <c r="AR14" s="156"/>
      <c r="AS14" s="156"/>
      <c r="AT14" s="156"/>
      <c r="AU14" s="156"/>
      <c r="AV14" s="156"/>
      <c r="AW14" s="156"/>
      <c r="AX14" s="242"/>
      <c r="AY14" s="243"/>
      <c r="AZ14" s="156">
        <f t="shared" si="1"/>
        <v>22</v>
      </c>
      <c r="BA14" s="156">
        <f t="shared" si="2"/>
        <v>22</v>
      </c>
      <c r="BB14" s="156">
        <f>VLOOKUP(A14,过21点!A:AS,45,0)</f>
        <v>0</v>
      </c>
      <c r="BC14" s="156">
        <f>VLOOKUP(A14,过21点!A:AT,46,0)</f>
        <v>1</v>
      </c>
      <c r="BD14" s="156"/>
      <c r="BE14" s="156">
        <f>VLOOKUP(A14,过21点!A:AV,48,0)</f>
        <v>0</v>
      </c>
      <c r="BF14" s="156"/>
      <c r="BG14" s="156"/>
    </row>
    <row r="15" customHeight="1" spans="1:59">
      <c r="A15" s="241" t="s">
        <v>245</v>
      </c>
      <c r="B15" s="199" t="s">
        <v>136</v>
      </c>
      <c r="C15" s="199" t="s">
        <v>181</v>
      </c>
      <c r="D15" s="199" t="s">
        <v>246</v>
      </c>
      <c r="E15" s="142" t="s">
        <v>247</v>
      </c>
      <c r="F15" s="142" t="s">
        <v>248</v>
      </c>
      <c r="G15" s="144"/>
      <c r="H15" s="144"/>
      <c r="I15" s="142" t="s">
        <v>249</v>
      </c>
      <c r="J15" s="142" t="s">
        <v>250</v>
      </c>
      <c r="K15" s="142" t="s">
        <v>251</v>
      </c>
      <c r="L15" s="142" t="s">
        <v>252</v>
      </c>
      <c r="M15" s="142" t="s">
        <v>253</v>
      </c>
      <c r="N15" s="144"/>
      <c r="O15" s="144"/>
      <c r="P15" s="142" t="s">
        <v>254</v>
      </c>
      <c r="Q15" s="141"/>
      <c r="R15" s="142" t="s">
        <v>255</v>
      </c>
      <c r="S15" s="142" t="s">
        <v>256</v>
      </c>
      <c r="T15" s="155" t="s">
        <v>207</v>
      </c>
      <c r="U15" s="144" t="s">
        <v>257</v>
      </c>
      <c r="V15" s="144"/>
      <c r="W15" s="142" t="s">
        <v>258</v>
      </c>
      <c r="X15" s="142" t="s">
        <v>259</v>
      </c>
      <c r="Y15" s="142" t="s">
        <v>260</v>
      </c>
      <c r="Z15" s="142" t="s">
        <v>261</v>
      </c>
      <c r="AA15" s="142" t="s">
        <v>262</v>
      </c>
      <c r="AB15" s="144"/>
      <c r="AC15" s="144"/>
      <c r="AD15" s="142" t="s">
        <v>263</v>
      </c>
      <c r="AE15" s="142" t="s">
        <v>264</v>
      </c>
      <c r="AF15" s="142" t="s">
        <v>265</v>
      </c>
      <c r="AG15" s="142" t="s">
        <v>266</v>
      </c>
      <c r="AH15" s="141"/>
      <c r="AI15" s="144" t="s">
        <v>267</v>
      </c>
      <c r="AJ15" s="156"/>
      <c r="AK15" s="156">
        <f>VLOOKUP(A15,匹配!A:B,2,0)</f>
        <v>2</v>
      </c>
      <c r="AL15" s="156">
        <f t="shared" si="0"/>
        <v>2</v>
      </c>
      <c r="AM15" s="156"/>
      <c r="AN15" s="156"/>
      <c r="AO15" s="156"/>
      <c r="AP15" s="156"/>
      <c r="AQ15" s="156"/>
      <c r="AR15" s="156"/>
      <c r="AS15" s="156"/>
      <c r="AT15" s="156"/>
      <c r="AU15" s="156"/>
      <c r="AV15" s="156"/>
      <c r="AW15" s="156"/>
      <c r="AX15" s="242"/>
      <c r="AY15" s="243"/>
      <c r="AZ15" s="156">
        <f t="shared" si="1"/>
        <v>22</v>
      </c>
      <c r="BA15" s="156">
        <f t="shared" si="2"/>
        <v>22</v>
      </c>
      <c r="BB15" s="156">
        <f>VLOOKUP(A15,过21点!A:AS,45,0)</f>
        <v>0</v>
      </c>
      <c r="BC15" s="156">
        <v>0</v>
      </c>
      <c r="BD15" s="156"/>
      <c r="BE15" s="156">
        <f>VLOOKUP(A15,过21点!A:AV,48,0)</f>
        <v>0</v>
      </c>
      <c r="BF15" s="156"/>
      <c r="BG15" s="156"/>
    </row>
    <row r="16" customHeight="1" spans="1:59">
      <c r="A16" s="199" t="s">
        <v>268</v>
      </c>
      <c r="B16" s="199" t="s">
        <v>136</v>
      </c>
      <c r="C16" s="199" t="s">
        <v>269</v>
      </c>
      <c r="D16" s="199" t="s">
        <v>270</v>
      </c>
      <c r="E16" s="144" t="s">
        <v>271</v>
      </c>
      <c r="F16" s="144" t="s">
        <v>272</v>
      </c>
      <c r="G16" s="144"/>
      <c r="H16" s="144"/>
      <c r="I16" s="144" t="s">
        <v>273</v>
      </c>
      <c r="J16" s="144" t="s">
        <v>274</v>
      </c>
      <c r="K16" s="144" t="s">
        <v>275</v>
      </c>
      <c r="L16" s="144" t="s">
        <v>276</v>
      </c>
      <c r="M16" s="144" t="s">
        <v>277</v>
      </c>
      <c r="N16" s="144"/>
      <c r="O16" s="144"/>
      <c r="P16" s="144" t="s">
        <v>278</v>
      </c>
      <c r="Q16" s="144" t="s">
        <v>279</v>
      </c>
      <c r="R16" s="144" t="s">
        <v>280</v>
      </c>
      <c r="S16" s="144" t="s">
        <v>281</v>
      </c>
      <c r="T16" s="144" t="s">
        <v>282</v>
      </c>
      <c r="U16" s="144"/>
      <c r="V16" s="144"/>
      <c r="W16" s="144" t="s">
        <v>283</v>
      </c>
      <c r="X16" s="144" t="s">
        <v>284</v>
      </c>
      <c r="Y16" s="144" t="s">
        <v>285</v>
      </c>
      <c r="Z16" s="144" t="s">
        <v>286</v>
      </c>
      <c r="AA16" s="144" t="s">
        <v>287</v>
      </c>
      <c r="AB16" s="144"/>
      <c r="AC16" s="144"/>
      <c r="AD16" s="144" t="s">
        <v>288</v>
      </c>
      <c r="AE16" s="144" t="s">
        <v>289</v>
      </c>
      <c r="AF16" s="144" t="s">
        <v>290</v>
      </c>
      <c r="AG16" s="144" t="s">
        <v>291</v>
      </c>
      <c r="AH16" s="144" t="s">
        <v>292</v>
      </c>
      <c r="AI16" s="144"/>
      <c r="AJ16" s="156"/>
      <c r="AK16" s="156"/>
      <c r="AL16" s="156">
        <f t="shared" si="0"/>
        <v>0</v>
      </c>
      <c r="AM16" s="156"/>
      <c r="AN16" s="156"/>
      <c r="AO16" s="156"/>
      <c r="AP16" s="156"/>
      <c r="AQ16" s="156"/>
      <c r="AR16" s="156"/>
      <c r="AS16" s="156"/>
      <c r="AT16" s="156"/>
      <c r="AU16" s="156"/>
      <c r="AV16" s="156"/>
      <c r="AW16" s="156"/>
      <c r="AX16" s="242"/>
      <c r="AY16" s="243"/>
      <c r="AZ16" s="156">
        <f t="shared" si="1"/>
        <v>22</v>
      </c>
      <c r="BA16" s="156">
        <f t="shared" si="2"/>
        <v>22</v>
      </c>
      <c r="BB16" s="156">
        <f>VLOOKUP(A16,过21点!A:AS,45,0)</f>
        <v>1</v>
      </c>
      <c r="BC16" s="156">
        <f>VLOOKUP(A16,过21点!A:AT,46,0)</f>
        <v>1</v>
      </c>
      <c r="BD16" s="156"/>
      <c r="BE16" s="156">
        <f>VLOOKUP(A16,过21点!A:AV,48,0)</f>
        <v>0</v>
      </c>
      <c r="BF16" s="156"/>
      <c r="BG16" s="156"/>
    </row>
    <row r="17" customHeight="1" spans="1:59">
      <c r="A17" s="199" t="s">
        <v>293</v>
      </c>
      <c r="B17" s="199" t="s">
        <v>136</v>
      </c>
      <c r="C17" s="199" t="s">
        <v>269</v>
      </c>
      <c r="D17" s="199" t="s">
        <v>294</v>
      </c>
      <c r="E17" s="144" t="s">
        <v>295</v>
      </c>
      <c r="F17" s="142" t="s">
        <v>296</v>
      </c>
      <c r="G17" s="144"/>
      <c r="H17" s="144"/>
      <c r="I17" s="143" t="s">
        <v>297</v>
      </c>
      <c r="J17" s="144" t="s">
        <v>298</v>
      </c>
      <c r="K17" s="144" t="s">
        <v>299</v>
      </c>
      <c r="L17" s="142" t="s">
        <v>300</v>
      </c>
      <c r="M17" s="144" t="s">
        <v>301</v>
      </c>
      <c r="N17" s="144"/>
      <c r="O17" s="144"/>
      <c r="P17" s="144" t="s">
        <v>302</v>
      </c>
      <c r="Q17" s="142" t="s">
        <v>303</v>
      </c>
      <c r="R17" s="144" t="s">
        <v>304</v>
      </c>
      <c r="S17" s="144" t="s">
        <v>305</v>
      </c>
      <c r="T17" s="144" t="s">
        <v>306</v>
      </c>
      <c r="U17" s="144"/>
      <c r="V17" s="144"/>
      <c r="W17" s="144" t="s">
        <v>146</v>
      </c>
      <c r="X17" s="144" t="s">
        <v>307</v>
      </c>
      <c r="Y17" s="144" t="s">
        <v>308</v>
      </c>
      <c r="Z17" s="144" t="s">
        <v>309</v>
      </c>
      <c r="AA17" s="144" t="s">
        <v>310</v>
      </c>
      <c r="AB17" s="144"/>
      <c r="AC17" s="144"/>
      <c r="AD17" s="144" t="s">
        <v>311</v>
      </c>
      <c r="AE17" s="144" t="s">
        <v>312</v>
      </c>
      <c r="AF17" s="144" t="s">
        <v>299</v>
      </c>
      <c r="AG17" s="144" t="s">
        <v>313</v>
      </c>
      <c r="AH17" s="144" t="s">
        <v>314</v>
      </c>
      <c r="AI17" s="144"/>
      <c r="AJ17" s="156">
        <v>3</v>
      </c>
      <c r="AK17" s="156">
        <f>VLOOKUP(A17,匹配!A:B,2,0)</f>
        <v>1</v>
      </c>
      <c r="AL17" s="156">
        <f t="shared" si="0"/>
        <v>4</v>
      </c>
      <c r="AM17" s="156"/>
      <c r="AN17" s="156"/>
      <c r="AO17" s="156"/>
      <c r="AP17" s="156"/>
      <c r="AQ17" s="156"/>
      <c r="AR17" s="156"/>
      <c r="AS17" s="156"/>
      <c r="AT17" s="156"/>
      <c r="AU17" s="156"/>
      <c r="AV17" s="156"/>
      <c r="AW17" s="156"/>
      <c r="AX17" s="242"/>
      <c r="AY17" s="243"/>
      <c r="AZ17" s="156">
        <f t="shared" si="1"/>
        <v>22</v>
      </c>
      <c r="BA17" s="156">
        <f t="shared" si="2"/>
        <v>22</v>
      </c>
      <c r="BB17" s="156">
        <f>VLOOKUP(A17,过21点!A:AS,45,0)</f>
        <v>2</v>
      </c>
      <c r="BC17" s="156">
        <f>VLOOKUP(A17,过21点!A:AT,46,0)</f>
        <v>7</v>
      </c>
      <c r="BD17" s="156"/>
      <c r="BE17" s="156">
        <f>VLOOKUP(A17,过21点!A:AV,48,0)</f>
        <v>0.25</v>
      </c>
      <c r="BF17" s="156"/>
      <c r="BG17" s="156"/>
    </row>
    <row r="18" customHeight="1" spans="1:59">
      <c r="A18" s="199" t="s">
        <v>315</v>
      </c>
      <c r="B18" s="199" t="s">
        <v>136</v>
      </c>
      <c r="C18" s="199" t="s">
        <v>269</v>
      </c>
      <c r="D18" s="199" t="s">
        <v>316</v>
      </c>
      <c r="E18" s="144" t="s">
        <v>317</v>
      </c>
      <c r="F18" s="144" t="s">
        <v>318</v>
      </c>
      <c r="G18" s="144"/>
      <c r="H18" s="144"/>
      <c r="I18" s="143"/>
      <c r="J18" s="144" t="s">
        <v>319</v>
      </c>
      <c r="K18" s="144" t="s">
        <v>320</v>
      </c>
      <c r="L18" s="142" t="s">
        <v>321</v>
      </c>
      <c r="M18" s="144" t="s">
        <v>322</v>
      </c>
      <c r="N18" s="144"/>
      <c r="O18" s="144"/>
      <c r="P18" s="144" t="s">
        <v>323</v>
      </c>
      <c r="Q18" s="142" t="s">
        <v>324</v>
      </c>
      <c r="R18" s="144" t="s">
        <v>320</v>
      </c>
      <c r="S18" s="144" t="s">
        <v>325</v>
      </c>
      <c r="T18" s="144" t="s">
        <v>326</v>
      </c>
      <c r="U18" s="144"/>
      <c r="V18" s="144"/>
      <c r="W18" s="142" t="s">
        <v>327</v>
      </c>
      <c r="X18" s="144" t="s">
        <v>328</v>
      </c>
      <c r="Y18" s="144" t="s">
        <v>329</v>
      </c>
      <c r="Z18" s="143"/>
      <c r="AA18" s="144" t="s">
        <v>330</v>
      </c>
      <c r="AB18" s="144"/>
      <c r="AC18" s="144"/>
      <c r="AD18" s="143" t="s">
        <v>331</v>
      </c>
      <c r="AE18" s="142" t="s">
        <v>332</v>
      </c>
      <c r="AF18" s="142" t="s">
        <v>333</v>
      </c>
      <c r="AG18" s="142" t="s">
        <v>334</v>
      </c>
      <c r="AH18" s="142" t="s">
        <v>335</v>
      </c>
      <c r="AI18" s="144"/>
      <c r="AJ18" s="156">
        <v>7</v>
      </c>
      <c r="AK18" s="156">
        <f>VLOOKUP(A18,匹配!A:B,2,0)</f>
        <v>1</v>
      </c>
      <c r="AL18" s="156">
        <f t="shared" si="0"/>
        <v>8</v>
      </c>
      <c r="AM18" s="156">
        <f>VLOOKUP(A18,匹配!E:L,8,0)</f>
        <v>2</v>
      </c>
      <c r="AN18" s="156">
        <f>VLOOKUP(A18,匹配!E:F,2,0)</f>
        <v>0</v>
      </c>
      <c r="AO18" s="156"/>
      <c r="AP18" s="156">
        <f>VLOOKUP(A18,匹配!E:H,4,0)</f>
        <v>0</v>
      </c>
      <c r="AQ18" s="156">
        <f>VLOOKUP(A18,匹配!E:N,10,0)</f>
        <v>0</v>
      </c>
      <c r="AR18" s="156">
        <f>VLOOKUP(A18,匹配!E:I,5,0)</f>
        <v>0</v>
      </c>
      <c r="AS18" s="156">
        <f>VLOOKUP(A18,匹配!E:K,7,0)</f>
        <v>0</v>
      </c>
      <c r="AT18" s="156"/>
      <c r="AU18" s="156">
        <f>VLOOKUP(A18,匹配!E:M,9,0)</f>
        <v>0</v>
      </c>
      <c r="AV18" s="156"/>
      <c r="AW18" s="156"/>
      <c r="AX18" s="242"/>
      <c r="AY18" s="243"/>
      <c r="AZ18" s="156">
        <f t="shared" si="1"/>
        <v>20</v>
      </c>
      <c r="BA18" s="156">
        <f t="shared" si="2"/>
        <v>20</v>
      </c>
      <c r="BB18" s="156">
        <f>VLOOKUP(A18,过21点!A:AS,45,0)</f>
        <v>0</v>
      </c>
      <c r="BC18" s="156">
        <f>VLOOKUP(A18,过21点!A:AT,46,0)</f>
        <v>1</v>
      </c>
      <c r="BD18" s="156"/>
      <c r="BE18" s="156">
        <f>VLOOKUP(A18,过21点!A:AV,48,0)</f>
        <v>0</v>
      </c>
      <c r="BF18" s="156"/>
      <c r="BG18" s="156"/>
    </row>
    <row r="19" customHeight="1" spans="1:59">
      <c r="A19" s="199" t="s">
        <v>336</v>
      </c>
      <c r="B19" s="199" t="s">
        <v>136</v>
      </c>
      <c r="C19" s="199" t="s">
        <v>269</v>
      </c>
      <c r="D19" s="199" t="s">
        <v>115</v>
      </c>
      <c r="E19" s="144" t="s">
        <v>337</v>
      </c>
      <c r="F19" s="144" t="s">
        <v>338</v>
      </c>
      <c r="G19" s="144"/>
      <c r="H19" s="144"/>
      <c r="I19" s="143"/>
      <c r="J19" s="143"/>
      <c r="K19" s="143"/>
      <c r="L19" s="143"/>
      <c r="M19" s="144" t="s">
        <v>339</v>
      </c>
      <c r="N19" s="144"/>
      <c r="O19" s="144"/>
      <c r="P19" s="144" t="s">
        <v>340</v>
      </c>
      <c r="Q19" s="144" t="s">
        <v>341</v>
      </c>
      <c r="R19" s="144" t="s">
        <v>342</v>
      </c>
      <c r="S19" s="144" t="s">
        <v>343</v>
      </c>
      <c r="T19" s="144" t="s">
        <v>344</v>
      </c>
      <c r="U19" s="144"/>
      <c r="V19" s="144"/>
      <c r="W19" s="144" t="s">
        <v>345</v>
      </c>
      <c r="X19" s="144" t="s">
        <v>346</v>
      </c>
      <c r="Y19" s="143" t="s">
        <v>347</v>
      </c>
      <c r="Z19" s="144" t="s">
        <v>348</v>
      </c>
      <c r="AA19" s="144" t="s">
        <v>349</v>
      </c>
      <c r="AB19" s="144"/>
      <c r="AC19" s="144"/>
      <c r="AD19" s="144" t="s">
        <v>350</v>
      </c>
      <c r="AE19" s="144" t="s">
        <v>351</v>
      </c>
      <c r="AF19" s="144" t="s">
        <v>352</v>
      </c>
      <c r="AG19" s="144" t="s">
        <v>353</v>
      </c>
      <c r="AH19" s="144" t="s">
        <v>354</v>
      </c>
      <c r="AI19" s="144"/>
      <c r="AJ19" s="156"/>
      <c r="AK19" s="156">
        <f>VLOOKUP(A19,匹配!A:B,2,0)</f>
        <v>1</v>
      </c>
      <c r="AL19" s="156">
        <f t="shared" si="0"/>
        <v>1</v>
      </c>
      <c r="AM19" s="156">
        <f>VLOOKUP(A19,匹配!E:L,8,0)</f>
        <v>0</v>
      </c>
      <c r="AN19" s="156">
        <f>VLOOKUP(A19,匹配!E:F,2,0)</f>
        <v>0</v>
      </c>
      <c r="AO19" s="156"/>
      <c r="AP19" s="156">
        <f>VLOOKUP(A19,匹配!E:H,4,0)</f>
        <v>0</v>
      </c>
      <c r="AQ19" s="156">
        <f>VLOOKUP(A19,匹配!E:N,10,0)</f>
        <v>0</v>
      </c>
      <c r="AR19" s="156">
        <f>VLOOKUP(A19,匹配!E:I,5,0)</f>
        <v>4</v>
      </c>
      <c r="AS19" s="156">
        <f>VLOOKUP(A19,匹配!E:K,7,0)</f>
        <v>0</v>
      </c>
      <c r="AT19" s="156"/>
      <c r="AU19" s="156">
        <f>VLOOKUP(A19,匹配!E:M,9,0)</f>
        <v>0</v>
      </c>
      <c r="AV19" s="156"/>
      <c r="AW19" s="156"/>
      <c r="AX19" s="242"/>
      <c r="AY19" s="243"/>
      <c r="AZ19" s="156">
        <f t="shared" si="1"/>
        <v>18</v>
      </c>
      <c r="BA19" s="156">
        <f t="shared" si="2"/>
        <v>18</v>
      </c>
      <c r="BB19" s="156">
        <f>VLOOKUP(A19,过21点!A:AS,45,0)</f>
        <v>2</v>
      </c>
      <c r="BC19" s="156">
        <f>VLOOKUP(A19,过21点!A:AT,46,0)</f>
        <v>3</v>
      </c>
      <c r="BD19" s="156"/>
      <c r="BE19" s="156">
        <f>VLOOKUP(A19,过21点!A:AV,48,0)</f>
        <v>0.25</v>
      </c>
      <c r="BF19" s="156"/>
      <c r="BG19" s="156"/>
    </row>
    <row r="20" customHeight="1" spans="1:59">
      <c r="A20" s="199" t="s">
        <v>355</v>
      </c>
      <c r="B20" s="199" t="s">
        <v>136</v>
      </c>
      <c r="C20" s="199" t="s">
        <v>269</v>
      </c>
      <c r="D20" s="199" t="s">
        <v>356</v>
      </c>
      <c r="E20" s="143"/>
      <c r="F20" s="143"/>
      <c r="G20" s="143"/>
      <c r="H20" s="144"/>
      <c r="I20" s="144" t="s">
        <v>357</v>
      </c>
      <c r="J20" s="144" t="s">
        <v>358</v>
      </c>
      <c r="K20" s="144" t="s">
        <v>359</v>
      </c>
      <c r="L20" s="143" t="s">
        <v>360</v>
      </c>
      <c r="M20" s="144" t="s">
        <v>361</v>
      </c>
      <c r="N20" s="144"/>
      <c r="O20" s="144"/>
      <c r="P20" s="144" t="s">
        <v>362</v>
      </c>
      <c r="Q20" s="144" t="s">
        <v>363</v>
      </c>
      <c r="R20" s="143" t="s">
        <v>364</v>
      </c>
      <c r="S20" s="144" t="s">
        <v>365</v>
      </c>
      <c r="T20" s="144" t="s">
        <v>366</v>
      </c>
      <c r="U20" s="144"/>
      <c r="V20" s="144"/>
      <c r="W20" s="144" t="s">
        <v>367</v>
      </c>
      <c r="X20" s="144" t="s">
        <v>368</v>
      </c>
      <c r="Y20" s="144" t="s">
        <v>369</v>
      </c>
      <c r="Z20" s="144" t="s">
        <v>370</v>
      </c>
      <c r="AA20" s="144" t="s">
        <v>371</v>
      </c>
      <c r="AB20" s="144"/>
      <c r="AC20" s="144"/>
      <c r="AD20" s="144" t="s">
        <v>372</v>
      </c>
      <c r="AE20" s="144" t="s">
        <v>373</v>
      </c>
      <c r="AF20" s="144" t="s">
        <v>374</v>
      </c>
      <c r="AG20" s="144" t="s">
        <v>353</v>
      </c>
      <c r="AH20" s="144" t="s">
        <v>375</v>
      </c>
      <c r="AI20" s="144"/>
      <c r="AJ20" s="156"/>
      <c r="AK20" s="156">
        <f>VLOOKUP(A20,匹配!A:B,2,0)</f>
        <v>2</v>
      </c>
      <c r="AL20" s="156">
        <f t="shared" si="0"/>
        <v>2</v>
      </c>
      <c r="AM20" s="156">
        <f>VLOOKUP(A20,匹配!E:L,8,0)</f>
        <v>0</v>
      </c>
      <c r="AN20" s="156">
        <f>VLOOKUP(A20,匹配!E:F,2,0)</f>
        <v>0</v>
      </c>
      <c r="AO20" s="156"/>
      <c r="AP20" s="156">
        <f>VLOOKUP(A20,匹配!E:H,4,0)</f>
        <v>2</v>
      </c>
      <c r="AQ20" s="156">
        <f>VLOOKUP(A20,匹配!E:N,10,0)</f>
        <v>0</v>
      </c>
      <c r="AR20" s="156">
        <f>VLOOKUP(A20,匹配!E:I,5,0)</f>
        <v>0</v>
      </c>
      <c r="AS20" s="156">
        <f>VLOOKUP(A20,匹配!E:K,7,0)</f>
        <v>0</v>
      </c>
      <c r="AT20" s="156"/>
      <c r="AU20" s="156">
        <f>VLOOKUP(A20,匹配!E:M,9,0)</f>
        <v>0</v>
      </c>
      <c r="AV20" s="156"/>
      <c r="AW20" s="156"/>
      <c r="AX20" s="242"/>
      <c r="AY20" s="243"/>
      <c r="AZ20" s="156">
        <f t="shared" si="1"/>
        <v>20</v>
      </c>
      <c r="BA20" s="156">
        <f t="shared" si="2"/>
        <v>20</v>
      </c>
      <c r="BB20" s="156">
        <f>VLOOKUP(A20,过21点!A:AS,45,0)</f>
        <v>2</v>
      </c>
      <c r="BC20" s="156">
        <f>VLOOKUP(A20,过21点!A:AT,46,0)</f>
        <v>5</v>
      </c>
      <c r="BD20" s="156"/>
      <c r="BE20" s="156">
        <f>VLOOKUP(A20,过21点!A:AV,48,0)</f>
        <v>0.125</v>
      </c>
      <c r="BF20" s="156"/>
      <c r="BG20" s="156"/>
    </row>
    <row r="21" customHeight="1" spans="1:59">
      <c r="A21" s="199" t="s">
        <v>376</v>
      </c>
      <c r="B21" s="199" t="s">
        <v>136</v>
      </c>
      <c r="C21" s="199" t="s">
        <v>377</v>
      </c>
      <c r="D21" s="199" t="s">
        <v>378</v>
      </c>
      <c r="E21" s="143" t="s">
        <v>379</v>
      </c>
      <c r="F21" s="144" t="s">
        <v>380</v>
      </c>
      <c r="G21" s="144"/>
      <c r="H21" s="144"/>
      <c r="I21" s="144" t="s">
        <v>381</v>
      </c>
      <c r="J21" s="144" t="s">
        <v>382</v>
      </c>
      <c r="K21" s="144" t="s">
        <v>383</v>
      </c>
      <c r="L21" s="144" t="s">
        <v>384</v>
      </c>
      <c r="M21" s="144" t="s">
        <v>385</v>
      </c>
      <c r="N21" s="144"/>
      <c r="O21" s="144"/>
      <c r="P21" s="144" t="s">
        <v>386</v>
      </c>
      <c r="Q21" s="143" t="s">
        <v>387</v>
      </c>
      <c r="R21" s="144" t="s">
        <v>388</v>
      </c>
      <c r="S21" s="144" t="s">
        <v>389</v>
      </c>
      <c r="T21" s="144" t="s">
        <v>390</v>
      </c>
      <c r="U21" s="144"/>
      <c r="V21" s="144"/>
      <c r="W21" s="144" t="s">
        <v>391</v>
      </c>
      <c r="X21" s="144" t="s">
        <v>381</v>
      </c>
      <c r="Y21" s="144" t="s">
        <v>392</v>
      </c>
      <c r="Z21" s="144" t="s">
        <v>393</v>
      </c>
      <c r="AA21" s="144" t="s">
        <v>394</v>
      </c>
      <c r="AB21" s="144"/>
      <c r="AC21" s="144"/>
      <c r="AD21" s="144" t="s">
        <v>395</v>
      </c>
      <c r="AE21" s="144" t="s">
        <v>396</v>
      </c>
      <c r="AF21" s="144" t="s">
        <v>397</v>
      </c>
      <c r="AG21" s="144" t="s">
        <v>393</v>
      </c>
      <c r="AH21" s="144" t="s">
        <v>398</v>
      </c>
      <c r="AI21" s="144"/>
      <c r="AJ21" s="156"/>
      <c r="AK21" s="156">
        <f>VLOOKUP(A21,匹配!A:B,2,0)</f>
        <v>2</v>
      </c>
      <c r="AL21" s="156">
        <f t="shared" si="0"/>
        <v>2</v>
      </c>
      <c r="AM21" s="156"/>
      <c r="AN21" s="156"/>
      <c r="AO21" s="156"/>
      <c r="AP21" s="156"/>
      <c r="AQ21" s="156"/>
      <c r="AR21" s="156"/>
      <c r="AS21" s="156"/>
      <c r="AT21" s="156"/>
      <c r="AU21" s="156"/>
      <c r="AV21" s="156"/>
      <c r="AW21" s="156"/>
      <c r="AX21" s="242"/>
      <c r="AY21" s="243"/>
      <c r="AZ21" s="156">
        <f t="shared" si="1"/>
        <v>22</v>
      </c>
      <c r="BA21" s="156">
        <f t="shared" si="2"/>
        <v>22</v>
      </c>
      <c r="BB21" s="156">
        <f>VLOOKUP(A21,过21点!A:AS,45,0)</f>
        <v>5</v>
      </c>
      <c r="BC21" s="156">
        <f>VLOOKUP(A21,过21点!A:AT,46,0)</f>
        <v>5</v>
      </c>
      <c r="BD21" s="156"/>
      <c r="BE21" s="156">
        <f>VLOOKUP(A21,过21点!A:AV,48,0)</f>
        <v>0.25</v>
      </c>
      <c r="BF21" s="156"/>
      <c r="BG21" s="156"/>
    </row>
    <row r="22" customHeight="1" spans="1:59">
      <c r="A22" s="240" t="s">
        <v>399</v>
      </c>
      <c r="B22" s="199" t="s">
        <v>53</v>
      </c>
      <c r="C22" s="199" t="s">
        <v>400</v>
      </c>
      <c r="D22" s="199" t="s">
        <v>401</v>
      </c>
      <c r="E22" s="144" t="s">
        <v>402</v>
      </c>
      <c r="F22" s="144" t="s">
        <v>403</v>
      </c>
      <c r="G22" s="144"/>
      <c r="H22" s="144"/>
      <c r="I22" s="143"/>
      <c r="J22" s="144" t="s">
        <v>404</v>
      </c>
      <c r="K22" s="143" t="s">
        <v>405</v>
      </c>
      <c r="L22" s="144" t="s">
        <v>406</v>
      </c>
      <c r="M22" s="144" t="s">
        <v>407</v>
      </c>
      <c r="N22" s="144"/>
      <c r="O22" s="144"/>
      <c r="P22" s="144" t="s">
        <v>408</v>
      </c>
      <c r="Q22" s="143"/>
      <c r="R22" s="144" t="s">
        <v>409</v>
      </c>
      <c r="S22" s="143" t="s">
        <v>410</v>
      </c>
      <c r="T22" s="144" t="s">
        <v>411</v>
      </c>
      <c r="U22" s="144"/>
      <c r="V22" s="144"/>
      <c r="W22" s="144"/>
      <c r="X22" s="144"/>
      <c r="Y22" s="144"/>
      <c r="Z22" s="144"/>
      <c r="AA22" s="144"/>
      <c r="AB22" s="144"/>
      <c r="AC22" s="144"/>
      <c r="AD22" s="144"/>
      <c r="AE22" s="144"/>
      <c r="AF22" s="144"/>
      <c r="AG22" s="144"/>
      <c r="AH22" s="144"/>
      <c r="AI22" s="144"/>
      <c r="AJ22" s="156"/>
      <c r="AK22" s="156"/>
      <c r="AL22" s="156">
        <f t="shared" si="0"/>
        <v>0</v>
      </c>
      <c r="AM22" s="156">
        <f>VLOOKUP(A22,匹配!E:L,8,0)</f>
        <v>2.875</v>
      </c>
      <c r="AN22" s="156">
        <f>VLOOKUP(A22,匹配!E:F,2,0)</f>
        <v>0</v>
      </c>
      <c r="AO22" s="156"/>
      <c r="AP22" s="156">
        <f>VLOOKUP(A22,匹配!E:H,4,0)</f>
        <v>0</v>
      </c>
      <c r="AQ22" s="156">
        <f>VLOOKUP(A22,匹配!E:N,10,0)</f>
        <v>0</v>
      </c>
      <c r="AR22" s="156">
        <f>VLOOKUP(A22,匹配!E:I,5,0)</f>
        <v>0</v>
      </c>
      <c r="AS22" s="156">
        <f>VLOOKUP(A22,匹配!E:K,7,0)</f>
        <v>0</v>
      </c>
      <c r="AT22" s="156"/>
      <c r="AU22" s="156">
        <f>VLOOKUP(A22,匹配!E:M,9,0)</f>
        <v>0</v>
      </c>
      <c r="AV22" s="156">
        <f>VLOOKUP(A22,离职!A:D,4,0)</f>
        <v>10</v>
      </c>
      <c r="AW22" s="156"/>
      <c r="AX22" s="242"/>
      <c r="AY22" s="243">
        <f>VLOOKUP(A22,离职!A:C,3,0)</f>
        <v>43175</v>
      </c>
      <c r="AZ22" s="156">
        <f t="shared" si="1"/>
        <v>9.125</v>
      </c>
      <c r="BA22" s="156">
        <f t="shared" si="2"/>
        <v>9.125</v>
      </c>
      <c r="BB22" s="156">
        <f>VLOOKUP(A22,过21点!A:AS,45,0)</f>
        <v>0</v>
      </c>
      <c r="BC22" s="156">
        <f>VLOOKUP(A22,过21点!A:AT,46,0)</f>
        <v>0</v>
      </c>
      <c r="BD22" s="156"/>
      <c r="BE22" s="156">
        <f>VLOOKUP(A22,过21点!A:AV,48,0)</f>
        <v>0</v>
      </c>
      <c r="BF22" s="156"/>
      <c r="BG22" s="156"/>
    </row>
    <row r="23" customHeight="1" spans="1:59">
      <c r="A23" s="199" t="s">
        <v>412</v>
      </c>
      <c r="B23" s="199" t="s">
        <v>136</v>
      </c>
      <c r="C23" s="199" t="s">
        <v>400</v>
      </c>
      <c r="D23" s="199" t="s">
        <v>413</v>
      </c>
      <c r="E23" s="144" t="s">
        <v>414</v>
      </c>
      <c r="F23" s="144" t="s">
        <v>415</v>
      </c>
      <c r="G23" s="144"/>
      <c r="H23" s="144"/>
      <c r="I23" s="144" t="s">
        <v>416</v>
      </c>
      <c r="J23" s="144" t="s">
        <v>417</v>
      </c>
      <c r="K23" s="144" t="s">
        <v>418</v>
      </c>
      <c r="L23" s="144" t="s">
        <v>419</v>
      </c>
      <c r="M23" s="144" t="s">
        <v>420</v>
      </c>
      <c r="N23" s="144"/>
      <c r="O23" s="144"/>
      <c r="P23" s="144" t="s">
        <v>421</v>
      </c>
      <c r="Q23" s="144" t="s">
        <v>422</v>
      </c>
      <c r="R23" s="144" t="s">
        <v>423</v>
      </c>
      <c r="S23" s="144" t="s">
        <v>424</v>
      </c>
      <c r="T23" s="144" t="s">
        <v>425</v>
      </c>
      <c r="U23" s="144"/>
      <c r="V23" s="144"/>
      <c r="W23" s="144" t="s">
        <v>426</v>
      </c>
      <c r="X23" s="142" t="s">
        <v>427</v>
      </c>
      <c r="Y23" s="144" t="s">
        <v>428</v>
      </c>
      <c r="Z23" s="144" t="s">
        <v>429</v>
      </c>
      <c r="AA23" s="144" t="s">
        <v>430</v>
      </c>
      <c r="AB23" s="144"/>
      <c r="AC23" s="144"/>
      <c r="AD23" s="144" t="s">
        <v>431</v>
      </c>
      <c r="AE23" s="144" t="s">
        <v>432</v>
      </c>
      <c r="AF23" s="144" t="s">
        <v>433</v>
      </c>
      <c r="AG23" s="143"/>
      <c r="AH23" s="144" t="s">
        <v>434</v>
      </c>
      <c r="AI23" s="144"/>
      <c r="AJ23" s="156">
        <v>1</v>
      </c>
      <c r="AK23" s="156"/>
      <c r="AL23" s="156">
        <f t="shared" si="0"/>
        <v>1</v>
      </c>
      <c r="AM23" s="156">
        <f>VLOOKUP(A23,匹配!E:L,8,0)</f>
        <v>0</v>
      </c>
      <c r="AN23" s="156">
        <f>VLOOKUP(A23,匹配!E:F,2,0)</f>
        <v>0</v>
      </c>
      <c r="AO23" s="156"/>
      <c r="AP23" s="156">
        <f>VLOOKUP(A23,匹配!E:H,4,0)</f>
        <v>0</v>
      </c>
      <c r="AQ23" s="156">
        <f>VLOOKUP(A23,匹配!E:N,10,0)</f>
        <v>0</v>
      </c>
      <c r="AR23" s="156">
        <f>VLOOKUP(A23,匹配!E:I,5,0)</f>
        <v>0</v>
      </c>
      <c r="AS23" s="156">
        <f>VLOOKUP(A23,匹配!E:K,7,0)</f>
        <v>0</v>
      </c>
      <c r="AT23" s="156"/>
      <c r="AU23" s="156">
        <f>VLOOKUP(A23,匹配!E:M,9,0)</f>
        <v>1</v>
      </c>
      <c r="AV23" s="156"/>
      <c r="AW23" s="156"/>
      <c r="AX23" s="242"/>
      <c r="AY23" s="243"/>
      <c r="AZ23" s="156">
        <f t="shared" si="1"/>
        <v>22</v>
      </c>
      <c r="BA23" s="156">
        <f t="shared" si="2"/>
        <v>22</v>
      </c>
      <c r="BB23" s="156">
        <f>VLOOKUP(A23,过21点!A:AS,45,0)</f>
        <v>4</v>
      </c>
      <c r="BC23" s="156">
        <f>VLOOKUP(A23,过21点!A:AT,46,0)</f>
        <v>7</v>
      </c>
      <c r="BD23" s="156"/>
      <c r="BE23" s="156">
        <f>VLOOKUP(A23,过21点!A:AV,48,0)</f>
        <v>0.25</v>
      </c>
      <c r="BF23" s="156"/>
      <c r="BG23" s="156"/>
    </row>
    <row r="24" customHeight="1" spans="1:59">
      <c r="A24" s="199" t="s">
        <v>435</v>
      </c>
      <c r="B24" s="199" t="s">
        <v>136</v>
      </c>
      <c r="C24" s="199" t="s">
        <v>400</v>
      </c>
      <c r="D24" s="199" t="s">
        <v>436</v>
      </c>
      <c r="E24" s="144" t="s">
        <v>437</v>
      </c>
      <c r="F24" s="144" t="s">
        <v>438</v>
      </c>
      <c r="G24" s="144"/>
      <c r="H24" s="144"/>
      <c r="I24" s="144" t="s">
        <v>439</v>
      </c>
      <c r="J24" s="144" t="s">
        <v>440</v>
      </c>
      <c r="K24" s="144" t="s">
        <v>441</v>
      </c>
      <c r="L24" s="144" t="s">
        <v>442</v>
      </c>
      <c r="M24" s="144" t="s">
        <v>443</v>
      </c>
      <c r="N24" s="144"/>
      <c r="O24" s="144"/>
      <c r="P24" s="144" t="s">
        <v>444</v>
      </c>
      <c r="Q24" s="144" t="s">
        <v>445</v>
      </c>
      <c r="R24" s="144" t="s">
        <v>446</v>
      </c>
      <c r="S24" s="144" t="s">
        <v>447</v>
      </c>
      <c r="T24" s="144" t="s">
        <v>448</v>
      </c>
      <c r="U24" s="144"/>
      <c r="V24" s="144"/>
      <c r="W24" s="144" t="s">
        <v>449</v>
      </c>
      <c r="X24" s="144" t="s">
        <v>450</v>
      </c>
      <c r="Y24" s="144" t="s">
        <v>451</v>
      </c>
      <c r="Z24" s="144" t="s">
        <v>452</v>
      </c>
      <c r="AA24" s="144" t="s">
        <v>453</v>
      </c>
      <c r="AB24" s="144"/>
      <c r="AC24" s="144"/>
      <c r="AD24" s="144" t="s">
        <v>454</v>
      </c>
      <c r="AE24" s="144" t="s">
        <v>455</v>
      </c>
      <c r="AF24" s="144" t="s">
        <v>456</v>
      </c>
      <c r="AG24" s="144" t="s">
        <v>457</v>
      </c>
      <c r="AH24" s="144" t="s">
        <v>157</v>
      </c>
      <c r="AI24" s="144"/>
      <c r="AJ24" s="156"/>
      <c r="AK24" s="156"/>
      <c r="AL24" s="156">
        <f t="shared" si="0"/>
        <v>0</v>
      </c>
      <c r="AM24" s="156"/>
      <c r="AN24" s="156"/>
      <c r="AO24" s="156"/>
      <c r="AP24" s="156"/>
      <c r="AQ24" s="156"/>
      <c r="AR24" s="156"/>
      <c r="AS24" s="156"/>
      <c r="AT24" s="156"/>
      <c r="AU24" s="156"/>
      <c r="AV24" s="156"/>
      <c r="AW24" s="156"/>
      <c r="AX24" s="242"/>
      <c r="AY24" s="243"/>
      <c r="AZ24" s="156">
        <f t="shared" si="1"/>
        <v>22</v>
      </c>
      <c r="BA24" s="156">
        <f t="shared" si="2"/>
        <v>22</v>
      </c>
      <c r="BB24" s="156">
        <f>VLOOKUP(A24,过21点!A:AS,45,0)</f>
        <v>5</v>
      </c>
      <c r="BC24" s="156">
        <f>VLOOKUP(A24,过21点!A:AT,46,0)</f>
        <v>11</v>
      </c>
      <c r="BD24" s="156"/>
      <c r="BE24" s="156">
        <f>VLOOKUP(A24,过21点!A:AV,48,0)</f>
        <v>0</v>
      </c>
      <c r="BF24" s="156"/>
      <c r="BG24" s="156"/>
    </row>
    <row r="25" customHeight="1" spans="1:59">
      <c r="A25" s="199" t="s">
        <v>458</v>
      </c>
      <c r="B25" s="199" t="s">
        <v>53</v>
      </c>
      <c r="C25" s="199" t="s">
        <v>400</v>
      </c>
      <c r="D25" s="199" t="s">
        <v>459</v>
      </c>
      <c r="E25" s="144" t="s">
        <v>460</v>
      </c>
      <c r="F25" s="144" t="s">
        <v>461</v>
      </c>
      <c r="G25" s="144"/>
      <c r="H25" s="144"/>
      <c r="I25" s="144" t="s">
        <v>462</v>
      </c>
      <c r="J25" s="144" t="s">
        <v>463</v>
      </c>
      <c r="K25" s="144" t="s">
        <v>464</v>
      </c>
      <c r="L25" s="144" t="s">
        <v>465</v>
      </c>
      <c r="M25" s="144" t="s">
        <v>466</v>
      </c>
      <c r="N25" s="144"/>
      <c r="O25" s="144"/>
      <c r="P25" s="144" t="s">
        <v>467</v>
      </c>
      <c r="Q25" s="144" t="s">
        <v>468</v>
      </c>
      <c r="R25" s="144" t="s">
        <v>469</v>
      </c>
      <c r="S25" s="144" t="s">
        <v>470</v>
      </c>
      <c r="T25" s="144" t="s">
        <v>471</v>
      </c>
      <c r="U25" s="144"/>
      <c r="V25" s="144"/>
      <c r="W25" s="143" t="s">
        <v>472</v>
      </c>
      <c r="X25" s="144" t="s">
        <v>473</v>
      </c>
      <c r="Y25" s="144" t="s">
        <v>474</v>
      </c>
      <c r="Z25" s="143"/>
      <c r="AA25" s="144" t="s">
        <v>475</v>
      </c>
      <c r="AB25" s="144"/>
      <c r="AC25" s="144"/>
      <c r="AD25" s="144" t="s">
        <v>476</v>
      </c>
      <c r="AE25" s="143"/>
      <c r="AF25" s="143"/>
      <c r="AG25" s="144" t="s">
        <v>477</v>
      </c>
      <c r="AH25" s="144" t="s">
        <v>478</v>
      </c>
      <c r="AI25" s="144"/>
      <c r="AJ25" s="156"/>
      <c r="AK25" s="156"/>
      <c r="AL25" s="156">
        <f t="shared" si="0"/>
        <v>0</v>
      </c>
      <c r="AM25" s="156">
        <f>VLOOKUP(A25,匹配!E:L,8,0)</f>
        <v>1.375</v>
      </c>
      <c r="AN25" s="156">
        <f>VLOOKUP(A25,匹配!E:F,2,0)</f>
        <v>0</v>
      </c>
      <c r="AO25" s="156"/>
      <c r="AP25" s="156">
        <f>VLOOKUP(A25,匹配!E:H,4,0)</f>
        <v>0</v>
      </c>
      <c r="AQ25" s="156">
        <f>VLOOKUP(A25,匹配!E:N,10,0)</f>
        <v>0</v>
      </c>
      <c r="AR25" s="156">
        <f>VLOOKUP(A25,匹配!E:I,5,0)</f>
        <v>0</v>
      </c>
      <c r="AS25" s="156">
        <f>VLOOKUP(A25,匹配!E:K,7,0)</f>
        <v>0</v>
      </c>
      <c r="AT25" s="156">
        <f>VLOOKUP(A25,匹配!V:W,2,0)</f>
        <v>2</v>
      </c>
      <c r="AU25" s="156">
        <f>VLOOKUP(A25,匹配!E:M,9,0)</f>
        <v>0</v>
      </c>
      <c r="AV25" s="156"/>
      <c r="AW25" s="156"/>
      <c r="AX25" s="242"/>
      <c r="AY25" s="243"/>
      <c r="AZ25" s="156">
        <f t="shared" si="1"/>
        <v>20.625</v>
      </c>
      <c r="BA25" s="156">
        <f t="shared" si="2"/>
        <v>20.625</v>
      </c>
      <c r="BB25" s="156">
        <f>VLOOKUP(A25,过21点!A:AS,45,0)</f>
        <v>0</v>
      </c>
      <c r="BC25" s="156">
        <f>VLOOKUP(A25,过21点!A:AT,46,0)</f>
        <v>3</v>
      </c>
      <c r="BD25" s="156"/>
      <c r="BE25" s="156">
        <f>VLOOKUP(A25,过21点!A:AV,48,0)</f>
        <v>0</v>
      </c>
      <c r="BF25" s="156"/>
      <c r="BG25" s="156"/>
    </row>
    <row r="26" customHeight="1" spans="1:59">
      <c r="A26" s="199" t="s">
        <v>479</v>
      </c>
      <c r="B26" s="199" t="s">
        <v>53</v>
      </c>
      <c r="C26" s="199" t="s">
        <v>400</v>
      </c>
      <c r="D26" s="199" t="s">
        <v>401</v>
      </c>
      <c r="E26" s="144"/>
      <c r="F26" s="144"/>
      <c r="G26" s="144"/>
      <c r="H26" s="144"/>
      <c r="I26" s="144"/>
      <c r="J26" s="144"/>
      <c r="K26" s="144"/>
      <c r="L26" s="144"/>
      <c r="M26" s="144"/>
      <c r="N26" s="144"/>
      <c r="O26" s="144"/>
      <c r="P26" s="144"/>
      <c r="Q26" s="144"/>
      <c r="R26" s="144"/>
      <c r="S26" s="144"/>
      <c r="T26" s="144"/>
      <c r="U26" s="144"/>
      <c r="V26" s="144"/>
      <c r="W26" s="144"/>
      <c r="X26" s="144"/>
      <c r="Y26" s="142" t="s">
        <v>480</v>
      </c>
      <c r="Z26" s="144" t="s">
        <v>481</v>
      </c>
      <c r="AA26" s="144" t="s">
        <v>482</v>
      </c>
      <c r="AB26" s="144"/>
      <c r="AC26" s="144"/>
      <c r="AD26" s="144" t="s">
        <v>483</v>
      </c>
      <c r="AE26" s="144" t="s">
        <v>484</v>
      </c>
      <c r="AF26" s="143"/>
      <c r="AG26" s="144" t="s">
        <v>485</v>
      </c>
      <c r="AH26" s="144" t="s">
        <v>486</v>
      </c>
      <c r="AI26" s="144"/>
      <c r="AJ26" s="156"/>
      <c r="AK26" s="156"/>
      <c r="AL26" s="156">
        <f t="shared" si="0"/>
        <v>0</v>
      </c>
      <c r="AM26" s="156">
        <f>VLOOKUP(A26,匹配!E:L,8,0)</f>
        <v>1</v>
      </c>
      <c r="AN26" s="156">
        <f>VLOOKUP(A26,匹配!E:F,2,0)</f>
        <v>0</v>
      </c>
      <c r="AO26" s="156"/>
      <c r="AP26" s="156">
        <f>VLOOKUP(A26,匹配!E:H,4,0)</f>
        <v>0</v>
      </c>
      <c r="AQ26" s="156">
        <f>VLOOKUP(A26,匹配!E:N,10,0)</f>
        <v>0</v>
      </c>
      <c r="AR26" s="156">
        <f>VLOOKUP(A26,匹配!E:I,5,0)</f>
        <v>0</v>
      </c>
      <c r="AS26" s="156">
        <f>VLOOKUP(A26,匹配!E:K,7,0)</f>
        <v>0</v>
      </c>
      <c r="AT26" s="156"/>
      <c r="AU26" s="156">
        <f>VLOOKUP(A26,匹配!E:M,9,0)</f>
        <v>0</v>
      </c>
      <c r="AV26" s="156">
        <f>VLOOKUP(A26,入职!A:L,12,0)</f>
        <v>14</v>
      </c>
      <c r="AW26" s="156"/>
      <c r="AX26" s="242">
        <f>VLOOKUP(A26,入职!A:I,9,0)</f>
        <v>43180</v>
      </c>
      <c r="AY26" s="243"/>
      <c r="AZ26" s="156">
        <f t="shared" si="1"/>
        <v>7</v>
      </c>
      <c r="BA26" s="156">
        <f t="shared" si="2"/>
        <v>7</v>
      </c>
      <c r="BB26" s="156">
        <f>VLOOKUP(A26,过21点!A:AS,45,0)</f>
        <v>0</v>
      </c>
      <c r="BC26" s="156">
        <f>VLOOKUP(A26,过21点!A:AT,46,0)</f>
        <v>2</v>
      </c>
      <c r="BD26" s="156"/>
      <c r="BE26" s="156">
        <f>VLOOKUP(A26,过21点!A:AV,48,0)</f>
        <v>0</v>
      </c>
      <c r="BF26" s="156"/>
      <c r="BG26" s="156"/>
    </row>
    <row r="27" customHeight="1" spans="1:59">
      <c r="A27" s="199" t="s">
        <v>487</v>
      </c>
      <c r="B27" s="199" t="s">
        <v>53</v>
      </c>
      <c r="C27" s="199" t="s">
        <v>400</v>
      </c>
      <c r="D27" s="199" t="s">
        <v>488</v>
      </c>
      <c r="E27" s="144" t="s">
        <v>489</v>
      </c>
      <c r="F27" s="143"/>
      <c r="G27" s="144"/>
      <c r="H27" s="144"/>
      <c r="I27" s="144" t="s">
        <v>490</v>
      </c>
      <c r="J27" s="144" t="s">
        <v>491</v>
      </c>
      <c r="K27" s="144" t="s">
        <v>492</v>
      </c>
      <c r="L27" s="144" t="s">
        <v>493</v>
      </c>
      <c r="M27" s="144" t="s">
        <v>494</v>
      </c>
      <c r="N27" s="144"/>
      <c r="O27" s="144"/>
      <c r="P27" s="144" t="s">
        <v>142</v>
      </c>
      <c r="Q27" s="144" t="s">
        <v>495</v>
      </c>
      <c r="R27" s="144" t="s">
        <v>496</v>
      </c>
      <c r="S27" s="144" t="s">
        <v>497</v>
      </c>
      <c r="T27" s="144" t="s">
        <v>498</v>
      </c>
      <c r="U27" s="144"/>
      <c r="V27" s="144"/>
      <c r="W27" s="144" t="s">
        <v>499</v>
      </c>
      <c r="X27" s="144" t="s">
        <v>416</v>
      </c>
      <c r="Y27" s="143" t="s">
        <v>500</v>
      </c>
      <c r="Z27" s="143" t="s">
        <v>501</v>
      </c>
      <c r="AA27" s="144" t="s">
        <v>502</v>
      </c>
      <c r="AB27" s="144"/>
      <c r="AC27" s="144"/>
      <c r="AD27" s="144" t="s">
        <v>503</v>
      </c>
      <c r="AE27" s="144" t="s">
        <v>504</v>
      </c>
      <c r="AF27" s="144" t="s">
        <v>505</v>
      </c>
      <c r="AG27" s="144" t="s">
        <v>506</v>
      </c>
      <c r="AH27" s="143" t="s">
        <v>507</v>
      </c>
      <c r="AI27" s="144"/>
      <c r="AJ27" s="156"/>
      <c r="AK27" s="156">
        <f>VLOOKUP(A27,匹配!A:B,2,0)</f>
        <v>1</v>
      </c>
      <c r="AL27" s="156">
        <f t="shared" si="0"/>
        <v>1</v>
      </c>
      <c r="AM27" s="156">
        <f>VLOOKUP(A27,匹配!E:L,8,0)</f>
        <v>0</v>
      </c>
      <c r="AN27" s="156">
        <f>VLOOKUP(A27,匹配!E:F,2,0)</f>
        <v>0</v>
      </c>
      <c r="AO27" s="156"/>
      <c r="AP27" s="156">
        <f>VLOOKUP(A27,匹配!E:H,4,0)</f>
        <v>0</v>
      </c>
      <c r="AQ27" s="156">
        <f>VLOOKUP(A27,匹配!E:N,10,0)</f>
        <v>0</v>
      </c>
      <c r="AR27" s="156">
        <f>VLOOKUP(A27,匹配!E:I,5,0)</f>
        <v>0.5</v>
      </c>
      <c r="AS27" s="156">
        <f>VLOOKUP(A27,匹配!E:K,7,0)</f>
        <v>1</v>
      </c>
      <c r="AT27" s="156">
        <f>VLOOKUP(A27,匹配!V:W,2,0)</f>
        <v>0.8125</v>
      </c>
      <c r="AU27" s="156">
        <f>VLOOKUP(A27,匹配!E:M,9,0)</f>
        <v>0</v>
      </c>
      <c r="AV27" s="156"/>
      <c r="AW27" s="156"/>
      <c r="AX27" s="242"/>
      <c r="AY27" s="243"/>
      <c r="AZ27" s="156">
        <f t="shared" si="1"/>
        <v>20.5</v>
      </c>
      <c r="BA27" s="156">
        <f t="shared" si="2"/>
        <v>20.5</v>
      </c>
      <c r="BB27" s="156">
        <f>VLOOKUP(A27,过21点!A:AS,45,0)</f>
        <v>1</v>
      </c>
      <c r="BC27" s="156">
        <f>VLOOKUP(A27,过21点!A:AT,46,0)</f>
        <v>4</v>
      </c>
      <c r="BD27" s="156"/>
      <c r="BE27" s="156">
        <f>VLOOKUP(A27,过21点!A:AV,48,0)</f>
        <v>0.125</v>
      </c>
      <c r="BF27" s="156"/>
      <c r="BG27" s="156"/>
    </row>
    <row r="28" customHeight="1" spans="1:59">
      <c r="A28" s="199" t="s">
        <v>508</v>
      </c>
      <c r="B28" s="199" t="s">
        <v>53</v>
      </c>
      <c r="C28" s="199" t="s">
        <v>400</v>
      </c>
      <c r="D28" s="199" t="s">
        <v>509</v>
      </c>
      <c r="E28" s="143" t="s">
        <v>510</v>
      </c>
      <c r="F28" s="144" t="s">
        <v>511</v>
      </c>
      <c r="G28" s="144"/>
      <c r="H28" s="144"/>
      <c r="I28" s="144" t="s">
        <v>512</v>
      </c>
      <c r="J28" s="144" t="s">
        <v>513</v>
      </c>
      <c r="K28" s="144" t="s">
        <v>514</v>
      </c>
      <c r="L28" s="155" t="s">
        <v>515</v>
      </c>
      <c r="M28" s="144" t="s">
        <v>516</v>
      </c>
      <c r="N28" s="144"/>
      <c r="O28" s="144"/>
      <c r="P28" s="144" t="s">
        <v>517</v>
      </c>
      <c r="Q28" s="141" t="s">
        <v>518</v>
      </c>
      <c r="R28" s="144" t="s">
        <v>519</v>
      </c>
      <c r="S28" s="141" t="s">
        <v>518</v>
      </c>
      <c r="T28" s="144" t="s">
        <v>520</v>
      </c>
      <c r="U28" s="144"/>
      <c r="V28" s="144"/>
      <c r="W28" s="144" t="s">
        <v>521</v>
      </c>
      <c r="X28" s="141" t="s">
        <v>518</v>
      </c>
      <c r="Y28" s="144" t="s">
        <v>522</v>
      </c>
      <c r="Z28" s="155" t="s">
        <v>523</v>
      </c>
      <c r="AA28" s="144" t="s">
        <v>524</v>
      </c>
      <c r="AB28" s="144"/>
      <c r="AC28" s="144"/>
      <c r="AD28" s="144" t="s">
        <v>416</v>
      </c>
      <c r="AE28" s="155" t="s">
        <v>525</v>
      </c>
      <c r="AF28" s="144" t="s">
        <v>526</v>
      </c>
      <c r="AG28" s="155" t="s">
        <v>527</v>
      </c>
      <c r="AH28" s="144" t="s">
        <v>528</v>
      </c>
      <c r="AI28" s="144"/>
      <c r="AJ28" s="156"/>
      <c r="AK28" s="156">
        <v>4</v>
      </c>
      <c r="AL28" s="156">
        <f t="shared" si="0"/>
        <v>4</v>
      </c>
      <c r="AM28" s="156"/>
      <c r="AN28" s="156"/>
      <c r="AO28" s="156"/>
      <c r="AP28" s="156"/>
      <c r="AQ28" s="156"/>
      <c r="AR28" s="156"/>
      <c r="AS28" s="156"/>
      <c r="AT28" s="156">
        <f>VLOOKUP(A28,匹配!V:W,2,0)</f>
        <v>0.625</v>
      </c>
      <c r="AU28" s="156"/>
      <c r="AV28" s="156"/>
      <c r="AW28" s="156"/>
      <c r="AX28" s="242"/>
      <c r="AY28" s="243"/>
      <c r="AZ28" s="156">
        <f t="shared" si="1"/>
        <v>22</v>
      </c>
      <c r="BA28" s="156">
        <f t="shared" si="2"/>
        <v>22</v>
      </c>
      <c r="BB28" s="156">
        <f>VLOOKUP(A28,过21点!A:AS,45,0)</f>
        <v>0</v>
      </c>
      <c r="BC28" s="156">
        <f>VLOOKUP(A28,过21点!A:AT,46,0)</f>
        <v>0</v>
      </c>
      <c r="BD28" s="156"/>
      <c r="BE28" s="156">
        <f>VLOOKUP(A28,过21点!A:AV,48,0)</f>
        <v>0</v>
      </c>
      <c r="BF28" s="156"/>
      <c r="BG28" s="156"/>
    </row>
    <row r="29" customHeight="1" spans="1:59">
      <c r="A29" s="199" t="s">
        <v>529</v>
      </c>
      <c r="B29" s="199" t="s">
        <v>53</v>
      </c>
      <c r="C29" s="199" t="s">
        <v>400</v>
      </c>
      <c r="D29" s="199" t="s">
        <v>530</v>
      </c>
      <c r="E29" s="143" t="s">
        <v>531</v>
      </c>
      <c r="F29" s="144" t="s">
        <v>532</v>
      </c>
      <c r="G29" s="144"/>
      <c r="H29" s="144"/>
      <c r="I29" s="144" t="s">
        <v>533</v>
      </c>
      <c r="J29" s="144" t="s">
        <v>534</v>
      </c>
      <c r="K29" s="144" t="s">
        <v>535</v>
      </c>
      <c r="L29" s="144" t="s">
        <v>536</v>
      </c>
      <c r="M29" s="144" t="s">
        <v>537</v>
      </c>
      <c r="N29" s="144"/>
      <c r="O29" s="144"/>
      <c r="P29" s="144" t="s">
        <v>538</v>
      </c>
      <c r="Q29" s="144" t="s">
        <v>539</v>
      </c>
      <c r="R29" s="144" t="s">
        <v>540</v>
      </c>
      <c r="S29" s="144" t="s">
        <v>541</v>
      </c>
      <c r="T29" s="144" t="s">
        <v>542</v>
      </c>
      <c r="U29" s="144"/>
      <c r="V29" s="144"/>
      <c r="W29" s="144" t="s">
        <v>543</v>
      </c>
      <c r="X29" s="144" t="s">
        <v>544</v>
      </c>
      <c r="Y29" s="144" t="s">
        <v>545</v>
      </c>
      <c r="Z29" s="144" t="s">
        <v>546</v>
      </c>
      <c r="AA29" s="144" t="s">
        <v>547</v>
      </c>
      <c r="AB29" s="144"/>
      <c r="AC29" s="144"/>
      <c r="AD29" s="144" t="s">
        <v>548</v>
      </c>
      <c r="AE29" s="144" t="s">
        <v>549</v>
      </c>
      <c r="AF29" s="144" t="s">
        <v>550</v>
      </c>
      <c r="AG29" s="144" t="s">
        <v>551</v>
      </c>
      <c r="AH29" s="144" t="s">
        <v>552</v>
      </c>
      <c r="AI29" s="144"/>
      <c r="AJ29" s="156"/>
      <c r="AK29" s="156"/>
      <c r="AL29" s="156">
        <f t="shared" si="0"/>
        <v>0</v>
      </c>
      <c r="AM29" s="156"/>
      <c r="AN29" s="156"/>
      <c r="AO29" s="156"/>
      <c r="AP29" s="156"/>
      <c r="AQ29" s="156"/>
      <c r="AR29" s="156"/>
      <c r="AS29" s="156"/>
      <c r="AT29" s="156">
        <f>VLOOKUP(A29,匹配!V:W,2,0)</f>
        <v>0.8375</v>
      </c>
      <c r="AU29" s="156"/>
      <c r="AV29" s="156"/>
      <c r="AW29" s="156"/>
      <c r="AX29" s="242"/>
      <c r="AY29" s="243"/>
      <c r="AZ29" s="156">
        <f t="shared" si="1"/>
        <v>22</v>
      </c>
      <c r="BA29" s="156">
        <f t="shared" si="2"/>
        <v>22</v>
      </c>
      <c r="BB29" s="156">
        <f>VLOOKUP(A29,过21点!A:AS,45,0)</f>
        <v>15</v>
      </c>
      <c r="BC29" s="156">
        <f>VLOOKUP(A29,过21点!A:AT,46,0)</f>
        <v>15</v>
      </c>
      <c r="BD29" s="156"/>
      <c r="BE29" s="156">
        <f>VLOOKUP(A29,过21点!A:AV,48,0)</f>
        <v>2.125</v>
      </c>
      <c r="BF29" s="156"/>
      <c r="BG29" s="156"/>
    </row>
    <row r="30" customHeight="1" spans="1:59">
      <c r="A30" s="199" t="s">
        <v>553</v>
      </c>
      <c r="B30" s="199" t="s">
        <v>53</v>
      </c>
      <c r="C30" s="199" t="s">
        <v>400</v>
      </c>
      <c r="D30" s="199" t="s">
        <v>436</v>
      </c>
      <c r="E30" s="144" t="s">
        <v>554</v>
      </c>
      <c r="F30" s="144" t="s">
        <v>555</v>
      </c>
      <c r="G30" s="144"/>
      <c r="H30" s="144"/>
      <c r="I30" s="144" t="s">
        <v>556</v>
      </c>
      <c r="J30" s="144" t="s">
        <v>557</v>
      </c>
      <c r="K30" s="144" t="s">
        <v>558</v>
      </c>
      <c r="L30" s="144" t="s">
        <v>559</v>
      </c>
      <c r="M30" s="144" t="s">
        <v>560</v>
      </c>
      <c r="N30" s="144"/>
      <c r="O30" s="144"/>
      <c r="P30" s="144" t="s">
        <v>561</v>
      </c>
      <c r="Q30" s="144" t="s">
        <v>562</v>
      </c>
      <c r="R30" s="144" t="s">
        <v>563</v>
      </c>
      <c r="S30" s="144" t="s">
        <v>564</v>
      </c>
      <c r="T30" s="144" t="s">
        <v>565</v>
      </c>
      <c r="U30" s="144"/>
      <c r="V30" s="144"/>
      <c r="W30" s="144" t="s">
        <v>566</v>
      </c>
      <c r="X30" s="144" t="s">
        <v>567</v>
      </c>
      <c r="Y30" s="144" t="s">
        <v>568</v>
      </c>
      <c r="Z30" s="144" t="s">
        <v>569</v>
      </c>
      <c r="AA30" s="144" t="s">
        <v>570</v>
      </c>
      <c r="AB30" s="144"/>
      <c r="AC30" s="144"/>
      <c r="AD30" s="144" t="s">
        <v>571</v>
      </c>
      <c r="AE30" s="144" t="s">
        <v>572</v>
      </c>
      <c r="AF30" s="144" t="s">
        <v>573</v>
      </c>
      <c r="AG30" s="144" t="s">
        <v>574</v>
      </c>
      <c r="AH30" s="144" t="s">
        <v>575</v>
      </c>
      <c r="AI30" s="144"/>
      <c r="AJ30" s="156"/>
      <c r="AK30" s="156"/>
      <c r="AL30" s="156">
        <f t="shared" si="0"/>
        <v>0</v>
      </c>
      <c r="AM30" s="156"/>
      <c r="AN30" s="156"/>
      <c r="AO30" s="156"/>
      <c r="AP30" s="156"/>
      <c r="AQ30" s="156"/>
      <c r="AR30" s="156"/>
      <c r="AS30" s="156"/>
      <c r="AT30" s="156"/>
      <c r="AU30" s="156"/>
      <c r="AV30" s="156"/>
      <c r="AW30" s="156"/>
      <c r="AX30" s="242"/>
      <c r="AY30" s="243"/>
      <c r="AZ30" s="156">
        <f t="shared" si="1"/>
        <v>22</v>
      </c>
      <c r="BA30" s="156">
        <f t="shared" si="2"/>
        <v>22</v>
      </c>
      <c r="BB30" s="156">
        <f>VLOOKUP(A30,过21点!A:AS,45,0)</f>
        <v>7</v>
      </c>
      <c r="BC30" s="156">
        <f>VLOOKUP(A30,过21点!A:AT,46,0)</f>
        <v>13</v>
      </c>
      <c r="BD30" s="156"/>
      <c r="BE30" s="156">
        <f>VLOOKUP(A30,过21点!A:AV,48,0)</f>
        <v>0.25</v>
      </c>
      <c r="BF30" s="156"/>
      <c r="BG30" s="156"/>
    </row>
    <row r="31" customHeight="1" spans="1:59">
      <c r="A31" s="199" t="s">
        <v>576</v>
      </c>
      <c r="B31" s="199" t="s">
        <v>136</v>
      </c>
      <c r="C31" s="199" t="s">
        <v>400</v>
      </c>
      <c r="D31" s="199" t="s">
        <v>577</v>
      </c>
      <c r="E31" s="144" t="s">
        <v>70</v>
      </c>
      <c r="F31" s="144" t="s">
        <v>578</v>
      </c>
      <c r="G31" s="144"/>
      <c r="H31" s="144"/>
      <c r="I31" s="144" t="s">
        <v>579</v>
      </c>
      <c r="J31" s="143" t="s">
        <v>580</v>
      </c>
      <c r="K31" s="144" t="s">
        <v>441</v>
      </c>
      <c r="L31" s="144" t="s">
        <v>581</v>
      </c>
      <c r="M31" s="144" t="s">
        <v>582</v>
      </c>
      <c r="N31" s="144"/>
      <c r="O31" s="144"/>
      <c r="P31" s="144" t="s">
        <v>583</v>
      </c>
      <c r="Q31" s="144" t="s">
        <v>584</v>
      </c>
      <c r="R31" s="144" t="s">
        <v>585</v>
      </c>
      <c r="S31" s="144" t="s">
        <v>586</v>
      </c>
      <c r="T31" s="144" t="s">
        <v>587</v>
      </c>
      <c r="U31" s="144"/>
      <c r="V31" s="144"/>
      <c r="W31" s="144" t="s">
        <v>588</v>
      </c>
      <c r="X31" s="144" t="s">
        <v>589</v>
      </c>
      <c r="Y31" s="144" t="s">
        <v>590</v>
      </c>
      <c r="Z31" s="144" t="s">
        <v>591</v>
      </c>
      <c r="AA31" s="144" t="s">
        <v>592</v>
      </c>
      <c r="AB31" s="144"/>
      <c r="AC31" s="144"/>
      <c r="AD31" s="144" t="s">
        <v>593</v>
      </c>
      <c r="AE31" s="144" t="s">
        <v>594</v>
      </c>
      <c r="AF31" s="144" t="s">
        <v>366</v>
      </c>
      <c r="AG31" s="144" t="s">
        <v>595</v>
      </c>
      <c r="AH31" s="144" t="s">
        <v>596</v>
      </c>
      <c r="AI31" s="144"/>
      <c r="AJ31" s="156"/>
      <c r="AK31" s="156"/>
      <c r="AL31" s="156">
        <f t="shared" si="0"/>
        <v>0</v>
      </c>
      <c r="AM31" s="156"/>
      <c r="AN31" s="156"/>
      <c r="AO31" s="156"/>
      <c r="AP31" s="156"/>
      <c r="AQ31" s="156"/>
      <c r="AR31" s="156"/>
      <c r="AS31" s="156"/>
      <c r="AT31" s="156">
        <f>VLOOKUP(A31,匹配!V:W,2,0)</f>
        <v>0.4125</v>
      </c>
      <c r="AU31" s="156"/>
      <c r="AV31" s="156"/>
      <c r="AW31" s="156"/>
      <c r="AX31" s="242"/>
      <c r="AY31" s="243"/>
      <c r="AZ31" s="156">
        <f t="shared" si="1"/>
        <v>22</v>
      </c>
      <c r="BA31" s="156">
        <f t="shared" si="2"/>
        <v>22</v>
      </c>
      <c r="BB31" s="156">
        <f>VLOOKUP(A31,过21点!A:AS,45,0)</f>
        <v>4</v>
      </c>
      <c r="BC31" s="156">
        <f>VLOOKUP(A31,过21点!A:AT,46,0)</f>
        <v>9</v>
      </c>
      <c r="BD31" s="156"/>
      <c r="BE31" s="156">
        <f>VLOOKUP(A31,过21点!A:AV,48,0)</f>
        <v>0.125</v>
      </c>
      <c r="BF31" s="156"/>
      <c r="BG31" s="156"/>
    </row>
    <row r="32" customHeight="1" spans="1:59">
      <c r="A32" s="199" t="s">
        <v>597</v>
      </c>
      <c r="B32" s="199" t="s">
        <v>53</v>
      </c>
      <c r="C32" s="199" t="s">
        <v>400</v>
      </c>
      <c r="D32" s="199" t="s">
        <v>436</v>
      </c>
      <c r="E32" s="144" t="s">
        <v>598</v>
      </c>
      <c r="F32" s="144" t="s">
        <v>599</v>
      </c>
      <c r="G32" s="144"/>
      <c r="H32" s="144"/>
      <c r="I32" s="144" t="s">
        <v>600</v>
      </c>
      <c r="J32" s="144" t="s">
        <v>601</v>
      </c>
      <c r="K32" s="144" t="s">
        <v>602</v>
      </c>
      <c r="L32" s="144" t="s">
        <v>603</v>
      </c>
      <c r="M32" s="144" t="s">
        <v>604</v>
      </c>
      <c r="N32" s="144"/>
      <c r="O32" s="144"/>
      <c r="P32" s="144" t="s">
        <v>605</v>
      </c>
      <c r="Q32" s="144" t="s">
        <v>606</v>
      </c>
      <c r="R32" s="144" t="s">
        <v>607</v>
      </c>
      <c r="S32" s="144" t="s">
        <v>608</v>
      </c>
      <c r="T32" s="144" t="s">
        <v>609</v>
      </c>
      <c r="U32" s="144"/>
      <c r="V32" s="144"/>
      <c r="W32" s="144" t="s">
        <v>610</v>
      </c>
      <c r="X32" s="144" t="s">
        <v>611</v>
      </c>
      <c r="Y32" s="144" t="s">
        <v>612</v>
      </c>
      <c r="Z32" s="144" t="s">
        <v>613</v>
      </c>
      <c r="AA32" s="144" t="s">
        <v>614</v>
      </c>
      <c r="AB32" s="143" t="s">
        <v>615</v>
      </c>
      <c r="AC32" s="144"/>
      <c r="AD32" s="144" t="s">
        <v>616</v>
      </c>
      <c r="AE32" s="144" t="s">
        <v>617</v>
      </c>
      <c r="AF32" s="143"/>
      <c r="AG32" s="144" t="s">
        <v>618</v>
      </c>
      <c r="AH32" s="144" t="s">
        <v>619</v>
      </c>
      <c r="AI32" s="143" t="s">
        <v>620</v>
      </c>
      <c r="AJ32" s="156"/>
      <c r="AK32" s="156">
        <f>VLOOKUP(A32,匹配!A:B,2,0)</f>
        <v>1</v>
      </c>
      <c r="AL32" s="156">
        <f t="shared" si="0"/>
        <v>1</v>
      </c>
      <c r="AM32" s="156">
        <f>VLOOKUP(A32,匹配!E:L,8,0)</f>
        <v>0</v>
      </c>
      <c r="AN32" s="156">
        <f>VLOOKUP(A32,匹配!E:F,2,0)</f>
        <v>0</v>
      </c>
      <c r="AO32" s="156"/>
      <c r="AP32" s="156">
        <f>VLOOKUP(A32,匹配!E:H,4,0)</f>
        <v>0</v>
      </c>
      <c r="AQ32" s="156">
        <f>VLOOKUP(A32,匹配!E:N,10,0)</f>
        <v>0</v>
      </c>
      <c r="AR32" s="156">
        <f>VLOOKUP(A32,匹配!E:I,5,0)</f>
        <v>0</v>
      </c>
      <c r="AS32" s="156">
        <f>VLOOKUP(A32,匹配!E:K,7,0)</f>
        <v>0</v>
      </c>
      <c r="AT32" s="156"/>
      <c r="AU32" s="156">
        <f>VLOOKUP(A32,匹配!E:M,9,0)</f>
        <v>1</v>
      </c>
      <c r="AV32" s="156"/>
      <c r="AW32" s="156"/>
      <c r="AX32" s="242"/>
      <c r="AY32" s="243"/>
      <c r="AZ32" s="156">
        <f t="shared" si="1"/>
        <v>22</v>
      </c>
      <c r="BA32" s="156">
        <f t="shared" si="2"/>
        <v>22</v>
      </c>
      <c r="BB32" s="156">
        <f>VLOOKUP(A32,过21点!A:AS,45,0)</f>
        <v>6</v>
      </c>
      <c r="BC32" s="156">
        <f>VLOOKUP(A32,过21点!A:AT,46,0)</f>
        <v>12</v>
      </c>
      <c r="BD32" s="156"/>
      <c r="BE32" s="156">
        <f>VLOOKUP(A32,过21点!A:AV,48,0)</f>
        <v>0.125</v>
      </c>
      <c r="BF32" s="156">
        <f>VLOOKUP(A32,匹配!R:S,2,0)</f>
        <v>1.875</v>
      </c>
      <c r="BG32" s="156"/>
    </row>
    <row r="33" customHeight="1" spans="1:59">
      <c r="A33" s="199" t="s">
        <v>621</v>
      </c>
      <c r="B33" s="199" t="s">
        <v>53</v>
      </c>
      <c r="C33" s="199" t="s">
        <v>400</v>
      </c>
      <c r="D33" s="199" t="s">
        <v>459</v>
      </c>
      <c r="E33" s="144" t="s">
        <v>622</v>
      </c>
      <c r="F33" s="144" t="s">
        <v>623</v>
      </c>
      <c r="G33" s="144"/>
      <c r="H33" s="144"/>
      <c r="I33" s="144" t="s">
        <v>624</v>
      </c>
      <c r="J33" s="144" t="s">
        <v>625</v>
      </c>
      <c r="K33" s="144" t="s">
        <v>626</v>
      </c>
      <c r="L33" s="144" t="s">
        <v>627</v>
      </c>
      <c r="M33" s="144" t="s">
        <v>628</v>
      </c>
      <c r="N33" s="144"/>
      <c r="O33" s="144"/>
      <c r="P33" s="144" t="s">
        <v>629</v>
      </c>
      <c r="Q33" s="144" t="s">
        <v>630</v>
      </c>
      <c r="R33" s="144" t="s">
        <v>466</v>
      </c>
      <c r="S33" s="144" t="s">
        <v>631</v>
      </c>
      <c r="T33" s="144" t="s">
        <v>573</v>
      </c>
      <c r="U33" s="144"/>
      <c r="V33" s="144"/>
      <c r="W33" s="144" t="s">
        <v>352</v>
      </c>
      <c r="X33" s="144" t="s">
        <v>632</v>
      </c>
      <c r="Y33" s="144" t="s">
        <v>633</v>
      </c>
      <c r="Z33" s="144" t="s">
        <v>634</v>
      </c>
      <c r="AA33" s="144" t="s">
        <v>635</v>
      </c>
      <c r="AB33" s="144"/>
      <c r="AC33" s="144"/>
      <c r="AD33" s="144" t="s">
        <v>636</v>
      </c>
      <c r="AE33" s="144" t="s">
        <v>637</v>
      </c>
      <c r="AF33" s="144" t="s">
        <v>638</v>
      </c>
      <c r="AG33" s="144" t="s">
        <v>639</v>
      </c>
      <c r="AH33" s="144" t="s">
        <v>640</v>
      </c>
      <c r="AI33" s="144"/>
      <c r="AJ33" s="156"/>
      <c r="AK33" s="156"/>
      <c r="AL33" s="156">
        <f t="shared" si="0"/>
        <v>0</v>
      </c>
      <c r="AM33" s="156"/>
      <c r="AN33" s="156"/>
      <c r="AO33" s="156"/>
      <c r="AP33" s="156"/>
      <c r="AQ33" s="156"/>
      <c r="AR33" s="156"/>
      <c r="AS33" s="156"/>
      <c r="AT33" s="156"/>
      <c r="AU33" s="156"/>
      <c r="AV33" s="156"/>
      <c r="AW33" s="156"/>
      <c r="AX33" s="242"/>
      <c r="AY33" s="243"/>
      <c r="AZ33" s="156">
        <f t="shared" si="1"/>
        <v>22</v>
      </c>
      <c r="BA33" s="156">
        <f t="shared" si="2"/>
        <v>22</v>
      </c>
      <c r="BB33" s="156">
        <f>VLOOKUP(A33,过21点!A:AS,45,0)</f>
        <v>1</v>
      </c>
      <c r="BC33" s="156">
        <f>VLOOKUP(A33,过21点!A:AT,46,0)</f>
        <v>3</v>
      </c>
      <c r="BD33" s="156"/>
      <c r="BE33" s="156">
        <f>VLOOKUP(A33,过21点!A:AV,48,0)</f>
        <v>0</v>
      </c>
      <c r="BF33" s="156"/>
      <c r="BG33" s="156"/>
    </row>
    <row r="34" customHeight="1" spans="1:59">
      <c r="A34" s="199" t="s">
        <v>641</v>
      </c>
      <c r="B34" s="199" t="s">
        <v>136</v>
      </c>
      <c r="C34" s="199" t="s">
        <v>400</v>
      </c>
      <c r="D34" s="199" t="s">
        <v>642</v>
      </c>
      <c r="E34" s="143" t="s">
        <v>643</v>
      </c>
      <c r="F34" s="144" t="s">
        <v>578</v>
      </c>
      <c r="G34" s="144"/>
      <c r="H34" s="144"/>
      <c r="I34" s="143" t="s">
        <v>644</v>
      </c>
      <c r="J34" s="143" t="s">
        <v>645</v>
      </c>
      <c r="K34" s="144" t="s">
        <v>646</v>
      </c>
      <c r="L34" s="144" t="s">
        <v>647</v>
      </c>
      <c r="M34" s="144" t="s">
        <v>648</v>
      </c>
      <c r="N34" s="144"/>
      <c r="O34" s="144"/>
      <c r="P34" s="144" t="s">
        <v>649</v>
      </c>
      <c r="Q34" s="144" t="s">
        <v>650</v>
      </c>
      <c r="R34" s="144" t="s">
        <v>651</v>
      </c>
      <c r="S34" s="144" t="s">
        <v>652</v>
      </c>
      <c r="T34" s="144" t="s">
        <v>653</v>
      </c>
      <c r="U34" s="143" t="s">
        <v>654</v>
      </c>
      <c r="V34" s="144"/>
      <c r="W34" s="144" t="s">
        <v>655</v>
      </c>
      <c r="X34" s="144" t="s">
        <v>656</v>
      </c>
      <c r="Y34" s="144" t="s">
        <v>657</v>
      </c>
      <c r="Z34" s="144" t="s">
        <v>658</v>
      </c>
      <c r="AA34" s="144" t="s">
        <v>659</v>
      </c>
      <c r="AB34" s="144"/>
      <c r="AC34" s="144"/>
      <c r="AD34" s="144" t="s">
        <v>593</v>
      </c>
      <c r="AE34" s="144" t="s">
        <v>660</v>
      </c>
      <c r="AF34" s="144" t="s">
        <v>661</v>
      </c>
      <c r="AG34" s="144" t="s">
        <v>662</v>
      </c>
      <c r="AH34" s="144" t="s">
        <v>596</v>
      </c>
      <c r="AI34" s="144"/>
      <c r="AJ34" s="156"/>
      <c r="AK34" s="156"/>
      <c r="AL34" s="156">
        <f t="shared" si="0"/>
        <v>0</v>
      </c>
      <c r="AM34" s="156"/>
      <c r="AN34" s="156"/>
      <c r="AO34" s="156"/>
      <c r="AP34" s="156"/>
      <c r="AQ34" s="156"/>
      <c r="AR34" s="156"/>
      <c r="AS34" s="156"/>
      <c r="AT34" s="156">
        <f>VLOOKUP(A34,匹配!V:W,2,0)</f>
        <v>0.5625</v>
      </c>
      <c r="AU34" s="156"/>
      <c r="AV34" s="156"/>
      <c r="AW34" s="156"/>
      <c r="AX34" s="242"/>
      <c r="AY34" s="243"/>
      <c r="AZ34" s="156">
        <f t="shared" si="1"/>
        <v>22</v>
      </c>
      <c r="BA34" s="156">
        <f t="shared" si="2"/>
        <v>22</v>
      </c>
      <c r="BB34" s="156">
        <f>VLOOKUP(A34,过21点!A:AS,45,0)</f>
        <v>2</v>
      </c>
      <c r="BC34" s="156">
        <f>VLOOKUP(A34,过21点!A:AT,46,0)</f>
        <v>7</v>
      </c>
      <c r="BD34" s="156"/>
      <c r="BE34" s="156">
        <f>VLOOKUP(A34,过21点!A:AV,48,0)</f>
        <v>0.125</v>
      </c>
      <c r="BF34" s="156">
        <f>VLOOKUP(A34,匹配!R:S,2,0)</f>
        <v>0.625</v>
      </c>
      <c r="BG34" s="156"/>
    </row>
    <row r="35" customHeight="1" spans="1:59">
      <c r="A35" s="199" t="s">
        <v>663</v>
      </c>
      <c r="B35" s="199" t="s">
        <v>53</v>
      </c>
      <c r="C35" s="199" t="s">
        <v>400</v>
      </c>
      <c r="D35" s="199" t="s">
        <v>436</v>
      </c>
      <c r="E35" s="144" t="s">
        <v>664</v>
      </c>
      <c r="F35" s="144" t="s">
        <v>665</v>
      </c>
      <c r="G35" s="144"/>
      <c r="H35" s="144"/>
      <c r="I35" s="142" t="s">
        <v>666</v>
      </c>
      <c r="J35" s="144" t="s">
        <v>667</v>
      </c>
      <c r="K35" s="144" t="s">
        <v>668</v>
      </c>
      <c r="L35" s="144" t="s">
        <v>669</v>
      </c>
      <c r="M35" s="144" t="s">
        <v>670</v>
      </c>
      <c r="N35" s="144"/>
      <c r="O35" s="144"/>
      <c r="P35" s="144" t="s">
        <v>671</v>
      </c>
      <c r="Q35" s="144" t="s">
        <v>672</v>
      </c>
      <c r="R35" s="144" t="s">
        <v>673</v>
      </c>
      <c r="S35" s="144" t="s">
        <v>674</v>
      </c>
      <c r="T35" s="144" t="s">
        <v>675</v>
      </c>
      <c r="U35" s="144"/>
      <c r="V35" s="144"/>
      <c r="W35" s="143" t="s">
        <v>676</v>
      </c>
      <c r="X35" s="144" t="s">
        <v>677</v>
      </c>
      <c r="Y35" s="144" t="s">
        <v>678</v>
      </c>
      <c r="Z35" s="144" t="s">
        <v>679</v>
      </c>
      <c r="AA35" s="144" t="s">
        <v>680</v>
      </c>
      <c r="AB35" s="144"/>
      <c r="AC35" s="144"/>
      <c r="AD35" s="142" t="s">
        <v>681</v>
      </c>
      <c r="AE35" s="144" t="s">
        <v>682</v>
      </c>
      <c r="AF35" s="144" t="s">
        <v>683</v>
      </c>
      <c r="AG35" s="144" t="s">
        <v>684</v>
      </c>
      <c r="AH35" s="144" t="s">
        <v>685</v>
      </c>
      <c r="AI35" s="144"/>
      <c r="AJ35" s="156">
        <v>2</v>
      </c>
      <c r="AK35" s="156">
        <f>VLOOKUP(A35,匹配!A:B,2,0)</f>
        <v>1</v>
      </c>
      <c r="AL35" s="156">
        <f t="shared" si="0"/>
        <v>3</v>
      </c>
      <c r="AM35" s="156"/>
      <c r="AN35" s="156"/>
      <c r="AO35" s="156"/>
      <c r="AP35" s="156"/>
      <c r="AQ35" s="156"/>
      <c r="AR35" s="156"/>
      <c r="AS35" s="156"/>
      <c r="AT35" s="156"/>
      <c r="AU35" s="156"/>
      <c r="AV35" s="156"/>
      <c r="AW35" s="156"/>
      <c r="AX35" s="242"/>
      <c r="AY35" s="243"/>
      <c r="AZ35" s="156">
        <f t="shared" si="1"/>
        <v>22</v>
      </c>
      <c r="BA35" s="156">
        <f t="shared" si="2"/>
        <v>22</v>
      </c>
      <c r="BB35" s="156">
        <f>VLOOKUP(A35,过21点!A:AS,45,0)</f>
        <v>4</v>
      </c>
      <c r="BC35" s="156">
        <f>VLOOKUP(A35,过21点!A:AT,46,0)</f>
        <v>11</v>
      </c>
      <c r="BD35" s="156"/>
      <c r="BE35" s="156">
        <f>VLOOKUP(A35,过21点!A:AV,48,0)</f>
        <v>0.375</v>
      </c>
      <c r="BF35" s="156"/>
      <c r="BG35" s="156"/>
    </row>
    <row r="36" customHeight="1" spans="1:59">
      <c r="A36" s="199" t="s">
        <v>686</v>
      </c>
      <c r="B36" s="199" t="s">
        <v>136</v>
      </c>
      <c r="C36" s="199" t="s">
        <v>400</v>
      </c>
      <c r="D36" s="199" t="s">
        <v>401</v>
      </c>
      <c r="E36" s="144" t="s">
        <v>687</v>
      </c>
      <c r="F36" s="144" t="s">
        <v>688</v>
      </c>
      <c r="G36" s="144"/>
      <c r="H36" s="144"/>
      <c r="I36" s="144" t="s">
        <v>689</v>
      </c>
      <c r="J36" s="144" t="s">
        <v>690</v>
      </c>
      <c r="K36" s="144" t="s">
        <v>691</v>
      </c>
      <c r="L36" s="144" t="s">
        <v>692</v>
      </c>
      <c r="M36" s="144" t="s">
        <v>693</v>
      </c>
      <c r="N36" s="144"/>
      <c r="O36" s="144"/>
      <c r="P36" s="144" t="s">
        <v>694</v>
      </c>
      <c r="Q36" s="144" t="s">
        <v>695</v>
      </c>
      <c r="R36" s="144" t="s">
        <v>696</v>
      </c>
      <c r="S36" s="144" t="s">
        <v>697</v>
      </c>
      <c r="T36" s="144" t="s">
        <v>698</v>
      </c>
      <c r="U36" s="144"/>
      <c r="V36" s="144"/>
      <c r="W36" s="144" t="s">
        <v>699</v>
      </c>
      <c r="X36" s="144" t="s">
        <v>700</v>
      </c>
      <c r="Y36" s="144" t="s">
        <v>693</v>
      </c>
      <c r="Z36" s="144" t="s">
        <v>701</v>
      </c>
      <c r="AA36" s="144" t="s">
        <v>702</v>
      </c>
      <c r="AB36" s="144"/>
      <c r="AC36" s="144"/>
      <c r="AD36" s="144" t="s">
        <v>395</v>
      </c>
      <c r="AE36" s="144" t="s">
        <v>703</v>
      </c>
      <c r="AF36" s="144" t="s">
        <v>704</v>
      </c>
      <c r="AG36" s="144" t="s">
        <v>705</v>
      </c>
      <c r="AH36" s="144" t="s">
        <v>706</v>
      </c>
      <c r="AI36" s="144"/>
      <c r="AJ36" s="156"/>
      <c r="AK36" s="156"/>
      <c r="AL36" s="156">
        <f t="shared" si="0"/>
        <v>0</v>
      </c>
      <c r="AM36" s="156"/>
      <c r="AN36" s="156"/>
      <c r="AO36" s="156"/>
      <c r="AP36" s="156"/>
      <c r="AQ36" s="156"/>
      <c r="AR36" s="156"/>
      <c r="AS36" s="156"/>
      <c r="AT36" s="156"/>
      <c r="AU36" s="156"/>
      <c r="AV36" s="156"/>
      <c r="AW36" s="156"/>
      <c r="AX36" s="242"/>
      <c r="AY36" s="243"/>
      <c r="AZ36" s="156">
        <f t="shared" si="1"/>
        <v>22</v>
      </c>
      <c r="BA36" s="156">
        <f t="shared" si="2"/>
        <v>22</v>
      </c>
      <c r="BB36" s="156">
        <f>VLOOKUP(A36,过21点!A:AS,45,0)</f>
        <v>2</v>
      </c>
      <c r="BC36" s="156">
        <f>VLOOKUP(A36,过21点!A:AT,46,0)</f>
        <v>5</v>
      </c>
      <c r="BD36" s="156"/>
      <c r="BE36" s="156">
        <f>VLOOKUP(A36,过21点!A:AV,48,0)</f>
        <v>0</v>
      </c>
      <c r="BF36" s="156"/>
      <c r="BG36" s="156"/>
    </row>
    <row r="37" customHeight="1" spans="1:59">
      <c r="A37" s="240" t="s">
        <v>707</v>
      </c>
      <c r="B37" s="199" t="s">
        <v>53</v>
      </c>
      <c r="C37" s="199" t="s">
        <v>708</v>
      </c>
      <c r="D37" s="199" t="s">
        <v>709</v>
      </c>
      <c r="E37" s="144" t="s">
        <v>710</v>
      </c>
      <c r="F37" s="144" t="s">
        <v>711</v>
      </c>
      <c r="G37" s="144"/>
      <c r="H37" s="144"/>
      <c r="I37" s="144" t="s">
        <v>712</v>
      </c>
      <c r="J37" s="144" t="s">
        <v>713</v>
      </c>
      <c r="K37" s="144" t="s">
        <v>714</v>
      </c>
      <c r="L37" s="144" t="s">
        <v>715</v>
      </c>
      <c r="M37" s="144" t="s">
        <v>716</v>
      </c>
      <c r="N37" s="144"/>
      <c r="O37" s="144"/>
      <c r="P37" s="144" t="s">
        <v>717</v>
      </c>
      <c r="Q37" s="144" t="s">
        <v>718</v>
      </c>
      <c r="R37" s="143"/>
      <c r="S37" s="143"/>
      <c r="T37" s="143"/>
      <c r="U37" s="144"/>
      <c r="V37" s="144"/>
      <c r="W37" s="144" t="s">
        <v>719</v>
      </c>
      <c r="X37" s="144" t="s">
        <v>720</v>
      </c>
      <c r="Y37" s="141"/>
      <c r="Z37" s="144"/>
      <c r="AA37" s="144"/>
      <c r="AB37" s="144"/>
      <c r="AC37" s="144"/>
      <c r="AD37" s="144"/>
      <c r="AE37" s="144"/>
      <c r="AF37" s="144"/>
      <c r="AG37" s="144"/>
      <c r="AH37" s="144"/>
      <c r="AI37" s="144"/>
      <c r="AJ37" s="156"/>
      <c r="AK37" s="156"/>
      <c r="AL37" s="156">
        <f t="shared" si="0"/>
        <v>0</v>
      </c>
      <c r="AM37" s="156">
        <f>VLOOKUP(A37,匹配!E:L,8,0)</f>
        <v>3</v>
      </c>
      <c r="AN37" s="156">
        <f>VLOOKUP(A37,匹配!E:F,2,0)</f>
        <v>0</v>
      </c>
      <c r="AO37" s="156"/>
      <c r="AP37" s="156">
        <f>VLOOKUP(A37,匹配!E:H,4,0)</f>
        <v>0</v>
      </c>
      <c r="AQ37" s="156">
        <f>VLOOKUP(A37,匹配!E:N,10,0)</f>
        <v>0</v>
      </c>
      <c r="AR37" s="156">
        <f>VLOOKUP(A37,匹配!E:I,5,0)</f>
        <v>0</v>
      </c>
      <c r="AS37" s="156">
        <f>VLOOKUP(A37,匹配!E:K,7,0)</f>
        <v>0</v>
      </c>
      <c r="AT37" s="156"/>
      <c r="AU37" s="156">
        <f>VLOOKUP(A37,匹配!E:M,9,0)</f>
        <v>0</v>
      </c>
      <c r="AV37" s="156">
        <f>VLOOKUP(A37,离职!A:D,4,0)</f>
        <v>8</v>
      </c>
      <c r="AW37" s="156"/>
      <c r="AX37" s="242"/>
      <c r="AY37" s="243">
        <v>43179</v>
      </c>
      <c r="AZ37" s="156">
        <f t="shared" si="1"/>
        <v>11</v>
      </c>
      <c r="BA37" s="156">
        <f t="shared" si="2"/>
        <v>11</v>
      </c>
      <c r="BB37" s="156">
        <f>VLOOKUP(A37,过21点!A:AS,45,0)</f>
        <v>0</v>
      </c>
      <c r="BC37" s="156">
        <f>VLOOKUP(A37,过21点!A:AT,46,0)</f>
        <v>0</v>
      </c>
      <c r="BD37" s="156"/>
      <c r="BE37" s="156">
        <f>VLOOKUP(A37,过21点!A:AV,48,0)</f>
        <v>0</v>
      </c>
      <c r="BF37" s="156"/>
      <c r="BG37" s="156"/>
    </row>
    <row r="38" customHeight="1" spans="1:59">
      <c r="A38" s="240" t="s">
        <v>721</v>
      </c>
      <c r="B38" s="199" t="s">
        <v>53</v>
      </c>
      <c r="C38" s="199" t="s">
        <v>708</v>
      </c>
      <c r="D38" s="199" t="s">
        <v>709</v>
      </c>
      <c r="E38" s="144" t="s">
        <v>722</v>
      </c>
      <c r="F38" s="141"/>
      <c r="G38" s="144"/>
      <c r="H38" s="144"/>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44"/>
      <c r="AH38" s="144"/>
      <c r="AI38" s="144"/>
      <c r="AJ38" s="156"/>
      <c r="AK38" s="156"/>
      <c r="AL38" s="156">
        <f t="shared" si="0"/>
        <v>0</v>
      </c>
      <c r="AM38" s="156"/>
      <c r="AN38" s="156"/>
      <c r="AO38" s="156"/>
      <c r="AP38" s="156"/>
      <c r="AQ38" s="156"/>
      <c r="AR38" s="156"/>
      <c r="AS38" s="156"/>
      <c r="AT38" s="156"/>
      <c r="AU38" s="156"/>
      <c r="AV38" s="156">
        <f>VLOOKUP(A38,离职!A:D,4,0)</f>
        <v>21</v>
      </c>
      <c r="AW38" s="156"/>
      <c r="AX38" s="242"/>
      <c r="AY38" s="243">
        <f>VLOOKUP(A38,离职!A:C,3,0)</f>
        <v>43161</v>
      </c>
      <c r="AZ38" s="156">
        <f t="shared" si="1"/>
        <v>1</v>
      </c>
      <c r="BA38" s="156">
        <f t="shared" si="2"/>
        <v>1</v>
      </c>
      <c r="BB38" s="156">
        <f>VLOOKUP(A38,过21点!A:AS,45,0)</f>
        <v>0</v>
      </c>
      <c r="BC38" s="156">
        <f>VLOOKUP(A38,过21点!A:AT,46,0)</f>
        <v>0</v>
      </c>
      <c r="BD38" s="156"/>
      <c r="BE38" s="156">
        <f>VLOOKUP(A38,过21点!A:AV,48,0)</f>
        <v>0</v>
      </c>
      <c r="BF38" s="156"/>
      <c r="BG38" s="156"/>
    </row>
    <row r="39" customHeight="1" spans="1:59">
      <c r="A39" s="199" t="s">
        <v>723</v>
      </c>
      <c r="B39" s="199" t="s">
        <v>53</v>
      </c>
      <c r="C39" s="199" t="s">
        <v>708</v>
      </c>
      <c r="D39" s="199" t="s">
        <v>724</v>
      </c>
      <c r="E39" s="144" t="s">
        <v>725</v>
      </c>
      <c r="F39" s="144" t="s">
        <v>726</v>
      </c>
      <c r="G39" s="144"/>
      <c r="H39" s="144"/>
      <c r="I39" s="144" t="s">
        <v>727</v>
      </c>
      <c r="J39" s="143" t="s">
        <v>728</v>
      </c>
      <c r="K39" s="144" t="s">
        <v>729</v>
      </c>
      <c r="L39" s="144" t="s">
        <v>730</v>
      </c>
      <c r="M39" s="144" t="s">
        <v>731</v>
      </c>
      <c r="N39" s="144"/>
      <c r="O39" s="144"/>
      <c r="P39" s="144" t="s">
        <v>732</v>
      </c>
      <c r="Q39" s="144" t="s">
        <v>733</v>
      </c>
      <c r="R39" s="144" t="s">
        <v>734</v>
      </c>
      <c r="S39" s="144" t="s">
        <v>735</v>
      </c>
      <c r="T39" s="144" t="s">
        <v>736</v>
      </c>
      <c r="U39" s="144"/>
      <c r="V39" s="144"/>
      <c r="W39" s="144" t="s">
        <v>737</v>
      </c>
      <c r="X39" s="144" t="s">
        <v>738</v>
      </c>
      <c r="Y39" s="144" t="s">
        <v>739</v>
      </c>
      <c r="Z39" s="143" t="s">
        <v>740</v>
      </c>
      <c r="AA39" s="144" t="s">
        <v>741</v>
      </c>
      <c r="AB39" s="144"/>
      <c r="AC39" s="144"/>
      <c r="AD39" s="144" t="s">
        <v>742</v>
      </c>
      <c r="AE39" s="144" t="s">
        <v>743</v>
      </c>
      <c r="AF39" s="144" t="s">
        <v>744</v>
      </c>
      <c r="AG39" s="144" t="s">
        <v>745</v>
      </c>
      <c r="AH39" s="144" t="s">
        <v>746</v>
      </c>
      <c r="AI39" s="144"/>
      <c r="AJ39" s="156"/>
      <c r="AK39" s="156">
        <f>VLOOKUP(A39,匹配!A:B,2,0)</f>
        <v>1</v>
      </c>
      <c r="AL39" s="156">
        <f t="shared" si="0"/>
        <v>1</v>
      </c>
      <c r="AM39" s="156">
        <f>VLOOKUP(A39,匹配!E:L,8,0)</f>
        <v>0</v>
      </c>
      <c r="AN39" s="156">
        <f>VLOOKUP(A39,匹配!E:F,2,0)</f>
        <v>0</v>
      </c>
      <c r="AO39" s="156"/>
      <c r="AP39" s="156">
        <f>VLOOKUP(A39,匹配!E:H,4,0)</f>
        <v>0</v>
      </c>
      <c r="AQ39" s="156">
        <f>VLOOKUP(A39,匹配!E:N,10,0)</f>
        <v>0</v>
      </c>
      <c r="AR39" s="156">
        <f>VLOOKUP(A39,匹配!E:I,5,0)</f>
        <v>0</v>
      </c>
      <c r="AS39" s="156">
        <f>VLOOKUP(A39,匹配!E:K,7,0)</f>
        <v>0</v>
      </c>
      <c r="AT39" s="156"/>
      <c r="AU39" s="156">
        <f>VLOOKUP(A39,匹配!E:M,9,0)</f>
        <v>0.25</v>
      </c>
      <c r="AV39" s="156"/>
      <c r="AW39" s="156"/>
      <c r="AX39" s="242"/>
      <c r="AY39" s="243"/>
      <c r="AZ39" s="156">
        <f t="shared" si="1"/>
        <v>22</v>
      </c>
      <c r="BA39" s="156">
        <f t="shared" si="2"/>
        <v>22</v>
      </c>
      <c r="BB39" s="156">
        <f>VLOOKUP(A39,过21点!A:AS,45,0)</f>
        <v>5</v>
      </c>
      <c r="BC39" s="156">
        <f>VLOOKUP(A39,过21点!A:AT,46,0)</f>
        <v>11</v>
      </c>
      <c r="BD39" s="156"/>
      <c r="BE39" s="156">
        <f>VLOOKUP(A39,过21点!A:AV,48,0)</f>
        <v>0</v>
      </c>
      <c r="BF39" s="156"/>
      <c r="BG39" s="156"/>
    </row>
    <row r="40" customHeight="1" spans="1:59">
      <c r="A40" s="241" t="s">
        <v>747</v>
      </c>
      <c r="B40" s="199" t="s">
        <v>53</v>
      </c>
      <c r="C40" s="199" t="s">
        <v>748</v>
      </c>
      <c r="D40" s="199" t="s">
        <v>749</v>
      </c>
      <c r="E40" s="144" t="s">
        <v>750</v>
      </c>
      <c r="F40" s="144" t="s">
        <v>751</v>
      </c>
      <c r="G40" s="144"/>
      <c r="H40" s="144"/>
      <c r="I40" s="142" t="s">
        <v>752</v>
      </c>
      <c r="J40" s="144" t="s">
        <v>753</v>
      </c>
      <c r="K40" s="142" t="s">
        <v>754</v>
      </c>
      <c r="L40" s="144" t="s">
        <v>755</v>
      </c>
      <c r="M40" s="142" t="s">
        <v>756</v>
      </c>
      <c r="N40" s="144"/>
      <c r="O40" s="144"/>
      <c r="P40" s="144" t="s">
        <v>757</v>
      </c>
      <c r="Q40" s="142" t="s">
        <v>758</v>
      </c>
      <c r="R40" s="144" t="s">
        <v>759</v>
      </c>
      <c r="S40" s="142" t="s">
        <v>760</v>
      </c>
      <c r="T40" s="144" t="s">
        <v>761</v>
      </c>
      <c r="U40" s="144"/>
      <c r="V40" s="144"/>
      <c r="W40" s="142" t="s">
        <v>762</v>
      </c>
      <c r="X40" s="144" t="s">
        <v>763</v>
      </c>
      <c r="Y40" s="142" t="s">
        <v>764</v>
      </c>
      <c r="Z40" s="144" t="s">
        <v>765</v>
      </c>
      <c r="AA40" s="142" t="s">
        <v>766</v>
      </c>
      <c r="AB40" s="144"/>
      <c r="AC40" s="144"/>
      <c r="AD40" s="144" t="s">
        <v>767</v>
      </c>
      <c r="AE40" s="142" t="s">
        <v>768</v>
      </c>
      <c r="AF40" s="144" t="s">
        <v>505</v>
      </c>
      <c r="AG40" s="142" t="s">
        <v>769</v>
      </c>
      <c r="AH40" s="143" t="s">
        <v>770</v>
      </c>
      <c r="AI40" s="144"/>
      <c r="AJ40" s="156"/>
      <c r="AK40" s="156"/>
      <c r="AL40" s="156">
        <f t="shared" si="0"/>
        <v>0</v>
      </c>
      <c r="AM40" s="156">
        <f>VLOOKUP(A40,匹配!E:L,8,0)</f>
        <v>0</v>
      </c>
      <c r="AN40" s="156">
        <f>VLOOKUP(A40,匹配!E:F,2,0)</f>
        <v>0</v>
      </c>
      <c r="AO40" s="156"/>
      <c r="AP40" s="156">
        <f>VLOOKUP(A40,匹配!E:H,4,0)</f>
        <v>0</v>
      </c>
      <c r="AQ40" s="156">
        <f>VLOOKUP(A40,匹配!E:N,10,0)</f>
        <v>0</v>
      </c>
      <c r="AR40" s="156">
        <f>VLOOKUP(A40,匹配!E:I,5,0)</f>
        <v>0</v>
      </c>
      <c r="AS40" s="156">
        <f>VLOOKUP(A40,匹配!E:K,7,0)</f>
        <v>0</v>
      </c>
      <c r="AT40" s="156"/>
      <c r="AU40" s="156">
        <f>VLOOKUP(A40,匹配!E:M,9,0)</f>
        <v>0.625</v>
      </c>
      <c r="AV40" s="156"/>
      <c r="AW40" s="156"/>
      <c r="AX40" s="242"/>
      <c r="AY40" s="243"/>
      <c r="AZ40" s="156">
        <f t="shared" si="1"/>
        <v>22</v>
      </c>
      <c r="BA40" s="156">
        <f t="shared" si="2"/>
        <v>22</v>
      </c>
      <c r="BB40" s="156">
        <f>VLOOKUP(A40,过21点!A:AS,45,0)</f>
        <v>0</v>
      </c>
      <c r="BC40" s="156">
        <f>VLOOKUP(A40,过21点!A:AT,46,0)</f>
        <v>0</v>
      </c>
      <c r="BD40" s="156"/>
      <c r="BE40" s="156">
        <f>VLOOKUP(A40,过21点!A:AV,48,0)</f>
        <v>0</v>
      </c>
      <c r="BF40" s="156"/>
      <c r="BG40" s="156"/>
    </row>
    <row r="41" customHeight="1" spans="1:59">
      <c r="A41" s="199" t="s">
        <v>771</v>
      </c>
      <c r="B41" s="199" t="s">
        <v>53</v>
      </c>
      <c r="C41" s="199" t="s">
        <v>748</v>
      </c>
      <c r="D41" s="199" t="s">
        <v>749</v>
      </c>
      <c r="E41" s="144" t="s">
        <v>772</v>
      </c>
      <c r="F41" s="144" t="s">
        <v>751</v>
      </c>
      <c r="G41" s="144"/>
      <c r="H41" s="144"/>
      <c r="I41" s="144" t="s">
        <v>773</v>
      </c>
      <c r="J41" s="144" t="s">
        <v>774</v>
      </c>
      <c r="K41" s="144" t="s">
        <v>751</v>
      </c>
      <c r="L41" s="144" t="s">
        <v>775</v>
      </c>
      <c r="M41" s="144" t="s">
        <v>776</v>
      </c>
      <c r="N41" s="144"/>
      <c r="O41" s="144"/>
      <c r="P41" s="144" t="s">
        <v>777</v>
      </c>
      <c r="Q41" s="144" t="s">
        <v>778</v>
      </c>
      <c r="R41" s="144" t="s">
        <v>779</v>
      </c>
      <c r="S41" s="144" t="s">
        <v>780</v>
      </c>
      <c r="T41" s="144" t="s">
        <v>776</v>
      </c>
      <c r="U41" s="144"/>
      <c r="V41" s="144"/>
      <c r="W41" s="144" t="s">
        <v>781</v>
      </c>
      <c r="X41" s="144" t="s">
        <v>782</v>
      </c>
      <c r="Y41" s="144" t="s">
        <v>783</v>
      </c>
      <c r="Z41" s="144" t="s">
        <v>784</v>
      </c>
      <c r="AA41" s="144" t="s">
        <v>785</v>
      </c>
      <c r="AB41" s="144"/>
      <c r="AC41" s="144"/>
      <c r="AD41" s="144" t="s">
        <v>786</v>
      </c>
      <c r="AE41" s="144" t="s">
        <v>787</v>
      </c>
      <c r="AF41" s="144" t="s">
        <v>788</v>
      </c>
      <c r="AG41" s="144" t="s">
        <v>789</v>
      </c>
      <c r="AH41" s="144" t="s">
        <v>790</v>
      </c>
      <c r="AI41" s="144"/>
      <c r="AJ41" s="156"/>
      <c r="AK41" s="156"/>
      <c r="AL41" s="156">
        <f t="shared" si="0"/>
        <v>0</v>
      </c>
      <c r="AM41" s="156"/>
      <c r="AN41" s="156"/>
      <c r="AO41" s="156"/>
      <c r="AP41" s="156"/>
      <c r="AQ41" s="156"/>
      <c r="AR41" s="156"/>
      <c r="AS41" s="156"/>
      <c r="AT41" s="156"/>
      <c r="AU41" s="156"/>
      <c r="AV41" s="156"/>
      <c r="AW41" s="156"/>
      <c r="AX41" s="242"/>
      <c r="AY41" s="243"/>
      <c r="AZ41" s="156">
        <f t="shared" si="1"/>
        <v>22</v>
      </c>
      <c r="BA41" s="156">
        <f t="shared" si="2"/>
        <v>22</v>
      </c>
      <c r="BB41" s="156">
        <f>VLOOKUP(A41,过21点!A:AS,45,0)</f>
        <v>0</v>
      </c>
      <c r="BC41" s="156">
        <f>VLOOKUP(A41,过21点!A:AT,46,0)</f>
        <v>0</v>
      </c>
      <c r="BD41" s="156"/>
      <c r="BE41" s="156">
        <f>VLOOKUP(A41,过21点!A:AV,48,0)</f>
        <v>0</v>
      </c>
      <c r="BF41" s="156"/>
      <c r="BG41" s="156"/>
    </row>
    <row r="42" customHeight="1" spans="1:59">
      <c r="A42" s="241" t="s">
        <v>791</v>
      </c>
      <c r="B42" s="199" t="s">
        <v>53</v>
      </c>
      <c r="C42" s="199" t="s">
        <v>748</v>
      </c>
      <c r="D42" s="199" t="s">
        <v>749</v>
      </c>
      <c r="E42" s="144" t="s">
        <v>792</v>
      </c>
      <c r="F42" s="142" t="s">
        <v>793</v>
      </c>
      <c r="G42" s="143"/>
      <c r="H42" s="144"/>
      <c r="I42" s="144" t="s">
        <v>718</v>
      </c>
      <c r="J42" s="142" t="s">
        <v>794</v>
      </c>
      <c r="K42" s="144" t="s">
        <v>795</v>
      </c>
      <c r="L42" s="142" t="s">
        <v>796</v>
      </c>
      <c r="M42" s="144" t="s">
        <v>786</v>
      </c>
      <c r="N42" s="143"/>
      <c r="O42" s="144"/>
      <c r="P42" s="142" t="s">
        <v>797</v>
      </c>
      <c r="Q42" s="144" t="s">
        <v>718</v>
      </c>
      <c r="R42" s="142" t="s">
        <v>798</v>
      </c>
      <c r="S42" s="142" t="s">
        <v>799</v>
      </c>
      <c r="T42" s="142" t="s">
        <v>797</v>
      </c>
      <c r="U42" s="144"/>
      <c r="V42" s="143"/>
      <c r="W42" s="144" t="s">
        <v>800</v>
      </c>
      <c r="X42" s="142" t="s">
        <v>801</v>
      </c>
      <c r="Y42" s="143"/>
      <c r="Z42" s="142" t="s">
        <v>802</v>
      </c>
      <c r="AA42" s="144" t="s">
        <v>803</v>
      </c>
      <c r="AB42" s="143"/>
      <c r="AC42" s="144"/>
      <c r="AD42" s="142" t="s">
        <v>804</v>
      </c>
      <c r="AE42" s="144" t="s">
        <v>805</v>
      </c>
      <c r="AF42" s="142" t="s">
        <v>806</v>
      </c>
      <c r="AG42" s="144" t="s">
        <v>807</v>
      </c>
      <c r="AH42" s="143"/>
      <c r="AI42" s="144"/>
      <c r="AJ42" s="156">
        <v>1</v>
      </c>
      <c r="AK42" s="156"/>
      <c r="AL42" s="156">
        <f t="shared" si="0"/>
        <v>1</v>
      </c>
      <c r="AM42" s="156">
        <f>VLOOKUP(A42,匹配!E:L,8,0)</f>
        <v>1</v>
      </c>
      <c r="AN42" s="156">
        <f>VLOOKUP(A42,匹配!E:F,2,0)</f>
        <v>0</v>
      </c>
      <c r="AO42" s="156"/>
      <c r="AP42" s="156">
        <f>VLOOKUP(A42,匹配!E:H,4,0)</f>
        <v>0</v>
      </c>
      <c r="AQ42" s="156">
        <f>VLOOKUP(A42,匹配!E:N,10,0)</f>
        <v>0</v>
      </c>
      <c r="AR42" s="156">
        <f>VLOOKUP(A42,匹配!E:I,5,0)</f>
        <v>0</v>
      </c>
      <c r="AS42" s="156">
        <f>VLOOKUP(A42,匹配!E:K,7,0)</f>
        <v>0</v>
      </c>
      <c r="AT42" s="156"/>
      <c r="AU42" s="156">
        <f>VLOOKUP(A42,匹配!E:M,9,0)</f>
        <v>1</v>
      </c>
      <c r="AV42" s="156"/>
      <c r="AW42" s="156"/>
      <c r="AX42" s="242"/>
      <c r="AY42" s="243"/>
      <c r="AZ42" s="156">
        <f t="shared" si="1"/>
        <v>21</v>
      </c>
      <c r="BA42" s="156">
        <f t="shared" si="2"/>
        <v>21</v>
      </c>
      <c r="BB42" s="156">
        <f>VLOOKUP(A42,过21点!A:AS,45,0)</f>
        <v>0</v>
      </c>
      <c r="BC42" s="156">
        <f>VLOOKUP(A42,过21点!A:AT,46,0)</f>
        <v>0</v>
      </c>
      <c r="BD42" s="156"/>
      <c r="BE42" s="156">
        <f>VLOOKUP(A42,过21点!A:AV,48,0)</f>
        <v>0</v>
      </c>
      <c r="BF42" s="156">
        <f>VLOOKUP(A42,匹配!R:S,2,0)</f>
        <v>0.5</v>
      </c>
      <c r="BG42" s="156"/>
    </row>
    <row r="43" customHeight="1" spans="1:59">
      <c r="A43" s="199" t="s">
        <v>808</v>
      </c>
      <c r="B43" s="199" t="s">
        <v>53</v>
      </c>
      <c r="C43" s="199" t="s">
        <v>748</v>
      </c>
      <c r="D43" s="199" t="s">
        <v>749</v>
      </c>
      <c r="E43" s="144" t="s">
        <v>809</v>
      </c>
      <c r="F43" s="144" t="s">
        <v>810</v>
      </c>
      <c r="G43" s="144"/>
      <c r="H43" s="144"/>
      <c r="I43" s="144" t="s">
        <v>811</v>
      </c>
      <c r="J43" s="144" t="s">
        <v>812</v>
      </c>
      <c r="K43" s="144" t="s">
        <v>813</v>
      </c>
      <c r="L43" s="144" t="s">
        <v>814</v>
      </c>
      <c r="M43" s="144" t="s">
        <v>815</v>
      </c>
      <c r="N43" s="144"/>
      <c r="O43" s="144"/>
      <c r="P43" s="144" t="s">
        <v>816</v>
      </c>
      <c r="Q43" s="144" t="s">
        <v>817</v>
      </c>
      <c r="R43" s="144" t="s">
        <v>818</v>
      </c>
      <c r="S43" s="144" t="s">
        <v>819</v>
      </c>
      <c r="T43" s="144" t="s">
        <v>820</v>
      </c>
      <c r="U43" s="144"/>
      <c r="V43" s="144"/>
      <c r="W43" s="144" t="s">
        <v>821</v>
      </c>
      <c r="X43" s="144" t="s">
        <v>822</v>
      </c>
      <c r="Y43" s="144" t="s">
        <v>823</v>
      </c>
      <c r="Z43" s="144" t="s">
        <v>824</v>
      </c>
      <c r="AA43" s="144" t="s">
        <v>825</v>
      </c>
      <c r="AB43" s="144"/>
      <c r="AC43" s="144"/>
      <c r="AD43" s="144" t="s">
        <v>826</v>
      </c>
      <c r="AE43" s="144" t="s">
        <v>827</v>
      </c>
      <c r="AF43" s="144" t="s">
        <v>828</v>
      </c>
      <c r="AG43" s="144" t="s">
        <v>829</v>
      </c>
      <c r="AH43" s="144" t="s">
        <v>830</v>
      </c>
      <c r="AI43" s="144"/>
      <c r="AJ43" s="156"/>
      <c r="AK43" s="156"/>
      <c r="AL43" s="156">
        <f t="shared" si="0"/>
        <v>0</v>
      </c>
      <c r="AM43" s="156"/>
      <c r="AN43" s="156"/>
      <c r="AO43" s="156"/>
      <c r="AP43" s="156"/>
      <c r="AQ43" s="156"/>
      <c r="AR43" s="156"/>
      <c r="AS43" s="156"/>
      <c r="AT43" s="156"/>
      <c r="AU43" s="156"/>
      <c r="AV43" s="156"/>
      <c r="AW43" s="156"/>
      <c r="AX43" s="242"/>
      <c r="AY43" s="243"/>
      <c r="AZ43" s="156">
        <f t="shared" si="1"/>
        <v>22</v>
      </c>
      <c r="BA43" s="156">
        <f t="shared" si="2"/>
        <v>22</v>
      </c>
      <c r="BB43" s="156">
        <f>VLOOKUP(A43,过21点!A:AS,45,0)</f>
        <v>1</v>
      </c>
      <c r="BC43" s="156">
        <f>VLOOKUP(A43,过21点!A:AT,46,0)</f>
        <v>1</v>
      </c>
      <c r="BD43" s="156"/>
      <c r="BE43" s="156">
        <f>VLOOKUP(A43,过21点!A:AV,48,0)</f>
        <v>0.125</v>
      </c>
      <c r="BF43" s="156"/>
      <c r="BG43" s="156"/>
    </row>
    <row r="44" customHeight="1" spans="1:59">
      <c r="A44" s="199" t="s">
        <v>831</v>
      </c>
      <c r="B44" s="199" t="s">
        <v>53</v>
      </c>
      <c r="C44" s="199" t="s">
        <v>748</v>
      </c>
      <c r="D44" s="199" t="s">
        <v>749</v>
      </c>
      <c r="E44" s="144" t="s">
        <v>832</v>
      </c>
      <c r="F44" s="144" t="s">
        <v>833</v>
      </c>
      <c r="G44" s="144"/>
      <c r="H44" s="144"/>
      <c r="I44" s="144" t="s">
        <v>834</v>
      </c>
      <c r="J44" s="142" t="s">
        <v>835</v>
      </c>
      <c r="K44" s="144" t="s">
        <v>836</v>
      </c>
      <c r="L44" s="144" t="s">
        <v>744</v>
      </c>
      <c r="M44" s="144" t="s">
        <v>837</v>
      </c>
      <c r="N44" s="144"/>
      <c r="O44" s="144"/>
      <c r="P44" s="144" t="s">
        <v>838</v>
      </c>
      <c r="Q44" s="144" t="s">
        <v>386</v>
      </c>
      <c r="R44" s="144" t="s">
        <v>839</v>
      </c>
      <c r="S44" s="142" t="s">
        <v>840</v>
      </c>
      <c r="T44" s="144" t="s">
        <v>358</v>
      </c>
      <c r="U44" s="144"/>
      <c r="V44" s="144"/>
      <c r="W44" s="143" t="s">
        <v>841</v>
      </c>
      <c r="X44" s="144" t="s">
        <v>842</v>
      </c>
      <c r="Y44" s="142" t="s">
        <v>843</v>
      </c>
      <c r="Z44" s="144" t="s">
        <v>844</v>
      </c>
      <c r="AA44" s="142" t="s">
        <v>845</v>
      </c>
      <c r="AB44" s="144"/>
      <c r="AC44" s="144"/>
      <c r="AD44" s="142" t="s">
        <v>846</v>
      </c>
      <c r="AE44" s="143" t="s">
        <v>847</v>
      </c>
      <c r="AF44" s="144" t="s">
        <v>848</v>
      </c>
      <c r="AG44" s="144" t="s">
        <v>849</v>
      </c>
      <c r="AH44" s="144" t="s">
        <v>850</v>
      </c>
      <c r="AI44" s="144"/>
      <c r="AJ44" s="156">
        <v>4</v>
      </c>
      <c r="AK44" s="156">
        <f>VLOOKUP(A44,匹配!A:B,2,0)</f>
        <v>1</v>
      </c>
      <c r="AL44" s="156">
        <f t="shared" si="0"/>
        <v>5</v>
      </c>
      <c r="AM44" s="156"/>
      <c r="AN44" s="156"/>
      <c r="AO44" s="156"/>
      <c r="AP44" s="156"/>
      <c r="AQ44" s="156"/>
      <c r="AR44" s="156"/>
      <c r="AS44" s="156"/>
      <c r="AT44" s="156"/>
      <c r="AU44" s="156">
        <f>VLOOKUP(A44,匹配!E:M,9,0)</f>
        <v>0.625</v>
      </c>
      <c r="AV44" s="156"/>
      <c r="AW44" s="156"/>
      <c r="AX44" s="242"/>
      <c r="AY44" s="243"/>
      <c r="AZ44" s="156">
        <f t="shared" si="1"/>
        <v>22</v>
      </c>
      <c r="BA44" s="156">
        <f t="shared" si="2"/>
        <v>22</v>
      </c>
      <c r="BB44" s="156">
        <f>VLOOKUP(A44,过21点!A:AS,45,0)</f>
        <v>0</v>
      </c>
      <c r="BC44" s="156">
        <f>VLOOKUP(A44,过21点!A:AT,46,0)</f>
        <v>2</v>
      </c>
      <c r="BD44" s="156"/>
      <c r="BE44" s="156">
        <f>VLOOKUP(A44,过21点!A:AV,48,0)</f>
        <v>0</v>
      </c>
      <c r="BF44" s="156"/>
      <c r="BG44" s="156"/>
    </row>
    <row r="45" customHeight="1" spans="1:59">
      <c r="A45" s="199" t="s">
        <v>851</v>
      </c>
      <c r="B45" s="199" t="s">
        <v>53</v>
      </c>
      <c r="C45" s="199" t="s">
        <v>852</v>
      </c>
      <c r="D45" s="199" t="s">
        <v>853</v>
      </c>
      <c r="E45" s="144" t="s">
        <v>854</v>
      </c>
      <c r="F45" s="144" t="s">
        <v>855</v>
      </c>
      <c r="G45" s="143" t="s">
        <v>856</v>
      </c>
      <c r="H45" s="144"/>
      <c r="I45" s="144" t="s">
        <v>857</v>
      </c>
      <c r="J45" s="144" t="s">
        <v>858</v>
      </c>
      <c r="K45" s="144" t="s">
        <v>859</v>
      </c>
      <c r="L45" s="144" t="s">
        <v>860</v>
      </c>
      <c r="M45" s="144" t="s">
        <v>861</v>
      </c>
      <c r="N45" s="144"/>
      <c r="O45" s="144"/>
      <c r="P45" s="144" t="s">
        <v>397</v>
      </c>
      <c r="Q45" s="144" t="s">
        <v>862</v>
      </c>
      <c r="R45" s="144" t="s">
        <v>863</v>
      </c>
      <c r="S45" s="144" t="s">
        <v>433</v>
      </c>
      <c r="T45" s="144" t="s">
        <v>864</v>
      </c>
      <c r="U45" s="143" t="s">
        <v>865</v>
      </c>
      <c r="V45" s="143" t="s">
        <v>857</v>
      </c>
      <c r="W45" s="143"/>
      <c r="X45" s="144" t="s">
        <v>866</v>
      </c>
      <c r="Y45" s="144" t="s">
        <v>867</v>
      </c>
      <c r="Z45" s="144" t="s">
        <v>868</v>
      </c>
      <c r="AA45" s="144" t="s">
        <v>751</v>
      </c>
      <c r="AB45" s="144"/>
      <c r="AC45" s="143" t="s">
        <v>869</v>
      </c>
      <c r="AD45" s="144" t="s">
        <v>870</v>
      </c>
      <c r="AE45" s="144" t="s">
        <v>833</v>
      </c>
      <c r="AF45" s="144" t="s">
        <v>870</v>
      </c>
      <c r="AG45" s="144" t="s">
        <v>490</v>
      </c>
      <c r="AH45" s="144" t="s">
        <v>871</v>
      </c>
      <c r="AI45" s="144"/>
      <c r="AJ45" s="156"/>
      <c r="AK45" s="156"/>
      <c r="AL45" s="156">
        <f t="shared" si="0"/>
        <v>0</v>
      </c>
      <c r="AM45" s="156">
        <f>VLOOKUP(A45,匹配!E:L,8,0)</f>
        <v>0</v>
      </c>
      <c r="AN45" s="156">
        <f>VLOOKUP(A45,匹配!E:F,2,0)</f>
        <v>0</v>
      </c>
      <c r="AO45" s="156"/>
      <c r="AP45" s="156">
        <f>VLOOKUP(A45,匹配!E:H,4,0)</f>
        <v>0</v>
      </c>
      <c r="AQ45" s="156">
        <f>VLOOKUP(A45,匹配!E:N,10,0)</f>
        <v>0</v>
      </c>
      <c r="AR45" s="156">
        <f>VLOOKUP(A45,匹配!E:I,5,0)</f>
        <v>0</v>
      </c>
      <c r="AS45" s="156">
        <f>VLOOKUP(A45,匹配!E:K,7,0)</f>
        <v>0</v>
      </c>
      <c r="AT45" s="156"/>
      <c r="AU45" s="156">
        <f>VLOOKUP(A45,匹配!E:M,9,0)</f>
        <v>1</v>
      </c>
      <c r="AV45" s="156"/>
      <c r="AW45" s="156"/>
      <c r="AX45" s="242"/>
      <c r="AY45" s="243"/>
      <c r="AZ45" s="156">
        <f t="shared" si="1"/>
        <v>22</v>
      </c>
      <c r="BA45" s="156">
        <f t="shared" si="2"/>
        <v>22</v>
      </c>
      <c r="BB45" s="156">
        <f>VLOOKUP(A45,过21点!A:AS,45,0)</f>
        <v>0</v>
      </c>
      <c r="BC45" s="156">
        <f>VLOOKUP(A45,过21点!A:AT,46,0)</f>
        <v>0</v>
      </c>
      <c r="BD45" s="156"/>
      <c r="BE45" s="156">
        <f>VLOOKUP(A45,过21点!A:AV,48,0)</f>
        <v>0</v>
      </c>
      <c r="BF45" s="156">
        <f>VLOOKUP(A45,匹配!R:S,2,0)</f>
        <v>4</v>
      </c>
      <c r="BG45" s="156"/>
    </row>
    <row r="46" customHeight="1" spans="1:59">
      <c r="A46" s="199" t="s">
        <v>872</v>
      </c>
      <c r="B46" s="199" t="s">
        <v>53</v>
      </c>
      <c r="C46" s="199" t="s">
        <v>852</v>
      </c>
      <c r="D46" s="199" t="s">
        <v>853</v>
      </c>
      <c r="E46" s="144" t="s">
        <v>873</v>
      </c>
      <c r="F46" s="144" t="s">
        <v>874</v>
      </c>
      <c r="G46" s="144"/>
      <c r="H46" s="143" t="s">
        <v>875</v>
      </c>
      <c r="I46" s="144" t="s">
        <v>876</v>
      </c>
      <c r="J46" s="144" t="s">
        <v>877</v>
      </c>
      <c r="K46" s="144" t="s">
        <v>424</v>
      </c>
      <c r="L46" s="144" t="s">
        <v>170</v>
      </c>
      <c r="M46" s="144" t="s">
        <v>838</v>
      </c>
      <c r="N46" s="143" t="s">
        <v>878</v>
      </c>
      <c r="O46" s="143" t="s">
        <v>879</v>
      </c>
      <c r="P46" s="144" t="s">
        <v>397</v>
      </c>
      <c r="Q46" s="144" t="s">
        <v>880</v>
      </c>
      <c r="R46" s="144" t="s">
        <v>863</v>
      </c>
      <c r="S46" s="144" t="s">
        <v>881</v>
      </c>
      <c r="T46" s="144" t="s">
        <v>882</v>
      </c>
      <c r="U46" s="144"/>
      <c r="V46" s="144"/>
      <c r="W46" s="144" t="s">
        <v>883</v>
      </c>
      <c r="X46" s="144" t="s">
        <v>433</v>
      </c>
      <c r="Y46" s="144" t="s">
        <v>884</v>
      </c>
      <c r="Z46" s="144" t="s">
        <v>385</v>
      </c>
      <c r="AA46" s="144" t="s">
        <v>299</v>
      </c>
      <c r="AB46" s="143"/>
      <c r="AC46" s="144"/>
      <c r="AD46" s="144" t="s">
        <v>683</v>
      </c>
      <c r="AE46" s="144" t="s">
        <v>876</v>
      </c>
      <c r="AF46" s="144" t="s">
        <v>564</v>
      </c>
      <c r="AG46" s="144" t="s">
        <v>885</v>
      </c>
      <c r="AH46" s="144" t="s">
        <v>886</v>
      </c>
      <c r="AI46" s="143"/>
      <c r="AJ46" s="156"/>
      <c r="AK46" s="156"/>
      <c r="AL46" s="156">
        <f t="shared" si="0"/>
        <v>0</v>
      </c>
      <c r="AM46" s="156"/>
      <c r="AN46" s="156"/>
      <c r="AO46" s="156"/>
      <c r="AP46" s="156"/>
      <c r="AQ46" s="156"/>
      <c r="AR46" s="156"/>
      <c r="AS46" s="156"/>
      <c r="AT46" s="156"/>
      <c r="AU46" s="156"/>
      <c r="AV46" s="156"/>
      <c r="AW46" s="156"/>
      <c r="AX46" s="242"/>
      <c r="AY46" s="243"/>
      <c r="AZ46" s="156">
        <f t="shared" si="1"/>
        <v>22</v>
      </c>
      <c r="BA46" s="156">
        <f t="shared" si="2"/>
        <v>22</v>
      </c>
      <c r="BB46" s="156">
        <f>VLOOKUP(A46,过21点!A:AS,45,0)</f>
        <v>0</v>
      </c>
      <c r="BC46" s="156">
        <f>VLOOKUP(A46,过21点!A:AT,46,0)</f>
        <v>1</v>
      </c>
      <c r="BD46" s="156"/>
      <c r="BE46" s="156">
        <f>VLOOKUP(A46,过21点!A:AV,48,0)</f>
        <v>0</v>
      </c>
      <c r="BF46" s="156">
        <f>VLOOKUP(A46,匹配!R:S,2,0)</f>
        <v>4.625</v>
      </c>
      <c r="BG46" s="156"/>
    </row>
    <row r="47" customHeight="1" spans="1:59">
      <c r="A47" s="240" t="s">
        <v>887</v>
      </c>
      <c r="B47" s="199" t="s">
        <v>53</v>
      </c>
      <c r="C47" s="199" t="s">
        <v>888</v>
      </c>
      <c r="D47" s="199" t="s">
        <v>889</v>
      </c>
      <c r="E47" s="144" t="s">
        <v>890</v>
      </c>
      <c r="F47" s="144" t="s">
        <v>891</v>
      </c>
      <c r="G47" s="144"/>
      <c r="H47" s="144"/>
      <c r="I47" s="144" t="s">
        <v>892</v>
      </c>
      <c r="J47" s="141"/>
      <c r="K47" s="141"/>
      <c r="L47" s="141"/>
      <c r="M47" s="141"/>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56"/>
      <c r="AK47" s="156"/>
      <c r="AL47" s="156">
        <f t="shared" si="0"/>
        <v>0</v>
      </c>
      <c r="AM47" s="156"/>
      <c r="AN47" s="156"/>
      <c r="AO47" s="156"/>
      <c r="AP47" s="156"/>
      <c r="AQ47" s="156"/>
      <c r="AR47" s="156"/>
      <c r="AS47" s="156"/>
      <c r="AT47" s="156"/>
      <c r="AU47" s="156"/>
      <c r="AV47" s="156">
        <f>VLOOKUP(A47,离职!A:D,4,0)</f>
        <v>19</v>
      </c>
      <c r="AW47" s="156"/>
      <c r="AX47" s="242"/>
      <c r="AY47" s="243">
        <f>VLOOKUP(A47,离职!A:C,3,0)</f>
        <v>43168</v>
      </c>
      <c r="AZ47" s="156">
        <f t="shared" si="1"/>
        <v>3</v>
      </c>
      <c r="BA47" s="156">
        <f t="shared" si="2"/>
        <v>3</v>
      </c>
      <c r="BB47" s="156">
        <f>VLOOKUP(A47,过21点!A:AS,45,0)</f>
        <v>0</v>
      </c>
      <c r="BC47" s="156">
        <f>VLOOKUP(A47,过21点!A:AT,46,0)</f>
        <v>1</v>
      </c>
      <c r="BD47" s="156"/>
      <c r="BE47" s="156">
        <f>VLOOKUP(A47,过21点!A:AV,48,0)</f>
        <v>0</v>
      </c>
      <c r="BF47" s="156"/>
      <c r="BG47" s="156"/>
    </row>
    <row r="48" customHeight="1" spans="1:59">
      <c r="A48" s="199" t="s">
        <v>893</v>
      </c>
      <c r="B48" s="199" t="s">
        <v>53</v>
      </c>
      <c r="C48" s="199" t="s">
        <v>888</v>
      </c>
      <c r="D48" s="199" t="s">
        <v>894</v>
      </c>
      <c r="E48" s="144" t="s">
        <v>895</v>
      </c>
      <c r="F48" s="142" t="s">
        <v>896</v>
      </c>
      <c r="G48" s="144"/>
      <c r="H48" s="144"/>
      <c r="I48" s="141" t="s">
        <v>897</v>
      </c>
      <c r="J48" s="144" t="s">
        <v>898</v>
      </c>
      <c r="K48" s="144" t="s">
        <v>779</v>
      </c>
      <c r="L48" s="144" t="s">
        <v>899</v>
      </c>
      <c r="M48" s="144" t="s">
        <v>900</v>
      </c>
      <c r="N48" s="144"/>
      <c r="O48" s="144"/>
      <c r="P48" s="144" t="s">
        <v>899</v>
      </c>
      <c r="Q48" s="144" t="s">
        <v>901</v>
      </c>
      <c r="R48" s="144" t="s">
        <v>902</v>
      </c>
      <c r="S48" s="144" t="s">
        <v>903</v>
      </c>
      <c r="T48" s="144" t="s">
        <v>904</v>
      </c>
      <c r="U48" s="144"/>
      <c r="V48" s="144"/>
      <c r="W48" s="212" t="s">
        <v>905</v>
      </c>
      <c r="X48" s="141" t="s">
        <v>897</v>
      </c>
      <c r="Y48" s="141" t="s">
        <v>906</v>
      </c>
      <c r="Z48" s="141" t="s">
        <v>906</v>
      </c>
      <c r="AA48" s="141" t="s">
        <v>906</v>
      </c>
      <c r="AB48" s="144"/>
      <c r="AC48" s="144"/>
      <c r="AD48" s="144" t="s">
        <v>907</v>
      </c>
      <c r="AE48" s="144" t="s">
        <v>908</v>
      </c>
      <c r="AF48" s="144" t="s">
        <v>909</v>
      </c>
      <c r="AG48" s="143"/>
      <c r="AH48" s="143"/>
      <c r="AI48" s="143"/>
      <c r="AJ48" s="156"/>
      <c r="AK48" s="156"/>
      <c r="AL48" s="156">
        <f t="shared" si="0"/>
        <v>0</v>
      </c>
      <c r="AM48" s="156">
        <v>2.375</v>
      </c>
      <c r="AN48" s="156">
        <f>VLOOKUP(A48,匹配!E:F,2,0)</f>
        <v>0</v>
      </c>
      <c r="AO48" s="156"/>
      <c r="AP48" s="156">
        <v>5</v>
      </c>
      <c r="AQ48" s="156">
        <f>VLOOKUP(A48,匹配!E:N,10,0)</f>
        <v>0</v>
      </c>
      <c r="AR48" s="156">
        <f>VLOOKUP(A48,匹配!E:I,5,0)</f>
        <v>0</v>
      </c>
      <c r="AS48" s="156">
        <f>VLOOKUP(A48,匹配!E:K,7,0)</f>
        <v>0</v>
      </c>
      <c r="AT48" s="156"/>
      <c r="AU48" s="156">
        <f>VLOOKUP(A48,匹配!E:M,9,0)</f>
        <v>0</v>
      </c>
      <c r="AV48" s="156">
        <f>VLOOKUP(A48,离职!A:D,4,0)</f>
        <v>0</v>
      </c>
      <c r="AW48" s="156"/>
      <c r="AX48" s="242"/>
      <c r="AY48" s="243">
        <f>VLOOKUP(A48,离职!A:C,3,0)</f>
        <v>43190</v>
      </c>
      <c r="AZ48" s="156">
        <f t="shared" si="1"/>
        <v>14.625</v>
      </c>
      <c r="BA48" s="156">
        <f t="shared" si="2"/>
        <v>14.625</v>
      </c>
      <c r="BB48" s="156">
        <f>VLOOKUP(A48,过21点!A:AS,45,0)</f>
        <v>0</v>
      </c>
      <c r="BC48" s="156">
        <f>VLOOKUP(A48,过21点!A:AT,46,0)</f>
        <v>0</v>
      </c>
      <c r="BD48" s="156"/>
      <c r="BE48" s="156">
        <f>VLOOKUP(A48,过21点!A:AV,48,0)</f>
        <v>0</v>
      </c>
      <c r="BF48" s="156"/>
      <c r="BG48" s="156"/>
    </row>
    <row r="49" customHeight="1" spans="1:59">
      <c r="A49" s="240" t="s">
        <v>910</v>
      </c>
      <c r="B49" s="199" t="s">
        <v>53</v>
      </c>
      <c r="C49" s="199" t="s">
        <v>888</v>
      </c>
      <c r="D49" s="199" t="s">
        <v>911</v>
      </c>
      <c r="E49" s="144" t="s">
        <v>890</v>
      </c>
      <c r="F49" s="144" t="s">
        <v>891</v>
      </c>
      <c r="G49" s="144"/>
      <c r="H49" s="144"/>
      <c r="I49" s="143"/>
      <c r="J49" s="144" t="s">
        <v>912</v>
      </c>
      <c r="K49" s="144" t="s">
        <v>913</v>
      </c>
      <c r="L49" s="144" t="s">
        <v>914</v>
      </c>
      <c r="M49" s="143"/>
      <c r="N49" s="143" t="s">
        <v>915</v>
      </c>
      <c r="O49" s="143" t="s">
        <v>280</v>
      </c>
      <c r="P49" s="144" t="s">
        <v>916</v>
      </c>
      <c r="Q49" s="144" t="s">
        <v>917</v>
      </c>
      <c r="R49" s="144" t="s">
        <v>690</v>
      </c>
      <c r="S49" s="143"/>
      <c r="T49" s="144" t="s">
        <v>918</v>
      </c>
      <c r="U49" s="144"/>
      <c r="V49" s="144"/>
      <c r="W49" s="141"/>
      <c r="X49" s="141"/>
      <c r="Y49" s="141"/>
      <c r="Z49" s="141"/>
      <c r="AA49" s="141"/>
      <c r="AB49" s="144"/>
      <c r="AC49" s="144"/>
      <c r="AD49" s="141"/>
      <c r="AE49" s="141"/>
      <c r="AF49" s="141"/>
      <c r="AG49" s="141"/>
      <c r="AH49" s="144"/>
      <c r="AI49" s="144"/>
      <c r="AJ49" s="156"/>
      <c r="AK49" s="156"/>
      <c r="AL49" s="156">
        <f t="shared" si="0"/>
        <v>0</v>
      </c>
      <c r="AM49" s="156">
        <v>0</v>
      </c>
      <c r="AN49" s="156">
        <f>VLOOKUP(A49,匹配!E:F,2,0)</f>
        <v>0</v>
      </c>
      <c r="AO49" s="156"/>
      <c r="AP49" s="156">
        <f>VLOOKUP(A49,匹配!E:H,4,0)</f>
        <v>0</v>
      </c>
      <c r="AQ49" s="156">
        <f>VLOOKUP(A49,匹配!E:N,10,0)</f>
        <v>0</v>
      </c>
      <c r="AR49" s="156">
        <f>VLOOKUP(A49,匹配!E:I,5,0)</f>
        <v>0</v>
      </c>
      <c r="AS49" s="156">
        <f>VLOOKUP(A49,匹配!E:K,7,0)</f>
        <v>0</v>
      </c>
      <c r="AT49" s="156"/>
      <c r="AU49" s="156">
        <v>3</v>
      </c>
      <c r="AV49" s="156">
        <f>VLOOKUP(A49,离职!A:D,4,0)</f>
        <v>10</v>
      </c>
      <c r="AW49" s="156"/>
      <c r="AX49" s="242"/>
      <c r="AY49" s="243">
        <f>VLOOKUP(A49,离职!A:C,3,0)</f>
        <v>43175</v>
      </c>
      <c r="AZ49" s="156">
        <f t="shared" si="1"/>
        <v>12</v>
      </c>
      <c r="BA49" s="156">
        <f t="shared" si="2"/>
        <v>12</v>
      </c>
      <c r="BB49" s="156">
        <f>VLOOKUP(A49,过21点!A:AS,45,0)</f>
        <v>0</v>
      </c>
      <c r="BC49" s="156">
        <f>VLOOKUP(A49,过21点!A:AT,46,0)</f>
        <v>2</v>
      </c>
      <c r="BD49" s="156"/>
      <c r="BE49" s="156">
        <f>VLOOKUP(A49,过21点!A:AV,48,0)</f>
        <v>0</v>
      </c>
      <c r="BF49" s="156">
        <f>VLOOKUP(A49,匹配!R:S,2,0)</f>
        <v>1.625</v>
      </c>
      <c r="BG49" s="156"/>
    </row>
    <row r="50" customHeight="1" spans="1:59">
      <c r="A50" s="199" t="s">
        <v>919</v>
      </c>
      <c r="B50" s="199" t="s">
        <v>53</v>
      </c>
      <c r="C50" s="199" t="s">
        <v>888</v>
      </c>
      <c r="D50" s="199" t="s">
        <v>920</v>
      </c>
      <c r="E50" s="142" t="s">
        <v>921</v>
      </c>
      <c r="F50" s="144" t="s">
        <v>313</v>
      </c>
      <c r="G50" s="144"/>
      <c r="H50" s="144"/>
      <c r="I50" s="144" t="s">
        <v>922</v>
      </c>
      <c r="J50" s="142" t="s">
        <v>923</v>
      </c>
      <c r="K50" s="143" t="s">
        <v>924</v>
      </c>
      <c r="L50" s="144" t="s">
        <v>925</v>
      </c>
      <c r="M50" s="144" t="s">
        <v>308</v>
      </c>
      <c r="N50" s="144"/>
      <c r="O50" s="144"/>
      <c r="P50" s="142" t="s">
        <v>926</v>
      </c>
      <c r="Q50" s="142" t="s">
        <v>927</v>
      </c>
      <c r="R50" s="144" t="s">
        <v>928</v>
      </c>
      <c r="S50" s="144" t="s">
        <v>929</v>
      </c>
      <c r="T50" s="142" t="s">
        <v>930</v>
      </c>
      <c r="U50" s="144"/>
      <c r="V50" s="144"/>
      <c r="W50" s="144" t="s">
        <v>931</v>
      </c>
      <c r="X50" s="144" t="s">
        <v>932</v>
      </c>
      <c r="Y50" s="143" t="s">
        <v>933</v>
      </c>
      <c r="Z50" s="143"/>
      <c r="AA50" s="143" t="s">
        <v>934</v>
      </c>
      <c r="AB50" s="144"/>
      <c r="AC50" s="144"/>
      <c r="AD50" s="142" t="s">
        <v>935</v>
      </c>
      <c r="AE50" s="144" t="s">
        <v>936</v>
      </c>
      <c r="AF50" s="143" t="s">
        <v>937</v>
      </c>
      <c r="AG50" s="143"/>
      <c r="AH50" s="143" t="s">
        <v>938</v>
      </c>
      <c r="AI50" s="144"/>
      <c r="AJ50" s="156">
        <v>6</v>
      </c>
      <c r="AK50" s="156">
        <v>4</v>
      </c>
      <c r="AL50" s="156">
        <f t="shared" si="0"/>
        <v>10</v>
      </c>
      <c r="AM50" s="156"/>
      <c r="AN50" s="156"/>
      <c r="AO50" s="156"/>
      <c r="AP50" s="156"/>
      <c r="AQ50" s="156"/>
      <c r="AR50" s="156">
        <f>VLOOKUP(A50,匹配!E:I,5,0)</f>
        <v>2.5</v>
      </c>
      <c r="AS50" s="156">
        <f>VLOOKUP(A50,匹配!E:K,7,0)</f>
        <v>0</v>
      </c>
      <c r="AT50" s="156"/>
      <c r="AU50" s="156">
        <f>VLOOKUP(A50,匹配!E:M,9,0)</f>
        <v>0</v>
      </c>
      <c r="AV50" s="156">
        <f>VLOOKUP(A50,离职!A:D,4,0)</f>
        <v>0</v>
      </c>
      <c r="AW50" s="156"/>
      <c r="AX50" s="242"/>
      <c r="AY50" s="243">
        <v>43190</v>
      </c>
      <c r="AZ50" s="156">
        <f t="shared" si="1"/>
        <v>19.5</v>
      </c>
      <c r="BA50" s="156">
        <f t="shared" si="2"/>
        <v>19.5</v>
      </c>
      <c r="BB50" s="156">
        <f>VLOOKUP(A50,过21点!A:AS,45,0)</f>
        <v>1</v>
      </c>
      <c r="BC50" s="156">
        <f>VLOOKUP(A50,过21点!A:AT,46,0)</f>
        <v>3</v>
      </c>
      <c r="BD50" s="156"/>
      <c r="BE50" s="156">
        <f>VLOOKUP(A50,过21点!A:AV,48,0)</f>
        <v>0.375</v>
      </c>
      <c r="BF50" s="156"/>
      <c r="BG50" s="156"/>
    </row>
    <row r="51" customHeight="1" spans="1:59">
      <c r="A51" s="199" t="s">
        <v>939</v>
      </c>
      <c r="B51" s="199" t="s">
        <v>53</v>
      </c>
      <c r="C51" s="199" t="s">
        <v>940</v>
      </c>
      <c r="D51" s="199" t="s">
        <v>941</v>
      </c>
      <c r="E51" s="144" t="s">
        <v>942</v>
      </c>
      <c r="F51" s="144" t="s">
        <v>943</v>
      </c>
      <c r="G51" s="144"/>
      <c r="H51" s="144"/>
      <c r="I51" s="144" t="s">
        <v>944</v>
      </c>
      <c r="J51" s="143" t="s">
        <v>945</v>
      </c>
      <c r="K51" s="143" t="s">
        <v>946</v>
      </c>
      <c r="L51" s="144" t="s">
        <v>947</v>
      </c>
      <c r="M51" s="144" t="s">
        <v>948</v>
      </c>
      <c r="N51" s="144"/>
      <c r="O51" s="144"/>
      <c r="P51" s="144" t="s">
        <v>949</v>
      </c>
      <c r="Q51" s="144" t="s">
        <v>950</v>
      </c>
      <c r="R51" s="144" t="s">
        <v>951</v>
      </c>
      <c r="S51" s="144" t="s">
        <v>952</v>
      </c>
      <c r="T51" s="144" t="s">
        <v>953</v>
      </c>
      <c r="U51" s="144"/>
      <c r="V51" s="144"/>
      <c r="W51" s="143" t="s">
        <v>954</v>
      </c>
      <c r="X51" s="143" t="s">
        <v>955</v>
      </c>
      <c r="Y51" s="144" t="s">
        <v>956</v>
      </c>
      <c r="Z51" s="144" t="s">
        <v>957</v>
      </c>
      <c r="AA51" s="144" t="s">
        <v>958</v>
      </c>
      <c r="AB51" s="144"/>
      <c r="AC51" s="144"/>
      <c r="AD51" s="142" t="s">
        <v>333</v>
      </c>
      <c r="AE51" s="144" t="s">
        <v>304</v>
      </c>
      <c r="AF51" s="144" t="s">
        <v>744</v>
      </c>
      <c r="AG51" s="144" t="s">
        <v>959</v>
      </c>
      <c r="AH51" s="142" t="s">
        <v>960</v>
      </c>
      <c r="AI51" s="144"/>
      <c r="AJ51" s="156">
        <v>2</v>
      </c>
      <c r="AK51" s="156">
        <f>VLOOKUP(A51,匹配!A:B,2,0)</f>
        <v>2</v>
      </c>
      <c r="AL51" s="156">
        <f t="shared" si="0"/>
        <v>4</v>
      </c>
      <c r="AM51" s="156">
        <f>VLOOKUP(A51,匹配!E:L,8,0)</f>
        <v>0</v>
      </c>
      <c r="AN51" s="156">
        <f>VLOOKUP(A51,匹配!E:F,2,0)</f>
        <v>0</v>
      </c>
      <c r="AO51" s="156"/>
      <c r="AP51" s="156">
        <f>VLOOKUP(A51,匹配!E:H,4,0)</f>
        <v>0</v>
      </c>
      <c r="AQ51" s="156">
        <f>VLOOKUP(A51,匹配!E:N,10,0)</f>
        <v>0</v>
      </c>
      <c r="AR51" s="156">
        <f>VLOOKUP(A51,匹配!E:I,5,0)</f>
        <v>0</v>
      </c>
      <c r="AS51" s="156">
        <f>VLOOKUP(A51,匹配!E:K,7,0)</f>
        <v>0</v>
      </c>
      <c r="AT51" s="156"/>
      <c r="AU51" s="156">
        <f>VLOOKUP(A51,匹配!E:M,9,0)</f>
        <v>1</v>
      </c>
      <c r="AV51" s="156"/>
      <c r="AW51" s="156"/>
      <c r="AX51" s="242"/>
      <c r="AY51" s="243"/>
      <c r="AZ51" s="156">
        <f t="shared" si="1"/>
        <v>22</v>
      </c>
      <c r="BA51" s="156">
        <f t="shared" si="2"/>
        <v>22</v>
      </c>
      <c r="BB51" s="156">
        <f>VLOOKUP(A51,过21点!A:AS,45,0)</f>
        <v>0</v>
      </c>
      <c r="BC51" s="156">
        <f>VLOOKUP(A51,过21点!A:AT,46,0)</f>
        <v>0</v>
      </c>
      <c r="BD51" s="156"/>
      <c r="BE51" s="156">
        <f>VLOOKUP(A51,过21点!A:AV,48,0)</f>
        <v>0</v>
      </c>
      <c r="BF51" s="156"/>
      <c r="BG51" s="156"/>
    </row>
    <row r="52" customHeight="1" spans="1:59">
      <c r="A52" s="241" t="s">
        <v>961</v>
      </c>
      <c r="B52" s="199" t="s">
        <v>53</v>
      </c>
      <c r="C52" s="199" t="s">
        <v>962</v>
      </c>
      <c r="D52" s="199" t="s">
        <v>963</v>
      </c>
      <c r="E52" s="142" t="s">
        <v>964</v>
      </c>
      <c r="F52" s="141"/>
      <c r="G52" s="144"/>
      <c r="H52" s="144"/>
      <c r="I52" s="142" t="s">
        <v>965</v>
      </c>
      <c r="J52" s="142" t="s">
        <v>966</v>
      </c>
      <c r="K52" s="142" t="s">
        <v>967</v>
      </c>
      <c r="L52" s="142" t="s">
        <v>968</v>
      </c>
      <c r="M52" s="141"/>
      <c r="N52" s="144"/>
      <c r="O52" s="144" t="s">
        <v>969</v>
      </c>
      <c r="P52" s="142" t="s">
        <v>970</v>
      </c>
      <c r="Q52" s="142" t="s">
        <v>971</v>
      </c>
      <c r="R52" s="143" t="s">
        <v>972</v>
      </c>
      <c r="S52" s="141"/>
      <c r="T52" s="142" t="s">
        <v>973</v>
      </c>
      <c r="U52" s="144"/>
      <c r="V52" s="143"/>
      <c r="W52" s="142" t="s">
        <v>974</v>
      </c>
      <c r="X52" s="142" t="s">
        <v>975</v>
      </c>
      <c r="Y52" s="142" t="s">
        <v>976</v>
      </c>
      <c r="Z52" s="143"/>
      <c r="AA52" s="141"/>
      <c r="AB52" s="144"/>
      <c r="AC52" s="144" t="s">
        <v>977</v>
      </c>
      <c r="AD52" s="142" t="s">
        <v>978</v>
      </c>
      <c r="AE52" s="142" t="s">
        <v>979</v>
      </c>
      <c r="AF52" s="142" t="s">
        <v>980</v>
      </c>
      <c r="AG52" s="142" t="s">
        <v>981</v>
      </c>
      <c r="AH52" s="141"/>
      <c r="AI52" s="144" t="s">
        <v>982</v>
      </c>
      <c r="AJ52" s="156"/>
      <c r="AK52" s="156">
        <f>VLOOKUP(A52,匹配!A:B,2,0)</f>
        <v>3</v>
      </c>
      <c r="AL52" s="156">
        <f t="shared" si="0"/>
        <v>3</v>
      </c>
      <c r="AM52" s="156"/>
      <c r="AN52" s="156"/>
      <c r="AO52" s="156"/>
      <c r="AP52" s="156"/>
      <c r="AQ52" s="156"/>
      <c r="AR52" s="156"/>
      <c r="AS52" s="156"/>
      <c r="AT52" s="156"/>
      <c r="AU52" s="156"/>
      <c r="AV52" s="156"/>
      <c r="AW52" s="156"/>
      <c r="AX52" s="242"/>
      <c r="AY52" s="243"/>
      <c r="AZ52" s="156">
        <f t="shared" si="1"/>
        <v>21</v>
      </c>
      <c r="BA52" s="156">
        <f>VLOOKUP(A52,排班!A:AJ,36,0)</f>
        <v>21</v>
      </c>
      <c r="BB52" s="156">
        <f>VLOOKUP(A52,过21点!A:AS,45,0)</f>
        <v>0</v>
      </c>
      <c r="BC52" s="156">
        <f>VLOOKUP(A52,过21点!A:AT,46,0)</f>
        <v>0</v>
      </c>
      <c r="BD52" s="156"/>
      <c r="BE52" s="156">
        <f>VLOOKUP(A52,过21点!A:AV,48,0)</f>
        <v>0</v>
      </c>
      <c r="BF52" s="156"/>
      <c r="BG52" s="156"/>
    </row>
    <row r="53" customHeight="1" spans="1:59">
      <c r="A53" s="241" t="s">
        <v>983</v>
      </c>
      <c r="B53" s="199" t="s">
        <v>53</v>
      </c>
      <c r="C53" s="199" t="s">
        <v>962</v>
      </c>
      <c r="D53" s="199" t="s">
        <v>963</v>
      </c>
      <c r="E53" s="142" t="s">
        <v>964</v>
      </c>
      <c r="F53" s="142" t="s">
        <v>984</v>
      </c>
      <c r="G53" s="144" t="s">
        <v>985</v>
      </c>
      <c r="H53" s="144" t="s">
        <v>986</v>
      </c>
      <c r="I53" s="141"/>
      <c r="J53" s="141"/>
      <c r="K53" s="142" t="s">
        <v>987</v>
      </c>
      <c r="L53" s="142" t="s">
        <v>988</v>
      </c>
      <c r="M53" s="142" t="s">
        <v>989</v>
      </c>
      <c r="N53" s="144" t="s">
        <v>990</v>
      </c>
      <c r="O53" s="144" t="s">
        <v>991</v>
      </c>
      <c r="P53" s="141"/>
      <c r="Q53" s="141"/>
      <c r="R53" s="142" t="s">
        <v>992</v>
      </c>
      <c r="S53" s="142" t="s">
        <v>993</v>
      </c>
      <c r="T53" s="142" t="s">
        <v>994</v>
      </c>
      <c r="U53" s="144" t="s">
        <v>995</v>
      </c>
      <c r="V53" s="144" t="s">
        <v>996</v>
      </c>
      <c r="W53" s="141"/>
      <c r="X53" s="141"/>
      <c r="Y53" s="142" t="s">
        <v>997</v>
      </c>
      <c r="Z53" s="142" t="s">
        <v>965</v>
      </c>
      <c r="AA53" s="142" t="s">
        <v>998</v>
      </c>
      <c r="AB53" s="144" t="s">
        <v>999</v>
      </c>
      <c r="AC53" s="144" t="s">
        <v>1000</v>
      </c>
      <c r="AD53" s="141"/>
      <c r="AE53" s="141"/>
      <c r="AF53" s="141"/>
      <c r="AG53" s="142" t="s">
        <v>1001</v>
      </c>
      <c r="AH53" s="142" t="s">
        <v>1002</v>
      </c>
      <c r="AI53" s="144"/>
      <c r="AJ53" s="156"/>
      <c r="AK53" s="156"/>
      <c r="AL53" s="156">
        <f t="shared" si="0"/>
        <v>0</v>
      </c>
      <c r="AM53" s="156"/>
      <c r="AN53" s="156"/>
      <c r="AO53" s="156"/>
      <c r="AP53" s="156"/>
      <c r="AQ53" s="156"/>
      <c r="AR53" s="156"/>
      <c r="AS53" s="156"/>
      <c r="AT53" s="156"/>
      <c r="AU53" s="156"/>
      <c r="AV53" s="156"/>
      <c r="AW53" s="156"/>
      <c r="AX53" s="242"/>
      <c r="AY53" s="243"/>
      <c r="AZ53" s="156">
        <f t="shared" si="1"/>
        <v>21</v>
      </c>
      <c r="BA53" s="156">
        <f>VLOOKUP(A53,排班!A:AJ,36,0)</f>
        <v>21</v>
      </c>
      <c r="BB53" s="156">
        <f>VLOOKUP(A53,过21点!A:AS,45,0)</f>
        <v>0</v>
      </c>
      <c r="BC53" s="156">
        <f>VLOOKUP(A53,过21点!A:AT,46,0)</f>
        <v>0</v>
      </c>
      <c r="BD53" s="156"/>
      <c r="BE53" s="156">
        <f>VLOOKUP(A53,过21点!A:AV,48,0)</f>
        <v>0</v>
      </c>
      <c r="BF53" s="156"/>
      <c r="BG53" s="156"/>
    </row>
    <row r="54" customHeight="1" spans="1:59">
      <c r="A54" s="241" t="s">
        <v>1003</v>
      </c>
      <c r="B54" s="199" t="s">
        <v>53</v>
      </c>
      <c r="C54" s="199" t="s">
        <v>962</v>
      </c>
      <c r="D54" s="199" t="s">
        <v>963</v>
      </c>
      <c r="E54" s="144" t="s">
        <v>1004</v>
      </c>
      <c r="F54" s="144" t="s">
        <v>1005</v>
      </c>
      <c r="G54" s="144"/>
      <c r="H54" s="144"/>
      <c r="I54" s="144" t="s">
        <v>1006</v>
      </c>
      <c r="J54" s="144" t="s">
        <v>1007</v>
      </c>
      <c r="K54" s="144" t="s">
        <v>1008</v>
      </c>
      <c r="L54" s="142" t="s">
        <v>1009</v>
      </c>
      <c r="M54" s="144" t="s">
        <v>171</v>
      </c>
      <c r="N54" s="144"/>
      <c r="O54" s="144"/>
      <c r="P54" s="144" t="s">
        <v>1010</v>
      </c>
      <c r="Q54" s="144" t="s">
        <v>1011</v>
      </c>
      <c r="R54" s="144" t="s">
        <v>1012</v>
      </c>
      <c r="S54" s="144" t="s">
        <v>1013</v>
      </c>
      <c r="T54" s="144" t="s">
        <v>1014</v>
      </c>
      <c r="U54" s="144"/>
      <c r="V54" s="144"/>
      <c r="W54" s="144" t="s">
        <v>1015</v>
      </c>
      <c r="X54" s="144" t="s">
        <v>1016</v>
      </c>
      <c r="Y54" s="144" t="s">
        <v>1017</v>
      </c>
      <c r="Z54" s="143" t="s">
        <v>1018</v>
      </c>
      <c r="AA54" s="144" t="s">
        <v>1019</v>
      </c>
      <c r="AB54" s="144"/>
      <c r="AC54" s="144"/>
      <c r="AD54" s="144" t="s">
        <v>1020</v>
      </c>
      <c r="AE54" s="144" t="s">
        <v>1021</v>
      </c>
      <c r="AF54" s="144" t="s">
        <v>1022</v>
      </c>
      <c r="AG54" s="144" t="s">
        <v>1023</v>
      </c>
      <c r="AH54" s="144" t="s">
        <v>1024</v>
      </c>
      <c r="AI54" s="144"/>
      <c r="AJ54" s="156"/>
      <c r="AK54" s="156">
        <f>VLOOKUP(A54,匹配!A:B,2,0)</f>
        <v>1</v>
      </c>
      <c r="AL54" s="156">
        <f t="shared" si="0"/>
        <v>1</v>
      </c>
      <c r="AM54" s="156"/>
      <c r="AN54" s="156"/>
      <c r="AO54" s="156"/>
      <c r="AP54" s="156"/>
      <c r="AQ54" s="156"/>
      <c r="AR54" s="156"/>
      <c r="AS54" s="156"/>
      <c r="AT54" s="156"/>
      <c r="AU54" s="156"/>
      <c r="AV54" s="156"/>
      <c r="AW54" s="156"/>
      <c r="AX54" s="242"/>
      <c r="AY54" s="243"/>
      <c r="AZ54" s="156">
        <f t="shared" si="1"/>
        <v>22</v>
      </c>
      <c r="BA54" s="156">
        <f>VLOOKUP(A54,排班!A:AJ,36,0)</f>
        <v>22</v>
      </c>
      <c r="BB54" s="156">
        <f>VLOOKUP(A54,过21点!A:AS,45,0)</f>
        <v>0</v>
      </c>
      <c r="BC54" s="156">
        <f>VLOOKUP(A54,过21点!A:AT,46,0)</f>
        <v>0</v>
      </c>
      <c r="BD54" s="156"/>
      <c r="BE54" s="156">
        <f>VLOOKUP(A54,过21点!A:AV,48,0)</f>
        <v>0</v>
      </c>
      <c r="BF54" s="156"/>
      <c r="BG54" s="156"/>
    </row>
    <row r="55" customHeight="1" spans="1:59">
      <c r="A55" s="241" t="s">
        <v>1025</v>
      </c>
      <c r="B55" s="199" t="s">
        <v>53</v>
      </c>
      <c r="C55" s="199" t="s">
        <v>962</v>
      </c>
      <c r="D55" s="199" t="s">
        <v>963</v>
      </c>
      <c r="E55" s="141"/>
      <c r="F55" s="142" t="s">
        <v>1026</v>
      </c>
      <c r="G55" s="144" t="s">
        <v>1027</v>
      </c>
      <c r="H55" s="144" t="s">
        <v>1028</v>
      </c>
      <c r="I55" s="142" t="s">
        <v>1029</v>
      </c>
      <c r="J55" s="142" t="s">
        <v>1030</v>
      </c>
      <c r="K55" s="141"/>
      <c r="L55" s="141"/>
      <c r="M55" s="142" t="s">
        <v>1031</v>
      </c>
      <c r="N55" s="144" t="s">
        <v>1032</v>
      </c>
      <c r="O55" s="144" t="s">
        <v>1033</v>
      </c>
      <c r="P55" s="142" t="s">
        <v>1034</v>
      </c>
      <c r="Q55" s="142" t="s">
        <v>1035</v>
      </c>
      <c r="R55" s="141"/>
      <c r="S55" s="142" t="s">
        <v>1036</v>
      </c>
      <c r="T55" s="141"/>
      <c r="U55" s="144" t="s">
        <v>1037</v>
      </c>
      <c r="V55" s="144" t="s">
        <v>1038</v>
      </c>
      <c r="W55" s="142" t="s">
        <v>1039</v>
      </c>
      <c r="X55" s="142" t="s">
        <v>1040</v>
      </c>
      <c r="Y55" s="141"/>
      <c r="Z55" s="141"/>
      <c r="AA55" s="143" t="s">
        <v>1041</v>
      </c>
      <c r="AB55" s="143" t="s">
        <v>1042</v>
      </c>
      <c r="AC55" s="144" t="s">
        <v>1043</v>
      </c>
      <c r="AD55" s="142" t="s">
        <v>1044</v>
      </c>
      <c r="AE55" s="142" t="s">
        <v>1045</v>
      </c>
      <c r="AF55" s="141"/>
      <c r="AG55" s="141"/>
      <c r="AH55" s="142" t="s">
        <v>1046</v>
      </c>
      <c r="AI55" s="144" t="s">
        <v>202</v>
      </c>
      <c r="AJ55" s="156"/>
      <c r="AK55" s="156">
        <f>VLOOKUP(A55,匹配!A:B,2,0)</f>
        <v>2</v>
      </c>
      <c r="AL55" s="156">
        <f t="shared" si="0"/>
        <v>2</v>
      </c>
      <c r="AM55" s="156"/>
      <c r="AN55" s="156"/>
      <c r="AO55" s="156"/>
      <c r="AP55" s="156"/>
      <c r="AQ55" s="156"/>
      <c r="AR55" s="156"/>
      <c r="AS55" s="156"/>
      <c r="AT55" s="156"/>
      <c r="AU55" s="156"/>
      <c r="AV55" s="156"/>
      <c r="AW55" s="156"/>
      <c r="AX55" s="242"/>
      <c r="AY55" s="243"/>
      <c r="AZ55" s="156">
        <f t="shared" si="1"/>
        <v>22</v>
      </c>
      <c r="BA55" s="156">
        <f>VLOOKUP(A55,排班!A:AJ,36,0)</f>
        <v>22</v>
      </c>
      <c r="BB55" s="156">
        <f>VLOOKUP(A55,过21点!A:AS,45,0)</f>
        <v>0</v>
      </c>
      <c r="BC55" s="156">
        <f>VLOOKUP(A55,过21点!A:AT,46,0)</f>
        <v>0</v>
      </c>
      <c r="BD55" s="156"/>
      <c r="BE55" s="156">
        <f>VLOOKUP(A55,过21点!A:AV,48,0)</f>
        <v>0</v>
      </c>
      <c r="BF55" s="156"/>
      <c r="BG55" s="156"/>
    </row>
    <row r="56" customHeight="1" spans="1:59">
      <c r="A56" s="241" t="s">
        <v>1047</v>
      </c>
      <c r="B56" s="199" t="s">
        <v>53</v>
      </c>
      <c r="C56" s="199" t="s">
        <v>962</v>
      </c>
      <c r="D56" s="199" t="s">
        <v>963</v>
      </c>
      <c r="E56" s="142" t="s">
        <v>1048</v>
      </c>
      <c r="F56" s="142" t="s">
        <v>1049</v>
      </c>
      <c r="G56" s="143" t="s">
        <v>1050</v>
      </c>
      <c r="H56" s="144"/>
      <c r="I56" s="142" t="s">
        <v>1051</v>
      </c>
      <c r="J56" s="142" t="s">
        <v>1052</v>
      </c>
      <c r="K56" s="142" t="s">
        <v>1053</v>
      </c>
      <c r="L56" s="142" t="s">
        <v>1054</v>
      </c>
      <c r="M56" s="142" t="s">
        <v>1055</v>
      </c>
      <c r="N56" s="144"/>
      <c r="O56" s="144"/>
      <c r="P56" s="142" t="s">
        <v>1056</v>
      </c>
      <c r="Q56" s="143" t="s">
        <v>1057</v>
      </c>
      <c r="R56" s="142" t="s">
        <v>1058</v>
      </c>
      <c r="S56" s="142" t="s">
        <v>1059</v>
      </c>
      <c r="T56" s="141"/>
      <c r="U56" s="144"/>
      <c r="V56" s="144" t="s">
        <v>995</v>
      </c>
      <c r="W56" s="142" t="s">
        <v>1060</v>
      </c>
      <c r="X56" s="142" t="s">
        <v>1061</v>
      </c>
      <c r="Y56" s="142" t="s">
        <v>1062</v>
      </c>
      <c r="Z56" s="142" t="s">
        <v>965</v>
      </c>
      <c r="AA56" s="143"/>
      <c r="AB56" s="144"/>
      <c r="AC56" s="144"/>
      <c r="AD56" s="142" t="s">
        <v>1063</v>
      </c>
      <c r="AE56" s="142" t="s">
        <v>1064</v>
      </c>
      <c r="AF56" s="142" t="s">
        <v>1065</v>
      </c>
      <c r="AG56" s="142" t="s">
        <v>1066</v>
      </c>
      <c r="AH56" s="142" t="s">
        <v>1067</v>
      </c>
      <c r="AI56" s="144"/>
      <c r="AJ56" s="156"/>
      <c r="AK56" s="156">
        <f>VLOOKUP(A56,匹配!A:B,2,0)</f>
        <v>3</v>
      </c>
      <c r="AL56" s="156">
        <f t="shared" si="0"/>
        <v>3</v>
      </c>
      <c r="AM56" s="156"/>
      <c r="AN56" s="156"/>
      <c r="AO56" s="156"/>
      <c r="AP56" s="156"/>
      <c r="AQ56" s="156"/>
      <c r="AR56" s="156"/>
      <c r="AS56" s="156"/>
      <c r="AT56" s="156"/>
      <c r="AU56" s="156"/>
      <c r="AV56" s="156"/>
      <c r="AW56" s="156"/>
      <c r="AX56" s="242"/>
      <c r="AY56" s="243"/>
      <c r="AZ56" s="156">
        <f t="shared" si="1"/>
        <v>23</v>
      </c>
      <c r="BA56" s="156">
        <f>VLOOKUP(A56,排班!A:AJ,36,0)</f>
        <v>23</v>
      </c>
      <c r="BB56" s="156">
        <f>VLOOKUP(A56,过21点!A:AS,45,0)</f>
        <v>0</v>
      </c>
      <c r="BC56" s="156">
        <f>VLOOKUP(A56,过21点!A:AT,46,0)</f>
        <v>0</v>
      </c>
      <c r="BD56" s="156"/>
      <c r="BE56" s="156">
        <f>VLOOKUP(A56,过21点!A:AV,48,0)</f>
        <v>0</v>
      </c>
      <c r="BF56" s="156"/>
      <c r="BG56" s="156"/>
    </row>
    <row r="57" customHeight="1" spans="1:59">
      <c r="A57" s="241" t="s">
        <v>1068</v>
      </c>
      <c r="B57" s="199" t="s">
        <v>53</v>
      </c>
      <c r="C57" s="199" t="s">
        <v>962</v>
      </c>
      <c r="D57" s="199" t="s">
        <v>1069</v>
      </c>
      <c r="E57" s="144" t="s">
        <v>1070</v>
      </c>
      <c r="F57" s="144" t="s">
        <v>1071</v>
      </c>
      <c r="G57" s="144"/>
      <c r="H57" s="144"/>
      <c r="I57" s="142" t="s">
        <v>1072</v>
      </c>
      <c r="J57" s="144" t="s">
        <v>1073</v>
      </c>
      <c r="K57" s="144" t="s">
        <v>1074</v>
      </c>
      <c r="L57" s="144" t="s">
        <v>1075</v>
      </c>
      <c r="M57" s="144" t="s">
        <v>1076</v>
      </c>
      <c r="N57" s="144"/>
      <c r="O57" s="144"/>
      <c r="P57" s="144" t="s">
        <v>1077</v>
      </c>
      <c r="Q57" s="144" t="s">
        <v>1078</v>
      </c>
      <c r="R57" s="144" t="s">
        <v>1079</v>
      </c>
      <c r="S57" s="144" t="s">
        <v>1080</v>
      </c>
      <c r="T57" s="142" t="s">
        <v>1081</v>
      </c>
      <c r="U57" s="144"/>
      <c r="V57" s="144"/>
      <c r="W57" s="144" t="s">
        <v>1082</v>
      </c>
      <c r="X57" s="144" t="s">
        <v>850</v>
      </c>
      <c r="Y57" s="144" t="s">
        <v>1083</v>
      </c>
      <c r="Z57" s="144" t="s">
        <v>1084</v>
      </c>
      <c r="AA57" s="143" t="s">
        <v>1085</v>
      </c>
      <c r="AB57" s="144" t="s">
        <v>1086</v>
      </c>
      <c r="AC57" s="144"/>
      <c r="AD57" s="141"/>
      <c r="AE57" s="144" t="s">
        <v>1087</v>
      </c>
      <c r="AF57" s="143" t="s">
        <v>1088</v>
      </c>
      <c r="AG57" s="142" t="s">
        <v>1089</v>
      </c>
      <c r="AH57" s="142" t="s">
        <v>1090</v>
      </c>
      <c r="AI57" s="144" t="s">
        <v>1091</v>
      </c>
      <c r="AJ57" s="156"/>
      <c r="AK57" s="156">
        <f>VLOOKUP(A57,匹配!A:B,2,0)</f>
        <v>2</v>
      </c>
      <c r="AL57" s="156">
        <f t="shared" si="0"/>
        <v>2</v>
      </c>
      <c r="AM57" s="156"/>
      <c r="AN57" s="156"/>
      <c r="AO57" s="156"/>
      <c r="AP57" s="156"/>
      <c r="AQ57" s="156"/>
      <c r="AR57" s="156"/>
      <c r="AS57" s="156"/>
      <c r="AT57" s="156"/>
      <c r="AU57" s="156"/>
      <c r="AV57" s="156"/>
      <c r="AW57" s="156"/>
      <c r="AX57" s="242"/>
      <c r="AY57" s="243"/>
      <c r="AZ57" s="156">
        <f t="shared" si="1"/>
        <v>23</v>
      </c>
      <c r="BA57" s="156">
        <f>VLOOKUP(A57,排班!A:AJ,36,0)</f>
        <v>23</v>
      </c>
      <c r="BB57" s="156">
        <f>VLOOKUP(A57,过21点!A:AS,45,0)</f>
        <v>0</v>
      </c>
      <c r="BC57" s="156">
        <f>VLOOKUP(A57,过21点!A:AT,46,0)</f>
        <v>0</v>
      </c>
      <c r="BD57" s="156"/>
      <c r="BE57" s="156">
        <f>VLOOKUP(A57,过21点!A:AV,48,0)</f>
        <v>0</v>
      </c>
      <c r="BF57" s="156"/>
      <c r="BG57" s="156"/>
    </row>
    <row r="58" customHeight="1" spans="1:59">
      <c r="A58" s="241" t="s">
        <v>1092</v>
      </c>
      <c r="B58" s="199" t="s">
        <v>53</v>
      </c>
      <c r="C58" s="199" t="s">
        <v>962</v>
      </c>
      <c r="D58" s="199" t="s">
        <v>963</v>
      </c>
      <c r="E58" s="142" t="s">
        <v>1093</v>
      </c>
      <c r="F58" s="142" t="s">
        <v>1094</v>
      </c>
      <c r="G58" s="144"/>
      <c r="H58" s="144"/>
      <c r="I58" s="143"/>
      <c r="J58" s="142" t="s">
        <v>1095</v>
      </c>
      <c r="K58" s="142" t="s">
        <v>1096</v>
      </c>
      <c r="L58" s="142" t="s">
        <v>1097</v>
      </c>
      <c r="M58" s="142" t="s">
        <v>1098</v>
      </c>
      <c r="N58" s="144"/>
      <c r="O58" s="144"/>
      <c r="P58" s="142" t="s">
        <v>1099</v>
      </c>
      <c r="Q58" s="142" t="s">
        <v>1100</v>
      </c>
      <c r="R58" s="142" t="s">
        <v>1101</v>
      </c>
      <c r="S58" s="142" t="s">
        <v>1102</v>
      </c>
      <c r="T58" s="142" t="s">
        <v>1103</v>
      </c>
      <c r="U58" s="144"/>
      <c r="V58" s="144"/>
      <c r="W58" s="142" t="s">
        <v>1104</v>
      </c>
      <c r="X58" s="142" t="s">
        <v>1105</v>
      </c>
      <c r="Y58" s="142" t="s">
        <v>1106</v>
      </c>
      <c r="Z58" s="142" t="s">
        <v>1107</v>
      </c>
      <c r="AA58" s="141"/>
      <c r="AB58" s="144"/>
      <c r="AC58" s="144"/>
      <c r="AD58" s="142" t="s">
        <v>1108</v>
      </c>
      <c r="AE58" s="142" t="s">
        <v>1109</v>
      </c>
      <c r="AF58" s="142" t="s">
        <v>1110</v>
      </c>
      <c r="AG58" s="143"/>
      <c r="AH58" s="143"/>
      <c r="AI58" s="144"/>
      <c r="AJ58" s="156"/>
      <c r="AK58" s="156"/>
      <c r="AL58" s="156">
        <f t="shared" si="0"/>
        <v>0</v>
      </c>
      <c r="AM58" s="156">
        <f>VLOOKUP(A58,匹配!E:L,8,0)</f>
        <v>0</v>
      </c>
      <c r="AN58" s="156">
        <f>VLOOKUP(A58,匹配!E:F,2,0)</f>
        <v>0</v>
      </c>
      <c r="AO58" s="156"/>
      <c r="AP58" s="156">
        <f>VLOOKUP(A58,匹配!E:H,4,0)</f>
        <v>0</v>
      </c>
      <c r="AQ58" s="156">
        <f>VLOOKUP(A58,匹配!E:N,10,0)</f>
        <v>0</v>
      </c>
      <c r="AR58" s="156">
        <f>VLOOKUP(A58,匹配!E:I,5,0)</f>
        <v>3</v>
      </c>
      <c r="AS58" s="156">
        <f>VLOOKUP(A58,匹配!E:K,7,0)</f>
        <v>0</v>
      </c>
      <c r="AT58" s="156"/>
      <c r="AU58" s="156">
        <f>VLOOKUP(A58,匹配!E:M,9,0)</f>
        <v>0</v>
      </c>
      <c r="AV58" s="156"/>
      <c r="AW58" s="156"/>
      <c r="AX58" s="242"/>
      <c r="AY58" s="243"/>
      <c r="AZ58" s="156">
        <f t="shared" si="1"/>
        <v>18</v>
      </c>
      <c r="BA58" s="156">
        <f>VLOOKUP(A58,排班!A:AJ,36,0)</f>
        <v>18</v>
      </c>
      <c r="BB58" s="156">
        <f>VLOOKUP(A58,过21点!A:AS,45,0)</f>
        <v>0</v>
      </c>
      <c r="BC58" s="156">
        <f>VLOOKUP(A58,过21点!A:AT,46,0)</f>
        <v>0</v>
      </c>
      <c r="BD58" s="156"/>
      <c r="BE58" s="156">
        <f>VLOOKUP(A58,过21点!A:AV,48,0)</f>
        <v>0</v>
      </c>
      <c r="BF58" s="156"/>
      <c r="BG58" s="156"/>
    </row>
    <row r="59" customHeight="1" spans="1:59">
      <c r="A59" s="240" t="s">
        <v>1111</v>
      </c>
      <c r="B59" s="199" t="s">
        <v>53</v>
      </c>
      <c r="C59" s="199" t="s">
        <v>1112</v>
      </c>
      <c r="D59" s="199" t="s">
        <v>963</v>
      </c>
      <c r="E59" s="143"/>
      <c r="F59" s="143"/>
      <c r="G59" s="143"/>
      <c r="H59" s="143"/>
      <c r="I59" s="143"/>
      <c r="J59" s="143"/>
      <c r="K59" s="143"/>
      <c r="L59" s="143"/>
      <c r="M59" s="143"/>
      <c r="N59" s="143"/>
      <c r="O59" s="143"/>
      <c r="P59" s="143"/>
      <c r="Q59" s="143"/>
      <c r="R59" s="143"/>
      <c r="S59" s="143"/>
      <c r="T59" s="143"/>
      <c r="U59" s="143"/>
      <c r="V59" s="143"/>
      <c r="W59" s="143"/>
      <c r="X59" s="143"/>
      <c r="Y59" s="143"/>
      <c r="Z59" s="143"/>
      <c r="AA59" s="144"/>
      <c r="AB59" s="144"/>
      <c r="AC59" s="144"/>
      <c r="AD59" s="144"/>
      <c r="AE59" s="144"/>
      <c r="AF59" s="144"/>
      <c r="AG59" s="144"/>
      <c r="AH59" s="144"/>
      <c r="AI59" s="144"/>
      <c r="AJ59" s="156"/>
      <c r="AK59" s="156"/>
      <c r="AL59" s="156">
        <f t="shared" si="0"/>
        <v>0</v>
      </c>
      <c r="AM59" s="156"/>
      <c r="AN59" s="156"/>
      <c r="AO59" s="156"/>
      <c r="AP59" s="156"/>
      <c r="AQ59" s="156"/>
      <c r="AR59" s="156"/>
      <c r="AS59" s="156"/>
      <c r="AT59" s="156"/>
      <c r="AU59" s="156"/>
      <c r="AV59" s="156">
        <f>VLOOKUP(A59,离职!A:D,4,0)</f>
        <v>22</v>
      </c>
      <c r="AW59" s="156"/>
      <c r="AX59" s="242"/>
      <c r="AY59" s="243">
        <f>VLOOKUP(A59,离职!A:C,3,0)</f>
        <v>43175</v>
      </c>
      <c r="AZ59" s="156">
        <f t="shared" si="1"/>
        <v>0</v>
      </c>
      <c r="BA59" s="156">
        <f t="shared" si="2"/>
        <v>0</v>
      </c>
      <c r="BB59" s="156">
        <f>VLOOKUP(A59,过21点!A:AS,45,0)</f>
        <v>0</v>
      </c>
      <c r="BC59" s="156">
        <f>VLOOKUP(A59,过21点!A:AT,46,0)</f>
        <v>0</v>
      </c>
      <c r="BD59" s="156"/>
      <c r="BE59" s="156">
        <f>VLOOKUP(A59,过21点!A:AV,48,0)</f>
        <v>0</v>
      </c>
      <c r="BF59" s="156"/>
      <c r="BG59" s="156"/>
    </row>
    <row r="60" customHeight="1" spans="1:59">
      <c r="A60" s="241" t="s">
        <v>1113</v>
      </c>
      <c r="B60" s="199" t="s">
        <v>53</v>
      </c>
      <c r="C60" s="199" t="s">
        <v>1112</v>
      </c>
      <c r="D60" s="199" t="s">
        <v>963</v>
      </c>
      <c r="E60" s="144" t="s">
        <v>1114</v>
      </c>
      <c r="F60" s="141"/>
      <c r="G60" s="144" t="s">
        <v>1115</v>
      </c>
      <c r="H60" s="144" t="s">
        <v>1116</v>
      </c>
      <c r="I60" s="142" t="s">
        <v>1117</v>
      </c>
      <c r="J60" s="142" t="s">
        <v>1118</v>
      </c>
      <c r="K60" s="142" t="s">
        <v>1119</v>
      </c>
      <c r="L60" s="141"/>
      <c r="M60" s="141"/>
      <c r="N60" s="144" t="s">
        <v>1120</v>
      </c>
      <c r="O60" s="144" t="s">
        <v>1121</v>
      </c>
      <c r="P60" s="142" t="s">
        <v>1122</v>
      </c>
      <c r="Q60" s="142" t="s">
        <v>1123</v>
      </c>
      <c r="R60" s="142" t="s">
        <v>1124</v>
      </c>
      <c r="S60" s="141"/>
      <c r="T60" s="141"/>
      <c r="U60" s="144" t="s">
        <v>1125</v>
      </c>
      <c r="V60" s="144" t="s">
        <v>1126</v>
      </c>
      <c r="W60" s="142" t="s">
        <v>995</v>
      </c>
      <c r="X60" s="142" t="s">
        <v>1127</v>
      </c>
      <c r="Y60" s="142" t="s">
        <v>1128</v>
      </c>
      <c r="Z60" s="141"/>
      <c r="AA60" s="141"/>
      <c r="AB60" s="144" t="s">
        <v>1129</v>
      </c>
      <c r="AC60" s="144" t="s">
        <v>1125</v>
      </c>
      <c r="AD60" s="142" t="s">
        <v>1130</v>
      </c>
      <c r="AE60" s="142" t="s">
        <v>1131</v>
      </c>
      <c r="AF60" s="142" t="s">
        <v>1132</v>
      </c>
      <c r="AG60" s="141"/>
      <c r="AH60" s="141"/>
      <c r="AI60" s="144" t="s">
        <v>1133</v>
      </c>
      <c r="AJ60" s="156"/>
      <c r="AK60" s="156"/>
      <c r="AL60" s="156">
        <f t="shared" si="0"/>
        <v>0</v>
      </c>
      <c r="AM60" s="156"/>
      <c r="AN60" s="156"/>
      <c r="AO60" s="156"/>
      <c r="AP60" s="156"/>
      <c r="AQ60" s="156"/>
      <c r="AR60" s="156"/>
      <c r="AS60" s="156"/>
      <c r="AT60" s="156"/>
      <c r="AU60" s="156"/>
      <c r="AV60" s="156"/>
      <c r="AW60" s="156"/>
      <c r="AX60" s="242"/>
      <c r="AY60" s="243"/>
      <c r="AZ60" s="156">
        <f t="shared" si="1"/>
        <v>22</v>
      </c>
      <c r="BA60" s="156">
        <f>VLOOKUP(A60,排班!A:AJ,36,0)</f>
        <v>22</v>
      </c>
      <c r="BB60" s="156">
        <f>VLOOKUP(A60,过21点!A:AS,45,0)</f>
        <v>0</v>
      </c>
      <c r="BC60" s="156">
        <f>VLOOKUP(A60,过21点!A:AT,46,0)</f>
        <v>0</v>
      </c>
      <c r="BD60" s="156"/>
      <c r="BE60" s="156">
        <f>VLOOKUP(A60,过21点!A:AV,48,0)</f>
        <v>0</v>
      </c>
      <c r="BF60" s="156"/>
      <c r="BG60" s="156"/>
    </row>
    <row r="61" customHeight="1" spans="1:59">
      <c r="A61" s="241" t="s">
        <v>1134</v>
      </c>
      <c r="B61" s="199" t="s">
        <v>53</v>
      </c>
      <c r="C61" s="199" t="s">
        <v>1112</v>
      </c>
      <c r="D61" s="199" t="s">
        <v>1069</v>
      </c>
      <c r="E61" s="144" t="s">
        <v>589</v>
      </c>
      <c r="F61" s="144" t="s">
        <v>1135</v>
      </c>
      <c r="G61" s="144"/>
      <c r="H61" s="144"/>
      <c r="I61" s="143" t="s">
        <v>1136</v>
      </c>
      <c r="J61" s="144" t="s">
        <v>1137</v>
      </c>
      <c r="K61" s="144" t="s">
        <v>1138</v>
      </c>
      <c r="L61" s="144" t="s">
        <v>1139</v>
      </c>
      <c r="M61" s="144" t="s">
        <v>1140</v>
      </c>
      <c r="N61" s="144"/>
      <c r="O61" s="144"/>
      <c r="P61" s="144" t="s">
        <v>1141</v>
      </c>
      <c r="Q61" s="144" t="s">
        <v>1139</v>
      </c>
      <c r="R61" s="144" t="s">
        <v>1142</v>
      </c>
      <c r="S61" s="144" t="s">
        <v>948</v>
      </c>
      <c r="T61" s="144" t="s">
        <v>1143</v>
      </c>
      <c r="U61" s="144"/>
      <c r="V61" s="144"/>
      <c r="W61" s="144" t="s">
        <v>1144</v>
      </c>
      <c r="X61" s="144" t="s">
        <v>1012</v>
      </c>
      <c r="Y61" s="144" t="s">
        <v>1145</v>
      </c>
      <c r="Z61" s="142" t="s">
        <v>1146</v>
      </c>
      <c r="AA61" s="142" t="s">
        <v>1147</v>
      </c>
      <c r="AB61" s="144"/>
      <c r="AC61" s="144"/>
      <c r="AD61" s="143" t="s">
        <v>1148</v>
      </c>
      <c r="AE61" s="144" t="s">
        <v>1149</v>
      </c>
      <c r="AF61" s="144" t="s">
        <v>1150</v>
      </c>
      <c r="AG61" s="144" t="s">
        <v>1151</v>
      </c>
      <c r="AH61" s="144" t="s">
        <v>1152</v>
      </c>
      <c r="AI61" s="144"/>
      <c r="AJ61" s="156"/>
      <c r="AK61" s="156">
        <f>VLOOKUP(A61,匹配!A:B,2,0)</f>
        <v>2</v>
      </c>
      <c r="AL61" s="156">
        <f t="shared" si="0"/>
        <v>2</v>
      </c>
      <c r="AM61" s="156"/>
      <c r="AN61" s="156"/>
      <c r="AO61" s="156"/>
      <c r="AP61" s="156"/>
      <c r="AQ61" s="156"/>
      <c r="AR61" s="156"/>
      <c r="AS61" s="156"/>
      <c r="AT61" s="156"/>
      <c r="AU61" s="156"/>
      <c r="AV61" s="156"/>
      <c r="AW61" s="156"/>
      <c r="AX61" s="242"/>
      <c r="AY61" s="243"/>
      <c r="AZ61" s="156">
        <f t="shared" si="1"/>
        <v>22</v>
      </c>
      <c r="BA61" s="156">
        <f>VLOOKUP(A61,排班!A:AJ,36,0)</f>
        <v>22</v>
      </c>
      <c r="BB61" s="156">
        <f>VLOOKUP(A61,过21点!A:AS,45,0)</f>
        <v>0</v>
      </c>
      <c r="BC61" s="156">
        <f>VLOOKUP(A61,过21点!A:AT,46,0)</f>
        <v>0</v>
      </c>
      <c r="BD61" s="156"/>
      <c r="BE61" s="156">
        <f>VLOOKUP(A61,过21点!A:AV,48,0)</f>
        <v>0</v>
      </c>
      <c r="BF61" s="156"/>
      <c r="BG61" s="156"/>
    </row>
    <row r="62" customHeight="1" spans="1:59">
      <c r="A62" s="241" t="s">
        <v>1153</v>
      </c>
      <c r="B62" s="199" t="s">
        <v>53</v>
      </c>
      <c r="C62" s="199" t="s">
        <v>1112</v>
      </c>
      <c r="D62" s="199" t="s">
        <v>963</v>
      </c>
      <c r="E62" s="142" t="s">
        <v>981</v>
      </c>
      <c r="F62" s="142" t="s">
        <v>1154</v>
      </c>
      <c r="G62" s="144" t="s">
        <v>1155</v>
      </c>
      <c r="H62" s="144" t="s">
        <v>1156</v>
      </c>
      <c r="I62" s="141"/>
      <c r="J62" s="141"/>
      <c r="K62" s="142" t="s">
        <v>987</v>
      </c>
      <c r="L62" s="142" t="s">
        <v>1157</v>
      </c>
      <c r="M62" s="142" t="s">
        <v>1158</v>
      </c>
      <c r="N62" s="144" t="s">
        <v>1159</v>
      </c>
      <c r="O62" s="144"/>
      <c r="P62" s="141"/>
      <c r="Q62" s="142" t="s">
        <v>1160</v>
      </c>
      <c r="R62" s="142" t="s">
        <v>1039</v>
      </c>
      <c r="S62" s="142" t="s">
        <v>1154</v>
      </c>
      <c r="T62" s="142" t="s">
        <v>1161</v>
      </c>
      <c r="U62" s="144" t="s">
        <v>1162</v>
      </c>
      <c r="V62" s="144"/>
      <c r="W62" s="141"/>
      <c r="X62" s="142" t="s">
        <v>1163</v>
      </c>
      <c r="Y62" s="142" t="s">
        <v>1164</v>
      </c>
      <c r="Z62" s="142" t="s">
        <v>1165</v>
      </c>
      <c r="AA62" s="142" t="s">
        <v>1166</v>
      </c>
      <c r="AB62" s="144" t="s">
        <v>1167</v>
      </c>
      <c r="AC62" s="144"/>
      <c r="AD62" s="141"/>
      <c r="AE62" s="142" t="s">
        <v>1002</v>
      </c>
      <c r="AF62" s="142" t="s">
        <v>1168</v>
      </c>
      <c r="AG62" s="142" t="s">
        <v>1169</v>
      </c>
      <c r="AH62" s="142" t="s">
        <v>1170</v>
      </c>
      <c r="AI62" s="144"/>
      <c r="AJ62" s="156"/>
      <c r="AK62" s="156"/>
      <c r="AL62" s="156">
        <f t="shared" si="0"/>
        <v>0</v>
      </c>
      <c r="AM62" s="156">
        <f>VLOOKUP(A62,匹配!E:L,8,0)</f>
        <v>0</v>
      </c>
      <c r="AN62" s="156">
        <f>VLOOKUP(A62,匹配!E:F,2,0)</f>
        <v>0</v>
      </c>
      <c r="AO62" s="156"/>
      <c r="AP62" s="156">
        <f>VLOOKUP(A62,匹配!E:H,4,0)</f>
        <v>0</v>
      </c>
      <c r="AQ62" s="156">
        <f>VLOOKUP(A62,匹配!E:N,10,0)</f>
        <v>0</v>
      </c>
      <c r="AR62" s="156">
        <f>VLOOKUP(A62,匹配!E:I,5,0)</f>
        <v>1</v>
      </c>
      <c r="AS62" s="156">
        <f>VLOOKUP(A62,匹配!E:K,7,0)</f>
        <v>0</v>
      </c>
      <c r="AT62" s="156"/>
      <c r="AU62" s="156">
        <f>VLOOKUP(A62,匹配!E:M,9,0)</f>
        <v>0</v>
      </c>
      <c r="AV62" s="156"/>
      <c r="AW62" s="156"/>
      <c r="AX62" s="242"/>
      <c r="AY62" s="243"/>
      <c r="AZ62" s="156">
        <f t="shared" si="1"/>
        <v>22</v>
      </c>
      <c r="BA62" s="156">
        <f>VLOOKUP(A62,排班!A:AJ,36,0)</f>
        <v>22</v>
      </c>
      <c r="BB62" s="156">
        <f>VLOOKUP(A62,过21点!A:AS,45,0)</f>
        <v>0</v>
      </c>
      <c r="BC62" s="156">
        <f>VLOOKUP(A62,过21点!A:AT,46,0)</f>
        <v>0</v>
      </c>
      <c r="BD62" s="156"/>
      <c r="BE62" s="156">
        <f>VLOOKUP(A62,过21点!A:AV,48,0)</f>
        <v>0</v>
      </c>
      <c r="BF62" s="156"/>
      <c r="BG62" s="156"/>
    </row>
    <row r="63" customHeight="1" spans="1:59">
      <c r="A63" s="241" t="s">
        <v>1171</v>
      </c>
      <c r="B63" s="199" t="s">
        <v>53</v>
      </c>
      <c r="C63" s="199" t="s">
        <v>1112</v>
      </c>
      <c r="D63" s="199" t="s">
        <v>963</v>
      </c>
      <c r="E63" s="144" t="s">
        <v>1135</v>
      </c>
      <c r="F63" s="144" t="s">
        <v>1172</v>
      </c>
      <c r="G63" s="144"/>
      <c r="H63" s="144"/>
      <c r="I63" s="144" t="s">
        <v>864</v>
      </c>
      <c r="J63" s="144" t="s">
        <v>1173</v>
      </c>
      <c r="K63" s="144" t="s">
        <v>1174</v>
      </c>
      <c r="L63" s="144" t="s">
        <v>647</v>
      </c>
      <c r="M63" s="144" t="s">
        <v>1175</v>
      </c>
      <c r="N63" s="144"/>
      <c r="O63" s="144"/>
      <c r="P63" s="144" t="s">
        <v>1176</v>
      </c>
      <c r="Q63" s="144" t="s">
        <v>1177</v>
      </c>
      <c r="R63" s="144" t="s">
        <v>163</v>
      </c>
      <c r="S63" s="144" t="s">
        <v>1178</v>
      </c>
      <c r="T63" s="144" t="s">
        <v>656</v>
      </c>
      <c r="U63" s="144"/>
      <c r="V63" s="144"/>
      <c r="W63" s="144" t="s">
        <v>861</v>
      </c>
      <c r="X63" s="144" t="s">
        <v>70</v>
      </c>
      <c r="Y63" s="144" t="s">
        <v>1179</v>
      </c>
      <c r="Z63" s="144" t="s">
        <v>1180</v>
      </c>
      <c r="AA63" s="144" t="s">
        <v>1181</v>
      </c>
      <c r="AB63" s="144"/>
      <c r="AC63" s="144"/>
      <c r="AD63" s="144" t="s">
        <v>1182</v>
      </c>
      <c r="AE63" s="144" t="s">
        <v>1183</v>
      </c>
      <c r="AF63" s="144" t="s">
        <v>857</v>
      </c>
      <c r="AG63" s="144" t="s">
        <v>396</v>
      </c>
      <c r="AH63" s="144" t="s">
        <v>860</v>
      </c>
      <c r="AI63" s="144"/>
      <c r="AJ63" s="156"/>
      <c r="AK63" s="156"/>
      <c r="AL63" s="156">
        <f t="shared" si="0"/>
        <v>0</v>
      </c>
      <c r="AM63" s="156"/>
      <c r="AN63" s="156"/>
      <c r="AO63" s="156"/>
      <c r="AP63" s="156"/>
      <c r="AQ63" s="156"/>
      <c r="AR63" s="156"/>
      <c r="AS63" s="156"/>
      <c r="AT63" s="156"/>
      <c r="AU63" s="156"/>
      <c r="AV63" s="156"/>
      <c r="AW63" s="156"/>
      <c r="AX63" s="242"/>
      <c r="AY63" s="243"/>
      <c r="AZ63" s="156">
        <f t="shared" si="1"/>
        <v>22</v>
      </c>
      <c r="BA63" s="156">
        <f>VLOOKUP(A63,排班!A:AJ,36,0)</f>
        <v>22</v>
      </c>
      <c r="BB63" s="156">
        <f>VLOOKUP(A63,过21点!A:AS,45,0)</f>
        <v>0</v>
      </c>
      <c r="BC63" s="156">
        <f>VLOOKUP(A63,过21点!A:AT,46,0)</f>
        <v>0</v>
      </c>
      <c r="BD63" s="156"/>
      <c r="BE63" s="156">
        <f>VLOOKUP(A63,过21点!A:AV,48,0)</f>
        <v>0</v>
      </c>
      <c r="BF63" s="156"/>
      <c r="BG63" s="156"/>
    </row>
    <row r="64" customHeight="1" spans="1:59">
      <c r="A64" s="241" t="s">
        <v>1184</v>
      </c>
      <c r="B64" s="199" t="s">
        <v>53</v>
      </c>
      <c r="C64" s="199" t="s">
        <v>1112</v>
      </c>
      <c r="D64" s="199" t="s">
        <v>963</v>
      </c>
      <c r="E64" s="142" t="s">
        <v>1185</v>
      </c>
      <c r="F64" s="142" t="s">
        <v>1186</v>
      </c>
      <c r="G64" s="144" t="s">
        <v>1187</v>
      </c>
      <c r="H64" s="144" t="s">
        <v>1188</v>
      </c>
      <c r="I64" s="142" t="s">
        <v>1189</v>
      </c>
      <c r="J64" s="141"/>
      <c r="K64" s="141"/>
      <c r="L64" s="142" t="s">
        <v>1190</v>
      </c>
      <c r="M64" s="142" t="s">
        <v>1191</v>
      </c>
      <c r="N64" s="144" t="s">
        <v>1192</v>
      </c>
      <c r="O64" s="144" t="s">
        <v>1193</v>
      </c>
      <c r="P64" s="143" t="s">
        <v>1194</v>
      </c>
      <c r="Q64" s="141"/>
      <c r="R64" s="141"/>
      <c r="S64" s="142" t="s">
        <v>1195</v>
      </c>
      <c r="T64" s="142" t="s">
        <v>1093</v>
      </c>
      <c r="U64" s="144" t="s">
        <v>1196</v>
      </c>
      <c r="V64" s="144" t="s">
        <v>1197</v>
      </c>
      <c r="W64" s="142" t="s">
        <v>1198</v>
      </c>
      <c r="X64" s="141"/>
      <c r="Y64" s="141"/>
      <c r="Z64" s="141"/>
      <c r="AA64" s="143"/>
      <c r="AB64" s="143"/>
      <c r="AC64" s="144" t="s">
        <v>1199</v>
      </c>
      <c r="AD64" s="142" t="s">
        <v>1200</v>
      </c>
      <c r="AE64" s="141"/>
      <c r="AF64" s="141"/>
      <c r="AG64" s="142" t="s">
        <v>1201</v>
      </c>
      <c r="AH64" s="142" t="s">
        <v>1202</v>
      </c>
      <c r="AI64" s="144" t="s">
        <v>1203</v>
      </c>
      <c r="AJ64" s="156"/>
      <c r="AK64" s="156">
        <f>VLOOKUP(A64,匹配!A:B,2,0)</f>
        <v>1</v>
      </c>
      <c r="AL64" s="156">
        <f t="shared" si="0"/>
        <v>1</v>
      </c>
      <c r="AM64" s="156">
        <f>VLOOKUP(A64,匹配!E:L,8,0)</f>
        <v>1</v>
      </c>
      <c r="AN64" s="156">
        <f>VLOOKUP(A64,匹配!E:F,2,0)</f>
        <v>0</v>
      </c>
      <c r="AO64" s="156"/>
      <c r="AP64" s="156">
        <f>VLOOKUP(A64,匹配!E:H,4,0)</f>
        <v>0</v>
      </c>
      <c r="AQ64" s="156">
        <f>VLOOKUP(A64,匹配!E:N,10,0)</f>
        <v>0</v>
      </c>
      <c r="AR64" s="156">
        <f>VLOOKUP(A64,匹配!E:I,5,0)</f>
        <v>1</v>
      </c>
      <c r="AS64" s="156">
        <f>VLOOKUP(A64,匹配!E:K,7,0)</f>
        <v>0</v>
      </c>
      <c r="AT64" s="156"/>
      <c r="AU64" s="156">
        <f>VLOOKUP(A64,匹配!E:M,9,0)</f>
        <v>0</v>
      </c>
      <c r="AV64" s="156"/>
      <c r="AW64" s="156"/>
      <c r="AX64" s="242"/>
      <c r="AY64" s="243"/>
      <c r="AZ64" s="156">
        <f t="shared" si="1"/>
        <v>20</v>
      </c>
      <c r="BA64" s="156">
        <f>VLOOKUP(A64,排班!A:AJ,36,0)</f>
        <v>20</v>
      </c>
      <c r="BB64" s="156">
        <f>VLOOKUP(A64,过21点!A:AS,45,0)</f>
        <v>0</v>
      </c>
      <c r="BC64" s="156">
        <f>VLOOKUP(A64,过21点!A:AT,46,0)</f>
        <v>0</v>
      </c>
      <c r="BD64" s="156"/>
      <c r="BE64" s="156">
        <f>VLOOKUP(A64,过21点!A:AV,48,0)</f>
        <v>0</v>
      </c>
      <c r="BF64" s="156"/>
      <c r="BG64" s="156"/>
    </row>
    <row r="65" customHeight="1" spans="1:59">
      <c r="A65" s="241" t="s">
        <v>1204</v>
      </c>
      <c r="B65" s="199" t="s">
        <v>53</v>
      </c>
      <c r="C65" s="199" t="s">
        <v>1205</v>
      </c>
      <c r="D65" s="199" t="s">
        <v>963</v>
      </c>
      <c r="E65" s="141"/>
      <c r="F65" s="141"/>
      <c r="G65" s="143" t="s">
        <v>1206</v>
      </c>
      <c r="H65" s="144" t="s">
        <v>1207</v>
      </c>
      <c r="I65" s="142" t="s">
        <v>1051</v>
      </c>
      <c r="J65" s="142" t="s">
        <v>1208</v>
      </c>
      <c r="K65" s="142" t="s">
        <v>966</v>
      </c>
      <c r="L65" s="141"/>
      <c r="M65" s="141"/>
      <c r="N65" s="144" t="s">
        <v>1209</v>
      </c>
      <c r="O65" s="144" t="s">
        <v>1210</v>
      </c>
      <c r="P65" s="142" t="s">
        <v>1211</v>
      </c>
      <c r="Q65" s="142" t="s">
        <v>1212</v>
      </c>
      <c r="R65" s="142" t="s">
        <v>1213</v>
      </c>
      <c r="S65" s="141"/>
      <c r="T65" s="141"/>
      <c r="U65" s="144" t="s">
        <v>1214</v>
      </c>
      <c r="V65" s="144" t="s">
        <v>1215</v>
      </c>
      <c r="W65" s="142" t="s">
        <v>1216</v>
      </c>
      <c r="X65" s="142" t="s">
        <v>1105</v>
      </c>
      <c r="Y65" s="142" t="s">
        <v>1217</v>
      </c>
      <c r="Z65" s="141"/>
      <c r="AA65" s="141"/>
      <c r="AB65" s="144" t="s">
        <v>1218</v>
      </c>
      <c r="AC65" s="144" t="s">
        <v>1219</v>
      </c>
      <c r="AD65" s="142" t="s">
        <v>1163</v>
      </c>
      <c r="AE65" s="142" t="s">
        <v>1220</v>
      </c>
      <c r="AF65" s="142" t="s">
        <v>1221</v>
      </c>
      <c r="AG65" s="141"/>
      <c r="AH65" s="141"/>
      <c r="AI65" s="144" t="s">
        <v>1222</v>
      </c>
      <c r="AJ65" s="156"/>
      <c r="AK65" s="156">
        <f>VLOOKUP(A65,匹配!A:B,2,0)</f>
        <v>1</v>
      </c>
      <c r="AL65" s="156">
        <f t="shared" si="0"/>
        <v>1</v>
      </c>
      <c r="AM65" s="156"/>
      <c r="AN65" s="156"/>
      <c r="AO65" s="156"/>
      <c r="AP65" s="156"/>
      <c r="AQ65" s="156"/>
      <c r="AR65" s="156"/>
      <c r="AS65" s="156"/>
      <c r="AT65" s="156"/>
      <c r="AU65" s="156"/>
      <c r="AV65" s="156"/>
      <c r="AW65" s="156"/>
      <c r="AX65" s="242"/>
      <c r="AY65" s="243"/>
      <c r="AZ65" s="156">
        <f t="shared" si="1"/>
        <v>21</v>
      </c>
      <c r="BA65" s="156">
        <f>VLOOKUP(A65,排班!A:AJ,36,0)</f>
        <v>21</v>
      </c>
      <c r="BB65" s="156">
        <f>VLOOKUP(A65,过21点!A:AS,45,0)</f>
        <v>0</v>
      </c>
      <c r="BC65" s="156">
        <f>VLOOKUP(A65,过21点!A:AT,46,0)</f>
        <v>0</v>
      </c>
      <c r="BD65" s="156"/>
      <c r="BE65" s="156">
        <f>VLOOKUP(A65,过21点!A:AV,48,0)</f>
        <v>0</v>
      </c>
      <c r="BF65" s="156"/>
      <c r="BG65" s="156"/>
    </row>
    <row r="66" customHeight="1" spans="1:59">
      <c r="A66" s="241" t="s">
        <v>1223</v>
      </c>
      <c r="B66" s="199" t="s">
        <v>53</v>
      </c>
      <c r="C66" s="199" t="s">
        <v>1205</v>
      </c>
      <c r="D66" s="199" t="s">
        <v>1069</v>
      </c>
      <c r="E66" s="142" t="s">
        <v>1224</v>
      </c>
      <c r="F66" s="142" t="s">
        <v>1225</v>
      </c>
      <c r="G66" s="144"/>
      <c r="H66" s="144"/>
      <c r="I66" s="142" t="s">
        <v>1226</v>
      </c>
      <c r="J66" s="142" t="s">
        <v>1214</v>
      </c>
      <c r="K66" s="142" t="s">
        <v>1227</v>
      </c>
      <c r="L66" s="142" t="s">
        <v>1097</v>
      </c>
      <c r="M66" s="142" t="s">
        <v>1228</v>
      </c>
      <c r="N66" s="144"/>
      <c r="O66" s="144"/>
      <c r="P66" s="142" t="s">
        <v>1229</v>
      </c>
      <c r="Q66" s="142" t="s">
        <v>1230</v>
      </c>
      <c r="R66" s="142" t="s">
        <v>1231</v>
      </c>
      <c r="S66" s="142" t="s">
        <v>1232</v>
      </c>
      <c r="T66" s="142" t="s">
        <v>1233</v>
      </c>
      <c r="U66" s="144"/>
      <c r="V66" s="144"/>
      <c r="W66" s="142" t="s">
        <v>1234</v>
      </c>
      <c r="X66" s="142" t="s">
        <v>1235</v>
      </c>
      <c r="Y66" s="142" t="s">
        <v>1236</v>
      </c>
      <c r="Z66" s="142" t="s">
        <v>1107</v>
      </c>
      <c r="AA66" s="142" t="s">
        <v>1237</v>
      </c>
      <c r="AB66" s="144"/>
      <c r="AC66" s="144"/>
      <c r="AD66" s="142" t="s">
        <v>1108</v>
      </c>
      <c r="AE66" s="142" t="s">
        <v>1109</v>
      </c>
      <c r="AF66" s="142" t="s">
        <v>1238</v>
      </c>
      <c r="AG66" s="143"/>
      <c r="AH66" s="143"/>
      <c r="AI66" s="144"/>
      <c r="AJ66" s="156"/>
      <c r="AK66" s="156"/>
      <c r="AL66" s="156">
        <f t="shared" si="0"/>
        <v>0</v>
      </c>
      <c r="AM66" s="156">
        <f>VLOOKUP(A66,匹配!E:L,8,0)</f>
        <v>0</v>
      </c>
      <c r="AN66" s="156">
        <f>VLOOKUP(A66,匹配!E:F,2,0)</f>
        <v>0</v>
      </c>
      <c r="AO66" s="156"/>
      <c r="AP66" s="156">
        <f>VLOOKUP(A66,匹配!E:H,4,0)</f>
        <v>0</v>
      </c>
      <c r="AQ66" s="156">
        <f>VLOOKUP(A66,匹配!E:N,10,0)</f>
        <v>0</v>
      </c>
      <c r="AR66" s="156">
        <f>VLOOKUP(A66,匹配!E:I,5,0)</f>
        <v>2</v>
      </c>
      <c r="AS66" s="156">
        <f>VLOOKUP(A66,匹配!E:K,7,0)</f>
        <v>0</v>
      </c>
      <c r="AT66" s="156"/>
      <c r="AU66" s="156">
        <f>VLOOKUP(A66,匹配!E:M,9,0)</f>
        <v>0</v>
      </c>
      <c r="AV66" s="156"/>
      <c r="AW66" s="156"/>
      <c r="AX66" s="242"/>
      <c r="AY66" s="243"/>
      <c r="AZ66" s="156">
        <f t="shared" si="1"/>
        <v>20</v>
      </c>
      <c r="BA66" s="156">
        <f>VLOOKUP(A66,排班!A:AJ,36,0)</f>
        <v>20</v>
      </c>
      <c r="BB66" s="156">
        <f>VLOOKUP(A66,过21点!A:AS,45,0)</f>
        <v>0</v>
      </c>
      <c r="BC66" s="156">
        <f>VLOOKUP(A66,过21点!A:AT,46,0)</f>
        <v>0</v>
      </c>
      <c r="BD66" s="156"/>
      <c r="BE66" s="156">
        <f>VLOOKUP(A66,过21点!A:AV,48,0)</f>
        <v>0</v>
      </c>
      <c r="BF66" s="156"/>
      <c r="BG66" s="156"/>
    </row>
    <row r="67" customHeight="1" spans="1:59">
      <c r="A67" s="241" t="s">
        <v>1239</v>
      </c>
      <c r="B67" s="199" t="s">
        <v>53</v>
      </c>
      <c r="C67" s="199" t="s">
        <v>1205</v>
      </c>
      <c r="D67" s="199" t="s">
        <v>963</v>
      </c>
      <c r="E67" s="142" t="s">
        <v>1119</v>
      </c>
      <c r="F67" s="142" t="s">
        <v>1225</v>
      </c>
      <c r="G67" s="144" t="s">
        <v>986</v>
      </c>
      <c r="H67" s="144" t="s">
        <v>1240</v>
      </c>
      <c r="I67" s="141"/>
      <c r="J67" s="141"/>
      <c r="K67" s="142" t="s">
        <v>1241</v>
      </c>
      <c r="L67" s="142" t="s">
        <v>1242</v>
      </c>
      <c r="M67" s="142" t="s">
        <v>1243</v>
      </c>
      <c r="N67" s="144" t="s">
        <v>1244</v>
      </c>
      <c r="O67" s="144" t="s">
        <v>1245</v>
      </c>
      <c r="P67" s="141"/>
      <c r="Q67" s="141"/>
      <c r="R67" s="142" t="s">
        <v>1246</v>
      </c>
      <c r="S67" s="142" t="s">
        <v>1247</v>
      </c>
      <c r="T67" s="142" t="s">
        <v>1248</v>
      </c>
      <c r="U67" s="144" t="s">
        <v>1210</v>
      </c>
      <c r="V67" s="144" t="s">
        <v>994</v>
      </c>
      <c r="W67" s="141"/>
      <c r="X67" s="141"/>
      <c r="Y67" s="142" t="s">
        <v>1249</v>
      </c>
      <c r="Z67" s="142" t="s">
        <v>1250</v>
      </c>
      <c r="AA67" s="142" t="s">
        <v>1251</v>
      </c>
      <c r="AB67" s="144" t="s">
        <v>1252</v>
      </c>
      <c r="AC67" s="144" t="s">
        <v>1253</v>
      </c>
      <c r="AD67" s="141"/>
      <c r="AE67" s="141"/>
      <c r="AF67" s="142" t="s">
        <v>1254</v>
      </c>
      <c r="AG67" s="142" t="s">
        <v>1254</v>
      </c>
      <c r="AH67" s="142" t="s">
        <v>1255</v>
      </c>
      <c r="AI67" s="144" t="s">
        <v>1222</v>
      </c>
      <c r="AJ67" s="156"/>
      <c r="AK67" s="156"/>
      <c r="AL67" s="156">
        <f t="shared" ref="AL67:AL130" si="3">AK67+AJ67</f>
        <v>0</v>
      </c>
      <c r="AM67" s="156"/>
      <c r="AN67" s="156"/>
      <c r="AO67" s="156"/>
      <c r="AP67" s="156"/>
      <c r="AQ67" s="156"/>
      <c r="AR67" s="156"/>
      <c r="AS67" s="156"/>
      <c r="AT67" s="156"/>
      <c r="AU67" s="156"/>
      <c r="AV67" s="156"/>
      <c r="AW67" s="156"/>
      <c r="AX67" s="242"/>
      <c r="AY67" s="243"/>
      <c r="AZ67" s="156">
        <f t="shared" ref="AZ67:AZ130" si="4">BA67</f>
        <v>23</v>
      </c>
      <c r="BA67" s="156">
        <f>VLOOKUP(A67,排班!A:AJ,36,0)</f>
        <v>23</v>
      </c>
      <c r="BB67" s="156">
        <f>VLOOKUP(A67,过21点!A:AS,45,0)</f>
        <v>0</v>
      </c>
      <c r="BC67" s="156">
        <f>VLOOKUP(A67,过21点!A:AT,46,0)</f>
        <v>0</v>
      </c>
      <c r="BD67" s="156"/>
      <c r="BE67" s="156">
        <f>VLOOKUP(A67,过21点!A:AV,48,0)</f>
        <v>0</v>
      </c>
      <c r="BF67" s="156"/>
      <c r="BG67" s="156"/>
    </row>
    <row r="68" customHeight="1" spans="1:59">
      <c r="A68" s="241" t="s">
        <v>1256</v>
      </c>
      <c r="B68" s="199" t="s">
        <v>53</v>
      </c>
      <c r="C68" s="199" t="s">
        <v>1257</v>
      </c>
      <c r="D68" s="199" t="s">
        <v>963</v>
      </c>
      <c r="E68" s="142" t="s">
        <v>978</v>
      </c>
      <c r="F68" s="142" t="s">
        <v>1258</v>
      </c>
      <c r="G68" s="144"/>
      <c r="H68" s="144"/>
      <c r="I68" s="141"/>
      <c r="J68" s="141"/>
      <c r="K68" s="142" t="s">
        <v>1259</v>
      </c>
      <c r="L68" s="142" t="s">
        <v>1260</v>
      </c>
      <c r="M68" s="142" t="s">
        <v>1261</v>
      </c>
      <c r="N68" s="144"/>
      <c r="O68" s="144" t="s">
        <v>1262</v>
      </c>
      <c r="P68" s="142" t="s">
        <v>1263</v>
      </c>
      <c r="Q68" s="142" t="s">
        <v>1264</v>
      </c>
      <c r="R68" s="142" t="s">
        <v>1265</v>
      </c>
      <c r="S68" s="142" t="s">
        <v>1266</v>
      </c>
      <c r="T68" s="142" t="s">
        <v>1267</v>
      </c>
      <c r="U68" s="144"/>
      <c r="V68" s="144"/>
      <c r="W68" s="143"/>
      <c r="X68" s="142" t="s">
        <v>1268</v>
      </c>
      <c r="Y68" s="141"/>
      <c r="Z68" s="142" t="s">
        <v>1107</v>
      </c>
      <c r="AA68" s="142" t="s">
        <v>1269</v>
      </c>
      <c r="AB68" s="144"/>
      <c r="AC68" s="144"/>
      <c r="AD68" s="142" t="s">
        <v>987</v>
      </c>
      <c r="AE68" s="142" t="s">
        <v>1270</v>
      </c>
      <c r="AF68" s="142" t="s">
        <v>1271</v>
      </c>
      <c r="AG68" s="142" t="s">
        <v>1272</v>
      </c>
      <c r="AH68" s="142" t="s">
        <v>1273</v>
      </c>
      <c r="AI68" s="144"/>
      <c r="AJ68" s="156"/>
      <c r="AK68" s="156"/>
      <c r="AL68" s="156">
        <f t="shared" si="3"/>
        <v>0</v>
      </c>
      <c r="AM68" s="156">
        <f>VLOOKUP(A68,匹配!E:L,8,0)</f>
        <v>0</v>
      </c>
      <c r="AN68" s="156">
        <f>VLOOKUP(A68,匹配!E:F,2,0)</f>
        <v>0</v>
      </c>
      <c r="AO68" s="156"/>
      <c r="AP68" s="156">
        <f>VLOOKUP(A68,匹配!E:H,4,0)</f>
        <v>0</v>
      </c>
      <c r="AQ68" s="156">
        <f>VLOOKUP(A68,匹配!E:N,10,0)</f>
        <v>0</v>
      </c>
      <c r="AR68" s="156">
        <f>VLOOKUP(A68,匹配!E:I,5,0)</f>
        <v>1</v>
      </c>
      <c r="AS68" s="156">
        <f>VLOOKUP(A68,匹配!E:K,7,0)</f>
        <v>0</v>
      </c>
      <c r="AT68" s="156"/>
      <c r="AU68" s="156">
        <f>VLOOKUP(A68,匹配!E:M,9,0)</f>
        <v>0</v>
      </c>
      <c r="AV68" s="156"/>
      <c r="AW68" s="156"/>
      <c r="AX68" s="242"/>
      <c r="AY68" s="243"/>
      <c r="AZ68" s="156">
        <f t="shared" si="4"/>
        <v>19</v>
      </c>
      <c r="BA68" s="156">
        <f>VLOOKUP(A68,排班!A:AJ,36,0)</f>
        <v>19</v>
      </c>
      <c r="BB68" s="156">
        <f>VLOOKUP(A68,过21点!A:AS,45,0)</f>
        <v>0</v>
      </c>
      <c r="BC68" s="156">
        <f>VLOOKUP(A68,过21点!A:AT,46,0)</f>
        <v>0</v>
      </c>
      <c r="BD68" s="156"/>
      <c r="BE68" s="156">
        <f>VLOOKUP(A68,过21点!A:AV,48,0)</f>
        <v>0</v>
      </c>
      <c r="BF68" s="156"/>
      <c r="BG68" s="156"/>
    </row>
    <row r="69" customHeight="1" spans="1:59">
      <c r="A69" s="241" t="s">
        <v>1274</v>
      </c>
      <c r="B69" s="199" t="s">
        <v>53</v>
      </c>
      <c r="C69" s="199" t="s">
        <v>1257</v>
      </c>
      <c r="D69" s="199" t="s">
        <v>1069</v>
      </c>
      <c r="E69" s="143" t="s">
        <v>1275</v>
      </c>
      <c r="F69" s="142" t="s">
        <v>1276</v>
      </c>
      <c r="G69" s="144"/>
      <c r="H69" s="144"/>
      <c r="I69" s="144" t="s">
        <v>1277</v>
      </c>
      <c r="J69" s="143" t="s">
        <v>878</v>
      </c>
      <c r="K69" s="144" t="s">
        <v>1278</v>
      </c>
      <c r="L69" s="142" t="s">
        <v>1279</v>
      </c>
      <c r="M69" s="142" t="s">
        <v>1280</v>
      </c>
      <c r="N69" s="144" t="s">
        <v>1281</v>
      </c>
      <c r="O69" s="144"/>
      <c r="P69" s="144" t="s">
        <v>1282</v>
      </c>
      <c r="Q69" s="144" t="s">
        <v>718</v>
      </c>
      <c r="R69" s="144" t="s">
        <v>1283</v>
      </c>
      <c r="S69" s="144" t="s">
        <v>1284</v>
      </c>
      <c r="T69" s="143"/>
      <c r="U69" s="144"/>
      <c r="V69" s="144"/>
      <c r="W69" s="144" t="s">
        <v>1285</v>
      </c>
      <c r="X69" s="144" t="s">
        <v>424</v>
      </c>
      <c r="Y69" s="143" t="s">
        <v>924</v>
      </c>
      <c r="Z69" s="143" t="s">
        <v>1286</v>
      </c>
      <c r="AA69" s="144" t="s">
        <v>1287</v>
      </c>
      <c r="AB69" s="144"/>
      <c r="AC69" s="144"/>
      <c r="AD69" s="144" t="s">
        <v>1288</v>
      </c>
      <c r="AE69" s="144" t="s">
        <v>1289</v>
      </c>
      <c r="AF69" s="143" t="s">
        <v>1290</v>
      </c>
      <c r="AG69" s="144" t="s">
        <v>1291</v>
      </c>
      <c r="AH69" s="143" t="s">
        <v>1292</v>
      </c>
      <c r="AI69" s="144"/>
      <c r="AJ69" s="156"/>
      <c r="AK69" s="156">
        <f>VLOOKUP(A69,匹配!A:B,2,0)</f>
        <v>5</v>
      </c>
      <c r="AL69" s="156">
        <f t="shared" si="3"/>
        <v>5</v>
      </c>
      <c r="AM69" s="156">
        <f>VLOOKUP(A69,匹配!E:L,8,0)</f>
        <v>0</v>
      </c>
      <c r="AN69" s="156">
        <f>VLOOKUP(A69,匹配!E:F,2,0)</f>
        <v>0</v>
      </c>
      <c r="AO69" s="156"/>
      <c r="AP69" s="156">
        <f>VLOOKUP(A69,匹配!E:H,4,0)</f>
        <v>0</v>
      </c>
      <c r="AQ69" s="156">
        <f>VLOOKUP(A69,匹配!E:N,10,0)</f>
        <v>0</v>
      </c>
      <c r="AR69" s="156">
        <f>VLOOKUP(A69,匹配!E:I,5,0)</f>
        <v>1.5</v>
      </c>
      <c r="AS69" s="156">
        <f>VLOOKUP(A69,匹配!E:K,7,0)</f>
        <v>0</v>
      </c>
      <c r="AT69" s="156"/>
      <c r="AU69" s="156">
        <f>VLOOKUP(A69,匹配!E:M,9,0)</f>
        <v>0</v>
      </c>
      <c r="AV69" s="156"/>
      <c r="AW69" s="156"/>
      <c r="AX69" s="242"/>
      <c r="AY69" s="243"/>
      <c r="AZ69" s="156">
        <f t="shared" si="4"/>
        <v>21.5</v>
      </c>
      <c r="BA69" s="156">
        <f>VLOOKUP(A69,排班!A:AJ,36,0)</f>
        <v>21.5</v>
      </c>
      <c r="BB69" s="156">
        <f>VLOOKUP(A69,过21点!A:AS,45,0)</f>
        <v>1</v>
      </c>
      <c r="BC69" s="156">
        <f>VLOOKUP(A69,过21点!A:AT,46,0)</f>
        <v>1</v>
      </c>
      <c r="BD69" s="156"/>
      <c r="BE69" s="156">
        <f>VLOOKUP(A69,过21点!A:AV,48,0)</f>
        <v>0</v>
      </c>
      <c r="BF69" s="156"/>
      <c r="BG69" s="156"/>
    </row>
    <row r="70" customHeight="1" spans="1:59">
      <c r="A70" s="241" t="s">
        <v>1293</v>
      </c>
      <c r="B70" s="199" t="s">
        <v>53</v>
      </c>
      <c r="C70" s="199" t="s">
        <v>1257</v>
      </c>
      <c r="D70" s="199" t="s">
        <v>963</v>
      </c>
      <c r="E70" s="142" t="s">
        <v>1294</v>
      </c>
      <c r="F70" s="142" t="s">
        <v>1295</v>
      </c>
      <c r="G70" s="144" t="s">
        <v>1296</v>
      </c>
      <c r="H70" s="144" t="s">
        <v>1297</v>
      </c>
      <c r="I70" s="142" t="s">
        <v>1298</v>
      </c>
      <c r="J70" s="141"/>
      <c r="K70" s="141"/>
      <c r="L70" s="143"/>
      <c r="M70" s="142" t="s">
        <v>1299</v>
      </c>
      <c r="N70" s="144" t="s">
        <v>1300</v>
      </c>
      <c r="O70" s="144" t="s">
        <v>1301</v>
      </c>
      <c r="P70" s="142" t="s">
        <v>1302</v>
      </c>
      <c r="Q70" s="141"/>
      <c r="R70" s="141"/>
      <c r="S70" s="142" t="s">
        <v>1303</v>
      </c>
      <c r="T70" s="142" t="s">
        <v>1220</v>
      </c>
      <c r="U70" s="144" t="s">
        <v>1209</v>
      </c>
      <c r="V70" s="144" t="s">
        <v>1304</v>
      </c>
      <c r="W70" s="141"/>
      <c r="X70" s="141"/>
      <c r="Y70" s="141"/>
      <c r="Z70" s="142" t="s">
        <v>1305</v>
      </c>
      <c r="AA70" s="142" t="s">
        <v>1306</v>
      </c>
      <c r="AB70" s="143" t="s">
        <v>1307</v>
      </c>
      <c r="AC70" s="144" t="s">
        <v>1308</v>
      </c>
      <c r="AD70" s="142" t="s">
        <v>1309</v>
      </c>
      <c r="AE70" s="142" t="s">
        <v>1310</v>
      </c>
      <c r="AF70" s="141"/>
      <c r="AG70" s="142" t="s">
        <v>1311</v>
      </c>
      <c r="AH70" s="142" t="s">
        <v>1312</v>
      </c>
      <c r="AI70" s="144" t="s">
        <v>1313</v>
      </c>
      <c r="AJ70" s="156"/>
      <c r="AK70" s="156">
        <f>VLOOKUP(A70,匹配!A:B,2,0)</f>
        <v>1</v>
      </c>
      <c r="AL70" s="156">
        <f t="shared" si="3"/>
        <v>1</v>
      </c>
      <c r="AM70" s="156">
        <f>VLOOKUP(A70,匹配!E:L,8,0)</f>
        <v>1</v>
      </c>
      <c r="AN70" s="156">
        <f>VLOOKUP(A70,匹配!E:F,2,0)</f>
        <v>0</v>
      </c>
      <c r="AO70" s="156"/>
      <c r="AP70" s="156">
        <f>VLOOKUP(A70,匹配!E:H,4,0)</f>
        <v>0</v>
      </c>
      <c r="AQ70" s="156">
        <f>VLOOKUP(A70,匹配!E:N,10,0)</f>
        <v>0</v>
      </c>
      <c r="AR70" s="156">
        <f>VLOOKUP(A70,匹配!E:I,5,0)</f>
        <v>0</v>
      </c>
      <c r="AS70" s="156">
        <f>VLOOKUP(A70,匹配!E:K,7,0)</f>
        <v>0</v>
      </c>
      <c r="AT70" s="156"/>
      <c r="AU70" s="156">
        <f>VLOOKUP(A70,匹配!E:M,9,0)</f>
        <v>0</v>
      </c>
      <c r="AV70" s="156"/>
      <c r="AW70" s="156"/>
      <c r="AX70" s="242"/>
      <c r="AY70" s="243"/>
      <c r="AZ70" s="156">
        <f t="shared" si="4"/>
        <v>22</v>
      </c>
      <c r="BA70" s="156">
        <f>VLOOKUP(A70,排班!A:AJ,36,0)</f>
        <v>22</v>
      </c>
      <c r="BB70" s="156">
        <f>VLOOKUP(A70,过21点!A:AS,45,0)</f>
        <v>0</v>
      </c>
      <c r="BC70" s="156">
        <f>VLOOKUP(A70,过21点!A:AT,46,0)</f>
        <v>0</v>
      </c>
      <c r="BD70" s="156"/>
      <c r="BE70" s="156">
        <f>VLOOKUP(A70,过21点!A:AV,48,0)</f>
        <v>0</v>
      </c>
      <c r="BF70" s="156"/>
      <c r="BG70" s="156"/>
    </row>
    <row r="71" customHeight="1" spans="1:59">
      <c r="A71" s="241" t="s">
        <v>1314</v>
      </c>
      <c r="B71" s="199" t="s">
        <v>53</v>
      </c>
      <c r="C71" s="199" t="s">
        <v>1257</v>
      </c>
      <c r="D71" s="199" t="s">
        <v>963</v>
      </c>
      <c r="E71" s="142" t="s">
        <v>1244</v>
      </c>
      <c r="F71" s="141"/>
      <c r="G71" s="144" t="s">
        <v>1315</v>
      </c>
      <c r="H71" s="144" t="s">
        <v>1316</v>
      </c>
      <c r="I71" s="142" t="s">
        <v>1317</v>
      </c>
      <c r="J71" s="142" t="s">
        <v>1318</v>
      </c>
      <c r="K71" s="142" t="s">
        <v>1319</v>
      </c>
      <c r="L71" s="142" t="s">
        <v>1320</v>
      </c>
      <c r="M71" s="141"/>
      <c r="N71" s="144"/>
      <c r="O71" s="144"/>
      <c r="P71" s="142" t="s">
        <v>1321</v>
      </c>
      <c r="Q71" s="142" t="s">
        <v>1322</v>
      </c>
      <c r="R71" s="142" t="s">
        <v>1323</v>
      </c>
      <c r="S71" s="141"/>
      <c r="T71" s="141"/>
      <c r="U71" s="144" t="s">
        <v>1324</v>
      </c>
      <c r="V71" s="144" t="s">
        <v>1299</v>
      </c>
      <c r="W71" s="142" t="s">
        <v>1325</v>
      </c>
      <c r="X71" s="142" t="s">
        <v>1326</v>
      </c>
      <c r="Y71" s="142" t="s">
        <v>1327</v>
      </c>
      <c r="Z71" s="141"/>
      <c r="AA71" s="141"/>
      <c r="AB71" s="144" t="s">
        <v>1328</v>
      </c>
      <c r="AC71" s="144" t="s">
        <v>1329</v>
      </c>
      <c r="AD71" s="142" t="s">
        <v>1330</v>
      </c>
      <c r="AE71" s="142" t="s">
        <v>1331</v>
      </c>
      <c r="AF71" s="142" t="s">
        <v>1332</v>
      </c>
      <c r="AG71" s="141"/>
      <c r="AH71" s="141"/>
      <c r="AI71" s="144" t="s">
        <v>1333</v>
      </c>
      <c r="AJ71" s="156"/>
      <c r="AK71" s="156"/>
      <c r="AL71" s="156">
        <f t="shared" si="3"/>
        <v>0</v>
      </c>
      <c r="AM71" s="156"/>
      <c r="AN71" s="156"/>
      <c r="AO71" s="156"/>
      <c r="AP71" s="156"/>
      <c r="AQ71" s="156"/>
      <c r="AR71" s="156"/>
      <c r="AS71" s="156"/>
      <c r="AT71" s="156"/>
      <c r="AU71" s="156"/>
      <c r="AV71" s="156"/>
      <c r="AW71" s="156"/>
      <c r="AX71" s="242"/>
      <c r="AY71" s="243"/>
      <c r="AZ71" s="156">
        <f t="shared" si="4"/>
        <v>21</v>
      </c>
      <c r="BA71" s="156">
        <f>VLOOKUP(A71,排班!A:AJ,36,0)</f>
        <v>21</v>
      </c>
      <c r="BB71" s="156">
        <f>VLOOKUP(A71,过21点!A:AS,45,0)</f>
        <v>0</v>
      </c>
      <c r="BC71" s="156">
        <f>VLOOKUP(A71,过21点!A:AT,46,0)</f>
        <v>0</v>
      </c>
      <c r="BD71" s="156"/>
      <c r="BE71" s="156">
        <f>VLOOKUP(A71,过21点!A:AV,48,0)</f>
        <v>0</v>
      </c>
      <c r="BF71" s="156"/>
      <c r="BG71" s="156"/>
    </row>
    <row r="72" customHeight="1" spans="1:59">
      <c r="A72" s="241" t="s">
        <v>1334</v>
      </c>
      <c r="B72" s="199" t="s">
        <v>53</v>
      </c>
      <c r="C72" s="199" t="s">
        <v>1257</v>
      </c>
      <c r="D72" s="199" t="s">
        <v>963</v>
      </c>
      <c r="E72" s="142" t="s">
        <v>1335</v>
      </c>
      <c r="F72" s="141"/>
      <c r="G72" s="144"/>
      <c r="H72" s="144" t="s">
        <v>1316</v>
      </c>
      <c r="I72" s="142" t="s">
        <v>1336</v>
      </c>
      <c r="J72" s="142" t="s">
        <v>1337</v>
      </c>
      <c r="K72" s="142" t="s">
        <v>1247</v>
      </c>
      <c r="L72" s="142" t="s">
        <v>1338</v>
      </c>
      <c r="M72" s="141"/>
      <c r="N72" s="144"/>
      <c r="O72" s="144"/>
      <c r="P72" s="142" t="s">
        <v>1339</v>
      </c>
      <c r="Q72" s="142" t="s">
        <v>1340</v>
      </c>
      <c r="R72" s="141"/>
      <c r="S72" s="141"/>
      <c r="T72" s="144" t="s">
        <v>1341</v>
      </c>
      <c r="U72" s="144"/>
      <c r="V72" s="144" t="s">
        <v>1342</v>
      </c>
      <c r="W72" s="142" t="s">
        <v>1343</v>
      </c>
      <c r="X72" s="144" t="s">
        <v>1344</v>
      </c>
      <c r="Y72" s="144" t="s">
        <v>1345</v>
      </c>
      <c r="Z72" s="144" t="s">
        <v>1346</v>
      </c>
      <c r="AA72" s="141"/>
      <c r="AB72" s="144"/>
      <c r="AC72" s="144" t="s">
        <v>1329</v>
      </c>
      <c r="AD72" s="144" t="s">
        <v>1347</v>
      </c>
      <c r="AE72" s="144" t="s">
        <v>176</v>
      </c>
      <c r="AF72" s="144" t="s">
        <v>788</v>
      </c>
      <c r="AG72" s="142" t="s">
        <v>980</v>
      </c>
      <c r="AH72" s="141"/>
      <c r="AI72" s="144"/>
      <c r="AJ72" s="156"/>
      <c r="AK72" s="156"/>
      <c r="AL72" s="156">
        <f t="shared" si="3"/>
        <v>0</v>
      </c>
      <c r="AM72" s="156"/>
      <c r="AN72" s="156"/>
      <c r="AO72" s="156"/>
      <c r="AP72" s="156"/>
      <c r="AQ72" s="156"/>
      <c r="AR72" s="156"/>
      <c r="AS72" s="156"/>
      <c r="AT72" s="156"/>
      <c r="AU72" s="156"/>
      <c r="AV72" s="156"/>
      <c r="AW72" s="156"/>
      <c r="AX72" s="242"/>
      <c r="AY72" s="243"/>
      <c r="AZ72" s="156">
        <f t="shared" si="4"/>
        <v>19</v>
      </c>
      <c r="BA72" s="156">
        <f>VLOOKUP(A72,排班!A:AJ,36,0)</f>
        <v>19</v>
      </c>
      <c r="BB72" s="156">
        <f>VLOOKUP(A72,过21点!A:AS,45,0)</f>
        <v>0</v>
      </c>
      <c r="BC72" s="156">
        <f>VLOOKUP(A72,过21点!A:AT,46,0)</f>
        <v>0</v>
      </c>
      <c r="BD72" s="156"/>
      <c r="BE72" s="156">
        <f>VLOOKUP(A72,过21点!A:AV,48,0)</f>
        <v>0</v>
      </c>
      <c r="BF72" s="156"/>
      <c r="BG72" s="156"/>
    </row>
    <row r="73" customHeight="1" spans="1:59">
      <c r="A73" s="241" t="s">
        <v>1348</v>
      </c>
      <c r="B73" s="199" t="s">
        <v>53</v>
      </c>
      <c r="C73" s="199" t="s">
        <v>1257</v>
      </c>
      <c r="D73" s="199" t="s">
        <v>963</v>
      </c>
      <c r="E73" s="141"/>
      <c r="F73" s="142" t="s">
        <v>1349</v>
      </c>
      <c r="G73" s="144" t="s">
        <v>1350</v>
      </c>
      <c r="H73" s="144"/>
      <c r="I73" s="142" t="s">
        <v>1351</v>
      </c>
      <c r="J73" s="142" t="s">
        <v>1352</v>
      </c>
      <c r="K73" s="141"/>
      <c r="L73" s="141"/>
      <c r="M73" s="142" t="s">
        <v>1353</v>
      </c>
      <c r="N73" s="144" t="s">
        <v>1240</v>
      </c>
      <c r="O73" s="144" t="s">
        <v>1130</v>
      </c>
      <c r="P73" s="141"/>
      <c r="Q73" s="142" t="s">
        <v>1354</v>
      </c>
      <c r="R73" s="142" t="s">
        <v>1252</v>
      </c>
      <c r="S73" s="142" t="s">
        <v>1355</v>
      </c>
      <c r="T73" s="142" t="s">
        <v>1103</v>
      </c>
      <c r="U73" s="144" t="s">
        <v>1268</v>
      </c>
      <c r="V73" s="144"/>
      <c r="W73" s="142" t="s">
        <v>1356</v>
      </c>
      <c r="X73" s="142" t="s">
        <v>1357</v>
      </c>
      <c r="Y73" s="142" t="s">
        <v>1225</v>
      </c>
      <c r="Z73" s="142" t="s">
        <v>1358</v>
      </c>
      <c r="AA73" s="142" t="s">
        <v>1359</v>
      </c>
      <c r="AB73" s="144" t="s">
        <v>1360</v>
      </c>
      <c r="AC73" s="144"/>
      <c r="AD73" s="141"/>
      <c r="AE73" s="141"/>
      <c r="AF73" s="141"/>
      <c r="AG73" s="143"/>
      <c r="AH73" s="142" t="s">
        <v>1361</v>
      </c>
      <c r="AI73" s="144" t="s">
        <v>1362</v>
      </c>
      <c r="AJ73" s="156"/>
      <c r="AK73" s="156"/>
      <c r="AL73" s="156">
        <f t="shared" si="3"/>
        <v>0</v>
      </c>
      <c r="AM73" s="156">
        <f>VLOOKUP(A73,匹配!E:L,8,0)</f>
        <v>1</v>
      </c>
      <c r="AN73" s="156">
        <f>VLOOKUP(A73,匹配!E:F,2,0)</f>
        <v>0</v>
      </c>
      <c r="AO73" s="156"/>
      <c r="AP73" s="156">
        <f>VLOOKUP(A73,匹配!E:H,4,0)</f>
        <v>0</v>
      </c>
      <c r="AQ73" s="156">
        <f>VLOOKUP(A73,匹配!E:N,10,0)</f>
        <v>0</v>
      </c>
      <c r="AR73" s="156">
        <f>VLOOKUP(A73,匹配!E:I,5,0)</f>
        <v>0</v>
      </c>
      <c r="AS73" s="156">
        <f>VLOOKUP(A73,匹配!E:K,7,0)</f>
        <v>0</v>
      </c>
      <c r="AT73" s="156"/>
      <c r="AU73" s="156">
        <f>VLOOKUP(A73,匹配!E:M,9,0)</f>
        <v>0</v>
      </c>
      <c r="AV73" s="156"/>
      <c r="AW73" s="156"/>
      <c r="AX73" s="242"/>
      <c r="AY73" s="243"/>
      <c r="AZ73" s="156">
        <f t="shared" si="4"/>
        <v>20</v>
      </c>
      <c r="BA73" s="156">
        <f>VLOOKUP(A73,排班!A:AJ,36,0)</f>
        <v>20</v>
      </c>
      <c r="BB73" s="156">
        <f>VLOOKUP(A73,过21点!A:AS,45,0)</f>
        <v>0</v>
      </c>
      <c r="BC73" s="156">
        <f>VLOOKUP(A73,过21点!A:AT,46,0)</f>
        <v>0</v>
      </c>
      <c r="BD73" s="156"/>
      <c r="BE73" s="156">
        <f>VLOOKUP(A73,过21点!A:AV,48,0)</f>
        <v>0</v>
      </c>
      <c r="BF73" s="156"/>
      <c r="BG73" s="156"/>
    </row>
    <row r="74" customHeight="1" spans="1:59">
      <c r="A74" s="239" t="s">
        <v>1363</v>
      </c>
      <c r="B74" s="199" t="s">
        <v>53</v>
      </c>
      <c r="C74" s="199" t="s">
        <v>1364</v>
      </c>
      <c r="D74" s="199" t="s">
        <v>1365</v>
      </c>
      <c r="E74" s="143"/>
      <c r="F74" s="143"/>
      <c r="G74" s="143"/>
      <c r="H74" s="143"/>
      <c r="I74" s="143"/>
      <c r="J74" s="143"/>
      <c r="K74" s="143"/>
      <c r="L74" s="143"/>
      <c r="M74" s="143"/>
      <c r="N74" s="143"/>
      <c r="O74" s="143"/>
      <c r="P74" s="143"/>
      <c r="Q74" s="143"/>
      <c r="R74" s="143"/>
      <c r="S74" s="143"/>
      <c r="T74" s="143"/>
      <c r="U74" s="143"/>
      <c r="V74" s="143"/>
      <c r="W74" s="143"/>
      <c r="X74" s="143"/>
      <c r="Y74" s="143"/>
      <c r="Z74" s="143"/>
      <c r="AA74" s="143"/>
      <c r="AB74" s="143"/>
      <c r="AC74" s="143"/>
      <c r="AD74" s="143"/>
      <c r="AE74" s="143"/>
      <c r="AF74" s="143"/>
      <c r="AG74" s="143"/>
      <c r="AH74" s="143"/>
      <c r="AI74" s="144"/>
      <c r="AJ74" s="156"/>
      <c r="AK74" s="156"/>
      <c r="AL74" s="156">
        <f t="shared" si="3"/>
        <v>0</v>
      </c>
      <c r="AM74" s="156">
        <v>3</v>
      </c>
      <c r="AN74" s="156">
        <f>VLOOKUP(A74,匹配!E:F,2,0)</f>
        <v>0</v>
      </c>
      <c r="AO74" s="156"/>
      <c r="AP74" s="156">
        <f>VLOOKUP(A74,匹配!E:H,4,0)</f>
        <v>0</v>
      </c>
      <c r="AQ74" s="156">
        <v>19</v>
      </c>
      <c r="AR74" s="156">
        <v>0</v>
      </c>
      <c r="AS74" s="156">
        <f>VLOOKUP(A74,匹配!E:K,7,0)</f>
        <v>0</v>
      </c>
      <c r="AT74" s="156"/>
      <c r="AU74" s="156">
        <f>VLOOKUP(A74,匹配!E:M,9,0)</f>
        <v>0</v>
      </c>
      <c r="AV74" s="156"/>
      <c r="AW74" s="156"/>
      <c r="AX74" s="242"/>
      <c r="AY74" s="243"/>
      <c r="AZ74" s="156">
        <f t="shared" si="4"/>
        <v>0</v>
      </c>
      <c r="BA74" s="156">
        <f t="shared" ref="BA67:BA130" si="5">22-AM74-AN74-AP74-AQ74-AR74-AS74-AV74</f>
        <v>0</v>
      </c>
      <c r="BB74" s="156">
        <f>VLOOKUP(A74,过21点!A:AS,45,0)</f>
        <v>0</v>
      </c>
      <c r="BC74" s="156">
        <f>VLOOKUP(A74,过21点!A:AT,46,0)</f>
        <v>0</v>
      </c>
      <c r="BD74" s="156"/>
      <c r="BE74" s="156">
        <f>VLOOKUP(A74,过21点!A:AV,48,0)</f>
        <v>0</v>
      </c>
      <c r="BF74" s="156"/>
      <c r="BG74" s="156"/>
    </row>
    <row r="75" customHeight="1" spans="1:59">
      <c r="A75" s="241" t="s">
        <v>1366</v>
      </c>
      <c r="B75" s="199" t="s">
        <v>53</v>
      </c>
      <c r="C75" s="199" t="s">
        <v>1364</v>
      </c>
      <c r="D75" s="199" t="s">
        <v>1365</v>
      </c>
      <c r="E75" s="141"/>
      <c r="F75" s="141"/>
      <c r="G75" s="144"/>
      <c r="H75" s="144"/>
      <c r="I75" s="141"/>
      <c r="J75" s="141"/>
      <c r="K75" s="212" t="s">
        <v>1367</v>
      </c>
      <c r="L75" s="212" t="s">
        <v>1368</v>
      </c>
      <c r="M75" s="212" t="s">
        <v>1369</v>
      </c>
      <c r="N75" s="144"/>
      <c r="O75" s="144"/>
      <c r="P75" s="141"/>
      <c r="Q75" s="212" t="s">
        <v>1370</v>
      </c>
      <c r="R75" s="141"/>
      <c r="S75" s="212" t="s">
        <v>1371</v>
      </c>
      <c r="T75" s="141"/>
      <c r="U75" s="144"/>
      <c r="V75" s="144"/>
      <c r="W75" s="212" t="s">
        <v>1372</v>
      </c>
      <c r="X75" s="141"/>
      <c r="Y75" s="212" t="s">
        <v>1373</v>
      </c>
      <c r="Z75" s="141"/>
      <c r="AA75" s="141"/>
      <c r="AB75" s="144"/>
      <c r="AC75" s="144"/>
      <c r="AD75" s="141"/>
      <c r="AE75" s="155" t="s">
        <v>1374</v>
      </c>
      <c r="AF75" s="141"/>
      <c r="AG75" s="212" t="s">
        <v>1375</v>
      </c>
      <c r="AH75" s="212" t="s">
        <v>1376</v>
      </c>
      <c r="AI75" s="144"/>
      <c r="AJ75" s="156"/>
      <c r="AK75" s="156">
        <v>1</v>
      </c>
      <c r="AL75" s="156">
        <f t="shared" si="3"/>
        <v>1</v>
      </c>
      <c r="AM75" s="156"/>
      <c r="AN75" s="156"/>
      <c r="AO75" s="156"/>
      <c r="AP75" s="156"/>
      <c r="AQ75" s="156"/>
      <c r="AR75" s="156"/>
      <c r="AS75" s="156"/>
      <c r="AT75" s="156"/>
      <c r="AU75" s="156"/>
      <c r="AV75" s="156"/>
      <c r="AW75" s="156"/>
      <c r="AX75" s="242"/>
      <c r="AY75" s="243"/>
      <c r="AZ75" s="156">
        <f t="shared" si="4"/>
        <v>22</v>
      </c>
      <c r="BA75" s="156">
        <f>VLOOKUP(A75,排班!A:AJ,36,0)</f>
        <v>22</v>
      </c>
      <c r="BB75" s="156">
        <v>10</v>
      </c>
      <c r="BC75" s="156">
        <v>10</v>
      </c>
      <c r="BD75" s="156"/>
      <c r="BE75" s="156">
        <f>VLOOKUP(A75,过21点!A:AV,48,0)</f>
        <v>0</v>
      </c>
      <c r="BF75" s="156"/>
      <c r="BG75" s="156"/>
    </row>
    <row r="76" customHeight="1" spans="1:59">
      <c r="A76" s="241" t="s">
        <v>1377</v>
      </c>
      <c r="B76" s="199" t="s">
        <v>53</v>
      </c>
      <c r="C76" s="199" t="s">
        <v>1364</v>
      </c>
      <c r="D76" s="199" t="s">
        <v>1365</v>
      </c>
      <c r="E76" s="212" t="s">
        <v>1378</v>
      </c>
      <c r="F76" s="141"/>
      <c r="G76" s="144"/>
      <c r="H76" s="144"/>
      <c r="I76" s="141"/>
      <c r="J76" s="141"/>
      <c r="K76" s="141"/>
      <c r="L76" s="141"/>
      <c r="M76" s="141"/>
      <c r="N76" s="143"/>
      <c r="O76" s="144"/>
      <c r="P76" s="212" t="s">
        <v>1379</v>
      </c>
      <c r="Q76" s="141"/>
      <c r="R76" s="212" t="s">
        <v>1380</v>
      </c>
      <c r="S76" s="141"/>
      <c r="T76" s="212" t="s">
        <v>1381</v>
      </c>
      <c r="U76" s="143"/>
      <c r="V76" s="144"/>
      <c r="W76" s="212" t="s">
        <v>1382</v>
      </c>
      <c r="X76" s="141"/>
      <c r="Y76" s="212" t="s">
        <v>1383</v>
      </c>
      <c r="Z76" s="143" t="s">
        <v>1384</v>
      </c>
      <c r="AA76" s="212" t="s">
        <v>1385</v>
      </c>
      <c r="AB76" s="144"/>
      <c r="AC76" s="144"/>
      <c r="AD76" s="141"/>
      <c r="AE76" s="141"/>
      <c r="AF76" s="212" t="s">
        <v>1386</v>
      </c>
      <c r="AG76" s="141"/>
      <c r="AH76" s="212" t="s">
        <v>1387</v>
      </c>
      <c r="AI76" s="144"/>
      <c r="AJ76" s="156"/>
      <c r="AK76" s="156">
        <f>VLOOKUP(A76,匹配!A:B,2,0)</f>
        <v>1</v>
      </c>
      <c r="AL76" s="156">
        <f t="shared" si="3"/>
        <v>1</v>
      </c>
      <c r="AM76" s="156">
        <f>VLOOKUP(A76,匹配!E:L,8,0)</f>
        <v>0</v>
      </c>
      <c r="AN76" s="156">
        <f>VLOOKUP(A76,匹配!E:F,2,0)</f>
        <v>0</v>
      </c>
      <c r="AO76" s="156"/>
      <c r="AP76" s="156">
        <f>VLOOKUP(A76,匹配!E:H,4,0)</f>
        <v>0</v>
      </c>
      <c r="AQ76" s="156">
        <f>VLOOKUP(A76,匹配!E:N,10,0)</f>
        <v>0</v>
      </c>
      <c r="AR76" s="156">
        <f>VLOOKUP(A76,匹配!E:I,5,0)</f>
        <v>2</v>
      </c>
      <c r="AS76" s="156">
        <f>VLOOKUP(A76,匹配!E:K,7,0)</f>
        <v>0</v>
      </c>
      <c r="AT76" s="156"/>
      <c r="AU76" s="156">
        <f>VLOOKUP(A76,匹配!E:M,9,0)</f>
        <v>0</v>
      </c>
      <c r="AV76" s="156"/>
      <c r="AW76" s="156"/>
      <c r="AX76" s="242"/>
      <c r="AY76" s="243"/>
      <c r="AZ76" s="156">
        <f t="shared" si="4"/>
        <v>20</v>
      </c>
      <c r="BA76" s="156">
        <f>VLOOKUP(A76,排班!A:AJ,36,0)</f>
        <v>20</v>
      </c>
      <c r="BB76" s="156">
        <v>13</v>
      </c>
      <c r="BC76" s="156">
        <v>13</v>
      </c>
      <c r="BD76" s="156"/>
      <c r="BE76" s="156">
        <f>VLOOKUP(A76,过21点!A:AV,48,0)</f>
        <v>0</v>
      </c>
      <c r="BF76" s="156"/>
      <c r="BG76" s="156"/>
    </row>
    <row r="77" customHeight="1" spans="1:59">
      <c r="A77" s="241" t="s">
        <v>1388</v>
      </c>
      <c r="B77" s="199" t="s">
        <v>53</v>
      </c>
      <c r="C77" s="199" t="s">
        <v>1364</v>
      </c>
      <c r="D77" s="199" t="s">
        <v>1365</v>
      </c>
      <c r="E77" s="141"/>
      <c r="F77" s="141"/>
      <c r="G77" s="144"/>
      <c r="H77" s="144"/>
      <c r="I77" s="141"/>
      <c r="J77" s="212" t="s">
        <v>1389</v>
      </c>
      <c r="K77" s="212" t="s">
        <v>1390</v>
      </c>
      <c r="L77" s="212" t="s">
        <v>1391</v>
      </c>
      <c r="M77" s="212" t="s">
        <v>1392</v>
      </c>
      <c r="N77" s="144"/>
      <c r="O77" s="144"/>
      <c r="P77" s="141"/>
      <c r="Q77" s="212" t="s">
        <v>1393</v>
      </c>
      <c r="R77" s="212" t="s">
        <v>1394</v>
      </c>
      <c r="S77" s="212" t="s">
        <v>1395</v>
      </c>
      <c r="T77" s="141"/>
      <c r="U77" s="144"/>
      <c r="V77" s="144"/>
      <c r="W77" s="141"/>
      <c r="X77" s="212" t="s">
        <v>1396</v>
      </c>
      <c r="Y77" s="212" t="s">
        <v>1397</v>
      </c>
      <c r="Z77" s="141"/>
      <c r="AA77" s="212" t="s">
        <v>1398</v>
      </c>
      <c r="AB77" s="144" t="s">
        <v>1399</v>
      </c>
      <c r="AC77" s="144"/>
      <c r="AD77" s="141"/>
      <c r="AE77" s="212" t="s">
        <v>1400</v>
      </c>
      <c r="AF77" s="212" t="s">
        <v>1401</v>
      </c>
      <c r="AG77" s="141"/>
      <c r="AH77" s="141"/>
      <c r="AI77" s="144"/>
      <c r="AJ77" s="156"/>
      <c r="AK77" s="156"/>
      <c r="AL77" s="156">
        <f t="shared" si="3"/>
        <v>0</v>
      </c>
      <c r="AM77" s="156"/>
      <c r="AN77" s="156"/>
      <c r="AO77" s="156"/>
      <c r="AP77" s="156"/>
      <c r="AQ77" s="156"/>
      <c r="AR77" s="156"/>
      <c r="AS77" s="156"/>
      <c r="AT77" s="156"/>
      <c r="AU77" s="156"/>
      <c r="AV77" s="156"/>
      <c r="AW77" s="156"/>
      <c r="AX77" s="242"/>
      <c r="AY77" s="243"/>
      <c r="AZ77" s="156">
        <f t="shared" si="4"/>
        <v>22</v>
      </c>
      <c r="BA77" s="156">
        <f>VLOOKUP(A77,排班!A:AJ,36,0)</f>
        <v>22</v>
      </c>
      <c r="BB77" s="156">
        <v>12</v>
      </c>
      <c r="BC77" s="156">
        <v>12</v>
      </c>
      <c r="BD77" s="156"/>
      <c r="BE77" s="156">
        <f>VLOOKUP(A77,过21点!A:AV,48,0)</f>
        <v>0</v>
      </c>
      <c r="BF77" s="156"/>
      <c r="BG77" s="156"/>
    </row>
    <row r="78" customHeight="1" spans="1:59">
      <c r="A78" s="241" t="s">
        <v>1402</v>
      </c>
      <c r="B78" s="199" t="s">
        <v>53</v>
      </c>
      <c r="C78" s="199" t="s">
        <v>1364</v>
      </c>
      <c r="D78" s="199" t="s">
        <v>1365</v>
      </c>
      <c r="E78" s="141"/>
      <c r="F78" s="141"/>
      <c r="G78" s="144"/>
      <c r="H78" s="144"/>
      <c r="I78" s="212" t="s">
        <v>1403</v>
      </c>
      <c r="J78" s="212" t="s">
        <v>1404</v>
      </c>
      <c r="K78" s="141"/>
      <c r="L78" s="212" t="s">
        <v>1405</v>
      </c>
      <c r="M78" s="141"/>
      <c r="N78" s="144"/>
      <c r="O78" s="144"/>
      <c r="P78" s="212" t="s">
        <v>1406</v>
      </c>
      <c r="Q78" s="141"/>
      <c r="R78" s="212" t="s">
        <v>1407</v>
      </c>
      <c r="S78" s="141"/>
      <c r="T78" s="141"/>
      <c r="U78" s="144"/>
      <c r="V78" s="144"/>
      <c r="W78" s="141"/>
      <c r="X78" s="212" t="s">
        <v>1408</v>
      </c>
      <c r="Y78" s="141"/>
      <c r="Z78" s="212" t="s">
        <v>1409</v>
      </c>
      <c r="AA78" s="143"/>
      <c r="AB78" s="144"/>
      <c r="AC78" s="144"/>
      <c r="AD78" s="212" t="s">
        <v>1410</v>
      </c>
      <c r="AE78" s="141"/>
      <c r="AF78" s="141"/>
      <c r="AG78" s="212" t="s">
        <v>1411</v>
      </c>
      <c r="AH78" s="141"/>
      <c r="AI78" s="144"/>
      <c r="AJ78" s="156"/>
      <c r="AK78" s="156"/>
      <c r="AL78" s="156">
        <f t="shared" si="3"/>
        <v>0</v>
      </c>
      <c r="AM78" s="156">
        <f>VLOOKUP(A78,匹配!E:L,8,0)</f>
        <v>0</v>
      </c>
      <c r="AN78" s="156">
        <f>VLOOKUP(A78,匹配!E:F,2,0)</f>
        <v>0</v>
      </c>
      <c r="AO78" s="156"/>
      <c r="AP78" s="156">
        <f>VLOOKUP(A78,匹配!E:H,4,0)</f>
        <v>0</v>
      </c>
      <c r="AQ78" s="156">
        <f>VLOOKUP(A78,匹配!E:N,10,0)</f>
        <v>0</v>
      </c>
      <c r="AR78" s="156">
        <f>VLOOKUP(A78,匹配!E:I,5,0)</f>
        <v>1</v>
      </c>
      <c r="AS78" s="156">
        <f>VLOOKUP(A78,匹配!E:K,7,0)</f>
        <v>0</v>
      </c>
      <c r="AT78" s="156"/>
      <c r="AU78" s="156">
        <f>VLOOKUP(A78,匹配!E:M,9,0)</f>
        <v>0</v>
      </c>
      <c r="AV78" s="156"/>
      <c r="AW78" s="156"/>
      <c r="AX78" s="242"/>
      <c r="AY78" s="243"/>
      <c r="AZ78" s="156">
        <f t="shared" si="4"/>
        <v>21</v>
      </c>
      <c r="BA78" s="156">
        <f>VLOOKUP(A78,排班!A:AJ,36,0)</f>
        <v>21</v>
      </c>
      <c r="BB78" s="156">
        <v>10</v>
      </c>
      <c r="BC78" s="156">
        <v>10</v>
      </c>
      <c r="BD78" s="156"/>
      <c r="BE78" s="156">
        <f>VLOOKUP(A78,过21点!A:AV,48,0)</f>
        <v>0</v>
      </c>
      <c r="BF78" s="156"/>
      <c r="BG78" s="156"/>
    </row>
    <row r="79" customHeight="1" spans="1:59">
      <c r="A79" s="240" t="s">
        <v>1412</v>
      </c>
      <c r="B79" s="199" t="s">
        <v>53</v>
      </c>
      <c r="C79" s="199" t="s">
        <v>1364</v>
      </c>
      <c r="D79" s="199" t="s">
        <v>1365</v>
      </c>
      <c r="E79" s="141"/>
      <c r="F79" s="143" t="s">
        <v>1413</v>
      </c>
      <c r="G79" s="144"/>
      <c r="H79" s="144"/>
      <c r="I79" s="143" t="s">
        <v>1414</v>
      </c>
      <c r="J79" s="212" t="s">
        <v>1415</v>
      </c>
      <c r="K79" s="212" t="s">
        <v>1367</v>
      </c>
      <c r="L79" s="141"/>
      <c r="M79" s="143" t="s">
        <v>1416</v>
      </c>
      <c r="N79" s="144"/>
      <c r="O79" s="144"/>
      <c r="P79" s="141"/>
      <c r="Q79" s="141"/>
      <c r="R79" s="141"/>
      <c r="S79" s="141"/>
      <c r="T79" s="141"/>
      <c r="U79" s="144"/>
      <c r="V79" s="144"/>
      <c r="W79" s="141"/>
      <c r="X79" s="141"/>
      <c r="Y79" s="141"/>
      <c r="Z79" s="212" t="s">
        <v>1372</v>
      </c>
      <c r="AA79" s="141"/>
      <c r="AB79" s="143"/>
      <c r="AC79" s="143"/>
      <c r="AD79" s="143" t="s">
        <v>1417</v>
      </c>
      <c r="AE79" s="141"/>
      <c r="AF79" s="141"/>
      <c r="AG79" s="212" t="s">
        <v>1418</v>
      </c>
      <c r="AH79" s="143" t="s">
        <v>1419</v>
      </c>
      <c r="AI79" s="144"/>
      <c r="AJ79" s="156"/>
      <c r="AK79" s="156">
        <f>VLOOKUP(A79,匹配!A:B,2,0)</f>
        <v>3</v>
      </c>
      <c r="AL79" s="156">
        <f t="shared" si="3"/>
        <v>3</v>
      </c>
      <c r="AM79" s="156">
        <f>VLOOKUP(A79,匹配!E:L,8,0)</f>
        <v>0</v>
      </c>
      <c r="AN79" s="156">
        <f>VLOOKUP(A79,匹配!E:F,2,0)</f>
        <v>0</v>
      </c>
      <c r="AO79" s="156"/>
      <c r="AP79" s="156">
        <f>VLOOKUP(A79,匹配!E:H,4,0)</f>
        <v>0</v>
      </c>
      <c r="AQ79" s="156">
        <f>VLOOKUP(A79,匹配!E:N,10,0)</f>
        <v>0</v>
      </c>
      <c r="AR79" s="156">
        <f>VLOOKUP(A79,匹配!E:I,5,0)</f>
        <v>0</v>
      </c>
      <c r="AS79" s="156">
        <f>VLOOKUP(A79,匹配!E:K,7,0)</f>
        <v>0</v>
      </c>
      <c r="AT79" s="156"/>
      <c r="AU79" s="156">
        <f>VLOOKUP(A79,匹配!E:M,9,0)</f>
        <v>2</v>
      </c>
      <c r="AV79" s="156">
        <f>VLOOKUP(A79,离职!A:D,4,0)</f>
        <v>0</v>
      </c>
      <c r="AW79" s="156"/>
      <c r="AX79" s="242"/>
      <c r="AY79" s="243">
        <f>VLOOKUP(A79,离职!A:C,3,0)</f>
        <v>43189</v>
      </c>
      <c r="AZ79" s="156">
        <f t="shared" si="4"/>
        <v>22</v>
      </c>
      <c r="BA79" s="156">
        <v>22</v>
      </c>
      <c r="BB79" s="156">
        <v>14</v>
      </c>
      <c r="BC79" s="156">
        <v>14</v>
      </c>
      <c r="BD79" s="156"/>
      <c r="BE79" s="156">
        <f>VLOOKUP(A79,过21点!A:AV,48,0)</f>
        <v>0</v>
      </c>
      <c r="BF79" s="156"/>
      <c r="BG79" s="156"/>
    </row>
    <row r="80" customHeight="1" spans="1:59">
      <c r="A80" s="199" t="s">
        <v>1420</v>
      </c>
      <c r="B80" s="199" t="s">
        <v>53</v>
      </c>
      <c r="C80" s="199" t="s">
        <v>1364</v>
      </c>
      <c r="D80" s="199" t="s">
        <v>1421</v>
      </c>
      <c r="E80" s="144" t="s">
        <v>1422</v>
      </c>
      <c r="F80" s="143"/>
      <c r="G80" s="144"/>
      <c r="H80" s="144"/>
      <c r="I80" s="143" t="s">
        <v>1423</v>
      </c>
      <c r="J80" s="144" t="s">
        <v>1424</v>
      </c>
      <c r="K80" s="144" t="s">
        <v>1425</v>
      </c>
      <c r="L80" s="144" t="s">
        <v>1426</v>
      </c>
      <c r="M80" s="144" t="s">
        <v>1427</v>
      </c>
      <c r="N80" s="144"/>
      <c r="O80" s="144"/>
      <c r="P80" s="144" t="s">
        <v>1428</v>
      </c>
      <c r="Q80" s="144" t="s">
        <v>1429</v>
      </c>
      <c r="R80" s="144" t="s">
        <v>1430</v>
      </c>
      <c r="S80" s="144" t="s">
        <v>1431</v>
      </c>
      <c r="T80" s="144" t="s">
        <v>1432</v>
      </c>
      <c r="U80" s="144"/>
      <c r="V80" s="144"/>
      <c r="W80" s="144" t="s">
        <v>1433</v>
      </c>
      <c r="X80" s="144" t="s">
        <v>1434</v>
      </c>
      <c r="Y80" s="144" t="s">
        <v>1435</v>
      </c>
      <c r="Z80" s="144" t="s">
        <v>1436</v>
      </c>
      <c r="AA80" s="144" t="s">
        <v>1437</v>
      </c>
      <c r="AB80" s="144"/>
      <c r="AC80" s="144"/>
      <c r="AD80" s="144" t="s">
        <v>1438</v>
      </c>
      <c r="AE80" s="144" t="s">
        <v>1439</v>
      </c>
      <c r="AF80" s="144" t="s">
        <v>428</v>
      </c>
      <c r="AG80" s="144" t="s">
        <v>1440</v>
      </c>
      <c r="AH80" s="144" t="s">
        <v>1441</v>
      </c>
      <c r="AI80" s="144"/>
      <c r="AJ80" s="156"/>
      <c r="AK80" s="156">
        <f>VLOOKUP(A80,匹配!A:B,2,0)</f>
        <v>1</v>
      </c>
      <c r="AL80" s="156">
        <f t="shared" si="3"/>
        <v>1</v>
      </c>
      <c r="AM80" s="156">
        <f>VLOOKUP(A80,匹配!E:L,8,0)</f>
        <v>1</v>
      </c>
      <c r="AN80" s="156">
        <f>VLOOKUP(A80,匹配!E:F,2,0)</f>
        <v>0</v>
      </c>
      <c r="AO80" s="156"/>
      <c r="AP80" s="156">
        <f>VLOOKUP(A80,匹配!E:H,4,0)</f>
        <v>0</v>
      </c>
      <c r="AQ80" s="156">
        <f>VLOOKUP(A80,匹配!E:N,10,0)</f>
        <v>0</v>
      </c>
      <c r="AR80" s="156">
        <f>VLOOKUP(A80,匹配!E:I,5,0)</f>
        <v>0</v>
      </c>
      <c r="AS80" s="156">
        <f>VLOOKUP(A80,匹配!E:K,7,0)</f>
        <v>0</v>
      </c>
      <c r="AT80" s="156"/>
      <c r="AU80" s="156">
        <f>VLOOKUP(A80,匹配!E:M,9,0)</f>
        <v>0</v>
      </c>
      <c r="AV80" s="156"/>
      <c r="AW80" s="156"/>
      <c r="AX80" s="242"/>
      <c r="AY80" s="243"/>
      <c r="AZ80" s="156">
        <f t="shared" si="4"/>
        <v>21</v>
      </c>
      <c r="BA80" s="156">
        <f t="shared" si="5"/>
        <v>21</v>
      </c>
      <c r="BB80" s="156">
        <f>VLOOKUP(A80,过21点!A:AS,45,0)</f>
        <v>0</v>
      </c>
      <c r="BC80" s="156">
        <f>VLOOKUP(A80,过21点!A:AT,46,0)</f>
        <v>0</v>
      </c>
      <c r="BD80" s="156"/>
      <c r="BE80" s="156">
        <f>VLOOKUP(A80,过21点!A:AV,48,0)</f>
        <v>0</v>
      </c>
      <c r="BF80" s="156"/>
      <c r="BG80" s="156"/>
    </row>
    <row r="81" customHeight="1" spans="1:59">
      <c r="A81" s="241" t="s">
        <v>1442</v>
      </c>
      <c r="B81" s="199" t="s">
        <v>53</v>
      </c>
      <c r="C81" s="199" t="s">
        <v>1364</v>
      </c>
      <c r="D81" s="199" t="s">
        <v>1365</v>
      </c>
      <c r="E81" s="212" t="s">
        <v>1443</v>
      </c>
      <c r="F81" s="141"/>
      <c r="G81" s="144"/>
      <c r="H81" s="144"/>
      <c r="I81" s="212" t="s">
        <v>1444</v>
      </c>
      <c r="J81" s="141"/>
      <c r="K81" s="212" t="s">
        <v>1445</v>
      </c>
      <c r="L81" s="141"/>
      <c r="M81" s="141"/>
      <c r="N81" s="144"/>
      <c r="O81" s="144"/>
      <c r="P81" s="212" t="s">
        <v>1446</v>
      </c>
      <c r="Q81" s="141"/>
      <c r="R81" s="212" t="s">
        <v>1447</v>
      </c>
      <c r="S81" s="141"/>
      <c r="T81" s="212" t="s">
        <v>1448</v>
      </c>
      <c r="U81" s="144"/>
      <c r="V81" s="143"/>
      <c r="W81" s="212" t="s">
        <v>1449</v>
      </c>
      <c r="X81" s="141"/>
      <c r="Y81" s="212" t="s">
        <v>1385</v>
      </c>
      <c r="Z81" s="141"/>
      <c r="AA81" s="141"/>
      <c r="AB81" s="144"/>
      <c r="AC81" s="144"/>
      <c r="AD81" s="212" t="s">
        <v>1450</v>
      </c>
      <c r="AE81" s="212" t="s">
        <v>1451</v>
      </c>
      <c r="AF81" s="141"/>
      <c r="AG81" s="141"/>
      <c r="AH81" s="141"/>
      <c r="AI81" s="144"/>
      <c r="AJ81" s="156"/>
      <c r="AK81" s="156"/>
      <c r="AL81" s="156">
        <f t="shared" si="3"/>
        <v>0</v>
      </c>
      <c r="AM81" s="156">
        <f>VLOOKUP(A81,匹配!E:L,8,0)</f>
        <v>0</v>
      </c>
      <c r="AN81" s="156">
        <f>VLOOKUP(A81,匹配!E:F,2,0)</f>
        <v>0</v>
      </c>
      <c r="AO81" s="156"/>
      <c r="AP81" s="156">
        <f>VLOOKUP(A81,匹配!E:H,4,0)</f>
        <v>0</v>
      </c>
      <c r="AQ81" s="156">
        <f>VLOOKUP(A81,匹配!E:N,10,0)</f>
        <v>0</v>
      </c>
      <c r="AR81" s="156">
        <f>VLOOKUP(A81,匹配!E:I,5,0)</f>
        <v>1</v>
      </c>
      <c r="AS81" s="156">
        <f>VLOOKUP(A81,匹配!E:K,7,0)</f>
        <v>0</v>
      </c>
      <c r="AT81" s="156"/>
      <c r="AU81" s="156">
        <f>VLOOKUP(A81,匹配!E:M,9,0)</f>
        <v>0</v>
      </c>
      <c r="AV81" s="156"/>
      <c r="AW81" s="156"/>
      <c r="AX81" s="242"/>
      <c r="AY81" s="243"/>
      <c r="AZ81" s="156">
        <f t="shared" si="4"/>
        <v>21</v>
      </c>
      <c r="BA81" s="156">
        <f>VLOOKUP(A81,排班!A:AJ,36,0)</f>
        <v>21</v>
      </c>
      <c r="BB81" s="156">
        <v>14</v>
      </c>
      <c r="BC81" s="156">
        <v>14</v>
      </c>
      <c r="BD81" s="156"/>
      <c r="BE81" s="156">
        <f>VLOOKUP(A81,过21点!A:AV,48,0)</f>
        <v>0</v>
      </c>
      <c r="BF81" s="156"/>
      <c r="BG81" s="156"/>
    </row>
    <row r="82" customHeight="1" spans="1:59">
      <c r="A82" s="241" t="s">
        <v>1452</v>
      </c>
      <c r="B82" s="199" t="s">
        <v>53</v>
      </c>
      <c r="C82" s="199" t="s">
        <v>1364</v>
      </c>
      <c r="D82" s="199" t="s">
        <v>1365</v>
      </c>
      <c r="E82" s="212" t="s">
        <v>1453</v>
      </c>
      <c r="F82" s="212" t="s">
        <v>1454</v>
      </c>
      <c r="G82" s="144"/>
      <c r="H82" s="144"/>
      <c r="I82" s="141"/>
      <c r="J82" s="141"/>
      <c r="K82" s="141"/>
      <c r="L82" s="141"/>
      <c r="M82" s="141"/>
      <c r="N82" s="144"/>
      <c r="O82" s="144"/>
      <c r="P82" s="141"/>
      <c r="Q82" s="141"/>
      <c r="R82" s="141"/>
      <c r="S82" s="212" t="s">
        <v>1455</v>
      </c>
      <c r="T82" s="212" t="s">
        <v>1456</v>
      </c>
      <c r="U82" s="144"/>
      <c r="V82" s="144"/>
      <c r="W82" s="141"/>
      <c r="X82" s="141"/>
      <c r="Y82" s="141"/>
      <c r="Z82" s="141"/>
      <c r="AA82" s="212" t="s">
        <v>1457</v>
      </c>
      <c r="AB82" s="144"/>
      <c r="AC82" s="144"/>
      <c r="AD82" s="141"/>
      <c r="AE82" s="141"/>
      <c r="AF82" s="212" t="s">
        <v>1458</v>
      </c>
      <c r="AG82" s="141"/>
      <c r="AH82" s="141"/>
      <c r="AI82" s="144"/>
      <c r="AJ82" s="156"/>
      <c r="AK82" s="156"/>
      <c r="AL82" s="156">
        <f t="shared" si="3"/>
        <v>0</v>
      </c>
      <c r="AM82" s="156"/>
      <c r="AN82" s="156"/>
      <c r="AO82" s="156"/>
      <c r="AP82" s="156"/>
      <c r="AQ82" s="156"/>
      <c r="AR82" s="156"/>
      <c r="AS82" s="156"/>
      <c r="AT82" s="156"/>
      <c r="AU82" s="156"/>
      <c r="AV82" s="156"/>
      <c r="AW82" s="156"/>
      <c r="AX82" s="242"/>
      <c r="AY82" s="243"/>
      <c r="AZ82" s="156">
        <f t="shared" si="4"/>
        <v>22</v>
      </c>
      <c r="BA82" s="156">
        <f>VLOOKUP(A82,排班!A:AJ,36,0)</f>
        <v>22</v>
      </c>
      <c r="BB82" s="156">
        <v>11</v>
      </c>
      <c r="BC82" s="156">
        <v>11</v>
      </c>
      <c r="BD82" s="156"/>
      <c r="BE82" s="156">
        <f>VLOOKUP(A82,过21点!A:AV,48,0)</f>
        <v>0</v>
      </c>
      <c r="BF82" s="156"/>
      <c r="BG82" s="156"/>
    </row>
    <row r="83" customHeight="1" spans="1:59">
      <c r="A83" s="241" t="s">
        <v>1459</v>
      </c>
      <c r="B83" s="199" t="s">
        <v>53</v>
      </c>
      <c r="C83" s="199" t="s">
        <v>1460</v>
      </c>
      <c r="D83" s="199" t="s">
        <v>1461</v>
      </c>
      <c r="E83" s="144" t="s">
        <v>1431</v>
      </c>
      <c r="F83" s="142" t="s">
        <v>1462</v>
      </c>
      <c r="G83" s="144"/>
      <c r="H83" s="144"/>
      <c r="I83" s="144" t="s">
        <v>1463</v>
      </c>
      <c r="J83" s="144" t="s">
        <v>397</v>
      </c>
      <c r="K83" s="144" t="s">
        <v>1464</v>
      </c>
      <c r="L83" s="144" t="s">
        <v>1465</v>
      </c>
      <c r="M83" s="144" t="s">
        <v>1466</v>
      </c>
      <c r="N83" s="144"/>
      <c r="O83" s="144"/>
      <c r="P83" s="142" t="s">
        <v>1467</v>
      </c>
      <c r="Q83" s="142" t="s">
        <v>1468</v>
      </c>
      <c r="R83" s="142" t="s">
        <v>1469</v>
      </c>
      <c r="S83" s="142" t="s">
        <v>1470</v>
      </c>
      <c r="T83" s="142" t="s">
        <v>1471</v>
      </c>
      <c r="U83" s="144"/>
      <c r="V83" s="144"/>
      <c r="W83" s="143"/>
      <c r="X83" s="144" t="s">
        <v>1472</v>
      </c>
      <c r="Y83" s="141"/>
      <c r="Z83" s="141"/>
      <c r="AA83" s="144" t="s">
        <v>1473</v>
      </c>
      <c r="AB83" s="144" t="s">
        <v>1474</v>
      </c>
      <c r="AC83" s="144" t="s">
        <v>1475</v>
      </c>
      <c r="AD83" s="144" t="s">
        <v>1476</v>
      </c>
      <c r="AE83" s="141"/>
      <c r="AF83" s="141"/>
      <c r="AG83" s="142" t="s">
        <v>1477</v>
      </c>
      <c r="AH83" s="142" t="s">
        <v>1478</v>
      </c>
      <c r="AI83" s="144" t="s">
        <v>1479</v>
      </c>
      <c r="AJ83" s="156"/>
      <c r="AK83" s="156"/>
      <c r="AL83" s="156">
        <f t="shared" si="3"/>
        <v>0</v>
      </c>
      <c r="AM83" s="156">
        <f>VLOOKUP(A83,匹配!E:L,8,0)</f>
        <v>0</v>
      </c>
      <c r="AN83" s="156">
        <f>VLOOKUP(A83,匹配!E:F,2,0)</f>
        <v>0</v>
      </c>
      <c r="AO83" s="156"/>
      <c r="AP83" s="156">
        <f>VLOOKUP(A83,匹配!E:H,4,0)</f>
        <v>0</v>
      </c>
      <c r="AQ83" s="156">
        <f>VLOOKUP(A83,匹配!E:N,10,0)</f>
        <v>0</v>
      </c>
      <c r="AR83" s="156">
        <f>VLOOKUP(A83,匹配!E:I,5,0)</f>
        <v>1</v>
      </c>
      <c r="AS83" s="156">
        <f>VLOOKUP(A83,匹配!E:K,7,0)</f>
        <v>0</v>
      </c>
      <c r="AT83" s="156"/>
      <c r="AU83" s="156">
        <f>VLOOKUP(A83,匹配!E:M,9,0)</f>
        <v>0</v>
      </c>
      <c r="AV83" s="156"/>
      <c r="AW83" s="156"/>
      <c r="AX83" s="242"/>
      <c r="AY83" s="243"/>
      <c r="AZ83" s="156">
        <f t="shared" si="4"/>
        <v>20</v>
      </c>
      <c r="BA83" s="156">
        <f>VLOOKUP(A83,排班!A:AJ,36,0)</f>
        <v>20</v>
      </c>
      <c r="BB83" s="156">
        <f>VLOOKUP(A83,过21点!A:AS,45,0)</f>
        <v>0</v>
      </c>
      <c r="BC83" s="156">
        <f>VLOOKUP(A83,过21点!A:AT,46,0)</f>
        <v>0</v>
      </c>
      <c r="BD83" s="156"/>
      <c r="BE83" s="156">
        <f>VLOOKUP(A83,过21点!A:AV,48,0)</f>
        <v>0</v>
      </c>
      <c r="BF83" s="156"/>
      <c r="BG83" s="156"/>
    </row>
    <row r="84" customHeight="1" spans="1:59">
      <c r="A84" s="241" t="s">
        <v>1480</v>
      </c>
      <c r="B84" s="199" t="s">
        <v>53</v>
      </c>
      <c r="C84" s="199" t="s">
        <v>1460</v>
      </c>
      <c r="D84" s="199" t="s">
        <v>1481</v>
      </c>
      <c r="E84" s="144" t="s">
        <v>1482</v>
      </c>
      <c r="F84" s="142" t="s">
        <v>1483</v>
      </c>
      <c r="G84" s="144" t="s">
        <v>1484</v>
      </c>
      <c r="H84" s="144"/>
      <c r="I84" s="141"/>
      <c r="J84" s="142" t="s">
        <v>1485</v>
      </c>
      <c r="K84" s="142" t="s">
        <v>1486</v>
      </c>
      <c r="L84" s="143" t="s">
        <v>1487</v>
      </c>
      <c r="M84" s="142" t="s">
        <v>1488</v>
      </c>
      <c r="N84" s="144" t="s">
        <v>1489</v>
      </c>
      <c r="O84" s="144"/>
      <c r="P84" s="141"/>
      <c r="Q84" s="142" t="s">
        <v>1490</v>
      </c>
      <c r="R84" s="142" t="s">
        <v>1491</v>
      </c>
      <c r="S84" s="144" t="s">
        <v>1492</v>
      </c>
      <c r="T84" s="142" t="s">
        <v>1493</v>
      </c>
      <c r="U84" s="144" t="s">
        <v>1494</v>
      </c>
      <c r="V84" s="144"/>
      <c r="W84" s="141"/>
      <c r="X84" s="142" t="s">
        <v>1495</v>
      </c>
      <c r="Y84" s="142" t="s">
        <v>1496</v>
      </c>
      <c r="Z84" s="142" t="s">
        <v>1497</v>
      </c>
      <c r="AA84" s="142" t="s">
        <v>1488</v>
      </c>
      <c r="AB84" s="144" t="s">
        <v>1498</v>
      </c>
      <c r="AC84" s="144"/>
      <c r="AD84" s="141"/>
      <c r="AE84" s="142" t="s">
        <v>1499</v>
      </c>
      <c r="AF84" s="142" t="s">
        <v>1500</v>
      </c>
      <c r="AG84" s="142" t="s">
        <v>1501</v>
      </c>
      <c r="AH84" s="142" t="s">
        <v>1502</v>
      </c>
      <c r="AI84" s="144" t="s">
        <v>1498</v>
      </c>
      <c r="AJ84" s="156"/>
      <c r="AK84" s="156">
        <f>VLOOKUP(A84,匹配!A:B,2,0)</f>
        <v>1</v>
      </c>
      <c r="AL84" s="156">
        <f t="shared" si="3"/>
        <v>1</v>
      </c>
      <c r="AM84" s="156"/>
      <c r="AN84" s="156"/>
      <c r="AO84" s="156"/>
      <c r="AP84" s="156"/>
      <c r="AQ84" s="156"/>
      <c r="AR84" s="156"/>
      <c r="AS84" s="156"/>
      <c r="AT84" s="156"/>
      <c r="AU84" s="156"/>
      <c r="AV84" s="156"/>
      <c r="AW84" s="156"/>
      <c r="AX84" s="242"/>
      <c r="AY84" s="243"/>
      <c r="AZ84" s="156">
        <f t="shared" si="4"/>
        <v>23</v>
      </c>
      <c r="BA84" s="156">
        <f>VLOOKUP(A84,排班!A:AJ,36,0)</f>
        <v>23</v>
      </c>
      <c r="BB84" s="156">
        <f>VLOOKUP(A84,过21点!A:AS,45,0)</f>
        <v>0</v>
      </c>
      <c r="BC84" s="156">
        <f>VLOOKUP(A84,过21点!A:AT,46,0)</f>
        <v>0</v>
      </c>
      <c r="BD84" s="156"/>
      <c r="BE84" s="156">
        <f>VLOOKUP(A84,过21点!A:AV,48,0)</f>
        <v>0</v>
      </c>
      <c r="BF84" s="156"/>
      <c r="BG84" s="156"/>
    </row>
    <row r="85" customHeight="1" spans="1:59">
      <c r="A85" s="241" t="s">
        <v>1503</v>
      </c>
      <c r="B85" s="199" t="s">
        <v>53</v>
      </c>
      <c r="C85" s="199" t="s">
        <v>1460</v>
      </c>
      <c r="D85" s="199" t="s">
        <v>1481</v>
      </c>
      <c r="E85" s="142" t="s">
        <v>1504</v>
      </c>
      <c r="F85" s="142" t="s">
        <v>1505</v>
      </c>
      <c r="G85" s="144"/>
      <c r="H85" s="144"/>
      <c r="I85" s="142" t="s">
        <v>1506</v>
      </c>
      <c r="J85" s="142" t="s">
        <v>1507</v>
      </c>
      <c r="K85" s="142" t="s">
        <v>1508</v>
      </c>
      <c r="L85" s="142" t="s">
        <v>1509</v>
      </c>
      <c r="M85" s="142" t="s">
        <v>1510</v>
      </c>
      <c r="N85" s="144"/>
      <c r="O85" s="144"/>
      <c r="P85" s="142" t="s">
        <v>1511</v>
      </c>
      <c r="Q85" s="142" t="s">
        <v>1512</v>
      </c>
      <c r="R85" s="142" t="s">
        <v>1513</v>
      </c>
      <c r="S85" s="142" t="s">
        <v>1514</v>
      </c>
      <c r="T85" s="142" t="s">
        <v>1515</v>
      </c>
      <c r="U85" s="144"/>
      <c r="V85" s="144"/>
      <c r="W85" s="142" t="s">
        <v>1516</v>
      </c>
      <c r="X85" s="142" t="s">
        <v>1479</v>
      </c>
      <c r="Y85" s="141"/>
      <c r="Z85" s="142" t="s">
        <v>1517</v>
      </c>
      <c r="AA85" s="142" t="s">
        <v>1518</v>
      </c>
      <c r="AB85" s="143"/>
      <c r="AC85" s="144"/>
      <c r="AD85" s="142" t="s">
        <v>1519</v>
      </c>
      <c r="AE85" s="142" t="s">
        <v>1520</v>
      </c>
      <c r="AF85" s="142" t="s">
        <v>1521</v>
      </c>
      <c r="AG85" s="142" t="s">
        <v>1522</v>
      </c>
      <c r="AH85" s="141"/>
      <c r="AI85" s="144"/>
      <c r="AJ85" s="156"/>
      <c r="AK85" s="156"/>
      <c r="AL85" s="156">
        <f t="shared" si="3"/>
        <v>0</v>
      </c>
      <c r="AM85" s="156">
        <f>VLOOKUP(A85,匹配!E:L,8,0)</f>
        <v>0</v>
      </c>
      <c r="AN85" s="156">
        <f>VLOOKUP(A85,匹配!E:F,2,0)</f>
        <v>0</v>
      </c>
      <c r="AO85" s="156"/>
      <c r="AP85" s="156">
        <f>VLOOKUP(A85,匹配!E:H,4,0)</f>
        <v>0</v>
      </c>
      <c r="AQ85" s="156">
        <f>VLOOKUP(A85,匹配!E:N,10,0)</f>
        <v>0</v>
      </c>
      <c r="AR85" s="156">
        <f>VLOOKUP(A85,匹配!E:I,5,0)</f>
        <v>0.5</v>
      </c>
      <c r="AS85" s="156">
        <f>VLOOKUP(A85,匹配!E:K,7,0)</f>
        <v>0</v>
      </c>
      <c r="AT85" s="156"/>
      <c r="AU85" s="156">
        <f>VLOOKUP(A85,匹配!E:M,9,0)</f>
        <v>0</v>
      </c>
      <c r="AV85" s="156"/>
      <c r="AW85" s="156"/>
      <c r="AX85" s="242"/>
      <c r="AY85" s="243"/>
      <c r="AZ85" s="156">
        <f t="shared" si="4"/>
        <v>20.5</v>
      </c>
      <c r="BA85" s="156">
        <v>20.5</v>
      </c>
      <c r="BB85" s="156">
        <f>VLOOKUP(A85,过21点!A:AS,45,0)</f>
        <v>0</v>
      </c>
      <c r="BC85" s="156">
        <f>VLOOKUP(A85,过21点!A:AT,46,0)</f>
        <v>0</v>
      </c>
      <c r="BD85" s="156"/>
      <c r="BE85" s="156">
        <f>VLOOKUP(A85,过21点!A:AV,48,0)</f>
        <v>0</v>
      </c>
      <c r="BF85" s="156"/>
      <c r="BG85" s="156"/>
    </row>
    <row r="86" customHeight="1" spans="1:59">
      <c r="A86" s="241" t="s">
        <v>1523</v>
      </c>
      <c r="B86" s="199" t="s">
        <v>53</v>
      </c>
      <c r="C86" s="199" t="s">
        <v>1460</v>
      </c>
      <c r="D86" s="199" t="s">
        <v>1461</v>
      </c>
      <c r="E86" s="142" t="s">
        <v>1524</v>
      </c>
      <c r="F86" s="144" t="s">
        <v>1525</v>
      </c>
      <c r="G86" s="144" t="s">
        <v>1526</v>
      </c>
      <c r="H86" s="144"/>
      <c r="I86" s="141"/>
      <c r="J86" s="144" t="s">
        <v>1527</v>
      </c>
      <c r="K86" s="144" t="s">
        <v>1528</v>
      </c>
      <c r="L86" s="142" t="s">
        <v>1529</v>
      </c>
      <c r="M86" s="142" t="s">
        <v>1530</v>
      </c>
      <c r="N86" s="144" t="s">
        <v>1531</v>
      </c>
      <c r="O86" s="144"/>
      <c r="P86" s="141"/>
      <c r="Q86" s="144" t="s">
        <v>718</v>
      </c>
      <c r="R86" s="144" t="s">
        <v>1532</v>
      </c>
      <c r="S86" s="144" t="s">
        <v>1533</v>
      </c>
      <c r="T86" s="144" t="s">
        <v>1534</v>
      </c>
      <c r="U86" s="144" t="s">
        <v>1535</v>
      </c>
      <c r="V86" s="144"/>
      <c r="W86" s="144" t="s">
        <v>787</v>
      </c>
      <c r="X86" s="142" t="s">
        <v>1536</v>
      </c>
      <c r="Y86" s="144" t="s">
        <v>1537</v>
      </c>
      <c r="Z86" s="144" t="s">
        <v>1538</v>
      </c>
      <c r="AA86" s="144" t="s">
        <v>1539</v>
      </c>
      <c r="AB86" s="144"/>
      <c r="AC86" s="144"/>
      <c r="AD86" s="141"/>
      <c r="AE86" s="144" t="s">
        <v>1540</v>
      </c>
      <c r="AF86" s="142" t="s">
        <v>1541</v>
      </c>
      <c r="AG86" s="142" t="s">
        <v>1542</v>
      </c>
      <c r="AH86" s="142" t="s">
        <v>1543</v>
      </c>
      <c r="AI86" s="144" t="s">
        <v>1544</v>
      </c>
      <c r="AJ86" s="156"/>
      <c r="AK86" s="156"/>
      <c r="AL86" s="156">
        <f t="shared" si="3"/>
        <v>0</v>
      </c>
      <c r="AM86" s="156"/>
      <c r="AN86" s="156"/>
      <c r="AO86" s="156"/>
      <c r="AP86" s="156"/>
      <c r="AQ86" s="156"/>
      <c r="AR86" s="156"/>
      <c r="AS86" s="156"/>
      <c r="AT86" s="156"/>
      <c r="AU86" s="156"/>
      <c r="AV86" s="156"/>
      <c r="AW86" s="156"/>
      <c r="AX86" s="242"/>
      <c r="AY86" s="243"/>
      <c r="AZ86" s="156">
        <f t="shared" si="4"/>
        <v>23</v>
      </c>
      <c r="BA86" s="156">
        <f>VLOOKUP(A86,排班!A:AJ,36,0)</f>
        <v>23</v>
      </c>
      <c r="BB86" s="156">
        <f>VLOOKUP(A86,过21点!A:AS,45,0)</f>
        <v>0</v>
      </c>
      <c r="BC86" s="156">
        <f>VLOOKUP(A86,过21点!A:AT,46,0)</f>
        <v>0</v>
      </c>
      <c r="BD86" s="156"/>
      <c r="BE86" s="156">
        <f>VLOOKUP(A86,过21点!A:AV,48,0)</f>
        <v>0</v>
      </c>
      <c r="BF86" s="156"/>
      <c r="BG86" s="156"/>
    </row>
    <row r="87" customHeight="1" spans="1:59">
      <c r="A87" s="241" t="s">
        <v>1545</v>
      </c>
      <c r="B87" s="199" t="s">
        <v>53</v>
      </c>
      <c r="C87" s="199" t="s">
        <v>1460</v>
      </c>
      <c r="D87" s="199" t="s">
        <v>1481</v>
      </c>
      <c r="E87" s="141"/>
      <c r="F87" s="144" t="s">
        <v>891</v>
      </c>
      <c r="G87" s="144" t="s">
        <v>1546</v>
      </c>
      <c r="H87" s="144" t="s">
        <v>1547</v>
      </c>
      <c r="I87" s="144" t="s">
        <v>1548</v>
      </c>
      <c r="J87" s="144" t="s">
        <v>656</v>
      </c>
      <c r="K87" s="144" t="s">
        <v>1549</v>
      </c>
      <c r="L87" s="144" t="s">
        <v>1550</v>
      </c>
      <c r="M87" s="212" t="s">
        <v>1551</v>
      </c>
      <c r="N87" s="144"/>
      <c r="O87" s="144"/>
      <c r="P87" s="142" t="s">
        <v>1552</v>
      </c>
      <c r="Q87" s="142" t="s">
        <v>1553</v>
      </c>
      <c r="R87" s="142" t="s">
        <v>1554</v>
      </c>
      <c r="S87" s="142" t="s">
        <v>1555</v>
      </c>
      <c r="T87" s="142" t="s">
        <v>1556</v>
      </c>
      <c r="U87" s="144" t="s">
        <v>1557</v>
      </c>
      <c r="V87" s="144" t="s">
        <v>1558</v>
      </c>
      <c r="W87" s="142" t="s">
        <v>1559</v>
      </c>
      <c r="X87" s="141"/>
      <c r="Y87" s="141"/>
      <c r="Z87" s="141"/>
      <c r="AA87" s="141"/>
      <c r="AB87" s="143"/>
      <c r="AC87" s="143"/>
      <c r="AD87" s="143"/>
      <c r="AE87" s="143"/>
      <c r="AF87" s="143"/>
      <c r="AG87" s="143"/>
      <c r="AH87" s="143"/>
      <c r="AI87" s="143"/>
      <c r="AJ87" s="156"/>
      <c r="AK87" s="156"/>
      <c r="AL87" s="156">
        <f t="shared" si="3"/>
        <v>0</v>
      </c>
      <c r="AM87" s="156">
        <f>VLOOKUP(A87,匹配!E:L,8,0)</f>
        <v>0</v>
      </c>
      <c r="AN87" s="156">
        <f>VLOOKUP(A87,匹配!E:F,2,0)</f>
        <v>0</v>
      </c>
      <c r="AO87" s="156"/>
      <c r="AP87" s="156">
        <v>5</v>
      </c>
      <c r="AQ87" s="156">
        <f>VLOOKUP(A87,匹配!E:N,10,0)</f>
        <v>0</v>
      </c>
      <c r="AR87" s="156">
        <f>VLOOKUP(A87,匹配!E:I,5,0)</f>
        <v>2</v>
      </c>
      <c r="AS87" s="156">
        <f>VLOOKUP(A87,匹配!E:K,7,0)</f>
        <v>0</v>
      </c>
      <c r="AT87" s="156"/>
      <c r="AU87" s="156">
        <f>VLOOKUP(A87,匹配!E:M,9,0)</f>
        <v>0</v>
      </c>
      <c r="AV87" s="156"/>
      <c r="AW87" s="156"/>
      <c r="AX87" s="242"/>
      <c r="AY87" s="243"/>
      <c r="AZ87" s="156">
        <f t="shared" si="4"/>
        <v>16</v>
      </c>
      <c r="BA87" s="156">
        <f>VLOOKUP(A87,排班!A:AJ,36,0)</f>
        <v>16</v>
      </c>
      <c r="BB87" s="156">
        <f>VLOOKUP(A87,过21点!A:AS,45,0)</f>
        <v>0</v>
      </c>
      <c r="BC87" s="156">
        <v>0</v>
      </c>
      <c r="BD87" s="156"/>
      <c r="BE87" s="156">
        <f>VLOOKUP(A87,过21点!A:AV,48,0)</f>
        <v>0</v>
      </c>
      <c r="BF87" s="156"/>
      <c r="BG87" s="156"/>
    </row>
    <row r="88" customHeight="1" spans="1:59">
      <c r="A88" s="241" t="s">
        <v>1560</v>
      </c>
      <c r="B88" s="199" t="s">
        <v>53</v>
      </c>
      <c r="C88" s="199" t="s">
        <v>1460</v>
      </c>
      <c r="D88" s="199" t="s">
        <v>1461</v>
      </c>
      <c r="E88" s="141"/>
      <c r="F88" s="144" t="s">
        <v>1561</v>
      </c>
      <c r="G88" s="144" t="s">
        <v>1562</v>
      </c>
      <c r="H88" s="144" t="s">
        <v>1437</v>
      </c>
      <c r="I88" s="144" t="s">
        <v>1563</v>
      </c>
      <c r="J88" s="144" t="s">
        <v>1564</v>
      </c>
      <c r="K88" s="141"/>
      <c r="L88" s="141"/>
      <c r="M88" s="144" t="s">
        <v>1565</v>
      </c>
      <c r="N88" s="144" t="s">
        <v>1550</v>
      </c>
      <c r="O88" s="144" t="s">
        <v>1566</v>
      </c>
      <c r="P88" s="141"/>
      <c r="Q88" s="144" t="s">
        <v>1567</v>
      </c>
      <c r="R88" s="144" t="s">
        <v>1568</v>
      </c>
      <c r="S88" s="141"/>
      <c r="T88" s="144" t="s">
        <v>1569</v>
      </c>
      <c r="U88" s="144" t="s">
        <v>1570</v>
      </c>
      <c r="V88" s="144" t="s">
        <v>1571</v>
      </c>
      <c r="W88" s="144" t="s">
        <v>1572</v>
      </c>
      <c r="X88" s="141"/>
      <c r="Y88" s="144" t="s">
        <v>1573</v>
      </c>
      <c r="Z88" s="144" t="s">
        <v>1574</v>
      </c>
      <c r="AA88" s="141"/>
      <c r="AB88" s="144" t="s">
        <v>1575</v>
      </c>
      <c r="AC88" s="144" t="s">
        <v>635</v>
      </c>
      <c r="AD88" s="144" t="s">
        <v>1576</v>
      </c>
      <c r="AE88" s="144" t="s">
        <v>1577</v>
      </c>
      <c r="AF88" s="144" t="s">
        <v>1578</v>
      </c>
      <c r="AG88" s="144" t="s">
        <v>1579</v>
      </c>
      <c r="AH88" s="142" t="s">
        <v>1580</v>
      </c>
      <c r="AI88" s="144"/>
      <c r="AJ88" s="156"/>
      <c r="AK88" s="156"/>
      <c r="AL88" s="156">
        <f t="shared" si="3"/>
        <v>0</v>
      </c>
      <c r="AM88" s="156"/>
      <c r="AN88" s="156"/>
      <c r="AO88" s="156"/>
      <c r="AP88" s="156"/>
      <c r="AQ88" s="156"/>
      <c r="AR88" s="156"/>
      <c r="AS88" s="156"/>
      <c r="AT88" s="156"/>
      <c r="AU88" s="156"/>
      <c r="AV88" s="156"/>
      <c r="AW88" s="156"/>
      <c r="AX88" s="242"/>
      <c r="AY88" s="243"/>
      <c r="AZ88" s="156">
        <f t="shared" si="4"/>
        <v>23</v>
      </c>
      <c r="BA88" s="156">
        <f>VLOOKUP(A88,排班!A:AJ,36,0)</f>
        <v>23</v>
      </c>
      <c r="BB88" s="156">
        <f>VLOOKUP(A88,过21点!A:AS,45,0)</f>
        <v>0</v>
      </c>
      <c r="BC88" s="156">
        <f>VLOOKUP(A88,过21点!A:AT,46,0)</f>
        <v>0</v>
      </c>
      <c r="BD88" s="156"/>
      <c r="BE88" s="156">
        <f>VLOOKUP(A88,过21点!A:AV,48,0)</f>
        <v>0</v>
      </c>
      <c r="BF88" s="156"/>
      <c r="BG88" s="156"/>
    </row>
    <row r="89" customHeight="1" spans="1:59">
      <c r="A89" s="241" t="s">
        <v>1581</v>
      </c>
      <c r="B89" s="199" t="s">
        <v>53</v>
      </c>
      <c r="C89" s="199" t="s">
        <v>1460</v>
      </c>
      <c r="D89" s="199" t="s">
        <v>1461</v>
      </c>
      <c r="E89" s="143" t="s">
        <v>1582</v>
      </c>
      <c r="F89" s="141"/>
      <c r="G89" s="144"/>
      <c r="H89" s="144" t="s">
        <v>1583</v>
      </c>
      <c r="I89" s="143" t="s">
        <v>1584</v>
      </c>
      <c r="J89" s="143" t="s">
        <v>1585</v>
      </c>
      <c r="K89" s="143" t="s">
        <v>1586</v>
      </c>
      <c r="L89" s="143" t="s">
        <v>1587</v>
      </c>
      <c r="M89" s="141"/>
      <c r="N89" s="144"/>
      <c r="O89" s="144" t="s">
        <v>1567</v>
      </c>
      <c r="P89" s="144" t="s">
        <v>1588</v>
      </c>
      <c r="Q89" s="144" t="s">
        <v>1589</v>
      </c>
      <c r="R89" s="144" t="s">
        <v>1590</v>
      </c>
      <c r="S89" s="144" t="s">
        <v>1591</v>
      </c>
      <c r="T89" s="141"/>
      <c r="U89" s="144"/>
      <c r="V89" s="144" t="s">
        <v>1475</v>
      </c>
      <c r="W89" s="142" t="s">
        <v>1592</v>
      </c>
      <c r="X89" s="142" t="s">
        <v>1593</v>
      </c>
      <c r="Y89" s="142" t="s">
        <v>1594</v>
      </c>
      <c r="Z89" s="142" t="s">
        <v>1507</v>
      </c>
      <c r="AA89" s="142" t="s">
        <v>1595</v>
      </c>
      <c r="AB89" s="144"/>
      <c r="AC89" s="144"/>
      <c r="AD89" s="144" t="s">
        <v>1596</v>
      </c>
      <c r="AE89" s="144" t="s">
        <v>1597</v>
      </c>
      <c r="AF89" s="142" t="s">
        <v>1598</v>
      </c>
      <c r="AG89" s="142" t="s">
        <v>1599</v>
      </c>
      <c r="AH89" s="141"/>
      <c r="AI89" s="144"/>
      <c r="AJ89" s="156"/>
      <c r="AK89" s="156">
        <f>VLOOKUP(A89,匹配!A:B,2,0)</f>
        <v>5</v>
      </c>
      <c r="AL89" s="156">
        <f t="shared" si="3"/>
        <v>5</v>
      </c>
      <c r="AM89" s="156"/>
      <c r="AN89" s="156"/>
      <c r="AO89" s="156"/>
      <c r="AP89" s="156"/>
      <c r="AQ89" s="156"/>
      <c r="AR89" s="156"/>
      <c r="AS89" s="156"/>
      <c r="AT89" s="156"/>
      <c r="AU89" s="156"/>
      <c r="AV89" s="156"/>
      <c r="AW89" s="156"/>
      <c r="AX89" s="242"/>
      <c r="AY89" s="243"/>
      <c r="AZ89" s="156">
        <f t="shared" si="4"/>
        <v>21</v>
      </c>
      <c r="BA89" s="156">
        <f>VLOOKUP(A89,排班!A:AJ,36,0)</f>
        <v>21</v>
      </c>
      <c r="BB89" s="156">
        <f>VLOOKUP(A89,过21点!A:AS,45,0)</f>
        <v>0</v>
      </c>
      <c r="BC89" s="156">
        <f>VLOOKUP(A89,过21点!A:AT,46,0)</f>
        <v>0</v>
      </c>
      <c r="BD89" s="156"/>
      <c r="BE89" s="156">
        <f>VLOOKUP(A89,过21点!A:AV,48,0)</f>
        <v>0</v>
      </c>
      <c r="BF89" s="156"/>
      <c r="BG89" s="156"/>
    </row>
    <row r="90" customHeight="1" spans="1:59">
      <c r="A90" s="241" t="s">
        <v>1600</v>
      </c>
      <c r="B90" s="199" t="s">
        <v>53</v>
      </c>
      <c r="C90" s="199" t="s">
        <v>1460</v>
      </c>
      <c r="D90" s="199" t="s">
        <v>1461</v>
      </c>
      <c r="E90" s="144" t="s">
        <v>1601</v>
      </c>
      <c r="F90" s="144" t="s">
        <v>1561</v>
      </c>
      <c r="G90" s="144" t="s">
        <v>1484</v>
      </c>
      <c r="H90" s="144" t="s">
        <v>1602</v>
      </c>
      <c r="I90" s="142" t="s">
        <v>1603</v>
      </c>
      <c r="J90" s="141"/>
      <c r="K90" s="141"/>
      <c r="L90" s="144" t="s">
        <v>1604</v>
      </c>
      <c r="M90" s="142" t="s">
        <v>1605</v>
      </c>
      <c r="N90" s="144" t="s">
        <v>1606</v>
      </c>
      <c r="O90" s="144" t="s">
        <v>1580</v>
      </c>
      <c r="P90" s="141"/>
      <c r="Q90" s="141"/>
      <c r="R90" s="144" t="s">
        <v>1607</v>
      </c>
      <c r="S90" s="142" t="s">
        <v>1608</v>
      </c>
      <c r="T90" s="144" t="s">
        <v>1475</v>
      </c>
      <c r="U90" s="144" t="s">
        <v>1609</v>
      </c>
      <c r="V90" s="144" t="s">
        <v>1610</v>
      </c>
      <c r="W90" s="142" t="s">
        <v>1611</v>
      </c>
      <c r="X90" s="141"/>
      <c r="Y90" s="144" t="s">
        <v>1612</v>
      </c>
      <c r="Z90" s="144" t="s">
        <v>1613</v>
      </c>
      <c r="AA90" s="144" t="s">
        <v>1561</v>
      </c>
      <c r="AB90" s="144" t="s">
        <v>1614</v>
      </c>
      <c r="AC90" s="144"/>
      <c r="AD90" s="141"/>
      <c r="AE90" s="141"/>
      <c r="AF90" s="144" t="s">
        <v>719</v>
      </c>
      <c r="AG90" s="144" t="s">
        <v>1615</v>
      </c>
      <c r="AH90" s="144" t="s">
        <v>1616</v>
      </c>
      <c r="AI90" s="144" t="s">
        <v>1617</v>
      </c>
      <c r="AJ90" s="156"/>
      <c r="AK90" s="156"/>
      <c r="AL90" s="156">
        <f t="shared" si="3"/>
        <v>0</v>
      </c>
      <c r="AM90" s="156"/>
      <c r="AN90" s="156"/>
      <c r="AO90" s="156"/>
      <c r="AP90" s="156"/>
      <c r="AQ90" s="156"/>
      <c r="AR90" s="156"/>
      <c r="AS90" s="156"/>
      <c r="AT90" s="156"/>
      <c r="AU90" s="156"/>
      <c r="AV90" s="156"/>
      <c r="AW90" s="156"/>
      <c r="AX90" s="242"/>
      <c r="AY90" s="243"/>
      <c r="AZ90" s="156">
        <f t="shared" si="4"/>
        <v>23</v>
      </c>
      <c r="BA90" s="156">
        <f>VLOOKUP(A90,排班!A:AJ,36,0)</f>
        <v>23</v>
      </c>
      <c r="BB90" s="156">
        <f>VLOOKUP(A90,过21点!A:AS,45,0)</f>
        <v>0</v>
      </c>
      <c r="BC90" s="156">
        <f>VLOOKUP(A90,过21点!A:AT,46,0)</f>
        <v>0</v>
      </c>
      <c r="BD90" s="156"/>
      <c r="BE90" s="156">
        <f>VLOOKUP(A90,过21点!A:AV,48,0)</f>
        <v>0</v>
      </c>
      <c r="BF90" s="156"/>
      <c r="BG90" s="156"/>
    </row>
    <row r="91" customHeight="1" spans="1:59">
      <c r="A91" s="241" t="s">
        <v>1618</v>
      </c>
      <c r="B91" s="199" t="s">
        <v>53</v>
      </c>
      <c r="C91" s="199" t="s">
        <v>1460</v>
      </c>
      <c r="D91" s="199" t="s">
        <v>1619</v>
      </c>
      <c r="E91" s="144" t="s">
        <v>1620</v>
      </c>
      <c r="F91" s="141"/>
      <c r="G91" s="144" t="s">
        <v>1621</v>
      </c>
      <c r="H91" s="144" t="s">
        <v>1622</v>
      </c>
      <c r="I91" s="142" t="s">
        <v>1623</v>
      </c>
      <c r="J91" s="142" t="s">
        <v>1624</v>
      </c>
      <c r="K91" s="142" t="s">
        <v>1625</v>
      </c>
      <c r="L91" s="141"/>
      <c r="M91" s="141"/>
      <c r="N91" s="144"/>
      <c r="O91" s="143"/>
      <c r="P91" s="143"/>
      <c r="Q91" s="143"/>
      <c r="R91" s="143"/>
      <c r="S91" s="143"/>
      <c r="T91" s="143"/>
      <c r="U91" s="144"/>
      <c r="V91" s="144"/>
      <c r="W91" s="143"/>
      <c r="X91" s="143"/>
      <c r="Y91" s="143"/>
      <c r="Z91" s="143"/>
      <c r="AA91" s="143"/>
      <c r="AB91" s="144"/>
      <c r="AC91" s="144"/>
      <c r="AD91" s="142" t="s">
        <v>1626</v>
      </c>
      <c r="AE91" s="142" t="s">
        <v>1627</v>
      </c>
      <c r="AF91" s="212" t="s">
        <v>1628</v>
      </c>
      <c r="AG91" s="142" t="s">
        <v>1629</v>
      </c>
      <c r="AH91" s="141"/>
      <c r="AI91" s="144" t="s">
        <v>1630</v>
      </c>
      <c r="AJ91" s="156"/>
      <c r="AK91" s="156"/>
      <c r="AL91" s="156">
        <f t="shared" si="3"/>
        <v>0</v>
      </c>
      <c r="AM91" s="156">
        <f>VLOOKUP(A91,匹配!E:L,8,0)</f>
        <v>0</v>
      </c>
      <c r="AN91" s="156">
        <f>VLOOKUP(A91,匹配!E:F,2,0)</f>
        <v>11</v>
      </c>
      <c r="AO91" s="156"/>
      <c r="AP91" s="156">
        <f>VLOOKUP(A91,匹配!E:H,4,0)</f>
        <v>0</v>
      </c>
      <c r="AQ91" s="156">
        <f>VLOOKUP(A91,匹配!E:N,10,0)</f>
        <v>0</v>
      </c>
      <c r="AR91" s="156">
        <f>VLOOKUP(A91,匹配!E:I,5,0)</f>
        <v>0</v>
      </c>
      <c r="AS91" s="156">
        <f>VLOOKUP(A91,匹配!E:K,7,0)</f>
        <v>0</v>
      </c>
      <c r="AT91" s="156"/>
      <c r="AU91" s="156">
        <f>VLOOKUP(A91,匹配!E:M,9,0)</f>
        <v>0</v>
      </c>
      <c r="AV91" s="156"/>
      <c r="AW91" s="156"/>
      <c r="AX91" s="242"/>
      <c r="AY91" s="243"/>
      <c r="AZ91" s="156">
        <f t="shared" si="4"/>
        <v>11</v>
      </c>
      <c r="BA91" s="156">
        <f>VLOOKUP(A91,排班!A:AJ,36,0)</f>
        <v>11</v>
      </c>
      <c r="BB91" s="156">
        <f>VLOOKUP(A91,过21点!A:AS,45,0)</f>
        <v>0</v>
      </c>
      <c r="BC91" s="156">
        <f>VLOOKUP(A91,过21点!A:AT,46,0)</f>
        <v>0</v>
      </c>
      <c r="BD91" s="156"/>
      <c r="BE91" s="156">
        <f>VLOOKUP(A91,过21点!A:AV,48,0)</f>
        <v>0</v>
      </c>
      <c r="BF91" s="156"/>
      <c r="BG91" s="156"/>
    </row>
    <row r="92" customHeight="1" spans="1:59">
      <c r="A92" s="241" t="s">
        <v>1631</v>
      </c>
      <c r="B92" s="199" t="s">
        <v>53</v>
      </c>
      <c r="C92" s="199" t="s">
        <v>1460</v>
      </c>
      <c r="D92" s="199" t="s">
        <v>1619</v>
      </c>
      <c r="E92" s="144" t="s">
        <v>1632</v>
      </c>
      <c r="F92" s="144" t="s">
        <v>790</v>
      </c>
      <c r="G92" s="144" t="s">
        <v>635</v>
      </c>
      <c r="H92" s="144"/>
      <c r="I92" s="141"/>
      <c r="J92" s="144" t="s">
        <v>466</v>
      </c>
      <c r="K92" s="144" t="s">
        <v>1633</v>
      </c>
      <c r="L92" s="144" t="s">
        <v>1634</v>
      </c>
      <c r="M92" s="144" t="s">
        <v>1635</v>
      </c>
      <c r="N92" s="144" t="s">
        <v>1636</v>
      </c>
      <c r="O92" s="144"/>
      <c r="P92" s="141"/>
      <c r="Q92" s="144" t="s">
        <v>1637</v>
      </c>
      <c r="R92" s="144" t="s">
        <v>1638</v>
      </c>
      <c r="S92" s="144" t="s">
        <v>1639</v>
      </c>
      <c r="T92" s="144" t="s">
        <v>711</v>
      </c>
      <c r="U92" s="144" t="s">
        <v>1570</v>
      </c>
      <c r="V92" s="144"/>
      <c r="W92" s="143"/>
      <c r="X92" s="141"/>
      <c r="Y92" s="141"/>
      <c r="Z92" s="144" t="s">
        <v>1633</v>
      </c>
      <c r="AA92" s="144" t="s">
        <v>772</v>
      </c>
      <c r="AB92" s="144" t="s">
        <v>1475</v>
      </c>
      <c r="AC92" s="144" t="s">
        <v>1633</v>
      </c>
      <c r="AD92" s="141"/>
      <c r="AE92" s="141"/>
      <c r="AF92" s="144" t="s">
        <v>1640</v>
      </c>
      <c r="AG92" s="144" t="s">
        <v>772</v>
      </c>
      <c r="AH92" s="144" t="s">
        <v>1639</v>
      </c>
      <c r="AI92" s="144" t="s">
        <v>1641</v>
      </c>
      <c r="AJ92" s="156"/>
      <c r="AK92" s="156"/>
      <c r="AL92" s="156">
        <f t="shared" si="3"/>
        <v>0</v>
      </c>
      <c r="AM92" s="156">
        <f>VLOOKUP(A92,匹配!E:L,8,0)</f>
        <v>0</v>
      </c>
      <c r="AN92" s="156">
        <f>VLOOKUP(A92,匹配!E:F,2,0)</f>
        <v>0</v>
      </c>
      <c r="AO92" s="156"/>
      <c r="AP92" s="156">
        <f>VLOOKUP(A92,匹配!E:H,4,0)</f>
        <v>0</v>
      </c>
      <c r="AQ92" s="156">
        <f>VLOOKUP(A92,匹配!E:N,10,0)</f>
        <v>0</v>
      </c>
      <c r="AR92" s="156">
        <f>VLOOKUP(A92,匹配!E:I,5,0)</f>
        <v>1</v>
      </c>
      <c r="AS92" s="156">
        <f>VLOOKUP(A92,匹配!E:K,7,0)</f>
        <v>0</v>
      </c>
      <c r="AT92" s="156"/>
      <c r="AU92" s="156">
        <f>VLOOKUP(A92,匹配!E:M,9,0)</f>
        <v>0</v>
      </c>
      <c r="AV92" s="156"/>
      <c r="AW92" s="156"/>
      <c r="AX92" s="242"/>
      <c r="AY92" s="243"/>
      <c r="AZ92" s="156">
        <f t="shared" si="4"/>
        <v>21</v>
      </c>
      <c r="BA92" s="156">
        <f>VLOOKUP(A92,排班!A:AJ,36,0)</f>
        <v>21</v>
      </c>
      <c r="BB92" s="156">
        <f>VLOOKUP(A92,过21点!A:AS,45,0)</f>
        <v>0</v>
      </c>
      <c r="BC92" s="156">
        <f>VLOOKUP(A92,过21点!A:AT,46,0)</f>
        <v>0</v>
      </c>
      <c r="BD92" s="156"/>
      <c r="BE92" s="156">
        <f>VLOOKUP(A92,过21点!A:AV,48,0)</f>
        <v>0</v>
      </c>
      <c r="BF92" s="156"/>
      <c r="BG92" s="156"/>
    </row>
    <row r="93" customHeight="1" spans="1:59">
      <c r="A93" s="241" t="s">
        <v>1642</v>
      </c>
      <c r="B93" s="199" t="s">
        <v>53</v>
      </c>
      <c r="C93" s="199" t="s">
        <v>1460</v>
      </c>
      <c r="D93" s="199" t="s">
        <v>1643</v>
      </c>
      <c r="E93" s="144" t="s">
        <v>1644</v>
      </c>
      <c r="F93" s="144" t="s">
        <v>1645</v>
      </c>
      <c r="G93" s="144"/>
      <c r="H93" s="144"/>
      <c r="I93" s="143" t="s">
        <v>1646</v>
      </c>
      <c r="J93" s="143"/>
      <c r="K93" s="143"/>
      <c r="L93" s="144" t="s">
        <v>1647</v>
      </c>
      <c r="M93" s="143" t="s">
        <v>1648</v>
      </c>
      <c r="N93" s="144"/>
      <c r="O93" s="144"/>
      <c r="P93" s="144" t="s">
        <v>1649</v>
      </c>
      <c r="Q93" s="144" t="s">
        <v>1007</v>
      </c>
      <c r="R93" s="143"/>
      <c r="S93" s="144" t="s">
        <v>1650</v>
      </c>
      <c r="T93" s="144" t="s">
        <v>1651</v>
      </c>
      <c r="U93" s="144"/>
      <c r="V93" s="144"/>
      <c r="W93" s="144" t="s">
        <v>1652</v>
      </c>
      <c r="X93" s="143" t="s">
        <v>1653</v>
      </c>
      <c r="Y93" s="142" t="s">
        <v>1654</v>
      </c>
      <c r="Z93" s="144" t="s">
        <v>1655</v>
      </c>
      <c r="AA93" s="141"/>
      <c r="AB93" s="144"/>
      <c r="AC93" s="144" t="s">
        <v>1656</v>
      </c>
      <c r="AD93" s="144" t="s">
        <v>392</v>
      </c>
      <c r="AE93" s="144" t="s">
        <v>1657</v>
      </c>
      <c r="AF93" s="143"/>
      <c r="AG93" s="143"/>
      <c r="AH93" s="144" t="s">
        <v>1658</v>
      </c>
      <c r="AI93" s="144"/>
      <c r="AJ93" s="156"/>
      <c r="AK93" s="156">
        <f>VLOOKUP(A93,匹配!A:B,2,0)</f>
        <v>1</v>
      </c>
      <c r="AL93" s="156">
        <f t="shared" si="3"/>
        <v>1</v>
      </c>
      <c r="AM93" s="156">
        <f>VLOOKUP(A93,匹配!E:L,8,0)</f>
        <v>0</v>
      </c>
      <c r="AN93" s="156">
        <f>VLOOKUP(A93,匹配!E:F,2,0)</f>
        <v>0</v>
      </c>
      <c r="AO93" s="156"/>
      <c r="AP93" s="156">
        <f>VLOOKUP(A93,匹配!E:H,4,0)</f>
        <v>0</v>
      </c>
      <c r="AQ93" s="156">
        <f>VLOOKUP(A93,匹配!E:N,10,0)</f>
        <v>1</v>
      </c>
      <c r="AR93" s="156">
        <f>VLOOKUP(A93,匹配!E:I,5,0)</f>
        <v>4</v>
      </c>
      <c r="AS93" s="156">
        <f>VLOOKUP(A93,匹配!E:K,7,0)</f>
        <v>0</v>
      </c>
      <c r="AT93" s="156"/>
      <c r="AU93" s="156">
        <f>VLOOKUP(A93,匹配!E:M,9,0)</f>
        <v>0.25</v>
      </c>
      <c r="AV93" s="156"/>
      <c r="AW93" s="156"/>
      <c r="AX93" s="242"/>
      <c r="AY93" s="243"/>
      <c r="AZ93" s="156">
        <f t="shared" si="4"/>
        <v>17</v>
      </c>
      <c r="BA93" s="156">
        <f>VLOOKUP(A93,排班!A:AJ,36,0)</f>
        <v>17</v>
      </c>
      <c r="BB93" s="156">
        <f>VLOOKUP(A93,过21点!A:AS,45,0)</f>
        <v>1</v>
      </c>
      <c r="BC93" s="156">
        <f>VLOOKUP(A93,过21点!A:AT,46,0)</f>
        <v>2</v>
      </c>
      <c r="BD93" s="156"/>
      <c r="BE93" s="156">
        <f>VLOOKUP(A93,过21点!A:AV,48,0)</f>
        <v>0.125</v>
      </c>
      <c r="BF93" s="156"/>
      <c r="BG93" s="156"/>
    </row>
    <row r="94" customHeight="1" spans="1:59">
      <c r="A94" s="239" t="s">
        <v>1659</v>
      </c>
      <c r="B94" s="199" t="s">
        <v>53</v>
      </c>
      <c r="C94" s="199" t="s">
        <v>1460</v>
      </c>
      <c r="D94" s="199" t="s">
        <v>1481</v>
      </c>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c r="AH94" s="143"/>
      <c r="AI94" s="143"/>
      <c r="AJ94" s="156"/>
      <c r="AK94" s="156"/>
      <c r="AL94" s="156">
        <f t="shared" si="3"/>
        <v>0</v>
      </c>
      <c r="AM94" s="156"/>
      <c r="AN94" s="156"/>
      <c r="AO94" s="156"/>
      <c r="AP94" s="156"/>
      <c r="AQ94" s="156">
        <v>22</v>
      </c>
      <c r="AR94" s="156"/>
      <c r="AS94" s="156"/>
      <c r="AT94" s="156"/>
      <c r="AU94" s="156"/>
      <c r="AV94" s="156"/>
      <c r="AW94" s="156"/>
      <c r="AX94" s="242"/>
      <c r="AY94" s="243"/>
      <c r="AZ94" s="156">
        <f t="shared" si="4"/>
        <v>0</v>
      </c>
      <c r="BA94" s="156">
        <f>VLOOKUP(A94,排班!A:AJ,36,0)</f>
        <v>0</v>
      </c>
      <c r="BB94" s="156">
        <f>VLOOKUP(A94,过21点!A:AS,45,0)</f>
        <v>0</v>
      </c>
      <c r="BC94" s="156">
        <f>VLOOKUP(A94,过21点!A:AT,46,0)</f>
        <v>0</v>
      </c>
      <c r="BD94" s="156"/>
      <c r="BE94" s="156">
        <f>VLOOKUP(A94,过21点!A:AV,48,0)</f>
        <v>0</v>
      </c>
      <c r="BF94" s="156"/>
      <c r="BG94" s="156"/>
    </row>
    <row r="95" customHeight="1" spans="1:59">
      <c r="A95" s="240" t="s">
        <v>1660</v>
      </c>
      <c r="B95" s="199" t="s">
        <v>53</v>
      </c>
      <c r="C95" s="199" t="s">
        <v>1460</v>
      </c>
      <c r="D95" s="199" t="s">
        <v>1481</v>
      </c>
      <c r="E95" s="142" t="s">
        <v>1661</v>
      </c>
      <c r="F95" s="142" t="s">
        <v>1662</v>
      </c>
      <c r="G95" s="144"/>
      <c r="H95" s="144" t="s">
        <v>1663</v>
      </c>
      <c r="I95" s="142" t="s">
        <v>1664</v>
      </c>
      <c r="J95" s="141"/>
      <c r="K95" s="142" t="s">
        <v>1665</v>
      </c>
      <c r="L95" s="142" t="s">
        <v>1666</v>
      </c>
      <c r="M95" s="142" t="s">
        <v>1667</v>
      </c>
      <c r="N95" s="144"/>
      <c r="O95" s="144" t="s">
        <v>1668</v>
      </c>
      <c r="P95" s="142" t="s">
        <v>1669</v>
      </c>
      <c r="Q95" s="142" t="s">
        <v>1670</v>
      </c>
      <c r="R95" s="143"/>
      <c r="S95" s="143"/>
      <c r="T95" s="141"/>
      <c r="U95" s="144"/>
      <c r="V95" s="144" t="s">
        <v>1671</v>
      </c>
      <c r="W95" s="142" t="s">
        <v>1594</v>
      </c>
      <c r="X95" s="144"/>
      <c r="Y95" s="144"/>
      <c r="Z95" s="144"/>
      <c r="AA95" s="144"/>
      <c r="AB95" s="144"/>
      <c r="AC95" s="144"/>
      <c r="AD95" s="144"/>
      <c r="AE95" s="144"/>
      <c r="AF95" s="144"/>
      <c r="AG95" s="144"/>
      <c r="AH95" s="144"/>
      <c r="AI95" s="144"/>
      <c r="AJ95" s="156"/>
      <c r="AK95" s="156"/>
      <c r="AL95" s="156">
        <f t="shared" si="3"/>
        <v>0</v>
      </c>
      <c r="AM95" s="156">
        <f>VLOOKUP(A95,匹配!E:L,8,0)</f>
        <v>2</v>
      </c>
      <c r="AN95" s="156">
        <f>VLOOKUP(A95,匹配!E:F,2,0)</f>
        <v>0</v>
      </c>
      <c r="AO95" s="156"/>
      <c r="AP95" s="156">
        <f>VLOOKUP(A95,匹配!E:H,4,0)</f>
        <v>0</v>
      </c>
      <c r="AQ95" s="156">
        <f>VLOOKUP(A95,匹配!E:N,10,0)</f>
        <v>0</v>
      </c>
      <c r="AR95" s="156">
        <f>VLOOKUP(A95,匹配!E:I,5,0)</f>
        <v>0</v>
      </c>
      <c r="AS95" s="156">
        <f>VLOOKUP(A95,匹配!E:K,7,0)</f>
        <v>0</v>
      </c>
      <c r="AT95" s="156"/>
      <c r="AU95" s="156">
        <f>VLOOKUP(A95,匹配!E:M,9,0)</f>
        <v>0</v>
      </c>
      <c r="AV95" s="156">
        <f>VLOOKUP(A95,离职!A:D,4,0)</f>
        <v>8</v>
      </c>
      <c r="AW95" s="156"/>
      <c r="AX95" s="242"/>
      <c r="AY95" s="243">
        <f>VLOOKUP(A95,离职!A:C,3,0)</f>
        <v>43179</v>
      </c>
      <c r="AZ95" s="156">
        <f t="shared" si="4"/>
        <v>12</v>
      </c>
      <c r="BA95" s="156">
        <f t="shared" si="5"/>
        <v>12</v>
      </c>
      <c r="BB95" s="156">
        <f>VLOOKUP(A95,过21点!A:AS,45,0)</f>
        <v>0</v>
      </c>
      <c r="BC95" s="156">
        <f>VLOOKUP(A95,过21点!A:AT,46,0)</f>
        <v>0</v>
      </c>
      <c r="BD95" s="156"/>
      <c r="BE95" s="156">
        <f>VLOOKUP(A95,过21点!A:AV,48,0)</f>
        <v>0</v>
      </c>
      <c r="BF95" s="156"/>
      <c r="BG95" s="156"/>
    </row>
    <row r="96" customHeight="1" spans="1:59">
      <c r="A96" s="241" t="s">
        <v>1672</v>
      </c>
      <c r="B96" s="199" t="s">
        <v>53</v>
      </c>
      <c r="C96" s="199" t="s">
        <v>1460</v>
      </c>
      <c r="D96" s="199" t="s">
        <v>1619</v>
      </c>
      <c r="E96" s="143"/>
      <c r="F96" s="143"/>
      <c r="G96" s="144" t="s">
        <v>1673</v>
      </c>
      <c r="H96" s="144" t="s">
        <v>1674</v>
      </c>
      <c r="I96" s="144" t="s">
        <v>648</v>
      </c>
      <c r="J96" s="141"/>
      <c r="K96" s="144" t="s">
        <v>1636</v>
      </c>
      <c r="L96" s="142" t="s">
        <v>1675</v>
      </c>
      <c r="M96" s="142" t="s">
        <v>1676</v>
      </c>
      <c r="N96" s="144" t="s">
        <v>210</v>
      </c>
      <c r="O96" s="144"/>
      <c r="P96" s="141"/>
      <c r="Q96" s="141"/>
      <c r="R96" s="142" t="s">
        <v>1677</v>
      </c>
      <c r="S96" s="142" t="s">
        <v>1678</v>
      </c>
      <c r="T96" s="142" t="s">
        <v>1679</v>
      </c>
      <c r="U96" s="144" t="s">
        <v>1680</v>
      </c>
      <c r="V96" s="143"/>
      <c r="W96" s="141"/>
      <c r="X96" s="141"/>
      <c r="Y96" s="142" t="s">
        <v>1674</v>
      </c>
      <c r="Z96" s="142" t="s">
        <v>1681</v>
      </c>
      <c r="AA96" s="142" t="s">
        <v>1682</v>
      </c>
      <c r="AB96" s="144" t="s">
        <v>1676</v>
      </c>
      <c r="AC96" s="144" t="s">
        <v>1683</v>
      </c>
      <c r="AD96" s="141"/>
      <c r="AE96" s="141"/>
      <c r="AF96" s="143"/>
      <c r="AG96" s="143"/>
      <c r="AH96" s="142" t="s">
        <v>1684</v>
      </c>
      <c r="AI96" s="144" t="s">
        <v>1685</v>
      </c>
      <c r="AJ96" s="156"/>
      <c r="AK96" s="156"/>
      <c r="AL96" s="156">
        <f t="shared" si="3"/>
        <v>0</v>
      </c>
      <c r="AM96" s="156">
        <f>VLOOKUP(A96,匹配!E:L,8,0)</f>
        <v>0</v>
      </c>
      <c r="AN96" s="156">
        <f>VLOOKUP(A96,匹配!E:F,2,0)</f>
        <v>0</v>
      </c>
      <c r="AO96" s="156"/>
      <c r="AP96" s="156">
        <f>VLOOKUP(A96,匹配!E:H,4,0)</f>
        <v>0</v>
      </c>
      <c r="AQ96" s="156">
        <f>VLOOKUP(A96,匹配!E:N,10,0)</f>
        <v>0</v>
      </c>
      <c r="AR96" s="156">
        <f>VLOOKUP(A96,匹配!E:I,5,0)</f>
        <v>5</v>
      </c>
      <c r="AS96" s="156">
        <f>VLOOKUP(A96,匹配!E:K,7,0)</f>
        <v>0</v>
      </c>
      <c r="AT96" s="156"/>
      <c r="AU96" s="156">
        <f>VLOOKUP(A96,匹配!E:M,9,0)</f>
        <v>0</v>
      </c>
      <c r="AV96" s="156"/>
      <c r="AW96" s="156"/>
      <c r="AX96" s="242"/>
      <c r="AY96" s="243"/>
      <c r="AZ96" s="156">
        <f t="shared" si="4"/>
        <v>18</v>
      </c>
      <c r="BA96" s="156">
        <f>VLOOKUP(A96,排班!A:AJ,36,0)</f>
        <v>18</v>
      </c>
      <c r="BB96" s="156">
        <f>VLOOKUP(A96,过21点!A:AS,45,0)</f>
        <v>0</v>
      </c>
      <c r="BC96" s="156">
        <f>VLOOKUP(A96,过21点!A:AT,46,0)</f>
        <v>0</v>
      </c>
      <c r="BD96" s="156"/>
      <c r="BE96" s="156">
        <f>VLOOKUP(A96,过21点!A:AV,48,0)</f>
        <v>0</v>
      </c>
      <c r="BF96" s="156"/>
      <c r="BG96" s="156"/>
    </row>
    <row r="97" customHeight="1" spans="1:59">
      <c r="A97" s="241" t="s">
        <v>1686</v>
      </c>
      <c r="B97" s="199" t="s">
        <v>53</v>
      </c>
      <c r="C97" s="199" t="s">
        <v>1460</v>
      </c>
      <c r="D97" s="199" t="s">
        <v>1619</v>
      </c>
      <c r="E97" s="142" t="s">
        <v>1687</v>
      </c>
      <c r="F97" s="141"/>
      <c r="G97" s="144"/>
      <c r="H97" s="144" t="s">
        <v>1688</v>
      </c>
      <c r="I97" s="144" t="s">
        <v>1689</v>
      </c>
      <c r="J97" s="142" t="s">
        <v>1690</v>
      </c>
      <c r="K97" s="142" t="s">
        <v>1691</v>
      </c>
      <c r="L97" s="142" t="s">
        <v>1692</v>
      </c>
      <c r="M97" s="141"/>
      <c r="N97" s="144"/>
      <c r="O97" s="144" t="s">
        <v>1693</v>
      </c>
      <c r="P97" s="144" t="s">
        <v>1607</v>
      </c>
      <c r="Q97" s="144" t="s">
        <v>1694</v>
      </c>
      <c r="R97" s="144" t="s">
        <v>1638</v>
      </c>
      <c r="S97" s="144" t="s">
        <v>805</v>
      </c>
      <c r="T97" s="141"/>
      <c r="U97" s="144"/>
      <c r="V97" s="144" t="s">
        <v>1695</v>
      </c>
      <c r="W97" s="144" t="s">
        <v>1641</v>
      </c>
      <c r="X97" s="144" t="s">
        <v>1696</v>
      </c>
      <c r="Y97" s="144" t="s">
        <v>1697</v>
      </c>
      <c r="Z97" s="142" t="s">
        <v>1698</v>
      </c>
      <c r="AA97" s="142" t="s">
        <v>1699</v>
      </c>
      <c r="AB97" s="144"/>
      <c r="AC97" s="144"/>
      <c r="AD97" s="142" t="s">
        <v>1700</v>
      </c>
      <c r="AE97" s="142" t="s">
        <v>1701</v>
      </c>
      <c r="AF97" s="141"/>
      <c r="AG97" s="141"/>
      <c r="AH97" s="141"/>
      <c r="AI97" s="144"/>
      <c r="AJ97" s="156"/>
      <c r="AK97" s="156"/>
      <c r="AL97" s="156">
        <f t="shared" si="3"/>
        <v>0</v>
      </c>
      <c r="AM97" s="156">
        <v>1</v>
      </c>
      <c r="AN97" s="156"/>
      <c r="AO97" s="156"/>
      <c r="AP97" s="156"/>
      <c r="AQ97" s="156"/>
      <c r="AR97" s="156"/>
      <c r="AS97" s="156"/>
      <c r="AT97" s="156"/>
      <c r="AU97" s="156"/>
      <c r="AV97" s="156"/>
      <c r="AW97" s="156"/>
      <c r="AX97" s="242"/>
      <c r="AY97" s="243"/>
      <c r="AZ97" s="156">
        <f t="shared" si="4"/>
        <v>19</v>
      </c>
      <c r="BA97" s="156">
        <f>VLOOKUP(A97,排班!A:AJ,36,0)</f>
        <v>19</v>
      </c>
      <c r="BB97" s="156">
        <f>VLOOKUP(A97,过21点!A:AS,45,0)</f>
        <v>0</v>
      </c>
      <c r="BC97" s="156">
        <f>VLOOKUP(A97,过21点!A:AT,46,0)</f>
        <v>0</v>
      </c>
      <c r="BD97" s="156"/>
      <c r="BE97" s="156">
        <f>VLOOKUP(A97,过21点!A:AV,48,0)</f>
        <v>0</v>
      </c>
      <c r="BF97" s="156"/>
      <c r="BG97" s="156"/>
    </row>
    <row r="98" customHeight="1" spans="1:59">
      <c r="A98" s="241" t="s">
        <v>1702</v>
      </c>
      <c r="B98" s="199" t="s">
        <v>53</v>
      </c>
      <c r="C98" s="199" t="s">
        <v>1460</v>
      </c>
      <c r="D98" s="199" t="s">
        <v>1703</v>
      </c>
      <c r="E98" s="143" t="s">
        <v>1704</v>
      </c>
      <c r="F98" s="143" t="s">
        <v>1705</v>
      </c>
      <c r="G98" s="144"/>
      <c r="H98" s="144"/>
      <c r="I98" s="143"/>
      <c r="J98" s="143" t="s">
        <v>1706</v>
      </c>
      <c r="K98" s="143" t="s">
        <v>1707</v>
      </c>
      <c r="L98" s="143" t="s">
        <v>1708</v>
      </c>
      <c r="M98" s="143"/>
      <c r="N98" s="144"/>
      <c r="O98" s="144"/>
      <c r="P98" s="143" t="s">
        <v>1709</v>
      </c>
      <c r="Q98" s="142" t="s">
        <v>1710</v>
      </c>
      <c r="R98" s="143" t="s">
        <v>1711</v>
      </c>
      <c r="S98" s="142" t="s">
        <v>1712</v>
      </c>
      <c r="T98" s="142" t="s">
        <v>1713</v>
      </c>
      <c r="U98" s="144"/>
      <c r="V98" s="144"/>
      <c r="W98" s="143"/>
      <c r="X98" s="143"/>
      <c r="Y98" s="142" t="s">
        <v>1714</v>
      </c>
      <c r="Z98" s="143" t="s">
        <v>387</v>
      </c>
      <c r="AA98" s="142" t="s">
        <v>1715</v>
      </c>
      <c r="AB98" s="144"/>
      <c r="AC98" s="144"/>
      <c r="AD98" s="144" t="s">
        <v>1716</v>
      </c>
      <c r="AE98" s="142" t="s">
        <v>1717</v>
      </c>
      <c r="AF98" s="142" t="s">
        <v>1718</v>
      </c>
      <c r="AG98" s="142" t="s">
        <v>1719</v>
      </c>
      <c r="AH98" s="143"/>
      <c r="AI98" s="144"/>
      <c r="AJ98" s="156">
        <v>5</v>
      </c>
      <c r="AK98" s="156">
        <f>VLOOKUP(A98,匹配!A:B,2,0)</f>
        <v>7</v>
      </c>
      <c r="AL98" s="156">
        <f t="shared" si="3"/>
        <v>12</v>
      </c>
      <c r="AM98" s="156">
        <f>VLOOKUP(A98,匹配!E:L,8,0)</f>
        <v>0</v>
      </c>
      <c r="AN98" s="156">
        <f>VLOOKUP(A98,匹配!E:F,2,0)</f>
        <v>0</v>
      </c>
      <c r="AO98" s="156"/>
      <c r="AP98" s="156">
        <f>VLOOKUP(A98,匹配!E:H,4,0)</f>
        <v>0</v>
      </c>
      <c r="AQ98" s="156">
        <f>VLOOKUP(A98,匹配!E:N,10,0)</f>
        <v>0</v>
      </c>
      <c r="AR98" s="156">
        <f>VLOOKUP(A98,匹配!E:I,5,0)</f>
        <v>3</v>
      </c>
      <c r="AS98" s="156">
        <f>VLOOKUP(A98,匹配!E:K,7,0)</f>
        <v>0</v>
      </c>
      <c r="AT98" s="156"/>
      <c r="AU98" s="156">
        <v>2.125</v>
      </c>
      <c r="AV98" s="156"/>
      <c r="AW98" s="156"/>
      <c r="AX98" s="242"/>
      <c r="AY98" s="243"/>
      <c r="AZ98" s="156">
        <f t="shared" si="4"/>
        <v>17</v>
      </c>
      <c r="BA98" s="156">
        <f>VLOOKUP(A98,排班!A:AJ,36,0)</f>
        <v>17</v>
      </c>
      <c r="BB98" s="156">
        <f>VLOOKUP(A98,过21点!A:AS,45,0)</f>
        <v>2</v>
      </c>
      <c r="BC98" s="156">
        <f>VLOOKUP(A98,过21点!A:AT,46,0)</f>
        <v>3</v>
      </c>
      <c r="BD98" s="156"/>
      <c r="BE98" s="156">
        <f>VLOOKUP(A98,过21点!A:AV,48,0)</f>
        <v>0.25</v>
      </c>
      <c r="BF98" s="156"/>
      <c r="BG98" s="156"/>
    </row>
    <row r="99" customHeight="1" spans="1:59">
      <c r="A99" s="241" t="s">
        <v>1720</v>
      </c>
      <c r="B99" s="199" t="s">
        <v>53</v>
      </c>
      <c r="C99" s="199" t="s">
        <v>1460</v>
      </c>
      <c r="D99" s="199" t="s">
        <v>1461</v>
      </c>
      <c r="E99" s="144" t="s">
        <v>1721</v>
      </c>
      <c r="F99" s="141"/>
      <c r="G99" s="144"/>
      <c r="H99" s="144" t="s">
        <v>1722</v>
      </c>
      <c r="I99" s="144" t="s">
        <v>1723</v>
      </c>
      <c r="J99" s="142" t="s">
        <v>1724</v>
      </c>
      <c r="K99" s="142" t="s">
        <v>1725</v>
      </c>
      <c r="L99" s="142" t="s">
        <v>1664</v>
      </c>
      <c r="M99" s="141"/>
      <c r="N99" s="144"/>
      <c r="O99" s="144" t="s">
        <v>1726</v>
      </c>
      <c r="P99" s="144" t="s">
        <v>714</v>
      </c>
      <c r="Q99" s="144" t="s">
        <v>1693</v>
      </c>
      <c r="R99" s="144" t="s">
        <v>1727</v>
      </c>
      <c r="S99" s="144" t="s">
        <v>1728</v>
      </c>
      <c r="T99" s="141"/>
      <c r="U99" s="144"/>
      <c r="V99" s="144" t="s">
        <v>1696</v>
      </c>
      <c r="W99" s="144" t="s">
        <v>1729</v>
      </c>
      <c r="X99" s="142" t="s">
        <v>1514</v>
      </c>
      <c r="Y99" s="142" t="s">
        <v>1730</v>
      </c>
      <c r="Z99" s="142" t="s">
        <v>1731</v>
      </c>
      <c r="AA99" s="141"/>
      <c r="AB99" s="144"/>
      <c r="AC99" s="144" t="s">
        <v>1732</v>
      </c>
      <c r="AD99" s="142" t="s">
        <v>1664</v>
      </c>
      <c r="AE99" s="142" t="s">
        <v>1670</v>
      </c>
      <c r="AF99" s="142" t="s">
        <v>1732</v>
      </c>
      <c r="AG99" s="142" t="s">
        <v>1733</v>
      </c>
      <c r="AH99" s="141"/>
      <c r="AI99" s="144"/>
      <c r="AJ99" s="156"/>
      <c r="AK99" s="156"/>
      <c r="AL99" s="156">
        <f t="shared" si="3"/>
        <v>0</v>
      </c>
      <c r="AM99" s="156"/>
      <c r="AN99" s="156"/>
      <c r="AO99" s="156"/>
      <c r="AP99" s="156"/>
      <c r="AQ99" s="156"/>
      <c r="AR99" s="156"/>
      <c r="AS99" s="156"/>
      <c r="AT99" s="156"/>
      <c r="AU99" s="156"/>
      <c r="AV99" s="156"/>
      <c r="AW99" s="156"/>
      <c r="AX99" s="242"/>
      <c r="AY99" s="243"/>
      <c r="AZ99" s="156">
        <f t="shared" si="4"/>
        <v>21</v>
      </c>
      <c r="BA99" s="156">
        <f>VLOOKUP(A99,排班!A:AJ,36,0)</f>
        <v>21</v>
      </c>
      <c r="BB99" s="156">
        <f>VLOOKUP(A99,过21点!A:AS,45,0)</f>
        <v>0</v>
      </c>
      <c r="BC99" s="156">
        <f>VLOOKUP(A99,过21点!A:AT,46,0)</f>
        <v>0</v>
      </c>
      <c r="BD99" s="156"/>
      <c r="BE99" s="156">
        <f>VLOOKUP(A99,过21点!A:AV,48,0)</f>
        <v>0</v>
      </c>
      <c r="BF99" s="156"/>
      <c r="BG99" s="156"/>
    </row>
    <row r="100" customHeight="1" spans="1:59">
      <c r="A100" s="241" t="s">
        <v>1734</v>
      </c>
      <c r="B100" s="199" t="s">
        <v>53</v>
      </c>
      <c r="C100" s="199" t="s">
        <v>1460</v>
      </c>
      <c r="D100" s="199" t="s">
        <v>1461</v>
      </c>
      <c r="E100" s="142" t="s">
        <v>1735</v>
      </c>
      <c r="F100" s="143"/>
      <c r="G100" s="144" t="s">
        <v>1736</v>
      </c>
      <c r="H100" s="144"/>
      <c r="I100" s="141"/>
      <c r="J100" s="141"/>
      <c r="K100" s="144" t="s">
        <v>1737</v>
      </c>
      <c r="L100" s="144" t="s">
        <v>1738</v>
      </c>
      <c r="M100" s="142" t="s">
        <v>1739</v>
      </c>
      <c r="N100" s="144" t="s">
        <v>1740</v>
      </c>
      <c r="O100" s="144" t="s">
        <v>1741</v>
      </c>
      <c r="P100" s="142" t="s">
        <v>1742</v>
      </c>
      <c r="Q100" s="142" t="s">
        <v>1743</v>
      </c>
      <c r="R100" s="142" t="s">
        <v>1744</v>
      </c>
      <c r="S100" s="142" t="s">
        <v>1745</v>
      </c>
      <c r="T100" s="142" t="s">
        <v>1055</v>
      </c>
      <c r="U100" s="144" t="s">
        <v>1746</v>
      </c>
      <c r="V100" s="144" t="s">
        <v>1747</v>
      </c>
      <c r="W100" s="141"/>
      <c r="X100" s="141"/>
      <c r="Y100" s="141"/>
      <c r="Z100" s="141"/>
      <c r="AA100" s="142" t="s">
        <v>1748</v>
      </c>
      <c r="AB100" s="144" t="s">
        <v>1749</v>
      </c>
      <c r="AC100" s="144" t="s">
        <v>1750</v>
      </c>
      <c r="AD100" s="142" t="s">
        <v>1751</v>
      </c>
      <c r="AE100" s="142" t="s">
        <v>1752</v>
      </c>
      <c r="AF100" s="141"/>
      <c r="AG100" s="141"/>
      <c r="AH100" s="144" t="s">
        <v>1753</v>
      </c>
      <c r="AI100" s="144" t="s">
        <v>1754</v>
      </c>
      <c r="AJ100" s="156"/>
      <c r="AK100" s="156">
        <f>VLOOKUP(A100,匹配!A:B,2,0)</f>
        <v>1</v>
      </c>
      <c r="AL100" s="156">
        <f t="shared" si="3"/>
        <v>1</v>
      </c>
      <c r="AM100" s="156"/>
      <c r="AN100" s="156"/>
      <c r="AO100" s="156"/>
      <c r="AP100" s="156"/>
      <c r="AQ100" s="156"/>
      <c r="AR100" s="156"/>
      <c r="AS100" s="156"/>
      <c r="AT100" s="156"/>
      <c r="AU100" s="156"/>
      <c r="AV100" s="156"/>
      <c r="AW100" s="156"/>
      <c r="AX100" s="242"/>
      <c r="AY100" s="243"/>
      <c r="AZ100" s="156">
        <f t="shared" si="4"/>
        <v>22</v>
      </c>
      <c r="BA100" s="156">
        <f>VLOOKUP(A100,排班!A:AJ,36,0)</f>
        <v>22</v>
      </c>
      <c r="BB100" s="156">
        <f>VLOOKUP(A100,过21点!A:AS,45,0)</f>
        <v>0</v>
      </c>
      <c r="BC100" s="156">
        <f>VLOOKUP(A100,过21点!A:AT,46,0)</f>
        <v>0</v>
      </c>
      <c r="BD100" s="156"/>
      <c r="BE100" s="156">
        <f>VLOOKUP(A100,过21点!A:AV,48,0)</f>
        <v>0</v>
      </c>
      <c r="BF100" s="156"/>
      <c r="BG100" s="156"/>
    </row>
    <row r="101" customHeight="1" spans="1:59">
      <c r="A101" s="241" t="s">
        <v>1755</v>
      </c>
      <c r="B101" s="199" t="s">
        <v>53</v>
      </c>
      <c r="C101" s="199" t="s">
        <v>1460</v>
      </c>
      <c r="D101" s="199" t="s">
        <v>1481</v>
      </c>
      <c r="E101" s="142" t="s">
        <v>1756</v>
      </c>
      <c r="F101" s="141"/>
      <c r="G101" s="144"/>
      <c r="H101" s="144" t="s">
        <v>1757</v>
      </c>
      <c r="I101" s="144" t="s">
        <v>1758</v>
      </c>
      <c r="J101" s="144" t="s">
        <v>1759</v>
      </c>
      <c r="K101" s="144" t="s">
        <v>1760</v>
      </c>
      <c r="L101" s="144" t="s">
        <v>1544</v>
      </c>
      <c r="M101" s="141"/>
      <c r="N101" s="144"/>
      <c r="O101" s="144" t="s">
        <v>1761</v>
      </c>
      <c r="P101" s="142" t="s">
        <v>1762</v>
      </c>
      <c r="Q101" s="142" t="s">
        <v>1763</v>
      </c>
      <c r="R101" s="142" t="s">
        <v>1764</v>
      </c>
      <c r="S101" s="141"/>
      <c r="T101" s="141"/>
      <c r="U101" s="144" t="s">
        <v>1535</v>
      </c>
      <c r="V101" s="144" t="s">
        <v>1765</v>
      </c>
      <c r="W101" s="142" t="s">
        <v>1766</v>
      </c>
      <c r="X101" s="144" t="s">
        <v>1767</v>
      </c>
      <c r="Y101" s="144" t="s">
        <v>1768</v>
      </c>
      <c r="Z101" s="141"/>
      <c r="AA101" s="141"/>
      <c r="AB101" s="144" t="s">
        <v>1544</v>
      </c>
      <c r="AC101" s="144" t="s">
        <v>718</v>
      </c>
      <c r="AD101" s="142" t="s">
        <v>1769</v>
      </c>
      <c r="AE101" s="142" t="s">
        <v>1770</v>
      </c>
      <c r="AF101" s="142" t="s">
        <v>1519</v>
      </c>
      <c r="AG101" s="142" t="s">
        <v>1771</v>
      </c>
      <c r="AH101" s="141"/>
      <c r="AI101" s="144"/>
      <c r="AJ101" s="156"/>
      <c r="AK101" s="156"/>
      <c r="AL101" s="156">
        <f t="shared" si="3"/>
        <v>0</v>
      </c>
      <c r="AM101" s="156"/>
      <c r="AN101" s="156"/>
      <c r="AO101" s="156"/>
      <c r="AP101" s="156"/>
      <c r="AQ101" s="156"/>
      <c r="AR101" s="156"/>
      <c r="AS101" s="156"/>
      <c r="AT101" s="156"/>
      <c r="AU101" s="156"/>
      <c r="AV101" s="156"/>
      <c r="AW101" s="156"/>
      <c r="AX101" s="242"/>
      <c r="AY101" s="243"/>
      <c r="AZ101" s="156">
        <f t="shared" si="4"/>
        <v>21</v>
      </c>
      <c r="BA101" s="156">
        <f>VLOOKUP(A101,排班!A:AJ,36,0)</f>
        <v>21</v>
      </c>
      <c r="BB101" s="156">
        <f>VLOOKUP(A101,过21点!A:AS,45,0)</f>
        <v>0</v>
      </c>
      <c r="BC101" s="156">
        <f>VLOOKUP(A101,过21点!A:AT,46,0)</f>
        <v>0</v>
      </c>
      <c r="BD101" s="156"/>
      <c r="BE101" s="156">
        <f>VLOOKUP(A101,过21点!A:AV,48,0)</f>
        <v>0</v>
      </c>
      <c r="BF101" s="156"/>
      <c r="BG101" s="156"/>
    </row>
    <row r="102" customHeight="1" spans="1:59">
      <c r="A102" s="199" t="s">
        <v>1772</v>
      </c>
      <c r="B102" s="199" t="s">
        <v>53</v>
      </c>
      <c r="C102" s="199" t="s">
        <v>1773</v>
      </c>
      <c r="D102" s="199" t="s">
        <v>1774</v>
      </c>
      <c r="E102" s="144" t="s">
        <v>1775</v>
      </c>
      <c r="F102" s="144" t="s">
        <v>1776</v>
      </c>
      <c r="G102" s="144"/>
      <c r="H102" s="144"/>
      <c r="I102" s="144" t="s">
        <v>1143</v>
      </c>
      <c r="J102" s="144" t="s">
        <v>1777</v>
      </c>
      <c r="K102" s="144" t="s">
        <v>1778</v>
      </c>
      <c r="L102" s="144" t="s">
        <v>1779</v>
      </c>
      <c r="M102" s="155" t="s">
        <v>1780</v>
      </c>
      <c r="N102" s="144"/>
      <c r="O102" s="144"/>
      <c r="P102" s="144" t="s">
        <v>1781</v>
      </c>
      <c r="Q102" s="144" t="s">
        <v>1782</v>
      </c>
      <c r="R102" s="144" t="s">
        <v>1783</v>
      </c>
      <c r="S102" s="144" t="s">
        <v>1784</v>
      </c>
      <c r="T102" s="144" t="s">
        <v>1785</v>
      </c>
      <c r="U102" s="143"/>
      <c r="V102" s="144"/>
      <c r="W102" s="144" t="s">
        <v>1786</v>
      </c>
      <c r="X102" s="155" t="s">
        <v>1787</v>
      </c>
      <c r="Y102" s="144" t="s">
        <v>1788</v>
      </c>
      <c r="Z102" s="144" t="s">
        <v>1789</v>
      </c>
      <c r="AA102" s="144" t="s">
        <v>1790</v>
      </c>
      <c r="AB102" s="144"/>
      <c r="AC102" s="144"/>
      <c r="AD102" s="155" t="s">
        <v>1791</v>
      </c>
      <c r="AE102" s="144" t="s">
        <v>1792</v>
      </c>
      <c r="AF102" s="144" t="s">
        <v>1793</v>
      </c>
      <c r="AG102" s="144" t="s">
        <v>1794</v>
      </c>
      <c r="AH102" s="144" t="s">
        <v>1795</v>
      </c>
      <c r="AI102" s="144"/>
      <c r="AJ102" s="156"/>
      <c r="AK102" s="156">
        <v>3</v>
      </c>
      <c r="AL102" s="156">
        <f t="shared" si="3"/>
        <v>3</v>
      </c>
      <c r="AM102" s="156"/>
      <c r="AN102" s="156"/>
      <c r="AO102" s="156"/>
      <c r="AP102" s="156"/>
      <c r="AQ102" s="156"/>
      <c r="AR102" s="156"/>
      <c r="AS102" s="156"/>
      <c r="AT102" s="156"/>
      <c r="AU102" s="156"/>
      <c r="AV102" s="156"/>
      <c r="AW102" s="156"/>
      <c r="AX102" s="242"/>
      <c r="AY102" s="243"/>
      <c r="AZ102" s="156">
        <f t="shared" si="4"/>
        <v>22</v>
      </c>
      <c r="BA102" s="156">
        <f t="shared" si="5"/>
        <v>22</v>
      </c>
      <c r="BB102" s="156">
        <f>VLOOKUP(A102,过21点!A:AS,45,0)</f>
        <v>3</v>
      </c>
      <c r="BC102" s="156">
        <f>VLOOKUP(A102,过21点!A:AT,46,0)</f>
        <v>13</v>
      </c>
      <c r="BD102" s="156"/>
      <c r="BE102" s="156">
        <f>VLOOKUP(A102,过21点!A:AV,48,0)</f>
        <v>0</v>
      </c>
      <c r="BF102" s="156">
        <f>VLOOKUP(A102,匹配!R:S,2,0)</f>
        <v>1</v>
      </c>
      <c r="BG102" s="156"/>
    </row>
    <row r="103" customHeight="1" spans="1:59">
      <c r="A103" s="199" t="s">
        <v>1796</v>
      </c>
      <c r="B103" s="199" t="s">
        <v>53</v>
      </c>
      <c r="C103" s="199" t="s">
        <v>1797</v>
      </c>
      <c r="D103" s="199" t="s">
        <v>1798</v>
      </c>
      <c r="E103" s="144" t="s">
        <v>319</v>
      </c>
      <c r="F103" s="144" t="s">
        <v>1140</v>
      </c>
      <c r="G103" s="144"/>
      <c r="H103" s="144"/>
      <c r="I103" s="144" t="s">
        <v>1799</v>
      </c>
      <c r="J103" s="144" t="s">
        <v>1800</v>
      </c>
      <c r="K103" s="143"/>
      <c r="L103" s="144" t="s">
        <v>1150</v>
      </c>
      <c r="M103" s="144" t="s">
        <v>1801</v>
      </c>
      <c r="N103" s="144"/>
      <c r="O103" s="144"/>
      <c r="P103" s="144" t="s">
        <v>1802</v>
      </c>
      <c r="Q103" s="144" t="s">
        <v>1803</v>
      </c>
      <c r="R103" s="144" t="s">
        <v>1804</v>
      </c>
      <c r="S103" s="144" t="s">
        <v>1805</v>
      </c>
      <c r="T103" s="144" t="s">
        <v>1800</v>
      </c>
      <c r="U103" s="144"/>
      <c r="V103" s="144"/>
      <c r="W103" s="144" t="s">
        <v>1806</v>
      </c>
      <c r="X103" s="144" t="s">
        <v>1150</v>
      </c>
      <c r="Y103" s="144" t="s">
        <v>1807</v>
      </c>
      <c r="Z103" s="144" t="s">
        <v>1808</v>
      </c>
      <c r="AA103" s="144" t="s">
        <v>1809</v>
      </c>
      <c r="AB103" s="144"/>
      <c r="AC103" s="144"/>
      <c r="AD103" s="144" t="s">
        <v>948</v>
      </c>
      <c r="AE103" s="144" t="s">
        <v>1799</v>
      </c>
      <c r="AF103" s="144" t="s">
        <v>1810</v>
      </c>
      <c r="AG103" s="144" t="s">
        <v>1811</v>
      </c>
      <c r="AH103" s="144" t="s">
        <v>1812</v>
      </c>
      <c r="AI103" s="144"/>
      <c r="AJ103" s="156"/>
      <c r="AK103" s="156"/>
      <c r="AL103" s="156">
        <f t="shared" si="3"/>
        <v>0</v>
      </c>
      <c r="AM103" s="156">
        <f>VLOOKUP(A103,匹配!E:L,8,0)</f>
        <v>0</v>
      </c>
      <c r="AN103" s="156">
        <f>VLOOKUP(A103,匹配!E:F,2,0)</f>
        <v>0</v>
      </c>
      <c r="AO103" s="156"/>
      <c r="AP103" s="156">
        <f>VLOOKUP(A103,匹配!E:H,4,0)</f>
        <v>0</v>
      </c>
      <c r="AQ103" s="156">
        <f>VLOOKUP(A103,匹配!E:N,10,0)</f>
        <v>0</v>
      </c>
      <c r="AR103" s="156">
        <f>VLOOKUP(A103,匹配!E:I,5,0)</f>
        <v>0</v>
      </c>
      <c r="AS103" s="156">
        <f>VLOOKUP(A103,匹配!E:K,7,0)</f>
        <v>0</v>
      </c>
      <c r="AT103" s="156"/>
      <c r="AU103" s="156">
        <f>VLOOKUP(A103,匹配!E:M,9,0)</f>
        <v>1</v>
      </c>
      <c r="AV103" s="156"/>
      <c r="AW103" s="156"/>
      <c r="AX103" s="242"/>
      <c r="AY103" s="243"/>
      <c r="AZ103" s="156">
        <f t="shared" si="4"/>
        <v>22</v>
      </c>
      <c r="BA103" s="156">
        <f t="shared" si="5"/>
        <v>22</v>
      </c>
      <c r="BB103" s="156">
        <f>VLOOKUP(A103,过21点!A:AS,45,0)</f>
        <v>1</v>
      </c>
      <c r="BC103" s="156">
        <f>VLOOKUP(A103,过21点!A:AT,46,0)</f>
        <v>1</v>
      </c>
      <c r="BD103" s="156"/>
      <c r="BE103" s="156">
        <f>VLOOKUP(A103,过21点!A:AV,48,0)</f>
        <v>0</v>
      </c>
      <c r="BF103" s="156"/>
      <c r="BG103" s="156"/>
    </row>
    <row r="104" customHeight="1" spans="1:59">
      <c r="A104" s="199" t="s">
        <v>1813</v>
      </c>
      <c r="B104" s="199" t="s">
        <v>53</v>
      </c>
      <c r="C104" s="199" t="s">
        <v>1797</v>
      </c>
      <c r="D104" s="199" t="s">
        <v>1798</v>
      </c>
      <c r="E104" s="144" t="s">
        <v>319</v>
      </c>
      <c r="F104" s="144" t="s">
        <v>1814</v>
      </c>
      <c r="G104" s="144"/>
      <c r="H104" s="144"/>
      <c r="I104" s="144" t="s">
        <v>393</v>
      </c>
      <c r="J104" s="144" t="s">
        <v>1800</v>
      </c>
      <c r="K104" s="144" t="s">
        <v>1815</v>
      </c>
      <c r="L104" s="144" t="s">
        <v>1816</v>
      </c>
      <c r="M104" s="144" t="s">
        <v>1801</v>
      </c>
      <c r="N104" s="144"/>
      <c r="O104" s="144"/>
      <c r="P104" s="144" t="s">
        <v>1817</v>
      </c>
      <c r="Q104" s="144" t="s">
        <v>1818</v>
      </c>
      <c r="R104" s="144" t="s">
        <v>1804</v>
      </c>
      <c r="S104" s="144" t="s">
        <v>1805</v>
      </c>
      <c r="T104" s="143"/>
      <c r="U104" s="144"/>
      <c r="V104" s="144"/>
      <c r="W104" s="144" t="s">
        <v>1806</v>
      </c>
      <c r="X104" s="144" t="s">
        <v>1150</v>
      </c>
      <c r="Y104" s="144" t="s">
        <v>1807</v>
      </c>
      <c r="Z104" s="144" t="s">
        <v>1808</v>
      </c>
      <c r="AA104" s="144" t="s">
        <v>1288</v>
      </c>
      <c r="AB104" s="144"/>
      <c r="AC104" s="144"/>
      <c r="AD104" s="144" t="s">
        <v>1819</v>
      </c>
      <c r="AE104" s="144" t="s">
        <v>1820</v>
      </c>
      <c r="AF104" s="144" t="s">
        <v>1810</v>
      </c>
      <c r="AG104" s="144" t="s">
        <v>1811</v>
      </c>
      <c r="AH104" s="144" t="s">
        <v>1812</v>
      </c>
      <c r="AI104" s="144"/>
      <c r="AJ104" s="156"/>
      <c r="AK104" s="156"/>
      <c r="AL104" s="156">
        <f t="shared" si="3"/>
        <v>0</v>
      </c>
      <c r="AM104" s="156">
        <f>VLOOKUP(A104,匹配!E:L,8,0)</f>
        <v>0</v>
      </c>
      <c r="AN104" s="156">
        <f>VLOOKUP(A104,匹配!E:F,2,0)</f>
        <v>0</v>
      </c>
      <c r="AO104" s="156"/>
      <c r="AP104" s="156">
        <f>VLOOKUP(A104,匹配!E:H,4,0)</f>
        <v>0</v>
      </c>
      <c r="AQ104" s="156">
        <f>VLOOKUP(A104,匹配!E:N,10,0)</f>
        <v>0</v>
      </c>
      <c r="AR104" s="156">
        <f>VLOOKUP(A104,匹配!E:I,5,0)</f>
        <v>1</v>
      </c>
      <c r="AS104" s="156">
        <f>VLOOKUP(A104,匹配!E:K,7,0)</f>
        <v>0</v>
      </c>
      <c r="AT104" s="156"/>
      <c r="AU104" s="156">
        <f>VLOOKUP(A104,匹配!E:M,9,0)</f>
        <v>0</v>
      </c>
      <c r="AV104" s="156"/>
      <c r="AW104" s="156"/>
      <c r="AX104" s="242"/>
      <c r="AY104" s="243"/>
      <c r="AZ104" s="156">
        <f t="shared" si="4"/>
        <v>21</v>
      </c>
      <c r="BA104" s="156">
        <f t="shared" si="5"/>
        <v>21</v>
      </c>
      <c r="BB104" s="156">
        <f>VLOOKUP(A104,过21点!A:AS,45,0)</f>
        <v>1</v>
      </c>
      <c r="BC104" s="156">
        <f>VLOOKUP(A104,过21点!A:AT,46,0)</f>
        <v>1</v>
      </c>
      <c r="BD104" s="156"/>
      <c r="BE104" s="156">
        <f>VLOOKUP(A104,过21点!A:AV,48,0)</f>
        <v>0</v>
      </c>
      <c r="BF104" s="156"/>
      <c r="BG104" s="156"/>
    </row>
    <row r="105" customHeight="1" spans="1:59">
      <c r="A105" s="199" t="s">
        <v>1821</v>
      </c>
      <c r="B105" s="199" t="s">
        <v>53</v>
      </c>
      <c r="C105" s="199" t="s">
        <v>1822</v>
      </c>
      <c r="D105" s="199" t="s">
        <v>1823</v>
      </c>
      <c r="E105" s="144" t="s">
        <v>1824</v>
      </c>
      <c r="F105" s="144" t="s">
        <v>1825</v>
      </c>
      <c r="G105" s="144"/>
      <c r="H105" s="144"/>
      <c r="I105" s="144" t="s">
        <v>1826</v>
      </c>
      <c r="J105" s="144" t="s">
        <v>1827</v>
      </c>
      <c r="K105" s="144" t="s">
        <v>1828</v>
      </c>
      <c r="L105" s="144" t="s">
        <v>1829</v>
      </c>
      <c r="M105" s="144" t="s">
        <v>595</v>
      </c>
      <c r="N105" s="144"/>
      <c r="O105" s="144"/>
      <c r="P105" s="144" t="s">
        <v>1817</v>
      </c>
      <c r="Q105" s="144" t="s">
        <v>1830</v>
      </c>
      <c r="R105" s="144" t="s">
        <v>373</v>
      </c>
      <c r="S105" s="144" t="s">
        <v>1831</v>
      </c>
      <c r="T105" s="144" t="s">
        <v>650</v>
      </c>
      <c r="U105" s="144" t="s">
        <v>1832</v>
      </c>
      <c r="V105" s="144"/>
      <c r="W105" s="144" t="s">
        <v>1833</v>
      </c>
      <c r="X105" s="144" t="s">
        <v>386</v>
      </c>
      <c r="Y105" s="144" t="s">
        <v>1834</v>
      </c>
      <c r="Z105" s="144" t="s">
        <v>1835</v>
      </c>
      <c r="AA105" s="144" t="s">
        <v>1836</v>
      </c>
      <c r="AB105" s="144"/>
      <c r="AC105" s="144"/>
      <c r="AD105" s="144" t="s">
        <v>143</v>
      </c>
      <c r="AE105" s="144" t="s">
        <v>1151</v>
      </c>
      <c r="AF105" s="144" t="s">
        <v>1837</v>
      </c>
      <c r="AG105" s="144" t="s">
        <v>1819</v>
      </c>
      <c r="AH105" s="144" t="s">
        <v>1838</v>
      </c>
      <c r="AI105" s="144"/>
      <c r="AJ105" s="156"/>
      <c r="AK105" s="156"/>
      <c r="AL105" s="156">
        <f t="shared" si="3"/>
        <v>0</v>
      </c>
      <c r="AM105" s="156"/>
      <c r="AN105" s="156"/>
      <c r="AO105" s="156"/>
      <c r="AP105" s="156"/>
      <c r="AQ105" s="156"/>
      <c r="AR105" s="156"/>
      <c r="AS105" s="156"/>
      <c r="AT105" s="156"/>
      <c r="AU105" s="156"/>
      <c r="AV105" s="156"/>
      <c r="AW105" s="156"/>
      <c r="AX105" s="242"/>
      <c r="AY105" s="243"/>
      <c r="AZ105" s="156">
        <f t="shared" si="4"/>
        <v>22</v>
      </c>
      <c r="BA105" s="156">
        <f t="shared" si="5"/>
        <v>22</v>
      </c>
      <c r="BB105" s="156">
        <f>VLOOKUP(A105,过21点!A:AS,45,0)</f>
        <v>1</v>
      </c>
      <c r="BC105" s="156">
        <f>VLOOKUP(A105,过21点!A:AT,46,0)</f>
        <v>3</v>
      </c>
      <c r="BD105" s="156"/>
      <c r="BE105" s="156">
        <f>VLOOKUP(A105,过21点!A:AV,48,0)</f>
        <v>0</v>
      </c>
      <c r="BF105" s="156"/>
      <c r="BG105" s="156"/>
    </row>
    <row r="106" customHeight="1" spans="1:59">
      <c r="A106" s="199" t="s">
        <v>1839</v>
      </c>
      <c r="B106" s="199" t="s">
        <v>53</v>
      </c>
      <c r="C106" s="199" t="s">
        <v>1840</v>
      </c>
      <c r="D106" s="199" t="s">
        <v>1841</v>
      </c>
      <c r="E106" s="144" t="s">
        <v>958</v>
      </c>
      <c r="F106" s="144" t="s">
        <v>1842</v>
      </c>
      <c r="G106" s="144"/>
      <c r="H106" s="144"/>
      <c r="I106" s="144" t="s">
        <v>833</v>
      </c>
      <c r="J106" s="144" t="s">
        <v>1843</v>
      </c>
      <c r="K106" s="144" t="s">
        <v>860</v>
      </c>
      <c r="L106" s="144" t="s">
        <v>497</v>
      </c>
      <c r="M106" s="144" t="s">
        <v>1844</v>
      </c>
      <c r="N106" s="144"/>
      <c r="O106" s="144"/>
      <c r="P106" s="144" t="s">
        <v>1845</v>
      </c>
      <c r="Q106" s="144" t="s">
        <v>1846</v>
      </c>
      <c r="R106" s="144" t="s">
        <v>274</v>
      </c>
      <c r="S106" s="144" t="s">
        <v>1847</v>
      </c>
      <c r="T106" s="143"/>
      <c r="U106" s="144"/>
      <c r="V106" s="144"/>
      <c r="W106" s="144" t="s">
        <v>289</v>
      </c>
      <c r="X106" s="144" t="s">
        <v>1848</v>
      </c>
      <c r="Y106" s="144" t="s">
        <v>1849</v>
      </c>
      <c r="Z106" s="144" t="s">
        <v>524</v>
      </c>
      <c r="AA106" s="144" t="s">
        <v>1850</v>
      </c>
      <c r="AB106" s="144"/>
      <c r="AC106" s="144"/>
      <c r="AD106" s="143"/>
      <c r="AE106" s="144" t="s">
        <v>1851</v>
      </c>
      <c r="AF106" s="144" t="s">
        <v>1852</v>
      </c>
      <c r="AG106" s="144" t="s">
        <v>1853</v>
      </c>
      <c r="AH106" s="144" t="s">
        <v>1854</v>
      </c>
      <c r="AI106" s="144"/>
      <c r="AJ106" s="156"/>
      <c r="AK106" s="156"/>
      <c r="AL106" s="156">
        <f t="shared" si="3"/>
        <v>0</v>
      </c>
      <c r="AM106" s="156">
        <f>VLOOKUP(A106,匹配!E:L,8,0)</f>
        <v>1</v>
      </c>
      <c r="AN106" s="156">
        <f>VLOOKUP(A106,匹配!E:F,2,0)</f>
        <v>0</v>
      </c>
      <c r="AO106" s="156"/>
      <c r="AP106" s="156">
        <f>VLOOKUP(A106,匹配!E:H,4,0)</f>
        <v>0</v>
      </c>
      <c r="AQ106" s="156">
        <f>VLOOKUP(A106,匹配!E:N,10,0)</f>
        <v>0</v>
      </c>
      <c r="AR106" s="156">
        <f>VLOOKUP(A106,匹配!E:I,5,0)</f>
        <v>0</v>
      </c>
      <c r="AS106" s="156">
        <f>VLOOKUP(A106,匹配!E:K,7,0)</f>
        <v>0</v>
      </c>
      <c r="AT106" s="156"/>
      <c r="AU106" s="156">
        <f>VLOOKUP(A106,匹配!E:M,9,0)</f>
        <v>1</v>
      </c>
      <c r="AV106" s="156"/>
      <c r="AW106" s="156"/>
      <c r="AX106" s="242"/>
      <c r="AY106" s="243"/>
      <c r="AZ106" s="156">
        <f t="shared" si="4"/>
        <v>21</v>
      </c>
      <c r="BA106" s="156">
        <f t="shared" si="5"/>
        <v>21</v>
      </c>
      <c r="BB106" s="156">
        <f>VLOOKUP(A106,过21点!A:AS,45,0)</f>
        <v>0</v>
      </c>
      <c r="BC106" s="156">
        <f>VLOOKUP(A106,过21点!A:AT,46,0)</f>
        <v>0</v>
      </c>
      <c r="BD106" s="156"/>
      <c r="BE106" s="156">
        <f>VLOOKUP(A106,过21点!A:AV,48,0)</f>
        <v>0</v>
      </c>
      <c r="BF106" s="156"/>
      <c r="BG106" s="156"/>
    </row>
    <row r="107" customHeight="1" spans="1:59">
      <c r="A107" s="199" t="s">
        <v>1855</v>
      </c>
      <c r="B107" s="199" t="s">
        <v>53</v>
      </c>
      <c r="C107" s="199" t="s">
        <v>1840</v>
      </c>
      <c r="D107" s="199" t="s">
        <v>1856</v>
      </c>
      <c r="E107" s="144" t="s">
        <v>1857</v>
      </c>
      <c r="F107" s="144" t="s">
        <v>329</v>
      </c>
      <c r="G107" s="144"/>
      <c r="H107" s="144"/>
      <c r="I107" s="143" t="s">
        <v>1858</v>
      </c>
      <c r="J107" s="144" t="s">
        <v>1076</v>
      </c>
      <c r="K107" s="144" t="s">
        <v>1859</v>
      </c>
      <c r="L107" s="144" t="s">
        <v>1860</v>
      </c>
      <c r="M107" s="144" t="s">
        <v>346</v>
      </c>
      <c r="N107" s="144"/>
      <c r="O107" s="144"/>
      <c r="P107" s="144" t="s">
        <v>1861</v>
      </c>
      <c r="Q107" s="143" t="s">
        <v>1862</v>
      </c>
      <c r="R107" s="143"/>
      <c r="S107" s="144" t="s">
        <v>1863</v>
      </c>
      <c r="T107" s="144" t="s">
        <v>389</v>
      </c>
      <c r="U107" s="144"/>
      <c r="V107" s="144"/>
      <c r="W107" s="144" t="s">
        <v>383</v>
      </c>
      <c r="X107" s="144" t="s">
        <v>1291</v>
      </c>
      <c r="Y107" s="144" t="s">
        <v>1860</v>
      </c>
      <c r="Z107" s="143" t="s">
        <v>1864</v>
      </c>
      <c r="AA107" s="144" t="s">
        <v>1865</v>
      </c>
      <c r="AB107" s="144"/>
      <c r="AC107" s="144"/>
      <c r="AD107" s="143" t="s">
        <v>1864</v>
      </c>
      <c r="AE107" s="144" t="s">
        <v>1866</v>
      </c>
      <c r="AF107" s="144" t="s">
        <v>1867</v>
      </c>
      <c r="AG107" s="143" t="s">
        <v>1868</v>
      </c>
      <c r="AH107" s="144" t="s">
        <v>1869</v>
      </c>
      <c r="AI107" s="144"/>
      <c r="AJ107" s="156"/>
      <c r="AK107" s="156">
        <f>VLOOKUP(A107,匹配!A:B,2,0)</f>
        <v>4</v>
      </c>
      <c r="AL107" s="156">
        <f t="shared" si="3"/>
        <v>4</v>
      </c>
      <c r="AM107" s="156">
        <f>VLOOKUP(A107,匹配!E:L,8,0)</f>
        <v>0</v>
      </c>
      <c r="AN107" s="156">
        <f>VLOOKUP(A107,匹配!E:F,2,0)</f>
        <v>0</v>
      </c>
      <c r="AO107" s="156"/>
      <c r="AP107" s="156">
        <f>VLOOKUP(A107,匹配!E:H,4,0)</f>
        <v>0</v>
      </c>
      <c r="AQ107" s="156">
        <f>VLOOKUP(A107,匹配!E:N,10,0)</f>
        <v>0</v>
      </c>
      <c r="AR107" s="156">
        <f>VLOOKUP(A107,匹配!E:I,5,0)</f>
        <v>0</v>
      </c>
      <c r="AS107" s="156">
        <f>VLOOKUP(A107,匹配!E:K,7,0)</f>
        <v>0</v>
      </c>
      <c r="AT107" s="156"/>
      <c r="AU107" s="156">
        <f>VLOOKUP(A107,匹配!E:M,9,0)</f>
        <v>0.125</v>
      </c>
      <c r="AV107" s="156"/>
      <c r="AW107" s="156"/>
      <c r="AX107" s="242"/>
      <c r="AY107" s="243"/>
      <c r="AZ107" s="156">
        <f t="shared" si="4"/>
        <v>22</v>
      </c>
      <c r="BA107" s="156">
        <f t="shared" si="5"/>
        <v>22</v>
      </c>
      <c r="BB107" s="156">
        <f>VLOOKUP(A107,过21点!A:AS,45,0)</f>
        <v>5</v>
      </c>
      <c r="BC107" s="156">
        <f>VLOOKUP(A107,过21点!A:AT,46,0)</f>
        <v>6</v>
      </c>
      <c r="BD107" s="156"/>
      <c r="BE107" s="156">
        <f>VLOOKUP(A107,过21点!A:AV,48,0)</f>
        <v>0.625</v>
      </c>
      <c r="BF107" s="156">
        <f>VLOOKUP(A107,匹配!R:S,2,0)</f>
        <v>0.25</v>
      </c>
      <c r="BG107" s="156"/>
    </row>
    <row r="108" customHeight="1" spans="1:59">
      <c r="A108" s="199" t="s">
        <v>1870</v>
      </c>
      <c r="B108" s="199" t="s">
        <v>53</v>
      </c>
      <c r="C108" s="199" t="s">
        <v>1871</v>
      </c>
      <c r="D108" s="199" t="s">
        <v>1872</v>
      </c>
      <c r="E108" s="144" t="s">
        <v>1873</v>
      </c>
      <c r="F108" s="144" t="s">
        <v>1874</v>
      </c>
      <c r="G108" s="144"/>
      <c r="H108" s="144"/>
      <c r="I108" s="144" t="s">
        <v>490</v>
      </c>
      <c r="J108" s="144" t="s">
        <v>696</v>
      </c>
      <c r="K108" s="144" t="s">
        <v>1570</v>
      </c>
      <c r="L108" s="143"/>
      <c r="M108" s="144" t="s">
        <v>1875</v>
      </c>
      <c r="N108" s="144"/>
      <c r="O108" s="144"/>
      <c r="P108" s="144" t="s">
        <v>1876</v>
      </c>
      <c r="Q108" s="143"/>
      <c r="R108" s="144" t="s">
        <v>1877</v>
      </c>
      <c r="S108" s="144" t="s">
        <v>1878</v>
      </c>
      <c r="T108" s="144" t="s">
        <v>648</v>
      </c>
      <c r="U108" s="144"/>
      <c r="V108" s="144"/>
      <c r="W108" s="144" t="s">
        <v>505</v>
      </c>
      <c r="X108" s="144" t="s">
        <v>1879</v>
      </c>
      <c r="Y108" s="212" t="s">
        <v>1880</v>
      </c>
      <c r="Z108" s="212" t="s">
        <v>1881</v>
      </c>
      <c r="AA108" s="212" t="s">
        <v>1882</v>
      </c>
      <c r="AB108" s="144"/>
      <c r="AC108" s="144"/>
      <c r="AD108" s="212" t="s">
        <v>1883</v>
      </c>
      <c r="AE108" s="212" t="s">
        <v>1884</v>
      </c>
      <c r="AF108" s="212" t="s">
        <v>1885</v>
      </c>
      <c r="AG108" s="212" t="s">
        <v>1886</v>
      </c>
      <c r="AH108" s="212" t="s">
        <v>1887</v>
      </c>
      <c r="AI108" s="144"/>
      <c r="AJ108" s="156"/>
      <c r="AK108" s="156"/>
      <c r="AL108" s="156">
        <f t="shared" si="3"/>
        <v>0</v>
      </c>
      <c r="AM108" s="156">
        <f>VLOOKUP(A108,匹配!E:L,8,0)</f>
        <v>0</v>
      </c>
      <c r="AN108" s="156">
        <f>VLOOKUP(A108,匹配!E:F,2,0)</f>
        <v>0</v>
      </c>
      <c r="AO108" s="156"/>
      <c r="AP108" s="156">
        <f>VLOOKUP(A108,匹配!E:H,4,0)</f>
        <v>0</v>
      </c>
      <c r="AQ108" s="156">
        <f>VLOOKUP(A108,匹配!E:N,10,0)</f>
        <v>2</v>
      </c>
      <c r="AR108" s="156">
        <f>VLOOKUP(A108,匹配!E:I,5,0)</f>
        <v>0</v>
      </c>
      <c r="AS108" s="156">
        <f>VLOOKUP(A108,匹配!E:K,7,0)</f>
        <v>0</v>
      </c>
      <c r="AT108" s="156"/>
      <c r="AU108" s="156">
        <f>VLOOKUP(A108,匹配!E:M,9,0)</f>
        <v>0</v>
      </c>
      <c r="AV108" s="156"/>
      <c r="AW108" s="156"/>
      <c r="AX108" s="242"/>
      <c r="AY108" s="243"/>
      <c r="AZ108" s="156">
        <f t="shared" si="4"/>
        <v>20</v>
      </c>
      <c r="BA108" s="156">
        <f t="shared" si="5"/>
        <v>20</v>
      </c>
      <c r="BB108" s="156">
        <f>VLOOKUP(A108,过21点!A:AS,45,0)</f>
        <v>0</v>
      </c>
      <c r="BC108" s="156">
        <f>VLOOKUP(A108,过21点!A:AT,46,0)</f>
        <v>0</v>
      </c>
      <c r="BD108" s="156"/>
      <c r="BE108" s="156">
        <f>VLOOKUP(A108,过21点!A:AV,48,0)</f>
        <v>0</v>
      </c>
      <c r="BF108" s="156"/>
      <c r="BG108" s="156"/>
    </row>
    <row r="109" customHeight="1" spans="1:59">
      <c r="A109" s="240" t="s">
        <v>1888</v>
      </c>
      <c r="B109" s="199" t="s">
        <v>53</v>
      </c>
      <c r="C109" s="199" t="s">
        <v>1871</v>
      </c>
      <c r="D109" s="199" t="s">
        <v>1872</v>
      </c>
      <c r="E109" s="142" t="s">
        <v>1889</v>
      </c>
      <c r="F109" s="141"/>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56"/>
      <c r="AK109" s="156"/>
      <c r="AL109" s="156">
        <f t="shared" si="3"/>
        <v>0</v>
      </c>
      <c r="AM109" s="156"/>
      <c r="AN109" s="156"/>
      <c r="AO109" s="156"/>
      <c r="AP109" s="156"/>
      <c r="AQ109" s="156"/>
      <c r="AR109" s="156"/>
      <c r="AS109" s="156"/>
      <c r="AT109" s="156"/>
      <c r="AU109" s="156"/>
      <c r="AV109" s="156">
        <f>VLOOKUP(A109,离职!A:D,4,0)</f>
        <v>20</v>
      </c>
      <c r="AW109" s="156"/>
      <c r="AX109" s="242"/>
      <c r="AY109" s="243">
        <f>VLOOKUP(A109,离职!A:C,3,0)</f>
        <v>43164</v>
      </c>
      <c r="AZ109" s="156">
        <f t="shared" si="4"/>
        <v>2</v>
      </c>
      <c r="BA109" s="156">
        <f t="shared" si="5"/>
        <v>2</v>
      </c>
      <c r="BB109" s="156">
        <f>VLOOKUP(A109,过21点!A:AS,45,0)</f>
        <v>0</v>
      </c>
      <c r="BC109" s="156">
        <f>VLOOKUP(A109,过21点!A:AT,46,0)</f>
        <v>0</v>
      </c>
      <c r="BD109" s="156"/>
      <c r="BE109" s="156">
        <f>VLOOKUP(A109,过21点!A:AV,48,0)</f>
        <v>0</v>
      </c>
      <c r="BF109" s="156"/>
      <c r="BG109" s="156"/>
    </row>
    <row r="110" customHeight="1" spans="1:59">
      <c r="A110" s="240" t="s">
        <v>1890</v>
      </c>
      <c r="B110" s="199" t="s">
        <v>53</v>
      </c>
      <c r="C110" s="199" t="s">
        <v>1871</v>
      </c>
      <c r="D110" s="199" t="s">
        <v>1891</v>
      </c>
      <c r="E110" s="144" t="s">
        <v>1892</v>
      </c>
      <c r="F110" s="144" t="s">
        <v>1893</v>
      </c>
      <c r="G110" s="144"/>
      <c r="H110" s="144"/>
      <c r="I110" s="143"/>
      <c r="J110" s="143"/>
      <c r="K110" s="143"/>
      <c r="L110" s="144" t="s">
        <v>1894</v>
      </c>
      <c r="M110" s="144" t="s">
        <v>854</v>
      </c>
      <c r="N110" s="144"/>
      <c r="O110" s="143"/>
      <c r="P110" s="144" t="s">
        <v>423</v>
      </c>
      <c r="Q110" s="144" t="s">
        <v>1895</v>
      </c>
      <c r="R110" s="144" t="s">
        <v>1896</v>
      </c>
      <c r="S110" s="144" t="s">
        <v>1897</v>
      </c>
      <c r="T110" s="144" t="s">
        <v>1898</v>
      </c>
      <c r="U110" s="144"/>
      <c r="V110" s="143"/>
      <c r="W110" s="144" t="s">
        <v>1899</v>
      </c>
      <c r="X110" s="144" t="s">
        <v>1900</v>
      </c>
      <c r="Y110" s="144" t="s">
        <v>1901</v>
      </c>
      <c r="Z110" s="144" t="s">
        <v>1753</v>
      </c>
      <c r="AA110" s="143"/>
      <c r="AB110" s="144"/>
      <c r="AC110" s="144"/>
      <c r="AD110" s="143"/>
      <c r="AE110" s="144" t="s">
        <v>1902</v>
      </c>
      <c r="AF110" s="144" t="s">
        <v>1903</v>
      </c>
      <c r="AG110" s="144" t="s">
        <v>1874</v>
      </c>
      <c r="AH110" s="144" t="s">
        <v>1904</v>
      </c>
      <c r="AI110" s="144"/>
      <c r="AJ110" s="156"/>
      <c r="AK110" s="156"/>
      <c r="AL110" s="156">
        <f t="shared" si="3"/>
        <v>0</v>
      </c>
      <c r="AM110" s="156">
        <f>VLOOKUP(A110,匹配!E:L,8,0)</f>
        <v>0</v>
      </c>
      <c r="AN110" s="156">
        <f>VLOOKUP(A110,匹配!E:F,2,0)</f>
        <v>0</v>
      </c>
      <c r="AO110" s="156"/>
      <c r="AP110" s="156">
        <f>VLOOKUP(A110,匹配!E:H,4,0)</f>
        <v>0</v>
      </c>
      <c r="AQ110" s="156">
        <f>VLOOKUP(A110,匹配!E:N,10,0)</f>
        <v>0</v>
      </c>
      <c r="AR110" s="156">
        <f>VLOOKUP(A110,匹配!E:I,5,0)</f>
        <v>2</v>
      </c>
      <c r="AS110" s="156">
        <f>VLOOKUP(A110,匹配!E:K,7,0)</f>
        <v>0</v>
      </c>
      <c r="AT110" s="156"/>
      <c r="AU110" s="156">
        <f>VLOOKUP(A110,匹配!E:M,9,0)</f>
        <v>3</v>
      </c>
      <c r="AV110" s="156">
        <f>VLOOKUP(A110,离职!A:D,4,0)</f>
        <v>0</v>
      </c>
      <c r="AW110" s="156"/>
      <c r="AX110" s="242"/>
      <c r="AY110" s="243">
        <f>VLOOKUP(A110,离职!A:C,3,0)</f>
        <v>43189</v>
      </c>
      <c r="AZ110" s="156">
        <f t="shared" si="4"/>
        <v>20</v>
      </c>
      <c r="BA110" s="156">
        <f t="shared" si="5"/>
        <v>20</v>
      </c>
      <c r="BB110" s="156">
        <f>VLOOKUP(A110,过21点!A:AS,45,0)</f>
        <v>0</v>
      </c>
      <c r="BC110" s="156">
        <f>VLOOKUP(A110,过21点!A:AT,46,0)</f>
        <v>0</v>
      </c>
      <c r="BD110" s="156"/>
      <c r="BE110" s="156">
        <f>VLOOKUP(A110,过21点!A:AV,48,0)</f>
        <v>0</v>
      </c>
      <c r="BF110" s="156">
        <f>VLOOKUP(A110,匹配!R:S,2,0)</f>
        <v>2</v>
      </c>
      <c r="BG110" s="156"/>
    </row>
    <row r="111" customHeight="1" spans="1:59">
      <c r="A111" s="199" t="s">
        <v>1905</v>
      </c>
      <c r="B111" s="199" t="s">
        <v>53</v>
      </c>
      <c r="C111" s="199" t="s">
        <v>1871</v>
      </c>
      <c r="D111" s="199" t="s">
        <v>1872</v>
      </c>
      <c r="E111" s="144" t="s">
        <v>753</v>
      </c>
      <c r="F111" s="142" t="s">
        <v>1906</v>
      </c>
      <c r="G111" s="144"/>
      <c r="H111" s="144"/>
      <c r="I111" s="144" t="s">
        <v>168</v>
      </c>
      <c r="J111" s="144" t="s">
        <v>1907</v>
      </c>
      <c r="K111" s="142" t="s">
        <v>1908</v>
      </c>
      <c r="L111" s="144" t="s">
        <v>1173</v>
      </c>
      <c r="M111" s="144" t="s">
        <v>385</v>
      </c>
      <c r="N111" s="144"/>
      <c r="O111" s="144"/>
      <c r="P111" s="143"/>
      <c r="Q111" s="144" t="s">
        <v>382</v>
      </c>
      <c r="R111" s="144" t="s">
        <v>1814</v>
      </c>
      <c r="S111" s="143" t="s">
        <v>1909</v>
      </c>
      <c r="T111" s="143"/>
      <c r="U111" s="144"/>
      <c r="V111" s="144"/>
      <c r="W111" s="144" t="s">
        <v>1910</v>
      </c>
      <c r="X111" s="144" t="s">
        <v>863</v>
      </c>
      <c r="Y111" s="143"/>
      <c r="Z111" s="144" t="s">
        <v>943</v>
      </c>
      <c r="AA111" s="143" t="s">
        <v>1911</v>
      </c>
      <c r="AB111" s="144"/>
      <c r="AC111" s="143"/>
      <c r="AD111" s="143"/>
      <c r="AE111" s="142" t="s">
        <v>1912</v>
      </c>
      <c r="AF111" s="144" t="s">
        <v>1913</v>
      </c>
      <c r="AG111" s="143" t="s">
        <v>1914</v>
      </c>
      <c r="AH111" s="144" t="s">
        <v>384</v>
      </c>
      <c r="AI111" s="144"/>
      <c r="AJ111" s="156">
        <v>3</v>
      </c>
      <c r="AK111" s="156"/>
      <c r="AL111" s="156">
        <f t="shared" si="3"/>
        <v>3</v>
      </c>
      <c r="AM111" s="156">
        <f>VLOOKUP(A111,匹配!E:L,8,0)</f>
        <v>2.75</v>
      </c>
      <c r="AN111" s="156">
        <f>VLOOKUP(A111,匹配!E:F,2,0)</f>
        <v>1</v>
      </c>
      <c r="AO111" s="156"/>
      <c r="AP111" s="156">
        <f>VLOOKUP(A111,匹配!E:H,4,0)</f>
        <v>0</v>
      </c>
      <c r="AQ111" s="156">
        <f>VLOOKUP(A111,匹配!E:N,10,0)</f>
        <v>0</v>
      </c>
      <c r="AR111" s="156">
        <f>VLOOKUP(A111,匹配!E:I,5,0)</f>
        <v>0</v>
      </c>
      <c r="AS111" s="156">
        <f>VLOOKUP(A111,匹配!E:K,7,0)</f>
        <v>0</v>
      </c>
      <c r="AT111" s="156"/>
      <c r="AU111" s="156">
        <f>VLOOKUP(A111,匹配!E:M,9,0)</f>
        <v>1</v>
      </c>
      <c r="AV111" s="156"/>
      <c r="AW111" s="156"/>
      <c r="AX111" s="242"/>
      <c r="AY111" s="243"/>
      <c r="AZ111" s="156">
        <f t="shared" si="4"/>
        <v>18.25</v>
      </c>
      <c r="BA111" s="156">
        <f t="shared" si="5"/>
        <v>18.25</v>
      </c>
      <c r="BB111" s="156">
        <f>VLOOKUP(A111,过21点!A:AS,45,0)</f>
        <v>0</v>
      </c>
      <c r="BC111" s="156">
        <f>VLOOKUP(A111,过21点!A:AT,46,0)</f>
        <v>0</v>
      </c>
      <c r="BD111" s="156"/>
      <c r="BE111" s="156">
        <f>VLOOKUP(A111,过21点!A:AV,48,0)</f>
        <v>0</v>
      </c>
      <c r="BF111" s="156">
        <f>VLOOKUP(A111,匹配!R:S,2,0)</f>
        <v>1</v>
      </c>
      <c r="BG111" s="156"/>
    </row>
    <row r="112" customHeight="1" spans="1:59">
      <c r="A112" s="199" t="s">
        <v>1915</v>
      </c>
      <c r="B112" s="199" t="s">
        <v>53</v>
      </c>
      <c r="C112" s="199" t="s">
        <v>1871</v>
      </c>
      <c r="D112" s="199" t="s">
        <v>1872</v>
      </c>
      <c r="E112" s="144"/>
      <c r="F112" s="144"/>
      <c r="G112" s="144"/>
      <c r="H112" s="144"/>
      <c r="I112" s="144"/>
      <c r="J112" s="144"/>
      <c r="K112" s="144"/>
      <c r="L112" s="144"/>
      <c r="M112" s="144"/>
      <c r="N112" s="144"/>
      <c r="O112" s="144"/>
      <c r="P112" s="144"/>
      <c r="Q112" s="144"/>
      <c r="R112" s="144"/>
      <c r="S112" s="144"/>
      <c r="T112" s="143"/>
      <c r="U112" s="144"/>
      <c r="V112" s="144"/>
      <c r="W112" s="144" t="s">
        <v>1916</v>
      </c>
      <c r="X112" s="144" t="s">
        <v>1917</v>
      </c>
      <c r="Y112" s="144" t="s">
        <v>1918</v>
      </c>
      <c r="Z112" s="144" t="s">
        <v>1919</v>
      </c>
      <c r="AA112" s="144" t="s">
        <v>1920</v>
      </c>
      <c r="AB112" s="143" t="s">
        <v>1636</v>
      </c>
      <c r="AC112" s="144"/>
      <c r="AD112" s="144" t="s">
        <v>1921</v>
      </c>
      <c r="AE112" s="143"/>
      <c r="AF112" s="144" t="s">
        <v>1922</v>
      </c>
      <c r="AG112" s="144" t="s">
        <v>1923</v>
      </c>
      <c r="AH112" s="144" t="s">
        <v>1924</v>
      </c>
      <c r="AI112" s="144"/>
      <c r="AJ112" s="156"/>
      <c r="AK112" s="156">
        <f>VLOOKUP(A112,匹配!A:B,2,0)</f>
        <v>1</v>
      </c>
      <c r="AL112" s="156">
        <f t="shared" si="3"/>
        <v>1</v>
      </c>
      <c r="AM112" s="156">
        <f>VLOOKUP(A112,匹配!E:L,8,0)</f>
        <v>0</v>
      </c>
      <c r="AN112" s="156">
        <f>VLOOKUP(A112,匹配!E:F,2,0)</f>
        <v>0</v>
      </c>
      <c r="AO112" s="156"/>
      <c r="AP112" s="156">
        <f>VLOOKUP(A112,匹配!E:H,4,0)</f>
        <v>0</v>
      </c>
      <c r="AQ112" s="156">
        <f>VLOOKUP(A112,匹配!E:N,10,0)</f>
        <v>0</v>
      </c>
      <c r="AR112" s="156">
        <f>VLOOKUP(A112,匹配!E:I,5,0)</f>
        <v>0</v>
      </c>
      <c r="AS112" s="156">
        <f>VLOOKUP(A112,匹配!E:K,7,0)</f>
        <v>0</v>
      </c>
      <c r="AT112" s="156"/>
      <c r="AU112" s="156">
        <f>VLOOKUP(A112,匹配!E:M,9,0)</f>
        <v>1</v>
      </c>
      <c r="AV112" s="156">
        <f>VLOOKUP(A112,入职!A:L,12,0)</f>
        <v>11</v>
      </c>
      <c r="AW112" s="156"/>
      <c r="AX112" s="242">
        <f>VLOOKUP(A112,入职!A:I,9,0)</f>
        <v>43175</v>
      </c>
      <c r="AY112" s="243"/>
      <c r="AZ112" s="156">
        <f t="shared" si="4"/>
        <v>11</v>
      </c>
      <c r="BA112" s="156">
        <f t="shared" si="5"/>
        <v>11</v>
      </c>
      <c r="BB112" s="156">
        <f>VLOOKUP(A112,过21点!A:AS,45,0)</f>
        <v>0</v>
      </c>
      <c r="BC112" s="156">
        <f>VLOOKUP(A112,过21点!A:AT,46,0)</f>
        <v>0</v>
      </c>
      <c r="BD112" s="156"/>
      <c r="BE112" s="156">
        <f>VLOOKUP(A112,过21点!A:AV,48,0)</f>
        <v>0</v>
      </c>
      <c r="BF112" s="156">
        <f>VLOOKUP(A112,匹配!R:S,2,0)</f>
        <v>1</v>
      </c>
      <c r="BG112" s="156"/>
    </row>
    <row r="113" customHeight="1" spans="1:59">
      <c r="A113" s="199" t="s">
        <v>1925</v>
      </c>
      <c r="B113" s="199" t="s">
        <v>53</v>
      </c>
      <c r="C113" s="199" t="s">
        <v>1926</v>
      </c>
      <c r="D113" s="199" t="s">
        <v>1927</v>
      </c>
      <c r="E113" s="144" t="s">
        <v>1928</v>
      </c>
      <c r="F113" s="144" t="s">
        <v>1929</v>
      </c>
      <c r="G113" s="144"/>
      <c r="H113" s="144"/>
      <c r="I113" s="144" t="s">
        <v>528</v>
      </c>
      <c r="J113" s="144" t="s">
        <v>1930</v>
      </c>
      <c r="K113" s="144" t="s">
        <v>1931</v>
      </c>
      <c r="L113" s="144" t="s">
        <v>1019</v>
      </c>
      <c r="M113" s="144" t="s">
        <v>1932</v>
      </c>
      <c r="N113" s="144"/>
      <c r="O113" s="144"/>
      <c r="P113" s="144" t="s">
        <v>665</v>
      </c>
      <c r="Q113" s="144" t="s">
        <v>1831</v>
      </c>
      <c r="R113" s="144" t="s">
        <v>1933</v>
      </c>
      <c r="S113" s="144" t="s">
        <v>1934</v>
      </c>
      <c r="T113" s="144" t="s">
        <v>1935</v>
      </c>
      <c r="U113" s="144"/>
      <c r="V113" s="144"/>
      <c r="W113" s="144" t="s">
        <v>1936</v>
      </c>
      <c r="X113" s="144" t="s">
        <v>1866</v>
      </c>
      <c r="Y113" s="144" t="s">
        <v>1937</v>
      </c>
      <c r="Z113" s="144" t="s">
        <v>1938</v>
      </c>
      <c r="AA113" s="144" t="s">
        <v>1939</v>
      </c>
      <c r="AB113" s="144"/>
      <c r="AC113" s="144"/>
      <c r="AD113" s="144" t="s">
        <v>1940</v>
      </c>
      <c r="AE113" s="144" t="s">
        <v>1941</v>
      </c>
      <c r="AF113" s="144" t="s">
        <v>689</v>
      </c>
      <c r="AG113" s="144" t="s">
        <v>1942</v>
      </c>
      <c r="AH113" s="144" t="s">
        <v>1943</v>
      </c>
      <c r="AI113" s="144"/>
      <c r="AJ113" s="156"/>
      <c r="AK113" s="156"/>
      <c r="AL113" s="156">
        <f t="shared" si="3"/>
        <v>0</v>
      </c>
      <c r="AM113" s="156"/>
      <c r="AN113" s="156"/>
      <c r="AO113" s="156"/>
      <c r="AP113" s="156"/>
      <c r="AQ113" s="156"/>
      <c r="AR113" s="156"/>
      <c r="AS113" s="156"/>
      <c r="AT113" s="156"/>
      <c r="AU113" s="156"/>
      <c r="AV113" s="156"/>
      <c r="AW113" s="156"/>
      <c r="AX113" s="242"/>
      <c r="AY113" s="243"/>
      <c r="AZ113" s="156">
        <f t="shared" si="4"/>
        <v>22</v>
      </c>
      <c r="BA113" s="156">
        <f t="shared" si="5"/>
        <v>22</v>
      </c>
      <c r="BB113" s="156">
        <f>VLOOKUP(A113,过21点!A:AS,45,0)</f>
        <v>3</v>
      </c>
      <c r="BC113" s="156">
        <f>VLOOKUP(A113,过21点!A:AT,46,0)</f>
        <v>6</v>
      </c>
      <c r="BD113" s="156"/>
      <c r="BE113" s="156">
        <f>VLOOKUP(A113,过21点!A:AV,48,0)</f>
        <v>0.125</v>
      </c>
      <c r="BF113" s="156"/>
      <c r="BG113" s="156"/>
    </row>
    <row r="114" customHeight="1" spans="1:59">
      <c r="A114" s="199" t="s">
        <v>1944</v>
      </c>
      <c r="B114" s="199" t="s">
        <v>53</v>
      </c>
      <c r="C114" s="199" t="s">
        <v>1926</v>
      </c>
      <c r="D114" s="199" t="s">
        <v>115</v>
      </c>
      <c r="E114" s="144" t="s">
        <v>1945</v>
      </c>
      <c r="F114" s="142" t="s">
        <v>1946</v>
      </c>
      <c r="G114" s="144"/>
      <c r="H114" s="144"/>
      <c r="I114" s="144" t="s">
        <v>1947</v>
      </c>
      <c r="J114" s="144" t="s">
        <v>1948</v>
      </c>
      <c r="K114" s="144" t="s">
        <v>1949</v>
      </c>
      <c r="L114" s="144" t="s">
        <v>1950</v>
      </c>
      <c r="M114" s="144" t="s">
        <v>1951</v>
      </c>
      <c r="N114" s="144"/>
      <c r="O114" s="144"/>
      <c r="P114" s="144" t="s">
        <v>1952</v>
      </c>
      <c r="Q114" s="144" t="s">
        <v>1953</v>
      </c>
      <c r="R114" s="144" t="s">
        <v>1954</v>
      </c>
      <c r="S114" s="143" t="s">
        <v>1955</v>
      </c>
      <c r="T114" s="144" t="s">
        <v>1956</v>
      </c>
      <c r="U114" s="144"/>
      <c r="V114" s="144"/>
      <c r="W114" s="144" t="s">
        <v>1957</v>
      </c>
      <c r="X114" s="144" t="s">
        <v>1958</v>
      </c>
      <c r="Y114" s="142" t="s">
        <v>1959</v>
      </c>
      <c r="Z114" s="144" t="s">
        <v>1960</v>
      </c>
      <c r="AA114" s="142" t="s">
        <v>1961</v>
      </c>
      <c r="AB114" s="144"/>
      <c r="AC114" s="144"/>
      <c r="AD114" s="144" t="s">
        <v>1962</v>
      </c>
      <c r="AE114" s="144" t="s">
        <v>1963</v>
      </c>
      <c r="AF114" s="142" t="s">
        <v>1964</v>
      </c>
      <c r="AG114" s="143"/>
      <c r="AH114" s="143"/>
      <c r="AI114" s="144"/>
      <c r="AJ114" s="156">
        <v>4</v>
      </c>
      <c r="AK114" s="156">
        <f>VLOOKUP(A114,匹配!A:B,2,0)</f>
        <v>1</v>
      </c>
      <c r="AL114" s="156">
        <f t="shared" si="3"/>
        <v>5</v>
      </c>
      <c r="AM114" s="156">
        <f>VLOOKUP(A114,匹配!E:L,8,0)</f>
        <v>0</v>
      </c>
      <c r="AN114" s="156">
        <f>VLOOKUP(A114,匹配!E:F,2,0)</f>
        <v>0</v>
      </c>
      <c r="AO114" s="156"/>
      <c r="AP114" s="156">
        <f>VLOOKUP(A114,匹配!E:H,4,0)</f>
        <v>0</v>
      </c>
      <c r="AQ114" s="156">
        <f>VLOOKUP(A114,匹配!E:N,10,0)</f>
        <v>0</v>
      </c>
      <c r="AR114" s="156">
        <f>VLOOKUP(A114,匹配!E:I,5,0)</f>
        <v>2</v>
      </c>
      <c r="AS114" s="156">
        <f>VLOOKUP(A114,匹配!E:K,7,0)</f>
        <v>0</v>
      </c>
      <c r="AT114" s="156"/>
      <c r="AU114" s="156">
        <f>VLOOKUP(A114,匹配!E:M,9,0)</f>
        <v>0</v>
      </c>
      <c r="AV114" s="156"/>
      <c r="AW114" s="156"/>
      <c r="AX114" s="242"/>
      <c r="AY114" s="243"/>
      <c r="AZ114" s="156">
        <f t="shared" si="4"/>
        <v>20</v>
      </c>
      <c r="BA114" s="156">
        <f t="shared" si="5"/>
        <v>20</v>
      </c>
      <c r="BB114" s="156">
        <f>VLOOKUP(A114,过21点!A:AS,45,0)</f>
        <v>8</v>
      </c>
      <c r="BC114" s="156">
        <f>VLOOKUP(A114,过21点!A:AT,46,0)</f>
        <v>11</v>
      </c>
      <c r="BD114" s="156"/>
      <c r="BE114" s="156">
        <f>VLOOKUP(A114,过21点!A:AV,48,0)</f>
        <v>1.5</v>
      </c>
      <c r="BF114" s="156"/>
      <c r="BG114" s="156"/>
    </row>
    <row r="115" customHeight="1" spans="1:59">
      <c r="A115" s="199" t="s">
        <v>1965</v>
      </c>
      <c r="B115" s="199" t="s">
        <v>53</v>
      </c>
      <c r="C115" s="199" t="s">
        <v>1926</v>
      </c>
      <c r="D115" s="199" t="s">
        <v>1966</v>
      </c>
      <c r="E115" s="144" t="s">
        <v>1967</v>
      </c>
      <c r="F115" s="143" t="s">
        <v>1968</v>
      </c>
      <c r="G115" s="144"/>
      <c r="H115" s="144"/>
      <c r="I115" s="143" t="s">
        <v>1969</v>
      </c>
      <c r="J115" s="144" t="s">
        <v>1970</v>
      </c>
      <c r="K115" s="142" t="s">
        <v>1971</v>
      </c>
      <c r="L115" s="144" t="s">
        <v>1972</v>
      </c>
      <c r="M115" s="143" t="s">
        <v>1973</v>
      </c>
      <c r="N115" s="144"/>
      <c r="O115" s="144"/>
      <c r="P115" s="144" t="s">
        <v>389</v>
      </c>
      <c r="Q115" s="142" t="s">
        <v>1974</v>
      </c>
      <c r="R115" s="144" t="s">
        <v>1975</v>
      </c>
      <c r="S115" s="143" t="s">
        <v>1976</v>
      </c>
      <c r="T115" s="143" t="s">
        <v>1977</v>
      </c>
      <c r="U115" s="144"/>
      <c r="V115" s="144"/>
      <c r="W115" s="144" t="s">
        <v>1978</v>
      </c>
      <c r="X115" s="144" t="s">
        <v>1979</v>
      </c>
      <c r="Y115" s="143" t="s">
        <v>159</v>
      </c>
      <c r="Z115" s="143" t="s">
        <v>1980</v>
      </c>
      <c r="AA115" s="144" t="s">
        <v>1981</v>
      </c>
      <c r="AB115" s="144"/>
      <c r="AC115" s="144"/>
      <c r="AD115" s="144" t="s">
        <v>398</v>
      </c>
      <c r="AE115" s="143" t="s">
        <v>1982</v>
      </c>
      <c r="AF115" s="143" t="s">
        <v>1983</v>
      </c>
      <c r="AG115" s="144" t="s">
        <v>1984</v>
      </c>
      <c r="AH115" s="143" t="s">
        <v>1985</v>
      </c>
      <c r="AI115" s="144"/>
      <c r="AJ115" s="156"/>
      <c r="AK115" s="156">
        <v>4</v>
      </c>
      <c r="AL115" s="156">
        <f t="shared" si="3"/>
        <v>4</v>
      </c>
      <c r="AM115" s="156">
        <f>VLOOKUP(A115,匹配!E:L,8,0)</f>
        <v>0</v>
      </c>
      <c r="AN115" s="156">
        <f>VLOOKUP(A115,匹配!E:F,2,0)</f>
        <v>0</v>
      </c>
      <c r="AO115" s="156"/>
      <c r="AP115" s="156">
        <f>VLOOKUP(A115,匹配!E:H,4,0)</f>
        <v>0</v>
      </c>
      <c r="AQ115" s="156">
        <f>VLOOKUP(A115,匹配!E:N,10,0)</f>
        <v>0</v>
      </c>
      <c r="AR115" s="156">
        <f>VLOOKUP(A115,匹配!E:I,5,0)</f>
        <v>0</v>
      </c>
      <c r="AS115" s="156">
        <f>VLOOKUP(A115,匹配!E:K,7,0)</f>
        <v>0</v>
      </c>
      <c r="AT115" s="156"/>
      <c r="AU115" s="156">
        <v>1</v>
      </c>
      <c r="AV115" s="156"/>
      <c r="AW115" s="156"/>
      <c r="AX115" s="242"/>
      <c r="AY115" s="243"/>
      <c r="AZ115" s="156">
        <f t="shared" si="4"/>
        <v>22</v>
      </c>
      <c r="BA115" s="156">
        <f t="shared" si="5"/>
        <v>22</v>
      </c>
      <c r="BB115" s="156">
        <f>VLOOKUP(A115,过21点!A:AS,45,0)</f>
        <v>16</v>
      </c>
      <c r="BC115" s="156">
        <f>VLOOKUP(A115,过21点!A:AT,46,0)</f>
        <v>20</v>
      </c>
      <c r="BD115" s="156"/>
      <c r="BE115" s="156">
        <f>VLOOKUP(A115,过21点!A:AV,48,0)</f>
        <v>0.875</v>
      </c>
      <c r="BF115" s="156"/>
      <c r="BG115" s="156"/>
    </row>
    <row r="116" customHeight="1" spans="1:59">
      <c r="A116" s="199" t="s">
        <v>1986</v>
      </c>
      <c r="B116" s="199" t="s">
        <v>53</v>
      </c>
      <c r="C116" s="199" t="s">
        <v>1926</v>
      </c>
      <c r="D116" s="199" t="s">
        <v>115</v>
      </c>
      <c r="E116" s="144" t="s">
        <v>1987</v>
      </c>
      <c r="F116" s="144" t="s">
        <v>1183</v>
      </c>
      <c r="G116" s="144"/>
      <c r="H116" s="144"/>
      <c r="I116" s="144" t="s">
        <v>1988</v>
      </c>
      <c r="J116" s="144" t="s">
        <v>739</v>
      </c>
      <c r="K116" s="144" t="s">
        <v>1989</v>
      </c>
      <c r="L116" s="144" t="s">
        <v>584</v>
      </c>
      <c r="M116" s="144" t="s">
        <v>1990</v>
      </c>
      <c r="N116" s="144"/>
      <c r="O116" s="144"/>
      <c r="P116" s="144" t="s">
        <v>1991</v>
      </c>
      <c r="Q116" s="144" t="s">
        <v>1992</v>
      </c>
      <c r="R116" s="144" t="s">
        <v>1993</v>
      </c>
      <c r="S116" s="143"/>
      <c r="T116" s="143"/>
      <c r="U116" s="144"/>
      <c r="V116" s="144"/>
      <c r="W116" s="143" t="s">
        <v>1994</v>
      </c>
      <c r="X116" s="144" t="s">
        <v>1995</v>
      </c>
      <c r="Y116" s="144" t="s">
        <v>1996</v>
      </c>
      <c r="Z116" s="144" t="s">
        <v>1997</v>
      </c>
      <c r="AA116" s="144" t="s">
        <v>73</v>
      </c>
      <c r="AB116" s="144"/>
      <c r="AC116" s="144"/>
      <c r="AD116" s="144" t="s">
        <v>1998</v>
      </c>
      <c r="AE116" s="144" t="s">
        <v>1999</v>
      </c>
      <c r="AF116" s="144" t="s">
        <v>2000</v>
      </c>
      <c r="AG116" s="144" t="s">
        <v>2001</v>
      </c>
      <c r="AH116" s="144" t="s">
        <v>2002</v>
      </c>
      <c r="AI116" s="144"/>
      <c r="AJ116" s="156"/>
      <c r="AK116" s="156"/>
      <c r="AL116" s="156">
        <f t="shared" si="3"/>
        <v>0</v>
      </c>
      <c r="AM116" s="156">
        <f>VLOOKUP(A116,匹配!E:L,8,0)</f>
        <v>0</v>
      </c>
      <c r="AN116" s="156">
        <f>VLOOKUP(A116,匹配!E:F,2,0)</f>
        <v>0</v>
      </c>
      <c r="AO116" s="156"/>
      <c r="AP116" s="156">
        <f>VLOOKUP(A116,匹配!E:H,4,0)</f>
        <v>0</v>
      </c>
      <c r="AQ116" s="156">
        <f>VLOOKUP(A116,匹配!E:N,10,0)</f>
        <v>0</v>
      </c>
      <c r="AR116" s="156">
        <v>1.5</v>
      </c>
      <c r="AS116" s="156">
        <f>VLOOKUP(A116,匹配!E:K,7,0)</f>
        <v>0</v>
      </c>
      <c r="AT116" s="156"/>
      <c r="AU116" s="156">
        <f>VLOOKUP(A116,匹配!E:M,9,0)</f>
        <v>0.625</v>
      </c>
      <c r="AV116" s="156"/>
      <c r="AW116" s="156"/>
      <c r="AX116" s="242"/>
      <c r="AY116" s="243"/>
      <c r="AZ116" s="156">
        <f t="shared" si="4"/>
        <v>20.5</v>
      </c>
      <c r="BA116" s="156">
        <f t="shared" si="5"/>
        <v>20.5</v>
      </c>
      <c r="BB116" s="156">
        <f>VLOOKUP(A116,过21点!A:AS,45,0)</f>
        <v>6</v>
      </c>
      <c r="BC116" s="156">
        <f>VLOOKUP(A116,过21点!A:AT,46,0)</f>
        <v>14</v>
      </c>
      <c r="BD116" s="156"/>
      <c r="BE116" s="156">
        <f>VLOOKUP(A116,过21点!A:AV,48,0)</f>
        <v>0.75</v>
      </c>
      <c r="BF116" s="156"/>
      <c r="BG116" s="156"/>
    </row>
    <row r="117" customHeight="1" spans="1:59">
      <c r="A117" s="199" t="s">
        <v>2003</v>
      </c>
      <c r="B117" s="199" t="s">
        <v>53</v>
      </c>
      <c r="C117" s="199" t="s">
        <v>1926</v>
      </c>
      <c r="D117" s="199" t="s">
        <v>1966</v>
      </c>
      <c r="E117" s="144" t="s">
        <v>2004</v>
      </c>
      <c r="F117" s="144" t="s">
        <v>2005</v>
      </c>
      <c r="G117" s="144"/>
      <c r="H117" s="144"/>
      <c r="I117" s="143" t="s">
        <v>2006</v>
      </c>
      <c r="J117" s="143" t="s">
        <v>2007</v>
      </c>
      <c r="K117" s="144" t="s">
        <v>2008</v>
      </c>
      <c r="L117" s="144" t="s">
        <v>2009</v>
      </c>
      <c r="M117" s="144" t="s">
        <v>2010</v>
      </c>
      <c r="N117" s="144"/>
      <c r="O117" s="144"/>
      <c r="P117" s="144" t="s">
        <v>2011</v>
      </c>
      <c r="Q117" s="144" t="s">
        <v>2012</v>
      </c>
      <c r="R117" s="144" t="s">
        <v>2013</v>
      </c>
      <c r="S117" s="143" t="s">
        <v>2014</v>
      </c>
      <c r="T117" s="144" t="s">
        <v>2015</v>
      </c>
      <c r="U117" s="144"/>
      <c r="V117" s="144"/>
      <c r="W117" s="144" t="s">
        <v>2016</v>
      </c>
      <c r="X117" s="144" t="s">
        <v>2017</v>
      </c>
      <c r="Y117" s="144" t="s">
        <v>2018</v>
      </c>
      <c r="Z117" s="144" t="s">
        <v>2019</v>
      </c>
      <c r="AA117" s="144" t="s">
        <v>2020</v>
      </c>
      <c r="AB117" s="144"/>
      <c r="AC117" s="144"/>
      <c r="AD117" s="143"/>
      <c r="AE117" s="144" t="s">
        <v>1824</v>
      </c>
      <c r="AF117" s="144" t="s">
        <v>2021</v>
      </c>
      <c r="AG117" s="143" t="s">
        <v>2022</v>
      </c>
      <c r="AH117" s="144" t="s">
        <v>2023</v>
      </c>
      <c r="AI117" s="144"/>
      <c r="AJ117" s="156"/>
      <c r="AK117" s="156">
        <f>VLOOKUP(A117,匹配!A:B,2,0)</f>
        <v>4</v>
      </c>
      <c r="AL117" s="156">
        <f t="shared" si="3"/>
        <v>4</v>
      </c>
      <c r="AM117" s="156">
        <f>VLOOKUP(A117,匹配!E:L,8,0)</f>
        <v>1</v>
      </c>
      <c r="AN117" s="156">
        <f>VLOOKUP(A117,匹配!E:F,2,0)</f>
        <v>0</v>
      </c>
      <c r="AO117" s="156"/>
      <c r="AP117" s="156">
        <f>VLOOKUP(A117,匹配!E:H,4,0)</f>
        <v>0</v>
      </c>
      <c r="AQ117" s="156">
        <f>VLOOKUP(A117,匹配!E:N,10,0)</f>
        <v>0</v>
      </c>
      <c r="AR117" s="156">
        <f>VLOOKUP(A117,匹配!E:I,5,0)</f>
        <v>0</v>
      </c>
      <c r="AS117" s="156">
        <f>VLOOKUP(A117,匹配!E:K,7,0)</f>
        <v>0</v>
      </c>
      <c r="AT117" s="156"/>
      <c r="AU117" s="156">
        <f>VLOOKUP(A117,匹配!E:M,9,0)</f>
        <v>0</v>
      </c>
      <c r="AV117" s="156"/>
      <c r="AW117" s="156"/>
      <c r="AX117" s="242"/>
      <c r="AY117" s="243"/>
      <c r="AZ117" s="156">
        <f t="shared" si="4"/>
        <v>21</v>
      </c>
      <c r="BA117" s="156">
        <f t="shared" si="5"/>
        <v>21</v>
      </c>
      <c r="BB117" s="156">
        <f>VLOOKUP(A117,过21点!A:AS,45,0)</f>
        <v>5</v>
      </c>
      <c r="BC117" s="156">
        <f>VLOOKUP(A117,过21点!A:AT,46,0)</f>
        <v>12</v>
      </c>
      <c r="BD117" s="156"/>
      <c r="BE117" s="156">
        <f>VLOOKUP(A117,过21点!A:AV,48,0)</f>
        <v>0.125</v>
      </c>
      <c r="BF117" s="156"/>
      <c r="BG117" s="156"/>
    </row>
    <row r="118" customHeight="1" spans="1:59">
      <c r="A118" s="199" t="s">
        <v>2024</v>
      </c>
      <c r="B118" s="199" t="s">
        <v>53</v>
      </c>
      <c r="C118" s="199" t="s">
        <v>2025</v>
      </c>
      <c r="D118" s="199" t="s">
        <v>115</v>
      </c>
      <c r="E118" s="143" t="s">
        <v>2026</v>
      </c>
      <c r="F118" s="144" t="s">
        <v>2027</v>
      </c>
      <c r="G118" s="144"/>
      <c r="H118" s="144"/>
      <c r="I118" s="144" t="s">
        <v>2028</v>
      </c>
      <c r="J118" s="144" t="s">
        <v>2029</v>
      </c>
      <c r="K118" s="143" t="s">
        <v>2030</v>
      </c>
      <c r="L118" s="143" t="s">
        <v>2031</v>
      </c>
      <c r="M118" s="144" t="s">
        <v>2032</v>
      </c>
      <c r="N118" s="144"/>
      <c r="O118" s="144"/>
      <c r="P118" s="144" t="s">
        <v>2033</v>
      </c>
      <c r="Q118" s="143" t="s">
        <v>515</v>
      </c>
      <c r="R118" s="144" t="s">
        <v>307</v>
      </c>
      <c r="S118" s="144" t="s">
        <v>2034</v>
      </c>
      <c r="T118" s="143"/>
      <c r="U118" s="144"/>
      <c r="V118" s="144"/>
      <c r="W118" s="144" t="s">
        <v>2035</v>
      </c>
      <c r="X118" s="144" t="s">
        <v>372</v>
      </c>
      <c r="Y118" s="144" t="s">
        <v>2036</v>
      </c>
      <c r="Z118" s="144" t="s">
        <v>2037</v>
      </c>
      <c r="AA118" s="144" t="s">
        <v>2038</v>
      </c>
      <c r="AB118" s="144"/>
      <c r="AC118" s="144"/>
      <c r="AD118" s="144" t="s">
        <v>2039</v>
      </c>
      <c r="AE118" s="144" t="s">
        <v>849</v>
      </c>
      <c r="AF118" s="144" t="s">
        <v>386</v>
      </c>
      <c r="AG118" s="144" t="s">
        <v>2040</v>
      </c>
      <c r="AH118" s="144" t="s">
        <v>304</v>
      </c>
      <c r="AI118" s="144"/>
      <c r="AJ118" s="156"/>
      <c r="AK118" s="156">
        <f>VLOOKUP(A118,匹配!A:B,2,0)</f>
        <v>2</v>
      </c>
      <c r="AL118" s="156">
        <f t="shared" si="3"/>
        <v>2</v>
      </c>
      <c r="AM118" s="156">
        <f>VLOOKUP(A118,匹配!E:L,8,0)</f>
        <v>0</v>
      </c>
      <c r="AN118" s="156">
        <f>VLOOKUP(A118,匹配!E:F,2,0)</f>
        <v>0</v>
      </c>
      <c r="AO118" s="156"/>
      <c r="AP118" s="156">
        <f>VLOOKUP(A118,匹配!E:H,4,0)</f>
        <v>0</v>
      </c>
      <c r="AQ118" s="156">
        <f>VLOOKUP(A118,匹配!E:N,10,0)</f>
        <v>0</v>
      </c>
      <c r="AR118" s="156">
        <f>VLOOKUP(A118,匹配!E:I,5,0)</f>
        <v>1</v>
      </c>
      <c r="AS118" s="156">
        <f>VLOOKUP(A118,匹配!E:K,7,0)</f>
        <v>0</v>
      </c>
      <c r="AT118" s="156"/>
      <c r="AU118" s="156">
        <f>VLOOKUP(A118,匹配!E:M,9,0)</f>
        <v>0.375</v>
      </c>
      <c r="AV118" s="156"/>
      <c r="AW118" s="156"/>
      <c r="AX118" s="242"/>
      <c r="AY118" s="243"/>
      <c r="AZ118" s="156">
        <f t="shared" si="4"/>
        <v>21</v>
      </c>
      <c r="BA118" s="156">
        <f t="shared" si="5"/>
        <v>21</v>
      </c>
      <c r="BB118" s="156">
        <f>VLOOKUP(A118,过21点!A:AS,45,0)</f>
        <v>2</v>
      </c>
      <c r="BC118" s="156">
        <f>VLOOKUP(A118,过21点!A:AT,46,0)</f>
        <v>2</v>
      </c>
      <c r="BD118" s="156"/>
      <c r="BE118" s="156">
        <f>VLOOKUP(A118,过21点!A:AV,48,0)</f>
        <v>0.25</v>
      </c>
      <c r="BF118" s="156"/>
      <c r="BG118" s="156"/>
    </row>
    <row r="119" customHeight="1" spans="1:59">
      <c r="A119" s="199" t="s">
        <v>2041</v>
      </c>
      <c r="B119" s="199" t="s">
        <v>53</v>
      </c>
      <c r="C119" s="199" t="s">
        <v>2025</v>
      </c>
      <c r="D119" s="199" t="s">
        <v>115</v>
      </c>
      <c r="E119" s="144"/>
      <c r="F119" s="144"/>
      <c r="G119" s="144"/>
      <c r="H119" s="144"/>
      <c r="I119" s="144"/>
      <c r="J119" s="144"/>
      <c r="K119" s="144"/>
      <c r="L119" s="144"/>
      <c r="M119" s="144"/>
      <c r="N119" s="144"/>
      <c r="O119" s="144"/>
      <c r="P119" s="144"/>
      <c r="Q119" s="144"/>
      <c r="R119" s="144"/>
      <c r="S119" s="144"/>
      <c r="T119" s="144"/>
      <c r="U119" s="144"/>
      <c r="V119" s="144"/>
      <c r="W119" s="144"/>
      <c r="X119" s="142" t="s">
        <v>2042</v>
      </c>
      <c r="Y119" s="144" t="s">
        <v>2043</v>
      </c>
      <c r="Z119" s="144" t="s">
        <v>2044</v>
      </c>
      <c r="AA119" s="144" t="s">
        <v>2045</v>
      </c>
      <c r="AB119" s="144"/>
      <c r="AC119" s="144"/>
      <c r="AD119" s="144" t="s">
        <v>2046</v>
      </c>
      <c r="AE119" s="144" t="s">
        <v>2047</v>
      </c>
      <c r="AF119" s="144" t="s">
        <v>2048</v>
      </c>
      <c r="AG119" s="144" t="s">
        <v>1075</v>
      </c>
      <c r="AH119" s="144" t="s">
        <v>2049</v>
      </c>
      <c r="AI119" s="144"/>
      <c r="AJ119" s="156"/>
      <c r="AK119" s="156"/>
      <c r="AL119" s="156">
        <f t="shared" si="3"/>
        <v>0</v>
      </c>
      <c r="AM119" s="156"/>
      <c r="AN119" s="156"/>
      <c r="AO119" s="156"/>
      <c r="AP119" s="156"/>
      <c r="AQ119" s="156"/>
      <c r="AR119" s="156"/>
      <c r="AS119" s="156"/>
      <c r="AT119" s="156"/>
      <c r="AU119" s="156"/>
      <c r="AV119" s="156">
        <f>VLOOKUP(A119,入职!A:L,12,0)</f>
        <v>13</v>
      </c>
      <c r="AW119" s="156"/>
      <c r="AX119" s="242">
        <f>VLOOKUP(A119,入职!A:I,9,0)</f>
        <v>43179</v>
      </c>
      <c r="AY119" s="243"/>
      <c r="AZ119" s="156">
        <f t="shared" si="4"/>
        <v>9</v>
      </c>
      <c r="BA119" s="156">
        <f t="shared" si="5"/>
        <v>9</v>
      </c>
      <c r="BB119" s="156">
        <f>VLOOKUP(A119,过21点!A:AS,45,0)</f>
        <v>1</v>
      </c>
      <c r="BC119" s="156">
        <f>VLOOKUP(A119,过21点!A:AT,46,0)</f>
        <v>3</v>
      </c>
      <c r="BD119" s="156"/>
      <c r="BE119" s="156">
        <f>VLOOKUP(A119,过21点!A:AV,48,0)</f>
        <v>0</v>
      </c>
      <c r="BF119" s="156"/>
      <c r="BG119" s="156"/>
    </row>
    <row r="120" customHeight="1" spans="1:59">
      <c r="A120" s="199" t="s">
        <v>2050</v>
      </c>
      <c r="B120" s="199" t="s">
        <v>53</v>
      </c>
      <c r="C120" s="199" t="s">
        <v>2025</v>
      </c>
      <c r="D120" s="199" t="s">
        <v>115</v>
      </c>
      <c r="E120" s="144" t="s">
        <v>1804</v>
      </c>
      <c r="F120" s="144" t="s">
        <v>1929</v>
      </c>
      <c r="G120" s="144"/>
      <c r="H120" s="144"/>
      <c r="I120" s="144" t="s">
        <v>274</v>
      </c>
      <c r="J120" s="144" t="s">
        <v>2051</v>
      </c>
      <c r="K120" s="144" t="s">
        <v>2052</v>
      </c>
      <c r="L120" s="144" t="s">
        <v>2053</v>
      </c>
      <c r="M120" s="144" t="s">
        <v>2054</v>
      </c>
      <c r="N120" s="144"/>
      <c r="O120" s="144"/>
      <c r="P120" s="144" t="s">
        <v>2055</v>
      </c>
      <c r="Q120" s="144" t="s">
        <v>2056</v>
      </c>
      <c r="R120" s="144" t="s">
        <v>864</v>
      </c>
      <c r="S120" s="144" t="s">
        <v>2057</v>
      </c>
      <c r="T120" s="144" t="s">
        <v>2058</v>
      </c>
      <c r="U120" s="144"/>
      <c r="V120" s="144"/>
      <c r="W120" s="144" t="s">
        <v>2058</v>
      </c>
      <c r="X120" s="144" t="s">
        <v>2059</v>
      </c>
      <c r="Y120" s="144" t="s">
        <v>2060</v>
      </c>
      <c r="Z120" s="144" t="s">
        <v>2060</v>
      </c>
      <c r="AA120" s="143"/>
      <c r="AB120" s="144"/>
      <c r="AC120" s="144"/>
      <c r="AD120" s="144" t="s">
        <v>2061</v>
      </c>
      <c r="AE120" s="144" t="s">
        <v>2062</v>
      </c>
      <c r="AF120" s="144" t="s">
        <v>2063</v>
      </c>
      <c r="AG120" s="144" t="s">
        <v>2064</v>
      </c>
      <c r="AH120" s="144" t="s">
        <v>2065</v>
      </c>
      <c r="AI120" s="144"/>
      <c r="AJ120" s="156"/>
      <c r="AK120" s="156"/>
      <c r="AL120" s="156">
        <f t="shared" si="3"/>
        <v>0</v>
      </c>
      <c r="AM120" s="156">
        <f>VLOOKUP(A120,匹配!E:L,8,0)</f>
        <v>1</v>
      </c>
      <c r="AN120" s="156">
        <f>VLOOKUP(A120,匹配!E:F,2,0)</f>
        <v>0</v>
      </c>
      <c r="AO120" s="156"/>
      <c r="AP120" s="156">
        <f>VLOOKUP(A120,匹配!E:H,4,0)</f>
        <v>0</v>
      </c>
      <c r="AQ120" s="156">
        <f>VLOOKUP(A120,匹配!E:N,10,0)</f>
        <v>0</v>
      </c>
      <c r="AR120" s="156">
        <f>VLOOKUP(A120,匹配!E:I,5,0)</f>
        <v>0</v>
      </c>
      <c r="AS120" s="156">
        <f>VLOOKUP(A120,匹配!E:K,7,0)</f>
        <v>0</v>
      </c>
      <c r="AT120" s="156"/>
      <c r="AU120" s="156">
        <f>VLOOKUP(A120,匹配!E:M,9,0)</f>
        <v>0</v>
      </c>
      <c r="AV120" s="156"/>
      <c r="AW120" s="156"/>
      <c r="AX120" s="242"/>
      <c r="AY120" s="243"/>
      <c r="AZ120" s="156">
        <f t="shared" si="4"/>
        <v>21</v>
      </c>
      <c r="BA120" s="156">
        <f t="shared" si="5"/>
        <v>21</v>
      </c>
      <c r="BB120" s="156">
        <f>VLOOKUP(A120,过21点!A:AS,45,0)</f>
        <v>8</v>
      </c>
      <c r="BC120" s="156">
        <f>VLOOKUP(A120,过21点!A:AT,46,0)</f>
        <v>10</v>
      </c>
      <c r="BD120" s="156"/>
      <c r="BE120" s="156">
        <f>VLOOKUP(A120,过21点!A:AV,48,0)</f>
        <v>1.25</v>
      </c>
      <c r="BF120" s="156"/>
      <c r="BG120" s="156"/>
    </row>
    <row r="121" customHeight="1" spans="1:59">
      <c r="A121" s="199" t="s">
        <v>2066</v>
      </c>
      <c r="B121" s="199" t="s">
        <v>53</v>
      </c>
      <c r="C121" s="199" t="s">
        <v>2025</v>
      </c>
      <c r="D121" s="199" t="s">
        <v>2067</v>
      </c>
      <c r="E121" s="142" t="s">
        <v>2068</v>
      </c>
      <c r="F121" s="143"/>
      <c r="G121" s="144"/>
      <c r="H121" s="144"/>
      <c r="I121" s="142" t="s">
        <v>2069</v>
      </c>
      <c r="J121" s="143" t="s">
        <v>2070</v>
      </c>
      <c r="K121" s="142" t="s">
        <v>2071</v>
      </c>
      <c r="L121" s="142" t="s">
        <v>2072</v>
      </c>
      <c r="M121" s="142" t="s">
        <v>2073</v>
      </c>
      <c r="N121" s="144"/>
      <c r="O121" s="144"/>
      <c r="P121" s="142" t="s">
        <v>2074</v>
      </c>
      <c r="Q121" s="142" t="s">
        <v>2075</v>
      </c>
      <c r="R121" s="142" t="s">
        <v>2076</v>
      </c>
      <c r="S121" s="143" t="s">
        <v>2077</v>
      </c>
      <c r="T121" s="142" t="s">
        <v>2078</v>
      </c>
      <c r="U121" s="144"/>
      <c r="V121" s="144"/>
      <c r="W121" s="142" t="s">
        <v>2079</v>
      </c>
      <c r="X121" s="143" t="s">
        <v>2080</v>
      </c>
      <c r="Y121" s="144" t="s">
        <v>2081</v>
      </c>
      <c r="Z121" s="143" t="s">
        <v>2082</v>
      </c>
      <c r="AA121" s="143" t="s">
        <v>2083</v>
      </c>
      <c r="AB121" s="143"/>
      <c r="AC121" s="144"/>
      <c r="AD121" s="142" t="s">
        <v>2084</v>
      </c>
      <c r="AE121" s="142" t="s">
        <v>2085</v>
      </c>
      <c r="AF121" s="142" t="s">
        <v>2086</v>
      </c>
      <c r="AG121" s="142" t="s">
        <v>2087</v>
      </c>
      <c r="AH121" s="143"/>
      <c r="AI121" s="144"/>
      <c r="AJ121" s="156">
        <v>14</v>
      </c>
      <c r="AK121" s="156">
        <f>VLOOKUP(A121,匹配!A:B,2,0)</f>
        <v>5</v>
      </c>
      <c r="AL121" s="156">
        <f t="shared" si="3"/>
        <v>19</v>
      </c>
      <c r="AM121" s="156">
        <f>VLOOKUP(A121,匹配!E:L,8,0)</f>
        <v>0</v>
      </c>
      <c r="AN121" s="156">
        <f>VLOOKUP(A121,匹配!E:F,2,0)</f>
        <v>0</v>
      </c>
      <c r="AO121" s="156"/>
      <c r="AP121" s="156">
        <f>VLOOKUP(A121,匹配!E:H,4,0)</f>
        <v>0</v>
      </c>
      <c r="AQ121" s="156">
        <f>VLOOKUP(A121,匹配!E:N,10,0)</f>
        <v>0</v>
      </c>
      <c r="AR121" s="156">
        <f>VLOOKUP(A121,匹配!E:I,5,0)</f>
        <v>2</v>
      </c>
      <c r="AS121" s="156">
        <f>VLOOKUP(A121,匹配!E:K,7,0)</f>
        <v>0</v>
      </c>
      <c r="AT121" s="156"/>
      <c r="AU121" s="156">
        <f>VLOOKUP(A121,匹配!E:M,9,0)</f>
        <v>0</v>
      </c>
      <c r="AV121" s="156"/>
      <c r="AW121" s="156"/>
      <c r="AX121" s="242"/>
      <c r="AY121" s="243"/>
      <c r="AZ121" s="156">
        <f t="shared" si="4"/>
        <v>20</v>
      </c>
      <c r="BA121" s="156">
        <f t="shared" si="5"/>
        <v>20</v>
      </c>
      <c r="BB121" s="156">
        <f>VLOOKUP(A121,过21点!A:AS,45,0)</f>
        <v>12</v>
      </c>
      <c r="BC121" s="156">
        <f>VLOOKUP(A121,过21点!A:AT,46,0)</f>
        <v>15</v>
      </c>
      <c r="BD121" s="156"/>
      <c r="BE121" s="156">
        <v>3.25</v>
      </c>
      <c r="BF121" s="156"/>
      <c r="BG121" s="156"/>
    </row>
    <row r="122" customHeight="1" spans="1:59">
      <c r="A122" s="239" t="s">
        <v>2088</v>
      </c>
      <c r="B122" s="199" t="s">
        <v>53</v>
      </c>
      <c r="C122" s="199" t="s">
        <v>2025</v>
      </c>
      <c r="D122" s="199" t="s">
        <v>2089</v>
      </c>
      <c r="E122" s="142" t="s">
        <v>2090</v>
      </c>
      <c r="F122" s="142" t="s">
        <v>2091</v>
      </c>
      <c r="G122" s="144"/>
      <c r="H122" s="144"/>
      <c r="I122" s="142" t="s">
        <v>2092</v>
      </c>
      <c r="J122" s="142" t="s">
        <v>2093</v>
      </c>
      <c r="K122" s="142" t="s">
        <v>2094</v>
      </c>
      <c r="L122" s="142" t="s">
        <v>2095</v>
      </c>
      <c r="M122" s="142" t="s">
        <v>2096</v>
      </c>
      <c r="N122" s="144"/>
      <c r="O122" s="144"/>
      <c r="P122" s="142" t="s">
        <v>2097</v>
      </c>
      <c r="Q122" s="142" t="s">
        <v>2098</v>
      </c>
      <c r="R122" s="142" t="s">
        <v>2099</v>
      </c>
      <c r="S122" s="142" t="s">
        <v>2100</v>
      </c>
      <c r="T122" s="142" t="s">
        <v>2101</v>
      </c>
      <c r="U122" s="144"/>
      <c r="V122" s="144"/>
      <c r="W122" s="142" t="s">
        <v>2102</v>
      </c>
      <c r="X122" s="142" t="s">
        <v>2103</v>
      </c>
      <c r="Y122" s="142" t="s">
        <v>2104</v>
      </c>
      <c r="Z122" s="142" t="s">
        <v>2105</v>
      </c>
      <c r="AA122" s="142" t="s">
        <v>2106</v>
      </c>
      <c r="AB122" s="144"/>
      <c r="AC122" s="144"/>
      <c r="AD122" s="142" t="s">
        <v>2107</v>
      </c>
      <c r="AE122" s="142" t="s">
        <v>2108</v>
      </c>
      <c r="AF122" s="142" t="s">
        <v>2099</v>
      </c>
      <c r="AG122" s="142" t="s">
        <v>2109</v>
      </c>
      <c r="AH122" s="142" t="s">
        <v>2110</v>
      </c>
      <c r="AI122" s="144"/>
      <c r="AJ122" s="156"/>
      <c r="AK122" s="156"/>
      <c r="AL122" s="156">
        <f t="shared" si="3"/>
        <v>0</v>
      </c>
      <c r="AM122" s="156"/>
      <c r="AN122" s="156"/>
      <c r="AO122" s="156"/>
      <c r="AP122" s="156"/>
      <c r="AQ122" s="156"/>
      <c r="AR122" s="156"/>
      <c r="AS122" s="156"/>
      <c r="AT122" s="156"/>
      <c r="AU122" s="156"/>
      <c r="AV122" s="156"/>
      <c r="AW122" s="156"/>
      <c r="AX122" s="242"/>
      <c r="AY122" s="243"/>
      <c r="AZ122" s="156">
        <f t="shared" si="4"/>
        <v>22</v>
      </c>
      <c r="BA122" s="156">
        <f t="shared" si="5"/>
        <v>22</v>
      </c>
      <c r="BB122" s="156">
        <f>VLOOKUP(A122,过21点!A:AS,45,0)</f>
        <v>20</v>
      </c>
      <c r="BC122" s="156">
        <f>VLOOKUP(A122,过21点!A:AT,46,0)</f>
        <v>20</v>
      </c>
      <c r="BD122" s="156"/>
      <c r="BE122" s="156">
        <f>VLOOKUP(A122,过21点!A:AV,48,0)</f>
        <v>3.75</v>
      </c>
      <c r="BF122" s="156"/>
      <c r="BG122" s="156"/>
    </row>
    <row r="123" customHeight="1" spans="1:59">
      <c r="A123" s="199" t="s">
        <v>2111</v>
      </c>
      <c r="B123" s="199" t="s">
        <v>53</v>
      </c>
      <c r="C123" s="199" t="s">
        <v>2025</v>
      </c>
      <c r="D123" s="199" t="s">
        <v>115</v>
      </c>
      <c r="E123" s="144" t="s">
        <v>677</v>
      </c>
      <c r="F123" s="144" t="s">
        <v>2112</v>
      </c>
      <c r="G123" s="144"/>
      <c r="H123" s="144"/>
      <c r="I123" s="144" t="s">
        <v>2113</v>
      </c>
      <c r="J123" s="144" t="s">
        <v>2114</v>
      </c>
      <c r="K123" s="144" t="s">
        <v>2115</v>
      </c>
      <c r="L123" s="143" t="s">
        <v>2007</v>
      </c>
      <c r="M123" s="144" t="s">
        <v>2116</v>
      </c>
      <c r="N123" s="144"/>
      <c r="O123" s="144"/>
      <c r="P123" s="144" t="s">
        <v>2117</v>
      </c>
      <c r="Q123" s="144" t="s">
        <v>2118</v>
      </c>
      <c r="R123" s="144" t="s">
        <v>2119</v>
      </c>
      <c r="S123" s="144" t="s">
        <v>2120</v>
      </c>
      <c r="T123" s="144" t="s">
        <v>2121</v>
      </c>
      <c r="U123" s="144"/>
      <c r="V123" s="144"/>
      <c r="W123" s="144" t="s">
        <v>2122</v>
      </c>
      <c r="X123" s="144" t="s">
        <v>2123</v>
      </c>
      <c r="Y123" s="144" t="s">
        <v>2124</v>
      </c>
      <c r="Z123" s="144" t="s">
        <v>2125</v>
      </c>
      <c r="AA123" s="143"/>
      <c r="AB123" s="144"/>
      <c r="AC123" s="144"/>
      <c r="AD123" s="144" t="s">
        <v>2126</v>
      </c>
      <c r="AE123" s="144" t="s">
        <v>2127</v>
      </c>
      <c r="AF123" s="144" t="s">
        <v>2128</v>
      </c>
      <c r="AG123" s="143" t="s">
        <v>2129</v>
      </c>
      <c r="AH123" s="144" t="s">
        <v>2130</v>
      </c>
      <c r="AI123" s="144"/>
      <c r="AJ123" s="156"/>
      <c r="AK123" s="156">
        <f>VLOOKUP(A123,匹配!A:B,2,0)</f>
        <v>2</v>
      </c>
      <c r="AL123" s="156">
        <f t="shared" si="3"/>
        <v>2</v>
      </c>
      <c r="AM123" s="156">
        <f>VLOOKUP(A123,匹配!E:L,8,0)</f>
        <v>0</v>
      </c>
      <c r="AN123" s="156">
        <f>VLOOKUP(A123,匹配!E:F,2,0)</f>
        <v>0</v>
      </c>
      <c r="AO123" s="156"/>
      <c r="AP123" s="156">
        <f>VLOOKUP(A123,匹配!E:H,4,0)</f>
        <v>0</v>
      </c>
      <c r="AQ123" s="156">
        <f>VLOOKUP(A123,匹配!E:N,10,0)</f>
        <v>0</v>
      </c>
      <c r="AR123" s="156">
        <f>VLOOKUP(A123,匹配!E:I,5,0)</f>
        <v>0</v>
      </c>
      <c r="AS123" s="156">
        <f>VLOOKUP(A123,匹配!E:K,7,0)</f>
        <v>0</v>
      </c>
      <c r="AT123" s="156"/>
      <c r="AU123" s="156">
        <f>VLOOKUP(A123,匹配!E:M,9,0)</f>
        <v>1</v>
      </c>
      <c r="AV123" s="156"/>
      <c r="AW123" s="156"/>
      <c r="AX123" s="242"/>
      <c r="AY123" s="243"/>
      <c r="AZ123" s="156">
        <f t="shared" si="4"/>
        <v>22</v>
      </c>
      <c r="BA123" s="156">
        <f t="shared" si="5"/>
        <v>22</v>
      </c>
      <c r="BB123" s="156">
        <f>VLOOKUP(A123,过21点!A:AS,45,0)</f>
        <v>7</v>
      </c>
      <c r="BC123" s="156">
        <f>VLOOKUP(A123,过21点!A:AT,46,0)</f>
        <v>11</v>
      </c>
      <c r="BD123" s="156"/>
      <c r="BE123" s="156">
        <f>VLOOKUP(A123,过21点!A:AV,48,0)</f>
        <v>1.25</v>
      </c>
      <c r="BF123" s="156"/>
      <c r="BG123" s="156"/>
    </row>
    <row r="124" customHeight="1" spans="1:59">
      <c r="A124" s="199" t="s">
        <v>2131</v>
      </c>
      <c r="B124" s="199" t="s">
        <v>53</v>
      </c>
      <c r="C124" s="199" t="s">
        <v>2025</v>
      </c>
      <c r="D124" s="199" t="s">
        <v>2132</v>
      </c>
      <c r="E124" s="144" t="s">
        <v>2133</v>
      </c>
      <c r="F124" s="144" t="s">
        <v>1947</v>
      </c>
      <c r="G124" s="144"/>
      <c r="H124" s="144"/>
      <c r="I124" s="144" t="s">
        <v>2134</v>
      </c>
      <c r="J124" s="144" t="s">
        <v>2135</v>
      </c>
      <c r="K124" s="143" t="s">
        <v>527</v>
      </c>
      <c r="L124" s="144" t="s">
        <v>948</v>
      </c>
      <c r="M124" s="144" t="s">
        <v>2136</v>
      </c>
      <c r="N124" s="144"/>
      <c r="O124" s="144"/>
      <c r="P124" s="144" t="s">
        <v>2137</v>
      </c>
      <c r="Q124" s="144" t="s">
        <v>2138</v>
      </c>
      <c r="R124" s="143" t="s">
        <v>2139</v>
      </c>
      <c r="S124" s="144" t="s">
        <v>1916</v>
      </c>
      <c r="T124" s="144" t="s">
        <v>2140</v>
      </c>
      <c r="U124" s="144"/>
      <c r="V124" s="144"/>
      <c r="W124" s="144" t="s">
        <v>836</v>
      </c>
      <c r="X124" s="144" t="s">
        <v>2141</v>
      </c>
      <c r="Y124" s="144" t="s">
        <v>2040</v>
      </c>
      <c r="Z124" s="142" t="s">
        <v>2142</v>
      </c>
      <c r="AA124" s="144" t="s">
        <v>1142</v>
      </c>
      <c r="AB124" s="144"/>
      <c r="AC124" s="144"/>
      <c r="AD124" s="144" t="s">
        <v>2143</v>
      </c>
      <c r="AE124" s="144" t="s">
        <v>2144</v>
      </c>
      <c r="AF124" s="144" t="s">
        <v>2145</v>
      </c>
      <c r="AG124" s="144" t="s">
        <v>697</v>
      </c>
      <c r="AH124" s="144" t="s">
        <v>2146</v>
      </c>
      <c r="AI124" s="144"/>
      <c r="AJ124" s="156">
        <v>1</v>
      </c>
      <c r="AK124" s="156">
        <f>VLOOKUP(A124,匹配!A:B,2,0)</f>
        <v>2</v>
      </c>
      <c r="AL124" s="156">
        <f t="shared" si="3"/>
        <v>3</v>
      </c>
      <c r="AM124" s="156"/>
      <c r="AN124" s="156"/>
      <c r="AO124" s="156"/>
      <c r="AP124" s="156"/>
      <c r="AQ124" s="156"/>
      <c r="AR124" s="156"/>
      <c r="AS124" s="156"/>
      <c r="AT124" s="156"/>
      <c r="AU124" s="156"/>
      <c r="AV124" s="156"/>
      <c r="AW124" s="156"/>
      <c r="AX124" s="242"/>
      <c r="AY124" s="243"/>
      <c r="AZ124" s="156">
        <f t="shared" si="4"/>
        <v>22</v>
      </c>
      <c r="BA124" s="156">
        <f t="shared" si="5"/>
        <v>22</v>
      </c>
      <c r="BB124" s="156">
        <f>VLOOKUP(A124,过21点!A:AS,45,0)</f>
        <v>6</v>
      </c>
      <c r="BC124" s="156">
        <f>VLOOKUP(A124,过21点!A:AT,46,0)</f>
        <v>7</v>
      </c>
      <c r="BD124" s="156"/>
      <c r="BE124" s="156">
        <f>VLOOKUP(A124,过21点!A:AV,48,0)</f>
        <v>1</v>
      </c>
      <c r="BF124" s="156"/>
      <c r="BG124" s="156"/>
    </row>
    <row r="125" customHeight="1" spans="1:59">
      <c r="A125" s="199" t="s">
        <v>2147</v>
      </c>
      <c r="B125" s="199" t="s">
        <v>53</v>
      </c>
      <c r="C125" s="199" t="s">
        <v>2025</v>
      </c>
      <c r="D125" s="199" t="s">
        <v>115</v>
      </c>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c r="AC125" s="144"/>
      <c r="AD125" s="144"/>
      <c r="AE125" s="144"/>
      <c r="AF125" s="144"/>
      <c r="AG125" s="144"/>
      <c r="AH125" s="142" t="s">
        <v>2148</v>
      </c>
      <c r="AI125" s="144"/>
      <c r="AJ125" s="156"/>
      <c r="AK125" s="156"/>
      <c r="AL125" s="156">
        <f t="shared" si="3"/>
        <v>0</v>
      </c>
      <c r="AM125" s="156"/>
      <c r="AN125" s="156"/>
      <c r="AO125" s="156"/>
      <c r="AP125" s="156"/>
      <c r="AQ125" s="156"/>
      <c r="AR125" s="156"/>
      <c r="AS125" s="156"/>
      <c r="AT125" s="156"/>
      <c r="AU125" s="156"/>
      <c r="AV125" s="156">
        <f>VLOOKUP(A125,入职!A:L,12,0)</f>
        <v>21</v>
      </c>
      <c r="AW125" s="156"/>
      <c r="AX125" s="242" t="str">
        <f>VLOOKUP(A125,入职!A:I,9,0)</f>
        <v>2018-03-30</v>
      </c>
      <c r="AY125" s="243"/>
      <c r="AZ125" s="156">
        <f t="shared" si="4"/>
        <v>1</v>
      </c>
      <c r="BA125" s="156">
        <f t="shared" si="5"/>
        <v>1</v>
      </c>
      <c r="BB125" s="156">
        <f>VLOOKUP(A125,过21点!A:AS,45,0)</f>
        <v>0</v>
      </c>
      <c r="BC125" s="156">
        <f>VLOOKUP(A125,过21点!A:AT,46,0)</f>
        <v>0</v>
      </c>
      <c r="BD125" s="156"/>
      <c r="BE125" s="156">
        <f>VLOOKUP(A125,过21点!A:AV,48,0)</f>
        <v>0</v>
      </c>
      <c r="BF125" s="156"/>
      <c r="BG125" s="156"/>
    </row>
    <row r="126" customHeight="1" spans="1:59">
      <c r="A126" s="199" t="s">
        <v>2149</v>
      </c>
      <c r="B126" s="199" t="s">
        <v>53</v>
      </c>
      <c r="C126" s="199" t="s">
        <v>2025</v>
      </c>
      <c r="D126" s="199" t="s">
        <v>115</v>
      </c>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2" t="s">
        <v>2150</v>
      </c>
      <c r="AE126" s="144" t="s">
        <v>2151</v>
      </c>
      <c r="AF126" s="144" t="s">
        <v>2152</v>
      </c>
      <c r="AG126" s="144" t="s">
        <v>2153</v>
      </c>
      <c r="AH126" s="144" t="s">
        <v>2154</v>
      </c>
      <c r="AI126" s="144"/>
      <c r="AJ126" s="156"/>
      <c r="AK126" s="156"/>
      <c r="AL126" s="156">
        <f t="shared" si="3"/>
        <v>0</v>
      </c>
      <c r="AM126" s="156"/>
      <c r="AN126" s="156"/>
      <c r="AO126" s="156"/>
      <c r="AP126" s="156"/>
      <c r="AQ126" s="156"/>
      <c r="AR126" s="156"/>
      <c r="AS126" s="156"/>
      <c r="AT126" s="156"/>
      <c r="AU126" s="156"/>
      <c r="AV126" s="156">
        <f>VLOOKUP(A126,入职!A:L,12,0)</f>
        <v>17</v>
      </c>
      <c r="AW126" s="156"/>
      <c r="AX126" s="242">
        <f>VLOOKUP(A126,入职!A:I,9,0)</f>
        <v>43185</v>
      </c>
      <c r="AY126" s="243"/>
      <c r="AZ126" s="156">
        <f t="shared" si="4"/>
        <v>5</v>
      </c>
      <c r="BA126" s="156">
        <f t="shared" si="5"/>
        <v>5</v>
      </c>
      <c r="BB126" s="156">
        <f>VLOOKUP(A126,过21点!A:AS,45,0)</f>
        <v>2</v>
      </c>
      <c r="BC126" s="156">
        <f>VLOOKUP(A126,过21点!A:AT,46,0)</f>
        <v>4</v>
      </c>
      <c r="BD126" s="156"/>
      <c r="BE126" s="156">
        <f>VLOOKUP(A126,过21点!A:AV,48,0)</f>
        <v>0.125</v>
      </c>
      <c r="BF126" s="156"/>
      <c r="BG126" s="156"/>
    </row>
    <row r="127" customHeight="1" spans="1:59">
      <c r="A127" s="199" t="s">
        <v>2155</v>
      </c>
      <c r="B127" s="199" t="s">
        <v>53</v>
      </c>
      <c r="C127" s="199" t="s">
        <v>2025</v>
      </c>
      <c r="D127" s="199" t="s">
        <v>1966</v>
      </c>
      <c r="E127" s="142" t="s">
        <v>2156</v>
      </c>
      <c r="F127" s="143" t="s">
        <v>2157</v>
      </c>
      <c r="G127" s="144"/>
      <c r="H127" s="144"/>
      <c r="I127" s="142" t="s">
        <v>2158</v>
      </c>
      <c r="J127" s="142" t="s">
        <v>300</v>
      </c>
      <c r="K127" s="142" t="s">
        <v>2159</v>
      </c>
      <c r="L127" s="142" t="s">
        <v>2160</v>
      </c>
      <c r="M127" s="142" t="s">
        <v>2161</v>
      </c>
      <c r="N127" s="144"/>
      <c r="O127" s="144"/>
      <c r="P127" s="142" t="s">
        <v>2162</v>
      </c>
      <c r="Q127" s="142" t="s">
        <v>2163</v>
      </c>
      <c r="R127" s="142" t="s">
        <v>2164</v>
      </c>
      <c r="S127" s="143" t="s">
        <v>1708</v>
      </c>
      <c r="T127" s="142" t="s">
        <v>2165</v>
      </c>
      <c r="U127" s="144"/>
      <c r="V127" s="144"/>
      <c r="W127" s="142" t="s">
        <v>2159</v>
      </c>
      <c r="X127" s="142" t="s">
        <v>2166</v>
      </c>
      <c r="Y127" s="142" t="s">
        <v>2167</v>
      </c>
      <c r="Z127" s="142" t="s">
        <v>2168</v>
      </c>
      <c r="AA127" s="142" t="s">
        <v>2169</v>
      </c>
      <c r="AB127" s="144"/>
      <c r="AC127" s="144"/>
      <c r="AD127" s="142" t="s">
        <v>2170</v>
      </c>
      <c r="AE127" s="143"/>
      <c r="AF127" s="143"/>
      <c r="AG127" s="143"/>
      <c r="AH127" s="143"/>
      <c r="AI127" s="144"/>
      <c r="AJ127" s="156">
        <v>16</v>
      </c>
      <c r="AK127" s="156">
        <f>VLOOKUP(A127,匹配!A:B,2,0)</f>
        <v>2</v>
      </c>
      <c r="AL127" s="156">
        <f t="shared" si="3"/>
        <v>18</v>
      </c>
      <c r="AM127" s="156">
        <f>VLOOKUP(A127,匹配!E:L,8,0)</f>
        <v>4</v>
      </c>
      <c r="AN127" s="156">
        <f>VLOOKUP(A127,匹配!E:F,2,0)</f>
        <v>0</v>
      </c>
      <c r="AO127" s="156"/>
      <c r="AP127" s="156">
        <f>VLOOKUP(A127,匹配!E:H,4,0)</f>
        <v>0</v>
      </c>
      <c r="AQ127" s="156">
        <f>VLOOKUP(A127,匹配!E:N,10,0)</f>
        <v>0</v>
      </c>
      <c r="AR127" s="156">
        <f>VLOOKUP(A127,匹配!E:I,5,0)</f>
        <v>0</v>
      </c>
      <c r="AS127" s="156">
        <f>VLOOKUP(A127,匹配!E:K,7,0)</f>
        <v>0</v>
      </c>
      <c r="AT127" s="156"/>
      <c r="AU127" s="156">
        <f>VLOOKUP(A127,匹配!E:M,9,0)</f>
        <v>0</v>
      </c>
      <c r="AV127" s="156"/>
      <c r="AW127" s="156"/>
      <c r="AX127" s="242"/>
      <c r="AY127" s="243"/>
      <c r="AZ127" s="156">
        <f t="shared" si="4"/>
        <v>18</v>
      </c>
      <c r="BA127" s="156">
        <f t="shared" si="5"/>
        <v>18</v>
      </c>
      <c r="BB127" s="156">
        <f>VLOOKUP(A127,过21点!A:AS,45,0)</f>
        <v>3</v>
      </c>
      <c r="BC127" s="156">
        <f>VLOOKUP(A127,过21点!A:AT,46,0)</f>
        <v>5</v>
      </c>
      <c r="BD127" s="156"/>
      <c r="BE127" s="156">
        <v>0.375</v>
      </c>
      <c r="BF127" s="156"/>
      <c r="BG127" s="156"/>
    </row>
    <row r="128" customHeight="1" spans="1:59">
      <c r="A128" s="199" t="s">
        <v>2171</v>
      </c>
      <c r="B128" s="199" t="s">
        <v>53</v>
      </c>
      <c r="C128" s="199" t="s">
        <v>2025</v>
      </c>
      <c r="D128" s="199" t="s">
        <v>115</v>
      </c>
      <c r="E128" s="144"/>
      <c r="F128" s="144"/>
      <c r="G128" s="144"/>
      <c r="H128" s="144"/>
      <c r="I128" s="144"/>
      <c r="J128" s="144"/>
      <c r="K128" s="144"/>
      <c r="L128" s="144"/>
      <c r="M128" s="144"/>
      <c r="N128" s="144"/>
      <c r="O128" s="144"/>
      <c r="P128" s="142" t="s">
        <v>2172</v>
      </c>
      <c r="Q128" s="144" t="s">
        <v>2173</v>
      </c>
      <c r="R128" s="143" t="s">
        <v>2174</v>
      </c>
      <c r="S128" s="143" t="s">
        <v>2175</v>
      </c>
      <c r="T128" s="144" t="s">
        <v>2176</v>
      </c>
      <c r="U128" s="144"/>
      <c r="V128" s="144"/>
      <c r="W128" s="144" t="s">
        <v>2177</v>
      </c>
      <c r="X128" s="144" t="s">
        <v>2178</v>
      </c>
      <c r="Y128" s="144" t="s">
        <v>2179</v>
      </c>
      <c r="Z128" s="144" t="s">
        <v>2180</v>
      </c>
      <c r="AA128" s="142" t="s">
        <v>2181</v>
      </c>
      <c r="AB128" s="144"/>
      <c r="AC128" s="144"/>
      <c r="AD128" s="144" t="s">
        <v>2182</v>
      </c>
      <c r="AE128" s="144" t="s">
        <v>2183</v>
      </c>
      <c r="AF128" s="144" t="s">
        <v>2184</v>
      </c>
      <c r="AG128" s="144" t="s">
        <v>2185</v>
      </c>
      <c r="AH128" s="144" t="s">
        <v>2186</v>
      </c>
      <c r="AI128" s="144"/>
      <c r="AJ128" s="156">
        <v>1</v>
      </c>
      <c r="AK128" s="156">
        <f>VLOOKUP(A128,匹配!A:B,2,0)</f>
        <v>2</v>
      </c>
      <c r="AL128" s="156">
        <f t="shared" si="3"/>
        <v>3</v>
      </c>
      <c r="AM128" s="156"/>
      <c r="AN128" s="156"/>
      <c r="AO128" s="156"/>
      <c r="AP128" s="156"/>
      <c r="AQ128" s="156"/>
      <c r="AR128" s="156"/>
      <c r="AS128" s="156"/>
      <c r="AT128" s="156"/>
      <c r="AU128" s="156"/>
      <c r="AV128" s="156">
        <f>VLOOKUP(A128,入职!A:L,12,0)</f>
        <v>7</v>
      </c>
      <c r="AW128" s="156"/>
      <c r="AX128" s="242">
        <f>VLOOKUP(A128,入职!A:I,9,0)</f>
        <v>43171</v>
      </c>
      <c r="AY128" s="243"/>
      <c r="AZ128" s="156">
        <f t="shared" si="4"/>
        <v>15</v>
      </c>
      <c r="BA128" s="156">
        <f t="shared" si="5"/>
        <v>15</v>
      </c>
      <c r="BB128" s="156">
        <f>VLOOKUP(A128,过21点!A:AS,45,0)</f>
        <v>9</v>
      </c>
      <c r="BC128" s="156">
        <f>VLOOKUP(A128,过21点!A:AT,46,0)</f>
        <v>10</v>
      </c>
      <c r="BD128" s="156"/>
      <c r="BE128" s="156">
        <f>VLOOKUP(A128,过21点!A:AV,48,0)</f>
        <v>2.25</v>
      </c>
      <c r="BF128" s="156"/>
      <c r="BG128" s="156"/>
    </row>
    <row r="129" customHeight="1" spans="1:59">
      <c r="A129" s="199" t="s">
        <v>2187</v>
      </c>
      <c r="B129" s="199" t="s">
        <v>53</v>
      </c>
      <c r="C129" s="199" t="s">
        <v>2025</v>
      </c>
      <c r="D129" s="199" t="s">
        <v>115</v>
      </c>
      <c r="E129" s="144" t="s">
        <v>2188</v>
      </c>
      <c r="F129" s="144" t="s">
        <v>683</v>
      </c>
      <c r="G129" s="144"/>
      <c r="H129" s="144"/>
      <c r="I129" s="144" t="s">
        <v>1978</v>
      </c>
      <c r="J129" s="144" t="s">
        <v>2189</v>
      </c>
      <c r="K129" s="144" t="s">
        <v>2190</v>
      </c>
      <c r="L129" s="143"/>
      <c r="M129" s="143"/>
      <c r="N129" s="144"/>
      <c r="O129" s="144"/>
      <c r="P129" s="143"/>
      <c r="Q129" s="143"/>
      <c r="R129" s="143"/>
      <c r="S129" s="143"/>
      <c r="T129" s="143"/>
      <c r="U129" s="144"/>
      <c r="V129" s="144"/>
      <c r="W129" s="143"/>
      <c r="X129" s="143"/>
      <c r="Y129" s="143"/>
      <c r="Z129" s="143"/>
      <c r="AA129" s="143"/>
      <c r="AB129" s="144"/>
      <c r="AC129" s="144"/>
      <c r="AD129" s="143"/>
      <c r="AE129" s="143"/>
      <c r="AF129" s="143"/>
      <c r="AG129" s="143"/>
      <c r="AH129" s="143"/>
      <c r="AI129" s="144"/>
      <c r="AJ129" s="156"/>
      <c r="AK129" s="156"/>
      <c r="AL129" s="156">
        <f t="shared" si="3"/>
        <v>0</v>
      </c>
      <c r="AM129" s="156">
        <f>VLOOKUP(A129,匹配!E:L,8,0)</f>
        <v>0</v>
      </c>
      <c r="AN129" s="156">
        <f>VLOOKUP(A129,匹配!E:F,2,0)</f>
        <v>10</v>
      </c>
      <c r="AO129" s="156"/>
      <c r="AP129" s="156">
        <f>VLOOKUP(A129,匹配!E:H,4,0)</f>
        <v>0</v>
      </c>
      <c r="AQ129" s="156">
        <f>VLOOKUP(A129,匹配!E:N,10,0)</f>
        <v>0</v>
      </c>
      <c r="AR129" s="156">
        <f>VLOOKUP(A129,匹配!E:I,5,0)</f>
        <v>1</v>
      </c>
      <c r="AS129" s="156">
        <v>2</v>
      </c>
      <c r="AT129" s="156"/>
      <c r="AU129" s="156">
        <f>VLOOKUP(A129,匹配!E:M,9,0)</f>
        <v>4</v>
      </c>
      <c r="AV129" s="156"/>
      <c r="AW129" s="156"/>
      <c r="AX129" s="242"/>
      <c r="AY129" s="243"/>
      <c r="AZ129" s="156">
        <f t="shared" si="4"/>
        <v>9</v>
      </c>
      <c r="BA129" s="156">
        <f t="shared" si="5"/>
        <v>9</v>
      </c>
      <c r="BB129" s="156">
        <f>VLOOKUP(A129,过21点!A:AS,45,0)</f>
        <v>3</v>
      </c>
      <c r="BC129" s="156">
        <f>VLOOKUP(A129,过21点!A:AT,46,0)</f>
        <v>3</v>
      </c>
      <c r="BD129" s="156"/>
      <c r="BE129" s="156">
        <f>VLOOKUP(A129,过21点!A:AV,48,0)</f>
        <v>0.5</v>
      </c>
      <c r="BF129" s="156"/>
      <c r="BG129" s="156"/>
    </row>
    <row r="130" customHeight="1" spans="1:59">
      <c r="A130" s="199" t="s">
        <v>2191</v>
      </c>
      <c r="B130" s="199" t="s">
        <v>53</v>
      </c>
      <c r="C130" s="199" t="s">
        <v>2025</v>
      </c>
      <c r="D130" s="199" t="s">
        <v>87</v>
      </c>
      <c r="E130" s="144" t="s">
        <v>2192</v>
      </c>
      <c r="F130" s="144" t="s">
        <v>2193</v>
      </c>
      <c r="G130" s="144"/>
      <c r="H130" s="144"/>
      <c r="I130" s="144" t="s">
        <v>2194</v>
      </c>
      <c r="J130" s="144" t="s">
        <v>2195</v>
      </c>
      <c r="K130" s="144" t="s">
        <v>2196</v>
      </c>
      <c r="L130" s="144" t="s">
        <v>2197</v>
      </c>
      <c r="M130" s="144" t="s">
        <v>177</v>
      </c>
      <c r="N130" s="144"/>
      <c r="O130" s="144"/>
      <c r="P130" s="144" t="s">
        <v>2198</v>
      </c>
      <c r="Q130" s="144" t="s">
        <v>2199</v>
      </c>
      <c r="R130" s="144" t="s">
        <v>2200</v>
      </c>
      <c r="S130" s="144" t="s">
        <v>2201</v>
      </c>
      <c r="T130" s="144" t="s">
        <v>2202</v>
      </c>
      <c r="U130" s="144"/>
      <c r="V130" s="144"/>
      <c r="W130" s="144" t="s">
        <v>2203</v>
      </c>
      <c r="X130" s="144" t="s">
        <v>2204</v>
      </c>
      <c r="Y130" s="142" t="s">
        <v>2205</v>
      </c>
      <c r="Z130" s="144" t="s">
        <v>2206</v>
      </c>
      <c r="AA130" s="144" t="s">
        <v>2207</v>
      </c>
      <c r="AB130" s="144"/>
      <c r="AC130" s="144"/>
      <c r="AD130" s="144" t="s">
        <v>2208</v>
      </c>
      <c r="AE130" s="144" t="s">
        <v>2209</v>
      </c>
      <c r="AF130" s="144" t="s">
        <v>672</v>
      </c>
      <c r="AG130" s="144" t="s">
        <v>2210</v>
      </c>
      <c r="AH130" s="144" t="s">
        <v>2211</v>
      </c>
      <c r="AI130" s="144"/>
      <c r="AJ130" s="156">
        <v>1</v>
      </c>
      <c r="AK130" s="156"/>
      <c r="AL130" s="156">
        <f t="shared" si="3"/>
        <v>1</v>
      </c>
      <c r="AM130" s="156"/>
      <c r="AN130" s="156"/>
      <c r="AO130" s="156"/>
      <c r="AP130" s="156"/>
      <c r="AQ130" s="156"/>
      <c r="AR130" s="156"/>
      <c r="AS130" s="156"/>
      <c r="AT130" s="156"/>
      <c r="AU130" s="156"/>
      <c r="AV130" s="156"/>
      <c r="AW130" s="156"/>
      <c r="AX130" s="242"/>
      <c r="AY130" s="243"/>
      <c r="AZ130" s="156">
        <f t="shared" si="4"/>
        <v>22</v>
      </c>
      <c r="BA130" s="156">
        <f t="shared" si="5"/>
        <v>22</v>
      </c>
      <c r="BB130" s="156">
        <f>VLOOKUP(A130,过21点!A:AS,45,0)</f>
        <v>14</v>
      </c>
      <c r="BC130" s="156">
        <f>VLOOKUP(A130,过21点!A:AT,46,0)</f>
        <v>21</v>
      </c>
      <c r="BD130" s="156"/>
      <c r="BE130" s="156">
        <f>VLOOKUP(A130,过21点!A:AV,48,0)</f>
        <v>1</v>
      </c>
      <c r="BF130" s="156"/>
      <c r="BG130" s="156"/>
    </row>
    <row r="131" customHeight="1" spans="1:59">
      <c r="A131" s="199" t="s">
        <v>2212</v>
      </c>
      <c r="B131" s="199" t="s">
        <v>53</v>
      </c>
      <c r="C131" s="199" t="s">
        <v>2025</v>
      </c>
      <c r="D131" s="199" t="s">
        <v>2213</v>
      </c>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2" t="s">
        <v>2214</v>
      </c>
      <c r="AE131" s="144" t="s">
        <v>2215</v>
      </c>
      <c r="AF131" s="144" t="s">
        <v>2152</v>
      </c>
      <c r="AG131" s="144" t="s">
        <v>1427</v>
      </c>
      <c r="AH131" s="144" t="s">
        <v>2216</v>
      </c>
      <c r="AI131" s="144"/>
      <c r="AJ131" s="156"/>
      <c r="AK131" s="156"/>
      <c r="AL131" s="156">
        <f t="shared" ref="AL131:AL194" si="6">AK131+AJ131</f>
        <v>0</v>
      </c>
      <c r="AM131" s="156"/>
      <c r="AN131" s="156"/>
      <c r="AO131" s="156"/>
      <c r="AP131" s="156"/>
      <c r="AQ131" s="156"/>
      <c r="AR131" s="156"/>
      <c r="AS131" s="156"/>
      <c r="AT131" s="156"/>
      <c r="AU131" s="156"/>
      <c r="AV131" s="156">
        <f>VLOOKUP(A131,入职!A:L,12,0)</f>
        <v>17</v>
      </c>
      <c r="AW131" s="156"/>
      <c r="AX131" s="242">
        <f>VLOOKUP(A131,入职!A:I,9,0)</f>
        <v>43185</v>
      </c>
      <c r="AY131" s="243"/>
      <c r="AZ131" s="156">
        <f t="shared" ref="AZ131:AZ194" si="7">BA131</f>
        <v>5</v>
      </c>
      <c r="BA131" s="156">
        <f t="shared" ref="BA131:BA194" si="8">22-AM131-AN131-AP131-AQ131-AR131-AS131-AV131</f>
        <v>5</v>
      </c>
      <c r="BB131" s="156">
        <f>VLOOKUP(A131,过21点!A:AS,45,0)</f>
        <v>1</v>
      </c>
      <c r="BC131" s="156">
        <f>VLOOKUP(A131,过21点!A:AT,46,0)</f>
        <v>4</v>
      </c>
      <c r="BD131" s="156"/>
      <c r="BE131" s="156">
        <f>VLOOKUP(A131,过21点!A:AV,48,0)</f>
        <v>0</v>
      </c>
      <c r="BF131" s="156"/>
      <c r="BG131" s="156"/>
    </row>
    <row r="132" customHeight="1" spans="1:59">
      <c r="A132" s="240" t="s">
        <v>2217</v>
      </c>
      <c r="B132" s="199" t="s">
        <v>53</v>
      </c>
      <c r="C132" s="199" t="s">
        <v>2025</v>
      </c>
      <c r="D132" s="199" t="s">
        <v>115</v>
      </c>
      <c r="E132" s="144" t="s">
        <v>2218</v>
      </c>
      <c r="F132" s="144" t="s">
        <v>2219</v>
      </c>
      <c r="G132" s="144"/>
      <c r="H132" s="144"/>
      <c r="I132" s="144" t="s">
        <v>1818</v>
      </c>
      <c r="J132" s="144" t="s">
        <v>1988</v>
      </c>
      <c r="K132" s="144" t="s">
        <v>2220</v>
      </c>
      <c r="L132" s="144" t="s">
        <v>2221</v>
      </c>
      <c r="M132" s="144" t="s">
        <v>2222</v>
      </c>
      <c r="N132" s="144"/>
      <c r="O132" s="144"/>
      <c r="P132" s="144" t="s">
        <v>2223</v>
      </c>
      <c r="Q132" s="144" t="s">
        <v>2224</v>
      </c>
      <c r="R132" s="144" t="s">
        <v>2225</v>
      </c>
      <c r="S132" s="142" t="s">
        <v>2226</v>
      </c>
      <c r="T132" s="144" t="s">
        <v>2227</v>
      </c>
      <c r="U132" s="144"/>
      <c r="V132" s="144"/>
      <c r="W132" s="143" t="s">
        <v>2228</v>
      </c>
      <c r="X132" s="142" t="s">
        <v>2229</v>
      </c>
      <c r="Y132" s="143"/>
      <c r="Z132" s="143" t="s">
        <v>2230</v>
      </c>
      <c r="AA132" s="142" t="s">
        <v>2231</v>
      </c>
      <c r="AB132" s="144"/>
      <c r="AC132" s="144"/>
      <c r="AD132" s="144" t="s">
        <v>271</v>
      </c>
      <c r="AE132" s="155" t="s">
        <v>134</v>
      </c>
      <c r="AF132" s="144"/>
      <c r="AG132" s="144"/>
      <c r="AH132" s="144"/>
      <c r="AI132" s="144"/>
      <c r="AJ132" s="156"/>
      <c r="AK132" s="156"/>
      <c r="AL132" s="156">
        <f t="shared" si="6"/>
        <v>0</v>
      </c>
      <c r="AM132" s="156">
        <f>VLOOKUP(A132,匹配!E:L,8,0)</f>
        <v>0</v>
      </c>
      <c r="AN132" s="156">
        <f>VLOOKUP(A132,匹配!E:F,2,0)</f>
        <v>0</v>
      </c>
      <c r="AO132" s="156"/>
      <c r="AP132" s="156">
        <f>VLOOKUP(A132,匹配!E:H,4,0)</f>
        <v>0</v>
      </c>
      <c r="AQ132" s="156">
        <f>VLOOKUP(A132,匹配!E:N,10,0)</f>
        <v>0</v>
      </c>
      <c r="AR132" s="156">
        <f>VLOOKUP(A132,匹配!E:I,5,0)</f>
        <v>0</v>
      </c>
      <c r="AS132" s="156">
        <f>VLOOKUP(A132,匹配!E:K,7,0)</f>
        <v>0</v>
      </c>
      <c r="AT132" s="156"/>
      <c r="AU132" s="156">
        <f>VLOOKUP(A132,匹配!E:M,9,0)</f>
        <v>1.75</v>
      </c>
      <c r="AV132" s="156">
        <f>VLOOKUP(A132,离职!A:D,4,0)</f>
        <v>0</v>
      </c>
      <c r="AW132" s="156"/>
      <c r="AX132" s="242"/>
      <c r="AY132" s="243">
        <f>VLOOKUP(A132,离职!A:C,3,0)</f>
        <v>43186</v>
      </c>
      <c r="AZ132" s="156">
        <f t="shared" si="7"/>
        <v>22</v>
      </c>
      <c r="BA132" s="156">
        <f t="shared" si="8"/>
        <v>22</v>
      </c>
      <c r="BB132" s="156">
        <f>VLOOKUP(A132,过21点!A:AS,45,0)</f>
        <v>12</v>
      </c>
      <c r="BC132" s="156">
        <f>VLOOKUP(A132,过21点!A:AT,46,0)</f>
        <v>14</v>
      </c>
      <c r="BD132" s="156"/>
      <c r="BE132" s="156">
        <f>VLOOKUP(A132,过21点!A:AV,48,0)</f>
        <v>2.75</v>
      </c>
      <c r="BF132" s="156"/>
      <c r="BG132" s="156"/>
    </row>
    <row r="133" customHeight="1" spans="1:59">
      <c r="A133" s="240" t="s">
        <v>2232</v>
      </c>
      <c r="B133" s="199" t="s">
        <v>53</v>
      </c>
      <c r="C133" s="199" t="s">
        <v>2025</v>
      </c>
      <c r="D133" s="199" t="s">
        <v>115</v>
      </c>
      <c r="E133" s="142" t="s">
        <v>2233</v>
      </c>
      <c r="F133" s="144" t="s">
        <v>2234</v>
      </c>
      <c r="G133" s="144"/>
      <c r="H133" s="144"/>
      <c r="I133" s="142" t="s">
        <v>2235</v>
      </c>
      <c r="J133" s="142" t="s">
        <v>2236</v>
      </c>
      <c r="K133" s="142" t="s">
        <v>2237</v>
      </c>
      <c r="L133" s="142" t="s">
        <v>2238</v>
      </c>
      <c r="M133" s="144" t="s">
        <v>1082</v>
      </c>
      <c r="N133" s="144"/>
      <c r="O133" s="144"/>
      <c r="P133" s="142" t="s">
        <v>2239</v>
      </c>
      <c r="Q133" s="142" t="s">
        <v>2240</v>
      </c>
      <c r="R133" s="142" t="s">
        <v>2241</v>
      </c>
      <c r="S133" s="142" t="s">
        <v>2242</v>
      </c>
      <c r="T133" s="144" t="s">
        <v>2243</v>
      </c>
      <c r="U133" s="144"/>
      <c r="V133" s="144"/>
      <c r="W133" s="144"/>
      <c r="X133" s="144"/>
      <c r="Y133" s="144"/>
      <c r="Z133" s="144"/>
      <c r="AA133" s="144"/>
      <c r="AB133" s="144"/>
      <c r="AC133" s="144"/>
      <c r="AD133" s="144"/>
      <c r="AE133" s="144"/>
      <c r="AF133" s="144"/>
      <c r="AG133" s="144"/>
      <c r="AH133" s="144"/>
      <c r="AI133" s="144"/>
      <c r="AJ133" s="156">
        <v>9</v>
      </c>
      <c r="AK133" s="156"/>
      <c r="AL133" s="156">
        <f t="shared" si="6"/>
        <v>9</v>
      </c>
      <c r="AM133" s="156"/>
      <c r="AN133" s="156"/>
      <c r="AO133" s="156"/>
      <c r="AP133" s="156"/>
      <c r="AQ133" s="156"/>
      <c r="AR133" s="156"/>
      <c r="AS133" s="156"/>
      <c r="AT133" s="156"/>
      <c r="AU133" s="156"/>
      <c r="AV133" s="156">
        <f>VLOOKUP(A133,离职!A:D,4,0)</f>
        <v>10</v>
      </c>
      <c r="AW133" s="156"/>
      <c r="AX133" s="242"/>
      <c r="AY133" s="243">
        <f>VLOOKUP(A133,离职!A:C,3,0)</f>
        <v>43175</v>
      </c>
      <c r="AZ133" s="156">
        <f t="shared" si="7"/>
        <v>12</v>
      </c>
      <c r="BA133" s="156">
        <f t="shared" si="8"/>
        <v>12</v>
      </c>
      <c r="BB133" s="156">
        <f>VLOOKUP(A133,过21点!A:AS,45,0)</f>
        <v>0</v>
      </c>
      <c r="BC133" s="156">
        <f>VLOOKUP(A133,过21点!A:AT,46,0)</f>
        <v>1</v>
      </c>
      <c r="BD133" s="156"/>
      <c r="BE133" s="156">
        <f>VLOOKUP(A133,过21点!A:AV,48,0)</f>
        <v>0</v>
      </c>
      <c r="BF133" s="156"/>
      <c r="BG133" s="156"/>
    </row>
    <row r="134" customHeight="1" spans="1:59">
      <c r="A134" s="199" t="s">
        <v>2244</v>
      </c>
      <c r="B134" s="199" t="s">
        <v>53</v>
      </c>
      <c r="C134" s="199" t="s">
        <v>2025</v>
      </c>
      <c r="D134" s="199" t="s">
        <v>87</v>
      </c>
      <c r="E134" s="144" t="s">
        <v>380</v>
      </c>
      <c r="F134" s="144" t="s">
        <v>1140</v>
      </c>
      <c r="G134" s="144"/>
      <c r="H134" s="144"/>
      <c r="I134" s="144" t="s">
        <v>1778</v>
      </c>
      <c r="J134" s="144" t="s">
        <v>1012</v>
      </c>
      <c r="K134" s="144" t="s">
        <v>2245</v>
      </c>
      <c r="L134" s="144" t="s">
        <v>1810</v>
      </c>
      <c r="M134" s="144" t="s">
        <v>2246</v>
      </c>
      <c r="N134" s="144"/>
      <c r="O134" s="144"/>
      <c r="P134" s="144" t="s">
        <v>2247</v>
      </c>
      <c r="Q134" s="144" t="s">
        <v>2248</v>
      </c>
      <c r="R134" s="144" t="s">
        <v>2249</v>
      </c>
      <c r="S134" s="144" t="s">
        <v>2250</v>
      </c>
      <c r="T134" s="143" t="s">
        <v>2251</v>
      </c>
      <c r="U134" s="144"/>
      <c r="V134" s="144"/>
      <c r="W134" s="144" t="s">
        <v>2252</v>
      </c>
      <c r="X134" s="144" t="s">
        <v>381</v>
      </c>
      <c r="Y134" s="144" t="s">
        <v>1992</v>
      </c>
      <c r="Z134" s="144" t="s">
        <v>1650</v>
      </c>
      <c r="AA134" s="144" t="s">
        <v>2019</v>
      </c>
      <c r="AB134" s="144"/>
      <c r="AC134" s="144"/>
      <c r="AD134" s="144" t="s">
        <v>2253</v>
      </c>
      <c r="AE134" s="143" t="s">
        <v>2254</v>
      </c>
      <c r="AF134" s="143"/>
      <c r="AG134" s="144" t="s">
        <v>2255</v>
      </c>
      <c r="AH134" s="144" t="s">
        <v>2256</v>
      </c>
      <c r="AI134" s="144"/>
      <c r="AJ134" s="156"/>
      <c r="AK134" s="156"/>
      <c r="AL134" s="156">
        <f t="shared" si="6"/>
        <v>0</v>
      </c>
      <c r="AM134" s="156">
        <f>VLOOKUP(A134,匹配!E:L,8,0)</f>
        <v>2.25</v>
      </c>
      <c r="AN134" s="156">
        <f>VLOOKUP(A134,匹配!E:F,2,0)</f>
        <v>0</v>
      </c>
      <c r="AO134" s="156"/>
      <c r="AP134" s="156">
        <f>VLOOKUP(A134,匹配!E:H,4,0)</f>
        <v>0</v>
      </c>
      <c r="AQ134" s="156">
        <f>VLOOKUP(A134,匹配!E:N,10,0)</f>
        <v>0</v>
      </c>
      <c r="AR134" s="156">
        <f>VLOOKUP(A134,匹配!E:I,5,0)</f>
        <v>0</v>
      </c>
      <c r="AS134" s="156">
        <f>VLOOKUP(A134,匹配!E:K,7,0)</f>
        <v>0</v>
      </c>
      <c r="AT134" s="156"/>
      <c r="AU134" s="156">
        <f>VLOOKUP(A134,匹配!E:M,9,0)</f>
        <v>0</v>
      </c>
      <c r="AV134" s="156"/>
      <c r="AW134" s="156"/>
      <c r="AX134" s="242"/>
      <c r="AY134" s="243"/>
      <c r="AZ134" s="156">
        <f t="shared" si="7"/>
        <v>19.75</v>
      </c>
      <c r="BA134" s="156">
        <f t="shared" si="8"/>
        <v>19.75</v>
      </c>
      <c r="BB134" s="156">
        <f>VLOOKUP(A134,过21点!A:AS,45,0)</f>
        <v>2</v>
      </c>
      <c r="BC134" s="156">
        <f>VLOOKUP(A134,过21点!A:AT,46,0)</f>
        <v>13</v>
      </c>
      <c r="BD134" s="156"/>
      <c r="BE134" s="156">
        <f>VLOOKUP(A134,过21点!A:AV,48,0)</f>
        <v>0</v>
      </c>
      <c r="BF134" s="156"/>
      <c r="BG134" s="156"/>
    </row>
    <row r="135" customHeight="1" spans="1:59">
      <c r="A135" s="199" t="s">
        <v>2257</v>
      </c>
      <c r="B135" s="199" t="s">
        <v>53</v>
      </c>
      <c r="C135" s="199" t="s">
        <v>2258</v>
      </c>
      <c r="D135" s="199" t="s">
        <v>2259</v>
      </c>
      <c r="E135" s="144" t="s">
        <v>2260</v>
      </c>
      <c r="F135" s="144" t="s">
        <v>2261</v>
      </c>
      <c r="G135" s="144"/>
      <c r="H135" s="144"/>
      <c r="I135" s="144" t="s">
        <v>2262</v>
      </c>
      <c r="J135" s="144" t="s">
        <v>2263</v>
      </c>
      <c r="K135" s="144" t="s">
        <v>2264</v>
      </c>
      <c r="L135" s="144" t="s">
        <v>2265</v>
      </c>
      <c r="M135" s="144" t="s">
        <v>2266</v>
      </c>
      <c r="N135" s="144"/>
      <c r="O135" s="144"/>
      <c r="P135" s="144" t="s">
        <v>2267</v>
      </c>
      <c r="Q135" s="144" t="s">
        <v>2268</v>
      </c>
      <c r="R135" s="144" t="s">
        <v>2269</v>
      </c>
      <c r="S135" s="144" t="s">
        <v>2270</v>
      </c>
      <c r="T135" s="143" t="s">
        <v>2271</v>
      </c>
      <c r="U135" s="144"/>
      <c r="V135" s="144"/>
      <c r="W135" s="144" t="s">
        <v>2272</v>
      </c>
      <c r="X135" s="144" t="s">
        <v>2273</v>
      </c>
      <c r="Y135" s="144" t="s">
        <v>1993</v>
      </c>
      <c r="Z135" s="144" t="s">
        <v>2274</v>
      </c>
      <c r="AA135" s="144" t="s">
        <v>2275</v>
      </c>
      <c r="AB135" s="144"/>
      <c r="AC135" s="144"/>
      <c r="AD135" s="144" t="s">
        <v>2276</v>
      </c>
      <c r="AE135" s="144" t="s">
        <v>2277</v>
      </c>
      <c r="AF135" s="144" t="s">
        <v>2278</v>
      </c>
      <c r="AG135" s="144" t="s">
        <v>2279</v>
      </c>
      <c r="AH135" s="144" t="s">
        <v>2280</v>
      </c>
      <c r="AI135" s="144"/>
      <c r="AJ135" s="156"/>
      <c r="AK135" s="156">
        <v>1</v>
      </c>
      <c r="AL135" s="156">
        <f t="shared" si="6"/>
        <v>1</v>
      </c>
      <c r="AM135" s="156"/>
      <c r="AN135" s="156"/>
      <c r="AO135" s="156"/>
      <c r="AP135" s="156"/>
      <c r="AQ135" s="156"/>
      <c r="AR135" s="156"/>
      <c r="AS135" s="156"/>
      <c r="AT135" s="156"/>
      <c r="AU135" s="156"/>
      <c r="AV135" s="156"/>
      <c r="AW135" s="156"/>
      <c r="AX135" s="242"/>
      <c r="AY135" s="243"/>
      <c r="AZ135" s="156">
        <f t="shared" si="7"/>
        <v>22</v>
      </c>
      <c r="BA135" s="156">
        <f t="shared" si="8"/>
        <v>22</v>
      </c>
      <c r="BB135" s="156">
        <f>VLOOKUP(A135,过21点!A:AS,45,0)</f>
        <v>11</v>
      </c>
      <c r="BC135" s="156">
        <f>VLOOKUP(A135,过21点!A:AT,46,0)</f>
        <v>18</v>
      </c>
      <c r="BD135" s="156"/>
      <c r="BE135" s="156">
        <f>VLOOKUP(A135,过21点!A:AV,48,0)</f>
        <v>0.375</v>
      </c>
      <c r="BF135" s="156"/>
      <c r="BG135" s="156"/>
    </row>
    <row r="136" customHeight="1" spans="1:59">
      <c r="A136" s="199" t="s">
        <v>2281</v>
      </c>
      <c r="B136" s="199" t="s">
        <v>53</v>
      </c>
      <c r="C136" s="199" t="s">
        <v>2282</v>
      </c>
      <c r="D136" s="199" t="s">
        <v>115</v>
      </c>
      <c r="E136" s="142" t="s">
        <v>2283</v>
      </c>
      <c r="F136" s="144" t="s">
        <v>2284</v>
      </c>
      <c r="G136" s="144"/>
      <c r="H136" s="144"/>
      <c r="I136" s="144" t="s">
        <v>391</v>
      </c>
      <c r="J136" s="143" t="s">
        <v>2285</v>
      </c>
      <c r="K136" s="144" t="s">
        <v>2286</v>
      </c>
      <c r="L136" s="142" t="s">
        <v>2287</v>
      </c>
      <c r="M136" s="142" t="s">
        <v>2288</v>
      </c>
      <c r="N136" s="143" t="s">
        <v>2289</v>
      </c>
      <c r="O136" s="144"/>
      <c r="P136" s="144" t="s">
        <v>2290</v>
      </c>
      <c r="Q136" s="142" t="s">
        <v>2291</v>
      </c>
      <c r="R136" s="144" t="s">
        <v>2292</v>
      </c>
      <c r="S136" s="142" t="s">
        <v>2293</v>
      </c>
      <c r="T136" s="142" t="s">
        <v>2294</v>
      </c>
      <c r="U136" s="144"/>
      <c r="V136" s="144"/>
      <c r="W136" s="144" t="s">
        <v>2295</v>
      </c>
      <c r="X136" s="142" t="s">
        <v>2296</v>
      </c>
      <c r="Y136" s="144" t="s">
        <v>2297</v>
      </c>
      <c r="Z136" s="142" t="s">
        <v>2298</v>
      </c>
      <c r="AA136" s="143"/>
      <c r="AB136" s="144"/>
      <c r="AC136" s="144"/>
      <c r="AD136" s="142" t="s">
        <v>2299</v>
      </c>
      <c r="AE136" s="144" t="s">
        <v>2300</v>
      </c>
      <c r="AF136" s="144" t="s">
        <v>2301</v>
      </c>
      <c r="AG136" s="144" t="s">
        <v>2302</v>
      </c>
      <c r="AH136" s="144" t="s">
        <v>2303</v>
      </c>
      <c r="AI136" s="144"/>
      <c r="AJ136" s="156">
        <v>9</v>
      </c>
      <c r="AK136" s="156">
        <f>VLOOKUP(A136,匹配!A:B,2,0)</f>
        <v>1</v>
      </c>
      <c r="AL136" s="156">
        <f t="shared" si="6"/>
        <v>10</v>
      </c>
      <c r="AM136" s="156">
        <f>VLOOKUP(A136,匹配!E:L,8,0)</f>
        <v>0</v>
      </c>
      <c r="AN136" s="156">
        <f>VLOOKUP(A136,匹配!E:F,2,0)</f>
        <v>0</v>
      </c>
      <c r="AO136" s="156"/>
      <c r="AP136" s="156">
        <f>VLOOKUP(A136,匹配!E:H,4,0)</f>
        <v>0</v>
      </c>
      <c r="AQ136" s="156">
        <f>VLOOKUP(A136,匹配!E:N,10,0)</f>
        <v>0</v>
      </c>
      <c r="AR136" s="156">
        <f>VLOOKUP(A136,匹配!E:I,5,0)</f>
        <v>0</v>
      </c>
      <c r="AS136" s="156">
        <f>VLOOKUP(A136,匹配!E:K,7,0)</f>
        <v>0</v>
      </c>
      <c r="AT136" s="156"/>
      <c r="AU136" s="156">
        <f>VLOOKUP(A136,匹配!E:M,9,0)</f>
        <v>1</v>
      </c>
      <c r="AV136" s="156"/>
      <c r="AW136" s="156"/>
      <c r="AX136" s="242"/>
      <c r="AY136" s="243"/>
      <c r="AZ136" s="156">
        <f t="shared" si="7"/>
        <v>22</v>
      </c>
      <c r="BA136" s="156">
        <f t="shared" si="8"/>
        <v>22</v>
      </c>
      <c r="BB136" s="156">
        <f>VLOOKUP(A136,过21点!A:AS,45,0)</f>
        <v>15</v>
      </c>
      <c r="BC136" s="156">
        <f>VLOOKUP(A136,过21点!A:AT,46,0)</f>
        <v>16</v>
      </c>
      <c r="BD136" s="156"/>
      <c r="BE136" s="156">
        <f>VLOOKUP(A136,过21点!A:AV,48,0)</f>
        <v>1.125</v>
      </c>
      <c r="BF136" s="156">
        <f>VLOOKUP(A136,匹配!R:S,2,0)</f>
        <v>0.875</v>
      </c>
      <c r="BG136" s="156"/>
    </row>
    <row r="137" customHeight="1" spans="1:59">
      <c r="A137" s="199" t="s">
        <v>2304</v>
      </c>
      <c r="B137" s="199" t="s">
        <v>53</v>
      </c>
      <c r="C137" s="199" t="s">
        <v>2282</v>
      </c>
      <c r="D137" s="199" t="s">
        <v>115</v>
      </c>
      <c r="E137" s="144" t="s">
        <v>2215</v>
      </c>
      <c r="F137" s="144" t="s">
        <v>743</v>
      </c>
      <c r="G137" s="144"/>
      <c r="H137" s="144"/>
      <c r="I137" s="144" t="s">
        <v>2305</v>
      </c>
      <c r="J137" s="144" t="s">
        <v>2306</v>
      </c>
      <c r="K137" s="144" t="s">
        <v>2307</v>
      </c>
      <c r="L137" s="144" t="s">
        <v>2308</v>
      </c>
      <c r="M137" s="143"/>
      <c r="N137" s="144"/>
      <c r="O137" s="144"/>
      <c r="P137" s="144" t="s">
        <v>2309</v>
      </c>
      <c r="Q137" s="144" t="s">
        <v>2310</v>
      </c>
      <c r="R137" s="144" t="s">
        <v>1916</v>
      </c>
      <c r="S137" s="144" t="s">
        <v>2311</v>
      </c>
      <c r="T137" s="144" t="s">
        <v>2312</v>
      </c>
      <c r="U137" s="144"/>
      <c r="V137" s="144"/>
      <c r="W137" s="144" t="s">
        <v>2313</v>
      </c>
      <c r="X137" s="144" t="s">
        <v>2053</v>
      </c>
      <c r="Y137" s="144" t="s">
        <v>2314</v>
      </c>
      <c r="Z137" s="142" t="s">
        <v>2315</v>
      </c>
      <c r="AA137" s="144" t="s">
        <v>2316</v>
      </c>
      <c r="AB137" s="144"/>
      <c r="AC137" s="144"/>
      <c r="AD137" s="144" t="s">
        <v>2317</v>
      </c>
      <c r="AE137" s="144" t="s">
        <v>2318</v>
      </c>
      <c r="AF137" s="144" t="s">
        <v>2319</v>
      </c>
      <c r="AG137" s="142" t="s">
        <v>2320</v>
      </c>
      <c r="AH137" s="142" t="s">
        <v>2321</v>
      </c>
      <c r="AI137" s="144"/>
      <c r="AJ137" s="156">
        <v>2</v>
      </c>
      <c r="AK137" s="156"/>
      <c r="AL137" s="156">
        <f t="shared" si="6"/>
        <v>2</v>
      </c>
      <c r="AM137" s="156">
        <f>VLOOKUP(A137,匹配!E:L,8,0)</f>
        <v>0</v>
      </c>
      <c r="AN137" s="156">
        <f>VLOOKUP(A137,匹配!E:F,2,0)</f>
        <v>0</v>
      </c>
      <c r="AO137" s="156"/>
      <c r="AP137" s="156">
        <f>VLOOKUP(A137,匹配!E:H,4,0)</f>
        <v>0</v>
      </c>
      <c r="AQ137" s="156">
        <f>VLOOKUP(A137,匹配!E:N,10,0)</f>
        <v>0</v>
      </c>
      <c r="AR137" s="156">
        <f>VLOOKUP(A137,匹配!E:I,5,0)</f>
        <v>0</v>
      </c>
      <c r="AS137" s="156">
        <f>VLOOKUP(A137,匹配!E:K,7,0)</f>
        <v>0</v>
      </c>
      <c r="AT137" s="156"/>
      <c r="AU137" s="156">
        <v>1.25</v>
      </c>
      <c r="AV137" s="156"/>
      <c r="AW137" s="156"/>
      <c r="AX137" s="242"/>
      <c r="AY137" s="243"/>
      <c r="AZ137" s="156">
        <f t="shared" si="7"/>
        <v>22</v>
      </c>
      <c r="BA137" s="156">
        <f t="shared" si="8"/>
        <v>22</v>
      </c>
      <c r="BB137" s="156">
        <f>VLOOKUP(A137,过21点!A:AS,45,0)</f>
        <v>11</v>
      </c>
      <c r="BC137" s="156">
        <f>VLOOKUP(A137,过21点!A:AT,46,0)</f>
        <v>16</v>
      </c>
      <c r="BD137" s="156"/>
      <c r="BE137" s="156">
        <f>VLOOKUP(A137,过21点!A:AV,48,0)</f>
        <v>1.75</v>
      </c>
      <c r="BF137" s="156"/>
      <c r="BG137" s="156"/>
    </row>
    <row r="138" customHeight="1" spans="1:59">
      <c r="A138" s="199" t="s">
        <v>2322</v>
      </c>
      <c r="B138" s="199" t="s">
        <v>53</v>
      </c>
      <c r="C138" s="199" t="s">
        <v>2282</v>
      </c>
      <c r="D138" s="199" t="s">
        <v>1966</v>
      </c>
      <c r="E138" s="144" t="s">
        <v>2323</v>
      </c>
      <c r="F138" s="144" t="s">
        <v>2324</v>
      </c>
      <c r="G138" s="144"/>
      <c r="H138" s="144"/>
      <c r="I138" s="144" t="s">
        <v>2325</v>
      </c>
      <c r="J138" s="144" t="s">
        <v>2326</v>
      </c>
      <c r="K138" s="144" t="s">
        <v>2327</v>
      </c>
      <c r="L138" s="144" t="s">
        <v>2328</v>
      </c>
      <c r="M138" s="144" t="s">
        <v>2329</v>
      </c>
      <c r="N138" s="143" t="s">
        <v>2330</v>
      </c>
      <c r="O138" s="144"/>
      <c r="P138" s="144" t="s">
        <v>2331</v>
      </c>
      <c r="Q138" s="144" t="s">
        <v>2332</v>
      </c>
      <c r="R138" s="142" t="s">
        <v>2333</v>
      </c>
      <c r="S138" s="144" t="s">
        <v>2334</v>
      </c>
      <c r="T138" s="143"/>
      <c r="U138" s="144"/>
      <c r="V138" s="144"/>
      <c r="W138" s="144" t="s">
        <v>2335</v>
      </c>
      <c r="X138" s="144" t="s">
        <v>2336</v>
      </c>
      <c r="Y138" s="144" t="s">
        <v>2337</v>
      </c>
      <c r="Z138" s="144" t="s">
        <v>2338</v>
      </c>
      <c r="AA138" s="144" t="s">
        <v>2339</v>
      </c>
      <c r="AB138" s="144"/>
      <c r="AC138" s="144"/>
      <c r="AD138" s="144" t="s">
        <v>2340</v>
      </c>
      <c r="AE138" s="144" t="s">
        <v>398</v>
      </c>
      <c r="AF138" s="144" t="s">
        <v>2341</v>
      </c>
      <c r="AG138" s="142" t="s">
        <v>2342</v>
      </c>
      <c r="AH138" s="143"/>
      <c r="AI138" s="144"/>
      <c r="AJ138" s="156">
        <v>2</v>
      </c>
      <c r="AK138" s="156"/>
      <c r="AL138" s="156">
        <f t="shared" si="6"/>
        <v>2</v>
      </c>
      <c r="AM138" s="156">
        <f>VLOOKUP(A138,匹配!E:L,8,0)</f>
        <v>0</v>
      </c>
      <c r="AN138" s="156">
        <f>VLOOKUP(A138,匹配!E:F,2,0)</f>
        <v>0</v>
      </c>
      <c r="AO138" s="156"/>
      <c r="AP138" s="156">
        <f>VLOOKUP(A138,匹配!E:H,4,0)</f>
        <v>0</v>
      </c>
      <c r="AQ138" s="156">
        <f>VLOOKUP(A138,匹配!E:N,10,0)</f>
        <v>0</v>
      </c>
      <c r="AR138" s="156">
        <f>VLOOKUP(A138,匹配!E:I,5,0)</f>
        <v>1</v>
      </c>
      <c r="AS138" s="156">
        <f>VLOOKUP(A138,匹配!E:K,7,0)</f>
        <v>0</v>
      </c>
      <c r="AT138" s="156"/>
      <c r="AU138" s="156">
        <f>VLOOKUP(A138,匹配!E:M,9,0)</f>
        <v>1</v>
      </c>
      <c r="AV138" s="156"/>
      <c r="AW138" s="156"/>
      <c r="AX138" s="242"/>
      <c r="AY138" s="243"/>
      <c r="AZ138" s="156">
        <f t="shared" si="7"/>
        <v>21</v>
      </c>
      <c r="BA138" s="156">
        <f t="shared" si="8"/>
        <v>21</v>
      </c>
      <c r="BB138" s="156">
        <f>VLOOKUP(A138,过21点!A:AS,45,0)</f>
        <v>15</v>
      </c>
      <c r="BC138" s="156">
        <f>VLOOKUP(A138,过21点!A:AT,46,0)</f>
        <v>20</v>
      </c>
      <c r="BD138" s="156"/>
      <c r="BE138" s="156">
        <f>VLOOKUP(A138,过21点!A:AV,48,0)</f>
        <v>0.75</v>
      </c>
      <c r="BF138" s="156">
        <f>VLOOKUP(A138,匹配!R:S,2,0)</f>
        <v>0.375</v>
      </c>
      <c r="BG138" s="156"/>
    </row>
    <row r="139" customHeight="1" spans="1:59">
      <c r="A139" s="199" t="s">
        <v>2343</v>
      </c>
      <c r="B139" s="199" t="s">
        <v>53</v>
      </c>
      <c r="C139" s="199" t="s">
        <v>2344</v>
      </c>
      <c r="D139" s="199" t="s">
        <v>2345</v>
      </c>
      <c r="E139" s="144" t="s">
        <v>2346</v>
      </c>
      <c r="F139" s="144" t="s">
        <v>2347</v>
      </c>
      <c r="G139" s="144"/>
      <c r="H139" s="144"/>
      <c r="I139" s="144" t="s">
        <v>2348</v>
      </c>
      <c r="J139" s="142" t="s">
        <v>2349</v>
      </c>
      <c r="K139" s="144" t="s">
        <v>2350</v>
      </c>
      <c r="L139" s="142" t="s">
        <v>2351</v>
      </c>
      <c r="M139" s="142" t="s">
        <v>2352</v>
      </c>
      <c r="N139" s="144" t="s">
        <v>2353</v>
      </c>
      <c r="O139" s="144"/>
      <c r="P139" s="144" t="s">
        <v>2354</v>
      </c>
      <c r="Q139" s="144" t="s">
        <v>2355</v>
      </c>
      <c r="R139" s="144" t="s">
        <v>2356</v>
      </c>
      <c r="S139" s="142" t="s">
        <v>2357</v>
      </c>
      <c r="T139" s="143" t="s">
        <v>2358</v>
      </c>
      <c r="U139" s="144"/>
      <c r="V139" s="144"/>
      <c r="W139" s="144" t="s">
        <v>2359</v>
      </c>
      <c r="X139" s="142" t="s">
        <v>2360</v>
      </c>
      <c r="Y139" s="142" t="s">
        <v>2361</v>
      </c>
      <c r="Z139" s="142" t="s">
        <v>2362</v>
      </c>
      <c r="AA139" s="142" t="s">
        <v>2363</v>
      </c>
      <c r="AB139" s="144"/>
      <c r="AC139" s="144"/>
      <c r="AD139" s="144" t="s">
        <v>2364</v>
      </c>
      <c r="AE139" s="144" t="s">
        <v>948</v>
      </c>
      <c r="AF139" s="143"/>
      <c r="AG139" s="143"/>
      <c r="AH139" s="143"/>
      <c r="AI139" s="144"/>
      <c r="AJ139" s="156">
        <v>1</v>
      </c>
      <c r="AK139" s="156">
        <f>VLOOKUP(A139,匹配!A:B,2,0)</f>
        <v>1</v>
      </c>
      <c r="AL139" s="156">
        <f t="shared" si="6"/>
        <v>2</v>
      </c>
      <c r="AM139" s="156">
        <f>VLOOKUP(A139,匹配!E:L,8,0)</f>
        <v>3</v>
      </c>
      <c r="AN139" s="156">
        <f>VLOOKUP(A139,匹配!E:F,2,0)</f>
        <v>0</v>
      </c>
      <c r="AO139" s="156"/>
      <c r="AP139" s="156">
        <f>VLOOKUP(A139,匹配!E:H,4,0)</f>
        <v>0</v>
      </c>
      <c r="AQ139" s="156">
        <f>VLOOKUP(A139,匹配!E:N,10,0)</f>
        <v>0</v>
      </c>
      <c r="AR139" s="156">
        <f>VLOOKUP(A139,匹配!E:I,5,0)</f>
        <v>0</v>
      </c>
      <c r="AS139" s="156">
        <f>VLOOKUP(A139,匹配!E:K,7,0)</f>
        <v>0</v>
      </c>
      <c r="AT139" s="156"/>
      <c r="AU139" s="156">
        <v>0.625</v>
      </c>
      <c r="AV139" s="156"/>
      <c r="AW139" s="156"/>
      <c r="AX139" s="242"/>
      <c r="AY139" s="243"/>
      <c r="AZ139" s="156">
        <f t="shared" si="7"/>
        <v>19</v>
      </c>
      <c r="BA139" s="156">
        <f t="shared" si="8"/>
        <v>19</v>
      </c>
      <c r="BB139" s="156">
        <f>VLOOKUP(A139,过21点!A:AS,45,0)</f>
        <v>17</v>
      </c>
      <c r="BC139" s="156">
        <f>VLOOKUP(A139,过21点!A:AT,46,0)</f>
        <v>18</v>
      </c>
      <c r="BD139" s="156"/>
      <c r="BE139" s="156">
        <f>VLOOKUP(A139,过21点!A:AV,48,0)</f>
        <v>2.5</v>
      </c>
      <c r="BF139" s="156"/>
      <c r="BG139" s="156"/>
    </row>
    <row r="140" customHeight="1" spans="1:59">
      <c r="A140" s="199" t="s">
        <v>2365</v>
      </c>
      <c r="B140" s="199" t="s">
        <v>53</v>
      </c>
      <c r="C140" s="199" t="s">
        <v>2366</v>
      </c>
      <c r="D140" s="199" t="s">
        <v>2345</v>
      </c>
      <c r="E140" s="144" t="s">
        <v>2340</v>
      </c>
      <c r="F140" s="144" t="s">
        <v>2367</v>
      </c>
      <c r="G140" s="144"/>
      <c r="H140" s="144"/>
      <c r="I140" s="144" t="s">
        <v>2368</v>
      </c>
      <c r="J140" s="144" t="s">
        <v>2369</v>
      </c>
      <c r="K140" s="144" t="s">
        <v>2370</v>
      </c>
      <c r="L140" s="144" t="s">
        <v>2371</v>
      </c>
      <c r="M140" s="144" t="s">
        <v>2372</v>
      </c>
      <c r="N140" s="144"/>
      <c r="O140" s="144"/>
      <c r="P140" s="144" t="s">
        <v>2373</v>
      </c>
      <c r="Q140" s="144" t="s">
        <v>2374</v>
      </c>
      <c r="R140" s="144" t="s">
        <v>2375</v>
      </c>
      <c r="S140" s="144" t="s">
        <v>2376</v>
      </c>
      <c r="T140" s="144" t="s">
        <v>2377</v>
      </c>
      <c r="U140" s="144"/>
      <c r="V140" s="144"/>
      <c r="W140" s="144" t="s">
        <v>2378</v>
      </c>
      <c r="X140" s="144" t="s">
        <v>2379</v>
      </c>
      <c r="Y140" s="144" t="s">
        <v>2380</v>
      </c>
      <c r="Z140" s="144" t="s">
        <v>2370</v>
      </c>
      <c r="AA140" s="144" t="s">
        <v>1784</v>
      </c>
      <c r="AB140" s="144"/>
      <c r="AC140" s="144"/>
      <c r="AD140" s="144" t="s">
        <v>2381</v>
      </c>
      <c r="AE140" s="144" t="s">
        <v>2382</v>
      </c>
      <c r="AF140" s="144" t="s">
        <v>2383</v>
      </c>
      <c r="AG140" s="144" t="s">
        <v>2384</v>
      </c>
      <c r="AH140" s="144" t="s">
        <v>2385</v>
      </c>
      <c r="AI140" s="144"/>
      <c r="AJ140" s="156"/>
      <c r="AK140" s="156"/>
      <c r="AL140" s="156">
        <f t="shared" si="6"/>
        <v>0</v>
      </c>
      <c r="AM140" s="156"/>
      <c r="AN140" s="156"/>
      <c r="AO140" s="156"/>
      <c r="AP140" s="156"/>
      <c r="AQ140" s="156"/>
      <c r="AR140" s="156"/>
      <c r="AS140" s="156"/>
      <c r="AT140" s="156"/>
      <c r="AU140" s="156"/>
      <c r="AV140" s="156"/>
      <c r="AW140" s="156"/>
      <c r="AX140" s="242"/>
      <c r="AY140" s="243"/>
      <c r="AZ140" s="156">
        <f t="shared" si="7"/>
        <v>22</v>
      </c>
      <c r="BA140" s="156">
        <f t="shared" si="8"/>
        <v>22</v>
      </c>
      <c r="BB140" s="156">
        <f>VLOOKUP(A140,过21点!A:AS,45,0)</f>
        <v>6</v>
      </c>
      <c r="BC140" s="156">
        <f>VLOOKUP(A140,过21点!A:AT,46,0)</f>
        <v>20</v>
      </c>
      <c r="BD140" s="156"/>
      <c r="BE140" s="156">
        <f>VLOOKUP(A140,过21点!A:AV,48,0)</f>
        <v>0.625</v>
      </c>
      <c r="BF140" s="156"/>
      <c r="BG140" s="156"/>
    </row>
    <row r="141" customHeight="1" spans="1:59">
      <c r="A141" s="199" t="s">
        <v>2386</v>
      </c>
      <c r="B141" s="199" t="s">
        <v>53</v>
      </c>
      <c r="C141" s="199" t="s">
        <v>2366</v>
      </c>
      <c r="D141" s="199" t="s">
        <v>2387</v>
      </c>
      <c r="E141" s="144" t="s">
        <v>2388</v>
      </c>
      <c r="F141" s="144" t="s">
        <v>2389</v>
      </c>
      <c r="G141" s="144"/>
      <c r="H141" s="144"/>
      <c r="I141" s="144" t="s">
        <v>2390</v>
      </c>
      <c r="J141" s="144" t="s">
        <v>2391</v>
      </c>
      <c r="K141" s="144" t="s">
        <v>2392</v>
      </c>
      <c r="L141" s="144" t="s">
        <v>2393</v>
      </c>
      <c r="M141" s="144" t="s">
        <v>2394</v>
      </c>
      <c r="N141" s="144"/>
      <c r="O141" s="144"/>
      <c r="P141" s="144" t="s">
        <v>2395</v>
      </c>
      <c r="Q141" s="144" t="s">
        <v>295</v>
      </c>
      <c r="R141" s="143" t="s">
        <v>2396</v>
      </c>
      <c r="S141" s="144" t="s">
        <v>2397</v>
      </c>
      <c r="T141" s="144" t="s">
        <v>2398</v>
      </c>
      <c r="U141" s="144"/>
      <c r="V141" s="144"/>
      <c r="W141" s="143" t="s">
        <v>2399</v>
      </c>
      <c r="X141" s="144" t="s">
        <v>2400</v>
      </c>
      <c r="Y141" s="143" t="s">
        <v>2401</v>
      </c>
      <c r="Z141" s="142" t="s">
        <v>2402</v>
      </c>
      <c r="AA141" s="144" t="s">
        <v>2403</v>
      </c>
      <c r="AB141" s="144"/>
      <c r="AC141" s="144"/>
      <c r="AD141" s="144" t="s">
        <v>2404</v>
      </c>
      <c r="AE141" s="144" t="s">
        <v>2405</v>
      </c>
      <c r="AF141" s="144" t="s">
        <v>301</v>
      </c>
      <c r="AG141" s="144" t="s">
        <v>2406</v>
      </c>
      <c r="AH141" s="144" t="s">
        <v>2407</v>
      </c>
      <c r="AI141" s="144"/>
      <c r="AJ141" s="156"/>
      <c r="AK141" s="156">
        <f>VLOOKUP(A141,匹配!A:B,2,0)</f>
        <v>3</v>
      </c>
      <c r="AL141" s="156">
        <f t="shared" si="6"/>
        <v>3</v>
      </c>
      <c r="AM141" s="156"/>
      <c r="AN141" s="156"/>
      <c r="AO141" s="156"/>
      <c r="AP141" s="156"/>
      <c r="AQ141" s="156"/>
      <c r="AR141" s="156"/>
      <c r="AS141" s="156"/>
      <c r="AT141" s="156"/>
      <c r="AU141" s="156">
        <v>0.125</v>
      </c>
      <c r="AV141" s="156"/>
      <c r="AW141" s="156"/>
      <c r="AX141" s="242"/>
      <c r="AY141" s="243"/>
      <c r="AZ141" s="156">
        <f t="shared" si="7"/>
        <v>22</v>
      </c>
      <c r="BA141" s="156">
        <f t="shared" si="8"/>
        <v>22</v>
      </c>
      <c r="BB141" s="156">
        <f>VLOOKUP(A141,过21点!A:AS,45,0)</f>
        <v>11</v>
      </c>
      <c r="BC141" s="156">
        <f>VLOOKUP(A141,过21点!A:AT,46,0)</f>
        <v>21</v>
      </c>
      <c r="BD141" s="156"/>
      <c r="BE141" s="156">
        <f>VLOOKUP(A141,过21点!A:AV,48,0)</f>
        <v>0.375</v>
      </c>
      <c r="BF141" s="156"/>
      <c r="BG141" s="156"/>
    </row>
    <row r="142" customHeight="1" spans="1:59">
      <c r="A142" s="199" t="s">
        <v>2408</v>
      </c>
      <c r="B142" s="199" t="s">
        <v>53</v>
      </c>
      <c r="C142" s="199" t="s">
        <v>2366</v>
      </c>
      <c r="D142" s="199" t="s">
        <v>2409</v>
      </c>
      <c r="E142" s="144" t="s">
        <v>2410</v>
      </c>
      <c r="F142" s="144" t="s">
        <v>2411</v>
      </c>
      <c r="G142" s="144"/>
      <c r="H142" s="144"/>
      <c r="I142" s="144" t="s">
        <v>2412</v>
      </c>
      <c r="J142" s="144" t="s">
        <v>2413</v>
      </c>
      <c r="K142" s="144" t="s">
        <v>2414</v>
      </c>
      <c r="L142" s="144" t="s">
        <v>2415</v>
      </c>
      <c r="M142" s="143"/>
      <c r="N142" s="144"/>
      <c r="O142" s="144"/>
      <c r="P142" s="144" t="s">
        <v>2416</v>
      </c>
      <c r="Q142" s="144" t="s">
        <v>2417</v>
      </c>
      <c r="R142" s="144" t="s">
        <v>2418</v>
      </c>
      <c r="S142" s="144" t="s">
        <v>2419</v>
      </c>
      <c r="T142" s="144" t="s">
        <v>2420</v>
      </c>
      <c r="U142" s="144"/>
      <c r="V142" s="144"/>
      <c r="W142" s="144" t="s">
        <v>2421</v>
      </c>
      <c r="X142" s="144" t="s">
        <v>2422</v>
      </c>
      <c r="Y142" s="144" t="s">
        <v>1799</v>
      </c>
      <c r="Z142" s="144" t="s">
        <v>1789</v>
      </c>
      <c r="AA142" s="144" t="s">
        <v>2423</v>
      </c>
      <c r="AB142" s="144"/>
      <c r="AC142" s="144"/>
      <c r="AD142" s="144" t="s">
        <v>2424</v>
      </c>
      <c r="AE142" s="143" t="s">
        <v>2425</v>
      </c>
      <c r="AF142" s="144" t="s">
        <v>177</v>
      </c>
      <c r="AG142" s="144" t="s">
        <v>2426</v>
      </c>
      <c r="AH142" s="144" t="s">
        <v>2427</v>
      </c>
      <c r="AI142" s="144"/>
      <c r="AJ142" s="156"/>
      <c r="AK142" s="156">
        <f>VLOOKUP(A142,匹配!A:B,2,0)</f>
        <v>1</v>
      </c>
      <c r="AL142" s="156">
        <f t="shared" si="6"/>
        <v>1</v>
      </c>
      <c r="AM142" s="156">
        <f>VLOOKUP(A142,匹配!E:L,8,0)</f>
        <v>0</v>
      </c>
      <c r="AN142" s="156">
        <f>VLOOKUP(A142,匹配!E:F,2,0)</f>
        <v>0</v>
      </c>
      <c r="AO142" s="156"/>
      <c r="AP142" s="156">
        <f>VLOOKUP(A142,匹配!E:H,4,0)</f>
        <v>0</v>
      </c>
      <c r="AQ142" s="156">
        <f>VLOOKUP(A142,匹配!E:N,10,0)</f>
        <v>0</v>
      </c>
      <c r="AR142" s="156">
        <f>VLOOKUP(A142,匹配!E:I,5,0)</f>
        <v>1</v>
      </c>
      <c r="AS142" s="156">
        <f>VLOOKUP(A142,匹配!E:K,7,0)</f>
        <v>0</v>
      </c>
      <c r="AT142" s="156"/>
      <c r="AU142" s="156">
        <f>VLOOKUP(A142,匹配!E:M,9,0)</f>
        <v>0</v>
      </c>
      <c r="AV142" s="156"/>
      <c r="AW142" s="156"/>
      <c r="AX142" s="242"/>
      <c r="AY142" s="243"/>
      <c r="AZ142" s="156">
        <f t="shared" si="7"/>
        <v>21</v>
      </c>
      <c r="BA142" s="156">
        <f t="shared" si="8"/>
        <v>21</v>
      </c>
      <c r="BB142" s="156">
        <f>VLOOKUP(A142,过21点!A:AS,45,0)</f>
        <v>6</v>
      </c>
      <c r="BC142" s="156">
        <f>VLOOKUP(A142,过21点!A:AT,46,0)</f>
        <v>18</v>
      </c>
      <c r="BD142" s="156"/>
      <c r="BE142" s="156">
        <f>VLOOKUP(A142,过21点!A:AV,48,0)</f>
        <v>0.125</v>
      </c>
      <c r="BF142" s="156"/>
      <c r="BG142" s="156"/>
    </row>
    <row r="143" customHeight="1" spans="1:59">
      <c r="A143" s="199" t="s">
        <v>2428</v>
      </c>
      <c r="B143" s="199" t="s">
        <v>53</v>
      </c>
      <c r="C143" s="199" t="s">
        <v>2366</v>
      </c>
      <c r="D143" s="199" t="s">
        <v>2409</v>
      </c>
      <c r="E143" s="144" t="s">
        <v>2429</v>
      </c>
      <c r="F143" s="144" t="s">
        <v>2430</v>
      </c>
      <c r="G143" s="144"/>
      <c r="H143" s="144"/>
      <c r="I143" s="142" t="s">
        <v>2431</v>
      </c>
      <c r="J143" s="144" t="s">
        <v>2432</v>
      </c>
      <c r="K143" s="144" t="s">
        <v>295</v>
      </c>
      <c r="L143" s="144" t="s">
        <v>2411</v>
      </c>
      <c r="M143" s="144" t="s">
        <v>2433</v>
      </c>
      <c r="N143" s="144"/>
      <c r="O143" s="144"/>
      <c r="P143" s="144" t="s">
        <v>2434</v>
      </c>
      <c r="Q143" s="144" t="s">
        <v>2435</v>
      </c>
      <c r="R143" s="144" t="s">
        <v>2436</v>
      </c>
      <c r="S143" s="142" t="s">
        <v>2437</v>
      </c>
      <c r="T143" s="144" t="s">
        <v>2438</v>
      </c>
      <c r="U143" s="144"/>
      <c r="V143" s="144"/>
      <c r="W143" s="144" t="s">
        <v>2439</v>
      </c>
      <c r="X143" s="142" t="s">
        <v>2440</v>
      </c>
      <c r="Y143" s="144" t="s">
        <v>2441</v>
      </c>
      <c r="Z143" s="144" t="s">
        <v>2442</v>
      </c>
      <c r="AA143" s="144" t="s">
        <v>2443</v>
      </c>
      <c r="AB143" s="144"/>
      <c r="AC143" s="144"/>
      <c r="AD143" s="142" t="s">
        <v>2444</v>
      </c>
      <c r="AE143" s="144" t="s">
        <v>2445</v>
      </c>
      <c r="AF143" s="144" t="s">
        <v>2446</v>
      </c>
      <c r="AG143" s="144" t="s">
        <v>2447</v>
      </c>
      <c r="AH143" s="144" t="s">
        <v>2448</v>
      </c>
      <c r="AI143" s="144"/>
      <c r="AJ143" s="156">
        <v>4</v>
      </c>
      <c r="AK143" s="156"/>
      <c r="AL143" s="156">
        <f t="shared" si="6"/>
        <v>4</v>
      </c>
      <c r="AM143" s="156"/>
      <c r="AN143" s="156"/>
      <c r="AO143" s="156"/>
      <c r="AP143" s="156"/>
      <c r="AQ143" s="156"/>
      <c r="AR143" s="156"/>
      <c r="AS143" s="156"/>
      <c r="AT143" s="156"/>
      <c r="AU143" s="156"/>
      <c r="AV143" s="156"/>
      <c r="AW143" s="156"/>
      <c r="AX143" s="242"/>
      <c r="AY143" s="243"/>
      <c r="AZ143" s="156">
        <f t="shared" si="7"/>
        <v>22</v>
      </c>
      <c r="BA143" s="156">
        <f t="shared" si="8"/>
        <v>22</v>
      </c>
      <c r="BB143" s="156">
        <f>VLOOKUP(A143,过21点!A:AS,45,0)</f>
        <v>9</v>
      </c>
      <c r="BC143" s="156">
        <f>VLOOKUP(A143,过21点!A:AT,46,0)</f>
        <v>20</v>
      </c>
      <c r="BD143" s="156"/>
      <c r="BE143" s="156">
        <f>VLOOKUP(A143,过21点!A:AV,48,0)</f>
        <v>0.125</v>
      </c>
      <c r="BF143" s="156"/>
      <c r="BG143" s="156"/>
    </row>
    <row r="144" customHeight="1" spans="1:59">
      <c r="A144" s="199" t="s">
        <v>2449</v>
      </c>
      <c r="B144" s="199" t="s">
        <v>53</v>
      </c>
      <c r="C144" s="199" t="s">
        <v>2366</v>
      </c>
      <c r="D144" s="199" t="s">
        <v>2409</v>
      </c>
      <c r="E144" s="144" t="s">
        <v>2450</v>
      </c>
      <c r="F144" s="144" t="s">
        <v>2451</v>
      </c>
      <c r="G144" s="144"/>
      <c r="H144" s="144"/>
      <c r="I144" s="143"/>
      <c r="J144" s="144" t="s">
        <v>2338</v>
      </c>
      <c r="K144" s="144" t="s">
        <v>2452</v>
      </c>
      <c r="L144" s="144" t="s">
        <v>2338</v>
      </c>
      <c r="M144" s="144" t="s">
        <v>2453</v>
      </c>
      <c r="N144" s="144"/>
      <c r="O144" s="144"/>
      <c r="P144" s="144" t="s">
        <v>2454</v>
      </c>
      <c r="Q144" s="144" t="s">
        <v>2455</v>
      </c>
      <c r="R144" s="144" t="s">
        <v>2456</v>
      </c>
      <c r="S144" s="144" t="s">
        <v>2457</v>
      </c>
      <c r="T144" s="144" t="s">
        <v>2458</v>
      </c>
      <c r="U144" s="144"/>
      <c r="V144" s="144"/>
      <c r="W144" s="144" t="s">
        <v>2439</v>
      </c>
      <c r="X144" s="144" t="s">
        <v>2459</v>
      </c>
      <c r="Y144" s="144" t="s">
        <v>2460</v>
      </c>
      <c r="Z144" s="144" t="s">
        <v>2461</v>
      </c>
      <c r="AA144" s="144" t="s">
        <v>2462</v>
      </c>
      <c r="AB144" s="144"/>
      <c r="AC144" s="144"/>
      <c r="AD144" s="143" t="s">
        <v>2463</v>
      </c>
      <c r="AE144" s="144" t="s">
        <v>2464</v>
      </c>
      <c r="AF144" s="144" t="s">
        <v>1817</v>
      </c>
      <c r="AG144" s="144" t="s">
        <v>2465</v>
      </c>
      <c r="AH144" s="144" t="s">
        <v>2466</v>
      </c>
      <c r="AI144" s="144"/>
      <c r="AJ144" s="156"/>
      <c r="AK144" s="156">
        <f>VLOOKUP(A144,匹配!A:B,2,0)</f>
        <v>1</v>
      </c>
      <c r="AL144" s="156">
        <f t="shared" si="6"/>
        <v>1</v>
      </c>
      <c r="AM144" s="156">
        <f>VLOOKUP(A144,匹配!E:L,8,0)</f>
        <v>1</v>
      </c>
      <c r="AN144" s="156">
        <f>VLOOKUP(A144,匹配!E:F,2,0)</f>
        <v>0</v>
      </c>
      <c r="AO144" s="156"/>
      <c r="AP144" s="156">
        <f>VLOOKUP(A144,匹配!E:H,4,0)</f>
        <v>0</v>
      </c>
      <c r="AQ144" s="156">
        <f>VLOOKUP(A144,匹配!E:N,10,0)</f>
        <v>0</v>
      </c>
      <c r="AR144" s="156">
        <f>VLOOKUP(A144,匹配!E:I,5,0)</f>
        <v>0</v>
      </c>
      <c r="AS144" s="156">
        <f>VLOOKUP(A144,匹配!E:K,7,0)</f>
        <v>0</v>
      </c>
      <c r="AT144" s="156"/>
      <c r="AU144" s="156">
        <f>VLOOKUP(A144,匹配!E:M,9,0)</f>
        <v>0</v>
      </c>
      <c r="AV144" s="156"/>
      <c r="AW144" s="156"/>
      <c r="AX144" s="242"/>
      <c r="AY144" s="243"/>
      <c r="AZ144" s="156">
        <f t="shared" si="7"/>
        <v>21</v>
      </c>
      <c r="BA144" s="156">
        <f t="shared" si="8"/>
        <v>21</v>
      </c>
      <c r="BB144" s="156">
        <f>VLOOKUP(A144,过21点!A:AS,45,0)</f>
        <v>9</v>
      </c>
      <c r="BC144" s="156">
        <f>VLOOKUP(A144,过21点!A:AT,46,0)</f>
        <v>19</v>
      </c>
      <c r="BD144" s="156"/>
      <c r="BE144" s="156">
        <f>VLOOKUP(A144,过21点!A:AV,48,0)</f>
        <v>0.375</v>
      </c>
      <c r="BF144" s="156"/>
      <c r="BG144" s="156"/>
    </row>
    <row r="145" customHeight="1" spans="1:59">
      <c r="A145" s="241" t="s">
        <v>2467</v>
      </c>
      <c r="B145" s="199" t="s">
        <v>53</v>
      </c>
      <c r="C145" s="199" t="s">
        <v>2468</v>
      </c>
      <c r="D145" s="199" t="s">
        <v>853</v>
      </c>
      <c r="E145" s="47" t="s">
        <v>2469</v>
      </c>
      <c r="F145" s="47" t="s">
        <v>2469</v>
      </c>
      <c r="G145" s="144"/>
      <c r="H145" s="144"/>
      <c r="I145" s="47" t="s">
        <v>2469</v>
      </c>
      <c r="J145" s="47" t="s">
        <v>2469</v>
      </c>
      <c r="K145" s="47" t="s">
        <v>2469</v>
      </c>
      <c r="L145" s="47" t="s">
        <v>2469</v>
      </c>
      <c r="M145" s="47" t="s">
        <v>2469</v>
      </c>
      <c r="N145" s="144"/>
      <c r="O145" s="144"/>
      <c r="P145" s="47" t="s">
        <v>2469</v>
      </c>
      <c r="Q145" s="47" t="s">
        <v>2469</v>
      </c>
      <c r="R145" s="47" t="s">
        <v>2469</v>
      </c>
      <c r="S145" s="47" t="s">
        <v>2469</v>
      </c>
      <c r="T145" s="47" t="s">
        <v>2469</v>
      </c>
      <c r="U145" s="144"/>
      <c r="V145" s="144"/>
      <c r="W145" s="47" t="s">
        <v>2469</v>
      </c>
      <c r="X145" s="47" t="s">
        <v>2469</v>
      </c>
      <c r="Y145" s="47" t="s">
        <v>2469</v>
      </c>
      <c r="Z145" s="141" t="s">
        <v>2470</v>
      </c>
      <c r="AA145" s="141" t="s">
        <v>897</v>
      </c>
      <c r="AB145" s="144"/>
      <c r="AC145" s="144"/>
      <c r="AD145" s="142" t="s">
        <v>2471</v>
      </c>
      <c r="AE145" s="144" t="s">
        <v>2472</v>
      </c>
      <c r="AF145" s="144" t="s">
        <v>517</v>
      </c>
      <c r="AG145" s="144" t="s">
        <v>775</v>
      </c>
      <c r="AH145" s="144" t="s">
        <v>2473</v>
      </c>
      <c r="AI145" s="144"/>
      <c r="AJ145" s="156"/>
      <c r="AK145" s="156"/>
      <c r="AL145" s="156">
        <f t="shared" si="6"/>
        <v>0</v>
      </c>
      <c r="AM145" s="156">
        <v>1</v>
      </c>
      <c r="AN145" s="156"/>
      <c r="AO145" s="156"/>
      <c r="AP145" s="156"/>
      <c r="AQ145" s="156"/>
      <c r="AR145" s="156"/>
      <c r="AS145" s="156"/>
      <c r="AT145" s="156"/>
      <c r="AU145" s="156">
        <v>1</v>
      </c>
      <c r="AV145" s="156"/>
      <c r="AW145" s="156"/>
      <c r="AX145" s="242"/>
      <c r="AY145" s="243"/>
      <c r="AZ145" s="156">
        <f t="shared" si="7"/>
        <v>21</v>
      </c>
      <c r="BA145" s="156">
        <f t="shared" si="8"/>
        <v>21</v>
      </c>
      <c r="BB145" s="156">
        <f>VLOOKUP(A145,过21点!A:AS,45,0)</f>
        <v>0</v>
      </c>
      <c r="BC145" s="156">
        <f>VLOOKUP(A145,过21点!A:AT,46,0)</f>
        <v>0</v>
      </c>
      <c r="BD145" s="156"/>
      <c r="BE145" s="156">
        <f>VLOOKUP(A145,过21点!A:AV,48,0)</f>
        <v>0</v>
      </c>
      <c r="BF145" s="156"/>
      <c r="BG145" s="156"/>
    </row>
    <row r="146" customHeight="1" spans="1:59">
      <c r="A146" s="241" t="s">
        <v>2474</v>
      </c>
      <c r="B146" s="199" t="s">
        <v>53</v>
      </c>
      <c r="C146" s="199" t="s">
        <v>2468</v>
      </c>
      <c r="D146" s="199" t="s">
        <v>853</v>
      </c>
      <c r="E146" s="141"/>
      <c r="F146" s="142" t="s">
        <v>2475</v>
      </c>
      <c r="G146" s="144"/>
      <c r="H146" s="143"/>
      <c r="I146" s="142" t="s">
        <v>2476</v>
      </c>
      <c r="J146" s="142" t="s">
        <v>2477</v>
      </c>
      <c r="K146" s="142" t="s">
        <v>2478</v>
      </c>
      <c r="L146" s="142" t="s">
        <v>2479</v>
      </c>
      <c r="M146" s="142" t="s">
        <v>2480</v>
      </c>
      <c r="N146" s="144"/>
      <c r="O146" s="144"/>
      <c r="P146" s="142" t="s">
        <v>2481</v>
      </c>
      <c r="Q146" s="142" t="s">
        <v>2482</v>
      </c>
      <c r="R146" s="142" t="s">
        <v>2483</v>
      </c>
      <c r="S146" s="141"/>
      <c r="T146" s="142" t="s">
        <v>2484</v>
      </c>
      <c r="U146" s="144" t="s">
        <v>2485</v>
      </c>
      <c r="V146" s="144"/>
      <c r="W146" s="142" t="s">
        <v>2486</v>
      </c>
      <c r="X146" s="142" t="s">
        <v>2487</v>
      </c>
      <c r="Y146" s="142" t="s">
        <v>2488</v>
      </c>
      <c r="Z146" s="141"/>
      <c r="AA146" s="142" t="s">
        <v>2489</v>
      </c>
      <c r="AB146" s="144"/>
      <c r="AC146" s="144" t="s">
        <v>2490</v>
      </c>
      <c r="AD146" s="142" t="s">
        <v>2491</v>
      </c>
      <c r="AE146" s="141"/>
      <c r="AF146" s="142" t="s">
        <v>2492</v>
      </c>
      <c r="AG146" s="142" t="s">
        <v>2493</v>
      </c>
      <c r="AH146" s="142" t="s">
        <v>2494</v>
      </c>
      <c r="AI146" s="144"/>
      <c r="AJ146" s="156"/>
      <c r="AK146" s="156"/>
      <c r="AL146" s="156">
        <f t="shared" si="6"/>
        <v>0</v>
      </c>
      <c r="AM146" s="156">
        <f>VLOOKUP(A146,匹配!E:L,8,0)</f>
        <v>0</v>
      </c>
      <c r="AN146" s="156">
        <f>VLOOKUP(A146,匹配!E:F,2,0)</f>
        <v>0</v>
      </c>
      <c r="AO146" s="156"/>
      <c r="AP146" s="156">
        <f>VLOOKUP(A146,匹配!E:H,4,0)</f>
        <v>0</v>
      </c>
      <c r="AQ146" s="156">
        <f>VLOOKUP(A146,匹配!E:N,10,0)</f>
        <v>0</v>
      </c>
      <c r="AR146" s="156">
        <f>VLOOKUP(A146,匹配!E:I,5,0)</f>
        <v>0.5</v>
      </c>
      <c r="AS146" s="156">
        <f>VLOOKUP(A146,匹配!E:K,7,0)</f>
        <v>0</v>
      </c>
      <c r="AT146" s="156"/>
      <c r="AU146" s="156">
        <f>VLOOKUP(A146,匹配!E:M,9,0)</f>
        <v>0</v>
      </c>
      <c r="AV146" s="156"/>
      <c r="AW146" s="156"/>
      <c r="AX146" s="242"/>
      <c r="AY146" s="243"/>
      <c r="AZ146" s="156">
        <f t="shared" si="7"/>
        <v>20.5</v>
      </c>
      <c r="BA146" s="156">
        <v>20.5</v>
      </c>
      <c r="BB146" s="156">
        <f>VLOOKUP(A146,过21点!A:AS,45,0)</f>
        <v>13</v>
      </c>
      <c r="BC146" s="156">
        <f>VLOOKUP(A146,过21点!A:AT,46,0)</f>
        <v>14</v>
      </c>
      <c r="BD146" s="156"/>
      <c r="BE146" s="156">
        <f>VLOOKUP(A146,过21点!A:AV,48,0)</f>
        <v>1.375</v>
      </c>
      <c r="BF146" s="156"/>
      <c r="BG146" s="156"/>
    </row>
    <row r="147" customHeight="1" spans="1:59">
      <c r="A147" s="241" t="s">
        <v>2495</v>
      </c>
      <c r="B147" s="199" t="s">
        <v>53</v>
      </c>
      <c r="C147" s="199" t="s">
        <v>2468</v>
      </c>
      <c r="D147" s="199" t="s">
        <v>853</v>
      </c>
      <c r="E147" s="142" t="s">
        <v>2496</v>
      </c>
      <c r="F147" s="142" t="s">
        <v>2497</v>
      </c>
      <c r="G147" s="144"/>
      <c r="H147" s="144"/>
      <c r="I147" s="142" t="s">
        <v>2498</v>
      </c>
      <c r="J147" s="142" t="s">
        <v>2499</v>
      </c>
      <c r="K147" s="142" t="s">
        <v>2500</v>
      </c>
      <c r="L147" s="142" t="s">
        <v>2501</v>
      </c>
      <c r="M147" s="142" t="s">
        <v>2502</v>
      </c>
      <c r="N147" s="144"/>
      <c r="O147" s="144"/>
      <c r="P147" s="142" t="s">
        <v>2503</v>
      </c>
      <c r="Q147" s="141"/>
      <c r="R147" s="142" t="s">
        <v>2504</v>
      </c>
      <c r="S147" s="142" t="s">
        <v>2505</v>
      </c>
      <c r="T147" s="141"/>
      <c r="U147" s="144" t="s">
        <v>2506</v>
      </c>
      <c r="V147" s="144"/>
      <c r="W147" s="142" t="s">
        <v>2507</v>
      </c>
      <c r="X147" s="142" t="s">
        <v>2508</v>
      </c>
      <c r="Y147" s="142" t="s">
        <v>2509</v>
      </c>
      <c r="Z147" s="142" t="s">
        <v>2510</v>
      </c>
      <c r="AA147" s="141"/>
      <c r="AB147" s="144" t="s">
        <v>2511</v>
      </c>
      <c r="AC147" s="144"/>
      <c r="AD147" s="142" t="s">
        <v>2512</v>
      </c>
      <c r="AE147" s="142" t="s">
        <v>2513</v>
      </c>
      <c r="AF147" s="142" t="s">
        <v>2514</v>
      </c>
      <c r="AG147" s="142" t="s">
        <v>2515</v>
      </c>
      <c r="AH147" s="141"/>
      <c r="AI147" s="144"/>
      <c r="AJ147" s="156"/>
      <c r="AK147" s="156"/>
      <c r="AL147" s="156">
        <f t="shared" si="6"/>
        <v>0</v>
      </c>
      <c r="AM147" s="156"/>
      <c r="AN147" s="156"/>
      <c r="AO147" s="156"/>
      <c r="AP147" s="156"/>
      <c r="AQ147" s="156"/>
      <c r="AR147" s="156"/>
      <c r="AS147" s="156"/>
      <c r="AT147" s="156"/>
      <c r="AU147" s="156"/>
      <c r="AV147" s="156"/>
      <c r="AW147" s="156"/>
      <c r="AX147" s="242"/>
      <c r="AY147" s="243"/>
      <c r="AZ147" s="156">
        <f t="shared" si="7"/>
        <v>22</v>
      </c>
      <c r="BA147" s="156">
        <f t="shared" si="8"/>
        <v>22</v>
      </c>
      <c r="BB147" s="156">
        <f>VLOOKUP(A147,过21点!A:AS,45,0)</f>
        <v>2</v>
      </c>
      <c r="BC147" s="156">
        <f>VLOOKUP(A147,过21点!A:AT,46,0)</f>
        <v>5</v>
      </c>
      <c r="BD147" s="156"/>
      <c r="BE147" s="156">
        <f>VLOOKUP(A147,过21点!A:AV,48,0)</f>
        <v>0</v>
      </c>
      <c r="BF147" s="156"/>
      <c r="BG147" s="156"/>
    </row>
    <row r="148" customHeight="1" spans="1:59">
      <c r="A148" s="241" t="s">
        <v>2516</v>
      </c>
      <c r="B148" s="199" t="s">
        <v>53</v>
      </c>
      <c r="C148" s="199" t="s">
        <v>2468</v>
      </c>
      <c r="D148" s="199" t="s">
        <v>853</v>
      </c>
      <c r="E148" s="142" t="s">
        <v>2517</v>
      </c>
      <c r="F148" s="141"/>
      <c r="G148" s="144"/>
      <c r="H148" s="144" t="s">
        <v>2518</v>
      </c>
      <c r="I148" s="143" t="s">
        <v>2519</v>
      </c>
      <c r="J148" s="141"/>
      <c r="K148" s="141"/>
      <c r="L148" s="141"/>
      <c r="M148" s="141"/>
      <c r="N148" s="144"/>
      <c r="O148" s="144" t="s">
        <v>2520</v>
      </c>
      <c r="P148" s="141"/>
      <c r="Q148" s="142" t="s">
        <v>2521</v>
      </c>
      <c r="R148" s="142" t="s">
        <v>2522</v>
      </c>
      <c r="S148" s="142" t="s">
        <v>2523</v>
      </c>
      <c r="T148" s="142" t="s">
        <v>2524</v>
      </c>
      <c r="U148" s="144"/>
      <c r="V148" s="144" t="s">
        <v>2525</v>
      </c>
      <c r="W148" s="143" t="s">
        <v>2526</v>
      </c>
      <c r="X148" s="141"/>
      <c r="Y148" s="142" t="s">
        <v>2527</v>
      </c>
      <c r="Z148" s="142" t="s">
        <v>2528</v>
      </c>
      <c r="AA148" s="142" t="s">
        <v>2529</v>
      </c>
      <c r="AB148" s="144" t="s">
        <v>2530</v>
      </c>
      <c r="AC148" s="144"/>
      <c r="AD148" s="142" t="s">
        <v>2531</v>
      </c>
      <c r="AE148" s="142" t="s">
        <v>2532</v>
      </c>
      <c r="AF148" s="142" t="s">
        <v>2533</v>
      </c>
      <c r="AG148" s="141"/>
      <c r="AH148" s="142" t="s">
        <v>2534</v>
      </c>
      <c r="AI148" s="144"/>
      <c r="AJ148" s="156"/>
      <c r="AK148" s="156">
        <f>VLOOKUP(A148,匹配!A:B,2,0)</f>
        <v>2</v>
      </c>
      <c r="AL148" s="156">
        <f t="shared" si="6"/>
        <v>2</v>
      </c>
      <c r="AM148" s="156"/>
      <c r="AN148" s="156"/>
      <c r="AO148" s="156"/>
      <c r="AP148" s="156"/>
      <c r="AQ148" s="156"/>
      <c r="AR148" s="156"/>
      <c r="AS148" s="156"/>
      <c r="AT148" s="156"/>
      <c r="AU148" s="156"/>
      <c r="AV148" s="156"/>
      <c r="AW148" s="156"/>
      <c r="AX148" s="242"/>
      <c r="AY148" s="243"/>
      <c r="AZ148" s="156">
        <f t="shared" si="7"/>
        <v>21</v>
      </c>
      <c r="BA148" s="156">
        <v>21</v>
      </c>
      <c r="BB148" s="156">
        <f>VLOOKUP(A148,过21点!A:AS,45,0)</f>
        <v>7</v>
      </c>
      <c r="BC148" s="156">
        <f>VLOOKUP(A148,过21点!A:AT,46,0)</f>
        <v>7</v>
      </c>
      <c r="BD148" s="156"/>
      <c r="BE148" s="156">
        <f>VLOOKUP(A148,过21点!A:AV,48,0)</f>
        <v>0.75</v>
      </c>
      <c r="BF148" s="156"/>
      <c r="BG148" s="156"/>
    </row>
    <row r="149" customHeight="1" spans="1:59">
      <c r="A149" s="199" t="s">
        <v>2535</v>
      </c>
      <c r="B149" s="199" t="s">
        <v>53</v>
      </c>
      <c r="C149" s="199" t="s">
        <v>2468</v>
      </c>
      <c r="D149" s="199" t="s">
        <v>2536</v>
      </c>
      <c r="E149" s="144" t="s">
        <v>2537</v>
      </c>
      <c r="F149" s="144" t="s">
        <v>2377</v>
      </c>
      <c r="G149" s="144"/>
      <c r="H149" s="144"/>
      <c r="I149" s="144" t="s">
        <v>2538</v>
      </c>
      <c r="J149" s="144" t="s">
        <v>2539</v>
      </c>
      <c r="K149" s="144" t="s">
        <v>2540</v>
      </c>
      <c r="L149" s="144" t="s">
        <v>2541</v>
      </c>
      <c r="M149" s="144" t="s">
        <v>2542</v>
      </c>
      <c r="N149" s="144"/>
      <c r="O149" s="144"/>
      <c r="P149" s="144" t="s">
        <v>2543</v>
      </c>
      <c r="Q149" s="144" t="s">
        <v>2301</v>
      </c>
      <c r="R149" s="144" t="s">
        <v>2544</v>
      </c>
      <c r="S149" s="144" t="s">
        <v>2545</v>
      </c>
      <c r="T149" s="144" t="s">
        <v>164</v>
      </c>
      <c r="U149" s="144"/>
      <c r="V149" s="144"/>
      <c r="W149" s="143" t="s">
        <v>2546</v>
      </c>
      <c r="X149" s="143"/>
      <c r="Y149" s="144" t="s">
        <v>2547</v>
      </c>
      <c r="Z149" s="144" t="s">
        <v>2548</v>
      </c>
      <c r="AA149" s="144" t="s">
        <v>2549</v>
      </c>
      <c r="AB149" s="144"/>
      <c r="AC149" s="144"/>
      <c r="AD149" s="144" t="s">
        <v>2550</v>
      </c>
      <c r="AE149" s="144" t="s">
        <v>2551</v>
      </c>
      <c r="AF149" s="144" t="s">
        <v>2301</v>
      </c>
      <c r="AG149" s="144" t="s">
        <v>2134</v>
      </c>
      <c r="AH149" s="144" t="s">
        <v>2552</v>
      </c>
      <c r="AI149" s="144"/>
      <c r="AJ149" s="156"/>
      <c r="AK149" s="156"/>
      <c r="AL149" s="156">
        <f t="shared" si="6"/>
        <v>0</v>
      </c>
      <c r="AM149" s="156">
        <f>VLOOKUP(A149,匹配!E:L,8,0)</f>
        <v>1.5</v>
      </c>
      <c r="AN149" s="156">
        <f>VLOOKUP(A149,匹配!E:F,2,0)</f>
        <v>0</v>
      </c>
      <c r="AO149" s="156"/>
      <c r="AP149" s="156">
        <f>VLOOKUP(A149,匹配!E:H,4,0)</f>
        <v>0</v>
      </c>
      <c r="AQ149" s="156">
        <f>VLOOKUP(A149,匹配!E:N,10,0)</f>
        <v>0</v>
      </c>
      <c r="AR149" s="156">
        <f>VLOOKUP(A149,匹配!E:I,5,0)</f>
        <v>0</v>
      </c>
      <c r="AS149" s="156">
        <f>VLOOKUP(A149,匹配!E:K,7,0)</f>
        <v>0</v>
      </c>
      <c r="AT149" s="156"/>
      <c r="AU149" s="156">
        <f>VLOOKUP(A149,匹配!E:M,9,0)</f>
        <v>0</v>
      </c>
      <c r="AV149" s="156"/>
      <c r="AW149" s="156"/>
      <c r="AX149" s="242"/>
      <c r="AY149" s="243"/>
      <c r="AZ149" s="156">
        <f t="shared" si="7"/>
        <v>20.5</v>
      </c>
      <c r="BA149" s="156">
        <f t="shared" si="8"/>
        <v>20.5</v>
      </c>
      <c r="BB149" s="156">
        <f>VLOOKUP(A149,过21点!A:AS,45,0)</f>
        <v>10</v>
      </c>
      <c r="BC149" s="156">
        <f>VLOOKUP(A149,过21点!A:AT,46,0)</f>
        <v>19</v>
      </c>
      <c r="BD149" s="156"/>
      <c r="BE149" s="156">
        <f>VLOOKUP(A149,过21点!A:AV,48,0)</f>
        <v>1</v>
      </c>
      <c r="BF149" s="156"/>
      <c r="BG149" s="156"/>
    </row>
    <row r="150" customHeight="1" spans="1:59">
      <c r="A150" s="241" t="s">
        <v>2553</v>
      </c>
      <c r="B150" s="199" t="s">
        <v>53</v>
      </c>
      <c r="C150" s="199" t="s">
        <v>2468</v>
      </c>
      <c r="D150" s="199" t="s">
        <v>853</v>
      </c>
      <c r="E150" s="142" t="s">
        <v>2554</v>
      </c>
      <c r="F150" s="142" t="s">
        <v>2555</v>
      </c>
      <c r="G150" s="144" t="s">
        <v>2556</v>
      </c>
      <c r="H150" s="144"/>
      <c r="I150" s="141"/>
      <c r="J150" s="142" t="s">
        <v>2557</v>
      </c>
      <c r="K150" s="142" t="s">
        <v>2558</v>
      </c>
      <c r="L150" s="142" t="s">
        <v>2559</v>
      </c>
      <c r="M150" s="142" t="s">
        <v>2560</v>
      </c>
      <c r="N150" s="144" t="s">
        <v>2561</v>
      </c>
      <c r="O150" s="144"/>
      <c r="P150" s="141"/>
      <c r="Q150" s="142" t="s">
        <v>2562</v>
      </c>
      <c r="R150" s="142" t="s">
        <v>2563</v>
      </c>
      <c r="S150" s="142" t="s">
        <v>2564</v>
      </c>
      <c r="T150" s="142" t="s">
        <v>2565</v>
      </c>
      <c r="U150" s="144" t="s">
        <v>2566</v>
      </c>
      <c r="V150" s="144"/>
      <c r="W150" s="141"/>
      <c r="X150" s="142" t="s">
        <v>2567</v>
      </c>
      <c r="Y150" s="142" t="s">
        <v>2568</v>
      </c>
      <c r="Z150" s="142" t="s">
        <v>2569</v>
      </c>
      <c r="AA150" s="142" t="s">
        <v>2570</v>
      </c>
      <c r="AB150" s="144" t="s">
        <v>2571</v>
      </c>
      <c r="AC150" s="144"/>
      <c r="AD150" s="141"/>
      <c r="AE150" s="142" t="s">
        <v>2572</v>
      </c>
      <c r="AF150" s="142" t="s">
        <v>2573</v>
      </c>
      <c r="AG150" s="142" t="s">
        <v>2574</v>
      </c>
      <c r="AH150" s="142" t="s">
        <v>2575</v>
      </c>
      <c r="AI150" s="144" t="s">
        <v>2576</v>
      </c>
      <c r="AJ150" s="156"/>
      <c r="AK150" s="156"/>
      <c r="AL150" s="156">
        <f t="shared" si="6"/>
        <v>0</v>
      </c>
      <c r="AM150" s="156"/>
      <c r="AN150" s="156"/>
      <c r="AO150" s="156"/>
      <c r="AP150" s="156"/>
      <c r="AQ150" s="156"/>
      <c r="AR150" s="156"/>
      <c r="AS150" s="156"/>
      <c r="AT150" s="156"/>
      <c r="AU150" s="156"/>
      <c r="AV150" s="156"/>
      <c r="AW150" s="156"/>
      <c r="AX150" s="242"/>
      <c r="AY150" s="243"/>
      <c r="AZ150" s="156">
        <f t="shared" si="7"/>
        <v>23</v>
      </c>
      <c r="BA150" s="156">
        <v>23</v>
      </c>
      <c r="BB150" s="156">
        <f>VLOOKUP(A150,过21点!A:AS,45,0)</f>
        <v>12</v>
      </c>
      <c r="BC150" s="156">
        <f>VLOOKUP(A150,过21点!A:AT,46,0)</f>
        <v>12</v>
      </c>
      <c r="BD150" s="156"/>
      <c r="BE150" s="156">
        <f>VLOOKUP(A150,过21点!A:AV,48,0)</f>
        <v>1.5</v>
      </c>
      <c r="BF150" s="156"/>
      <c r="BG150" s="156"/>
    </row>
    <row r="151" customHeight="1" spans="1:59">
      <c r="A151" s="241" t="s">
        <v>2577</v>
      </c>
      <c r="B151" s="199" t="s">
        <v>53</v>
      </c>
      <c r="C151" s="199" t="s">
        <v>2468</v>
      </c>
      <c r="D151" s="199" t="s">
        <v>853</v>
      </c>
      <c r="E151" s="141"/>
      <c r="F151" s="142" t="s">
        <v>2578</v>
      </c>
      <c r="G151" s="144"/>
      <c r="H151" s="144" t="s">
        <v>2579</v>
      </c>
      <c r="I151" s="142" t="s">
        <v>2580</v>
      </c>
      <c r="J151" s="142" t="s">
        <v>2581</v>
      </c>
      <c r="K151" s="142" t="s">
        <v>2582</v>
      </c>
      <c r="L151" s="141"/>
      <c r="M151" s="142" t="s">
        <v>2583</v>
      </c>
      <c r="N151" s="144" t="s">
        <v>2584</v>
      </c>
      <c r="O151" s="144"/>
      <c r="P151" s="142" t="s">
        <v>2585</v>
      </c>
      <c r="Q151" s="141"/>
      <c r="R151" s="142" t="s">
        <v>2586</v>
      </c>
      <c r="S151" s="142" t="s">
        <v>2587</v>
      </c>
      <c r="T151" s="142" t="s">
        <v>2588</v>
      </c>
      <c r="U151" s="144"/>
      <c r="V151" s="144" t="s">
        <v>2589</v>
      </c>
      <c r="W151" s="142" t="s">
        <v>2590</v>
      </c>
      <c r="X151" s="141"/>
      <c r="Y151" s="142" t="s">
        <v>2591</v>
      </c>
      <c r="Z151" s="142" t="s">
        <v>2592</v>
      </c>
      <c r="AA151" s="142" t="s">
        <v>2593</v>
      </c>
      <c r="AB151" s="144"/>
      <c r="AC151" s="144" t="s">
        <v>2594</v>
      </c>
      <c r="AD151" s="142" t="s">
        <v>2595</v>
      </c>
      <c r="AE151" s="141"/>
      <c r="AF151" s="142" t="s">
        <v>2596</v>
      </c>
      <c r="AG151" s="142" t="s">
        <v>2597</v>
      </c>
      <c r="AH151" s="142" t="s">
        <v>2598</v>
      </c>
      <c r="AI151" s="144" t="s">
        <v>2599</v>
      </c>
      <c r="AJ151" s="156"/>
      <c r="AK151" s="156"/>
      <c r="AL151" s="156">
        <f t="shared" si="6"/>
        <v>0</v>
      </c>
      <c r="AM151" s="156"/>
      <c r="AN151" s="156"/>
      <c r="AO151" s="156"/>
      <c r="AP151" s="156"/>
      <c r="AQ151" s="156"/>
      <c r="AR151" s="156"/>
      <c r="AS151" s="156"/>
      <c r="AT151" s="156"/>
      <c r="AU151" s="156"/>
      <c r="AV151" s="156"/>
      <c r="AW151" s="156"/>
      <c r="AX151" s="242"/>
      <c r="AY151" s="243"/>
      <c r="AZ151" s="156">
        <f t="shared" si="7"/>
        <v>22</v>
      </c>
      <c r="BA151" s="156">
        <f t="shared" si="8"/>
        <v>22</v>
      </c>
      <c r="BB151" s="156">
        <f>VLOOKUP(A151,过21点!A:AS,45,0)</f>
        <v>9</v>
      </c>
      <c r="BC151" s="156">
        <f>VLOOKUP(A151,过21点!A:AT,46,0)</f>
        <v>9</v>
      </c>
      <c r="BD151" s="156"/>
      <c r="BE151" s="156">
        <f>VLOOKUP(A151,过21点!A:AV,48,0)</f>
        <v>1.125</v>
      </c>
      <c r="BF151" s="156"/>
      <c r="BG151" s="156"/>
    </row>
    <row r="152" customHeight="1" spans="1:59">
      <c r="A152" s="241" t="s">
        <v>2600</v>
      </c>
      <c r="B152" s="199" t="s">
        <v>53</v>
      </c>
      <c r="C152" s="199" t="s">
        <v>2468</v>
      </c>
      <c r="D152" s="199" t="s">
        <v>853</v>
      </c>
      <c r="E152" s="142" t="s">
        <v>2601</v>
      </c>
      <c r="F152" s="142" t="s">
        <v>2602</v>
      </c>
      <c r="G152" s="144"/>
      <c r="H152" s="144" t="s">
        <v>2603</v>
      </c>
      <c r="I152" s="142" t="s">
        <v>2604</v>
      </c>
      <c r="J152" s="141"/>
      <c r="K152" s="142" t="s">
        <v>2605</v>
      </c>
      <c r="L152" s="142" t="s">
        <v>2606</v>
      </c>
      <c r="M152" s="142" t="s">
        <v>2607</v>
      </c>
      <c r="N152" s="144"/>
      <c r="O152" s="144" t="s">
        <v>2608</v>
      </c>
      <c r="P152" s="142" t="s">
        <v>2609</v>
      </c>
      <c r="Q152" s="142" t="s">
        <v>2610</v>
      </c>
      <c r="R152" s="142" t="s">
        <v>2611</v>
      </c>
      <c r="S152" s="141"/>
      <c r="T152" s="142" t="s">
        <v>2612</v>
      </c>
      <c r="U152" s="144"/>
      <c r="V152" s="144" t="s">
        <v>2613</v>
      </c>
      <c r="W152" s="142" t="s">
        <v>2614</v>
      </c>
      <c r="X152" s="142" t="s">
        <v>2615</v>
      </c>
      <c r="Y152" s="142" t="s">
        <v>2616</v>
      </c>
      <c r="Z152" s="141"/>
      <c r="AA152" s="142" t="s">
        <v>2617</v>
      </c>
      <c r="AB152" s="144" t="s">
        <v>2618</v>
      </c>
      <c r="AC152" s="144"/>
      <c r="AD152" s="142" t="s">
        <v>2619</v>
      </c>
      <c r="AE152" s="142" t="s">
        <v>2609</v>
      </c>
      <c r="AF152" s="142" t="s">
        <v>2620</v>
      </c>
      <c r="AG152" s="141"/>
      <c r="AH152" s="142" t="s">
        <v>2621</v>
      </c>
      <c r="AI152" s="144"/>
      <c r="AJ152" s="156"/>
      <c r="AK152" s="156"/>
      <c r="AL152" s="156">
        <f t="shared" si="6"/>
        <v>0</v>
      </c>
      <c r="AM152" s="156"/>
      <c r="AN152" s="156"/>
      <c r="AO152" s="156"/>
      <c r="AP152" s="156"/>
      <c r="AQ152" s="156"/>
      <c r="AR152" s="156"/>
      <c r="AS152" s="156"/>
      <c r="AT152" s="156"/>
      <c r="AU152" s="156"/>
      <c r="AV152" s="156"/>
      <c r="AW152" s="156"/>
      <c r="AX152" s="242"/>
      <c r="AY152" s="243"/>
      <c r="AZ152" s="156">
        <f t="shared" si="7"/>
        <v>22</v>
      </c>
      <c r="BA152" s="156">
        <f t="shared" si="8"/>
        <v>22</v>
      </c>
      <c r="BB152" s="156">
        <f>VLOOKUP(A152,过21点!A:AS,45,0)</f>
        <v>8</v>
      </c>
      <c r="BC152" s="156">
        <f>VLOOKUP(A152,过21点!A:AT,46,0)</f>
        <v>8</v>
      </c>
      <c r="BD152" s="156"/>
      <c r="BE152" s="156">
        <f>VLOOKUP(A152,过21点!A:AV,48,0)</f>
        <v>1</v>
      </c>
      <c r="BF152" s="156"/>
      <c r="BG152" s="156"/>
    </row>
    <row r="153" customHeight="1" spans="1:59">
      <c r="A153" s="241" t="s">
        <v>2622</v>
      </c>
      <c r="B153" s="199" t="s">
        <v>53</v>
      </c>
      <c r="C153" s="199" t="s">
        <v>2468</v>
      </c>
      <c r="D153" s="199" t="s">
        <v>853</v>
      </c>
      <c r="E153" s="142" t="s">
        <v>2623</v>
      </c>
      <c r="F153" s="141"/>
      <c r="G153" s="144" t="s">
        <v>2624</v>
      </c>
      <c r="H153" s="144" t="s">
        <v>2603</v>
      </c>
      <c r="I153" s="142" t="s">
        <v>2625</v>
      </c>
      <c r="J153" s="142" t="s">
        <v>2626</v>
      </c>
      <c r="K153" s="142" t="s">
        <v>2605</v>
      </c>
      <c r="L153" s="141"/>
      <c r="M153" s="141"/>
      <c r="N153" s="144" t="s">
        <v>2627</v>
      </c>
      <c r="O153" s="144" t="s">
        <v>2628</v>
      </c>
      <c r="P153" s="142" t="s">
        <v>2609</v>
      </c>
      <c r="Q153" s="142" t="s">
        <v>2629</v>
      </c>
      <c r="R153" s="142" t="s">
        <v>2611</v>
      </c>
      <c r="S153" s="141"/>
      <c r="T153" s="142" t="s">
        <v>2612</v>
      </c>
      <c r="U153" s="144"/>
      <c r="V153" s="144" t="s">
        <v>2613</v>
      </c>
      <c r="W153" s="142" t="s">
        <v>2630</v>
      </c>
      <c r="X153" s="142" t="s">
        <v>2615</v>
      </c>
      <c r="Y153" s="142" t="s">
        <v>2631</v>
      </c>
      <c r="Z153" s="141"/>
      <c r="AA153" s="142" t="s">
        <v>2617</v>
      </c>
      <c r="AB153" s="144"/>
      <c r="AC153" s="144" t="s">
        <v>2632</v>
      </c>
      <c r="AD153" s="142" t="s">
        <v>2633</v>
      </c>
      <c r="AE153" s="142" t="s">
        <v>2609</v>
      </c>
      <c r="AF153" s="142" t="s">
        <v>2634</v>
      </c>
      <c r="AG153" s="141"/>
      <c r="AH153" s="142" t="s">
        <v>2621</v>
      </c>
      <c r="AI153" s="144"/>
      <c r="AJ153" s="156"/>
      <c r="AK153" s="156"/>
      <c r="AL153" s="156">
        <f t="shared" si="6"/>
        <v>0</v>
      </c>
      <c r="AM153" s="156"/>
      <c r="AN153" s="156"/>
      <c r="AO153" s="156"/>
      <c r="AP153" s="156"/>
      <c r="AQ153" s="156"/>
      <c r="AR153" s="156"/>
      <c r="AS153" s="156"/>
      <c r="AT153" s="156"/>
      <c r="AU153" s="156"/>
      <c r="AV153" s="156"/>
      <c r="AW153" s="156"/>
      <c r="AX153" s="242"/>
      <c r="AY153" s="243"/>
      <c r="AZ153" s="156">
        <f t="shared" si="7"/>
        <v>22</v>
      </c>
      <c r="BA153" s="156">
        <f t="shared" si="8"/>
        <v>22</v>
      </c>
      <c r="BB153" s="156">
        <f>VLOOKUP(A153,过21点!A:AS,45,0)</f>
        <v>7</v>
      </c>
      <c r="BC153" s="156">
        <f>VLOOKUP(A153,过21点!A:AT,46,0)</f>
        <v>7</v>
      </c>
      <c r="BD153" s="156"/>
      <c r="BE153" s="156">
        <f>VLOOKUP(A153,过21点!A:AV,48,0)</f>
        <v>0.875</v>
      </c>
      <c r="BF153" s="156"/>
      <c r="BG153" s="156"/>
    </row>
    <row r="154" customHeight="1" spans="1:59">
      <c r="A154" s="241" t="s">
        <v>2635</v>
      </c>
      <c r="B154" s="199" t="s">
        <v>53</v>
      </c>
      <c r="C154" s="199" t="s">
        <v>2468</v>
      </c>
      <c r="D154" s="199" t="s">
        <v>853</v>
      </c>
      <c r="E154" s="142" t="s">
        <v>2636</v>
      </c>
      <c r="F154" s="142" t="s">
        <v>2637</v>
      </c>
      <c r="G154" s="144" t="s">
        <v>2638</v>
      </c>
      <c r="H154" s="144"/>
      <c r="I154" s="141"/>
      <c r="J154" s="143" t="s">
        <v>2639</v>
      </c>
      <c r="K154" s="142" t="s">
        <v>2640</v>
      </c>
      <c r="L154" s="143" t="s">
        <v>267</v>
      </c>
      <c r="M154" s="143" t="s">
        <v>2641</v>
      </c>
      <c r="N154" s="144" t="s">
        <v>2642</v>
      </c>
      <c r="O154" s="144"/>
      <c r="P154" s="141"/>
      <c r="Q154" s="142" t="s">
        <v>2643</v>
      </c>
      <c r="R154" s="142" t="s">
        <v>2644</v>
      </c>
      <c r="S154" s="142" t="s">
        <v>2645</v>
      </c>
      <c r="T154" s="142" t="s">
        <v>2646</v>
      </c>
      <c r="U154" s="144" t="s">
        <v>2647</v>
      </c>
      <c r="V154" s="144"/>
      <c r="W154" s="141"/>
      <c r="X154" s="142" t="s">
        <v>2648</v>
      </c>
      <c r="Y154" s="142" t="s">
        <v>2649</v>
      </c>
      <c r="Z154" s="142" t="s">
        <v>2650</v>
      </c>
      <c r="AA154" s="142" t="s">
        <v>2651</v>
      </c>
      <c r="AB154" s="144" t="s">
        <v>2652</v>
      </c>
      <c r="AC154" s="144"/>
      <c r="AD154" s="141"/>
      <c r="AE154" s="143" t="s">
        <v>2653</v>
      </c>
      <c r="AF154" s="142" t="s">
        <v>2654</v>
      </c>
      <c r="AG154" s="142" t="s">
        <v>2655</v>
      </c>
      <c r="AH154" s="142" t="s">
        <v>2656</v>
      </c>
      <c r="AI154" s="144" t="s">
        <v>2657</v>
      </c>
      <c r="AJ154" s="156"/>
      <c r="AK154" s="156">
        <f>VLOOKUP(A154,匹配!A:B,2,0)</f>
        <v>4</v>
      </c>
      <c r="AL154" s="156">
        <f t="shared" si="6"/>
        <v>4</v>
      </c>
      <c r="AM154" s="156"/>
      <c r="AN154" s="156"/>
      <c r="AO154" s="156"/>
      <c r="AP154" s="156"/>
      <c r="AQ154" s="156"/>
      <c r="AR154" s="156"/>
      <c r="AS154" s="156"/>
      <c r="AT154" s="156"/>
      <c r="AU154" s="156"/>
      <c r="AV154" s="156"/>
      <c r="AW154" s="156"/>
      <c r="AX154" s="242"/>
      <c r="AY154" s="243"/>
      <c r="AZ154" s="156">
        <f t="shared" si="7"/>
        <v>23</v>
      </c>
      <c r="BA154" s="156">
        <v>23</v>
      </c>
      <c r="BB154" s="156">
        <f>VLOOKUP(A154,过21点!A:AS,45,0)</f>
        <v>13</v>
      </c>
      <c r="BC154" s="156">
        <f>VLOOKUP(A154,过21点!A:AT,46,0)</f>
        <v>13</v>
      </c>
      <c r="BD154" s="156"/>
      <c r="BE154" s="156">
        <f>VLOOKUP(A154,过21点!A:AV,48,0)</f>
        <v>1.375</v>
      </c>
      <c r="BF154" s="156"/>
      <c r="BG154" s="156"/>
    </row>
    <row r="155" customHeight="1" spans="1:59">
      <c r="A155" s="199" t="s">
        <v>2658</v>
      </c>
      <c r="B155" s="199" t="s">
        <v>53</v>
      </c>
      <c r="C155" s="199" t="s">
        <v>2468</v>
      </c>
      <c r="D155" s="199" t="s">
        <v>2659</v>
      </c>
      <c r="E155" s="142" t="s">
        <v>2660</v>
      </c>
      <c r="F155" s="142" t="s">
        <v>2661</v>
      </c>
      <c r="G155" s="144"/>
      <c r="H155" s="144"/>
      <c r="I155" s="144" t="s">
        <v>2325</v>
      </c>
      <c r="J155" s="142" t="s">
        <v>2662</v>
      </c>
      <c r="K155" s="142" t="s">
        <v>2663</v>
      </c>
      <c r="L155" s="142" t="s">
        <v>2205</v>
      </c>
      <c r="M155" s="144" t="s">
        <v>2664</v>
      </c>
      <c r="N155" s="144"/>
      <c r="O155" s="144"/>
      <c r="P155" s="142" t="s">
        <v>2665</v>
      </c>
      <c r="Q155" s="142" t="s">
        <v>2666</v>
      </c>
      <c r="R155" s="142" t="s">
        <v>2667</v>
      </c>
      <c r="S155" s="142" t="s">
        <v>2668</v>
      </c>
      <c r="T155" s="142" t="s">
        <v>2669</v>
      </c>
      <c r="U155" s="144"/>
      <c r="V155" s="144"/>
      <c r="W155" s="144" t="s">
        <v>2670</v>
      </c>
      <c r="X155" s="142" t="s">
        <v>2671</v>
      </c>
      <c r="Y155" s="144" t="s">
        <v>2672</v>
      </c>
      <c r="Z155" s="142" t="s">
        <v>2673</v>
      </c>
      <c r="AA155" s="142" t="s">
        <v>2674</v>
      </c>
      <c r="AB155" s="144"/>
      <c r="AC155" s="144"/>
      <c r="AD155" s="142" t="s">
        <v>2675</v>
      </c>
      <c r="AE155" s="142" t="s">
        <v>2676</v>
      </c>
      <c r="AF155" s="142" t="s">
        <v>2677</v>
      </c>
      <c r="AG155" s="142" t="s">
        <v>2678</v>
      </c>
      <c r="AH155" s="142" t="s">
        <v>2679</v>
      </c>
      <c r="AI155" s="144"/>
      <c r="AJ155" s="156">
        <v>18</v>
      </c>
      <c r="AK155" s="156"/>
      <c r="AL155" s="156">
        <f t="shared" si="6"/>
        <v>18</v>
      </c>
      <c r="AM155" s="156"/>
      <c r="AN155" s="156"/>
      <c r="AO155" s="156"/>
      <c r="AP155" s="156"/>
      <c r="AQ155" s="156"/>
      <c r="AR155" s="156"/>
      <c r="AS155" s="156"/>
      <c r="AT155" s="156"/>
      <c r="AU155" s="156"/>
      <c r="AV155" s="156"/>
      <c r="AW155" s="156"/>
      <c r="AX155" s="242"/>
      <c r="AY155" s="243"/>
      <c r="AZ155" s="156">
        <f t="shared" si="7"/>
        <v>22</v>
      </c>
      <c r="BA155" s="156">
        <f t="shared" si="8"/>
        <v>22</v>
      </c>
      <c r="BB155" s="156">
        <f>VLOOKUP(A155,过21点!A:AS,45,0)</f>
        <v>16</v>
      </c>
      <c r="BC155" s="156">
        <f>VLOOKUP(A155,过21点!A:AT,46,0)</f>
        <v>16</v>
      </c>
      <c r="BD155" s="156"/>
      <c r="BE155" s="156">
        <v>1.75</v>
      </c>
      <c r="BF155" s="156"/>
      <c r="BG155" s="156"/>
    </row>
    <row r="156" customHeight="1" spans="1:59">
      <c r="A156" s="240" t="s">
        <v>2680</v>
      </c>
      <c r="B156" s="199" t="s">
        <v>53</v>
      </c>
      <c r="C156" s="199" t="s">
        <v>2681</v>
      </c>
      <c r="D156" s="199" t="s">
        <v>2682</v>
      </c>
      <c r="E156" s="142" t="s">
        <v>2683</v>
      </c>
      <c r="F156" s="144" t="s">
        <v>1799</v>
      </c>
      <c r="G156" s="144"/>
      <c r="H156" s="144"/>
      <c r="I156" s="144" t="s">
        <v>2684</v>
      </c>
      <c r="J156" s="144" t="s">
        <v>1463</v>
      </c>
      <c r="K156" s="143" t="s">
        <v>1148</v>
      </c>
      <c r="L156" s="143"/>
      <c r="M156" s="143"/>
      <c r="N156" s="144"/>
      <c r="O156" s="144"/>
      <c r="P156" s="144" t="s">
        <v>740</v>
      </c>
      <c r="Q156" s="144"/>
      <c r="R156" s="144"/>
      <c r="S156" s="144"/>
      <c r="T156" s="144"/>
      <c r="U156" s="144"/>
      <c r="V156" s="144"/>
      <c r="W156" s="144"/>
      <c r="X156" s="144"/>
      <c r="Y156" s="144"/>
      <c r="Z156" s="144"/>
      <c r="AA156" s="144"/>
      <c r="AB156" s="144"/>
      <c r="AC156" s="144"/>
      <c r="AD156" s="144"/>
      <c r="AE156" s="144"/>
      <c r="AF156" s="144"/>
      <c r="AG156" s="144"/>
      <c r="AH156" s="144"/>
      <c r="AI156" s="144"/>
      <c r="AJ156" s="156"/>
      <c r="AK156" s="156"/>
      <c r="AL156" s="156">
        <f t="shared" si="6"/>
        <v>0</v>
      </c>
      <c r="AM156" s="156">
        <f>VLOOKUP(A156,匹配!E:L,8,0)</f>
        <v>2</v>
      </c>
      <c r="AN156" s="156">
        <f>VLOOKUP(A156,匹配!E:F,2,0)</f>
        <v>0</v>
      </c>
      <c r="AO156" s="156"/>
      <c r="AP156" s="156">
        <f>VLOOKUP(A156,匹配!E:H,4,0)</f>
        <v>0</v>
      </c>
      <c r="AQ156" s="156">
        <f>VLOOKUP(A156,匹配!E:N,10,0)</f>
        <v>0</v>
      </c>
      <c r="AR156" s="156">
        <f>VLOOKUP(A156,匹配!E:I,5,0)</f>
        <v>0</v>
      </c>
      <c r="AS156" s="156">
        <f>VLOOKUP(A156,匹配!E:K,7,0)</f>
        <v>0</v>
      </c>
      <c r="AT156" s="156"/>
      <c r="AU156" s="156">
        <f>VLOOKUP(A156,匹配!E:M,9,0)</f>
        <v>0.375</v>
      </c>
      <c r="AV156" s="156">
        <f>VLOOKUP(A156,离职!A:D,4,0)</f>
        <v>14</v>
      </c>
      <c r="AW156" s="156"/>
      <c r="AX156" s="242"/>
      <c r="AY156" s="243">
        <f>VLOOKUP(A156,离职!A:C,3,0)</f>
        <v>43171</v>
      </c>
      <c r="AZ156" s="156">
        <f t="shared" si="7"/>
        <v>6</v>
      </c>
      <c r="BA156" s="156">
        <f t="shared" si="8"/>
        <v>6</v>
      </c>
      <c r="BB156" s="156">
        <f>VLOOKUP(A156,过21点!A:AS,45,0)</f>
        <v>1</v>
      </c>
      <c r="BC156" s="156">
        <f>VLOOKUP(A156,过21点!A:AT,46,0)</f>
        <v>1</v>
      </c>
      <c r="BD156" s="156"/>
      <c r="BE156" s="156">
        <f>VLOOKUP(A156,过21点!A:AV,48,0)</f>
        <v>0</v>
      </c>
      <c r="BF156" s="156"/>
      <c r="BG156" s="156"/>
    </row>
    <row r="157" customHeight="1" spans="1:59">
      <c r="A157" s="199" t="s">
        <v>2685</v>
      </c>
      <c r="B157" s="199" t="s">
        <v>53</v>
      </c>
      <c r="C157" s="199" t="s">
        <v>2681</v>
      </c>
      <c r="D157" s="199" t="s">
        <v>2682</v>
      </c>
      <c r="E157" s="144" t="s">
        <v>328</v>
      </c>
      <c r="F157" s="143" t="s">
        <v>85</v>
      </c>
      <c r="G157" s="144"/>
      <c r="H157" s="144"/>
      <c r="I157" s="144" t="s">
        <v>2686</v>
      </c>
      <c r="J157" s="144" t="s">
        <v>2687</v>
      </c>
      <c r="K157" s="143" t="s">
        <v>2688</v>
      </c>
      <c r="L157" s="142" t="s">
        <v>2689</v>
      </c>
      <c r="M157" s="144" t="s">
        <v>2690</v>
      </c>
      <c r="N157" s="144"/>
      <c r="O157" s="144"/>
      <c r="P157" s="142" t="s">
        <v>2691</v>
      </c>
      <c r="Q157" s="143" t="s">
        <v>2692</v>
      </c>
      <c r="R157" s="142" t="s">
        <v>2693</v>
      </c>
      <c r="S157" s="144" t="s">
        <v>2694</v>
      </c>
      <c r="T157" s="144" t="s">
        <v>2695</v>
      </c>
      <c r="U157" s="144"/>
      <c r="V157" s="144"/>
      <c r="W157" s="142" t="s">
        <v>2696</v>
      </c>
      <c r="X157" s="144" t="s">
        <v>2697</v>
      </c>
      <c r="Y157" s="144" t="s">
        <v>1952</v>
      </c>
      <c r="Z157" s="144" t="s">
        <v>2698</v>
      </c>
      <c r="AA157" s="143" t="s">
        <v>2699</v>
      </c>
      <c r="AB157" s="144"/>
      <c r="AC157" s="144"/>
      <c r="AD157" s="144" t="s">
        <v>2700</v>
      </c>
      <c r="AE157" s="144" t="s">
        <v>2701</v>
      </c>
      <c r="AF157" s="144" t="s">
        <v>2702</v>
      </c>
      <c r="AG157" s="142" t="s">
        <v>2703</v>
      </c>
      <c r="AH157" s="144" t="s">
        <v>2704</v>
      </c>
      <c r="AI157" s="144"/>
      <c r="AJ157" s="156">
        <v>5</v>
      </c>
      <c r="AK157" s="156">
        <f>VLOOKUP(A157,匹配!A:B,2,0)</f>
        <v>1</v>
      </c>
      <c r="AL157" s="156">
        <f t="shared" si="6"/>
        <v>6</v>
      </c>
      <c r="AM157" s="156">
        <f>VLOOKUP(A157,匹配!E:L,8,0)</f>
        <v>0</v>
      </c>
      <c r="AN157" s="156">
        <f>VLOOKUP(A157,匹配!E:F,2,0)</f>
        <v>0</v>
      </c>
      <c r="AO157" s="156"/>
      <c r="AP157" s="156">
        <f>VLOOKUP(A157,匹配!E:H,4,0)</f>
        <v>0</v>
      </c>
      <c r="AQ157" s="156">
        <f>VLOOKUP(A157,匹配!E:N,10,0)</f>
        <v>0</v>
      </c>
      <c r="AR157" s="156">
        <f>VLOOKUP(A157,匹配!E:I,5,0)</f>
        <v>0</v>
      </c>
      <c r="AS157" s="156">
        <f>VLOOKUP(A157,匹配!E:K,7,0)</f>
        <v>0</v>
      </c>
      <c r="AT157" s="156"/>
      <c r="AU157" s="156">
        <f>VLOOKUP(A157,匹配!E:M,9,0)</f>
        <v>0.375</v>
      </c>
      <c r="AV157" s="156"/>
      <c r="AW157" s="156"/>
      <c r="AX157" s="242"/>
      <c r="AY157" s="243"/>
      <c r="AZ157" s="156">
        <f t="shared" si="7"/>
        <v>22</v>
      </c>
      <c r="BA157" s="156">
        <f t="shared" si="8"/>
        <v>22</v>
      </c>
      <c r="BB157" s="156">
        <f>VLOOKUP(A157,过21点!A:AS,45,0)</f>
        <v>6</v>
      </c>
      <c r="BC157" s="156">
        <f>VLOOKUP(A157,过21点!A:AT,46,0)</f>
        <v>18</v>
      </c>
      <c r="BD157" s="156"/>
      <c r="BE157" s="156">
        <f>VLOOKUP(A157,过21点!A:AV,48,0)</f>
        <v>1</v>
      </c>
      <c r="BF157" s="156"/>
      <c r="BG157" s="156"/>
    </row>
    <row r="158" customHeight="1" spans="1:59">
      <c r="A158" s="199" t="s">
        <v>2705</v>
      </c>
      <c r="B158" s="199" t="s">
        <v>53</v>
      </c>
      <c r="C158" s="199" t="s">
        <v>2681</v>
      </c>
      <c r="D158" s="199" t="s">
        <v>2682</v>
      </c>
      <c r="E158" s="144" t="s">
        <v>452</v>
      </c>
      <c r="F158" s="144" t="s">
        <v>2706</v>
      </c>
      <c r="G158" s="144"/>
      <c r="H158" s="144"/>
      <c r="I158" s="144" t="s">
        <v>2707</v>
      </c>
      <c r="J158" s="143" t="s">
        <v>527</v>
      </c>
      <c r="K158" s="144" t="s">
        <v>849</v>
      </c>
      <c r="L158" s="144" t="s">
        <v>2038</v>
      </c>
      <c r="M158" s="142" t="s">
        <v>2708</v>
      </c>
      <c r="N158" s="144"/>
      <c r="O158" s="144"/>
      <c r="P158" s="143" t="s">
        <v>2709</v>
      </c>
      <c r="Q158" s="144" t="s">
        <v>2710</v>
      </c>
      <c r="R158" s="144" t="s">
        <v>2057</v>
      </c>
      <c r="S158" s="144" t="s">
        <v>2711</v>
      </c>
      <c r="T158" s="144" t="s">
        <v>2712</v>
      </c>
      <c r="U158" s="144"/>
      <c r="V158" s="144"/>
      <c r="W158" s="144" t="s">
        <v>2713</v>
      </c>
      <c r="X158" s="144" t="s">
        <v>2714</v>
      </c>
      <c r="Y158" s="144" t="s">
        <v>2336</v>
      </c>
      <c r="Z158" s="144" t="s">
        <v>2715</v>
      </c>
      <c r="AA158" s="143" t="s">
        <v>1290</v>
      </c>
      <c r="AB158" s="144"/>
      <c r="AC158" s="144"/>
      <c r="AD158" s="143"/>
      <c r="AE158" s="144" t="s">
        <v>2716</v>
      </c>
      <c r="AF158" s="144" t="s">
        <v>683</v>
      </c>
      <c r="AG158" s="144" t="s">
        <v>2717</v>
      </c>
      <c r="AH158" s="144" t="s">
        <v>2718</v>
      </c>
      <c r="AI158" s="144"/>
      <c r="AJ158" s="156">
        <v>1</v>
      </c>
      <c r="AK158" s="156">
        <f>VLOOKUP(A158,匹配!A:B,2,0)</f>
        <v>3</v>
      </c>
      <c r="AL158" s="156">
        <f t="shared" si="6"/>
        <v>4</v>
      </c>
      <c r="AM158" s="156">
        <f>VLOOKUP(A158,匹配!E:L,8,0)</f>
        <v>0</v>
      </c>
      <c r="AN158" s="156">
        <f>VLOOKUP(A158,匹配!E:F,2,0)</f>
        <v>0</v>
      </c>
      <c r="AO158" s="156"/>
      <c r="AP158" s="156">
        <f>VLOOKUP(A158,匹配!E:H,4,0)</f>
        <v>0</v>
      </c>
      <c r="AQ158" s="156">
        <f>VLOOKUP(A158,匹配!E:N,10,0)</f>
        <v>0</v>
      </c>
      <c r="AR158" s="156">
        <f>VLOOKUP(A158,匹配!E:I,5,0)</f>
        <v>0</v>
      </c>
      <c r="AS158" s="156">
        <f>VLOOKUP(A158,匹配!E:K,7,0)</f>
        <v>0</v>
      </c>
      <c r="AT158" s="156"/>
      <c r="AU158" s="156">
        <f>VLOOKUP(A158,匹配!E:M,9,0)</f>
        <v>1</v>
      </c>
      <c r="AV158" s="156"/>
      <c r="AW158" s="156"/>
      <c r="AX158" s="242"/>
      <c r="AY158" s="243"/>
      <c r="AZ158" s="156">
        <f t="shared" si="7"/>
        <v>22</v>
      </c>
      <c r="BA158" s="156">
        <f t="shared" si="8"/>
        <v>22</v>
      </c>
      <c r="BB158" s="156">
        <f>VLOOKUP(A158,过21点!A:AS,45,0)</f>
        <v>8</v>
      </c>
      <c r="BC158" s="156">
        <f>VLOOKUP(A158,过21点!A:AT,46,0)</f>
        <v>11</v>
      </c>
      <c r="BD158" s="156"/>
      <c r="BE158" s="156">
        <f>VLOOKUP(A158,过21点!A:AV,48,0)</f>
        <v>2.375</v>
      </c>
      <c r="BF158" s="156"/>
      <c r="BG158" s="156"/>
    </row>
    <row r="159" customHeight="1" spans="1:59">
      <c r="A159" s="199" t="s">
        <v>2719</v>
      </c>
      <c r="B159" s="199" t="s">
        <v>53</v>
      </c>
      <c r="C159" s="199" t="s">
        <v>2681</v>
      </c>
      <c r="D159" s="199" t="s">
        <v>2682</v>
      </c>
      <c r="E159" s="144" t="s">
        <v>2720</v>
      </c>
      <c r="F159" s="144" t="s">
        <v>1799</v>
      </c>
      <c r="G159" s="144"/>
      <c r="H159" s="144"/>
      <c r="I159" s="143" t="s">
        <v>2721</v>
      </c>
      <c r="J159" s="143"/>
      <c r="K159" s="144" t="s">
        <v>2722</v>
      </c>
      <c r="L159" s="144" t="s">
        <v>2723</v>
      </c>
      <c r="M159" s="144" t="s">
        <v>2724</v>
      </c>
      <c r="N159" s="144"/>
      <c r="O159" s="144"/>
      <c r="P159" s="144" t="s">
        <v>2725</v>
      </c>
      <c r="Q159" s="144" t="s">
        <v>2726</v>
      </c>
      <c r="R159" s="144" t="s">
        <v>2727</v>
      </c>
      <c r="S159" s="144" t="s">
        <v>2394</v>
      </c>
      <c r="T159" s="144" t="s">
        <v>864</v>
      </c>
      <c r="U159" s="144"/>
      <c r="V159" s="144"/>
      <c r="W159" s="144" t="s">
        <v>880</v>
      </c>
      <c r="X159" s="144" t="s">
        <v>2728</v>
      </c>
      <c r="Y159" s="142" t="s">
        <v>2729</v>
      </c>
      <c r="Z159" s="144" t="s">
        <v>2730</v>
      </c>
      <c r="AA159" s="143"/>
      <c r="AB159" s="144"/>
      <c r="AC159" s="144"/>
      <c r="AD159" s="144" t="s">
        <v>1978</v>
      </c>
      <c r="AE159" s="144" t="s">
        <v>1989</v>
      </c>
      <c r="AF159" s="144" t="s">
        <v>2731</v>
      </c>
      <c r="AG159" s="144" t="s">
        <v>2732</v>
      </c>
      <c r="AH159" s="144" t="s">
        <v>2733</v>
      </c>
      <c r="AI159" s="144"/>
      <c r="AJ159" s="156">
        <v>1</v>
      </c>
      <c r="AK159" s="156"/>
      <c r="AL159" s="156">
        <f t="shared" si="6"/>
        <v>1</v>
      </c>
      <c r="AM159" s="156">
        <f>VLOOKUP(A159,匹配!E:L,8,0)</f>
        <v>0</v>
      </c>
      <c r="AN159" s="156">
        <f>VLOOKUP(A159,匹配!E:F,2,0)</f>
        <v>0</v>
      </c>
      <c r="AO159" s="156"/>
      <c r="AP159" s="156">
        <f>VLOOKUP(A159,匹配!E:H,4,0)</f>
        <v>0</v>
      </c>
      <c r="AQ159" s="156">
        <f>VLOOKUP(A159,匹配!E:N,10,0)</f>
        <v>0</v>
      </c>
      <c r="AR159" s="156">
        <f>VLOOKUP(A159,匹配!E:I,5,0)</f>
        <v>0</v>
      </c>
      <c r="AS159" s="156">
        <f>VLOOKUP(A159,匹配!E:K,7,0)</f>
        <v>0</v>
      </c>
      <c r="AT159" s="156"/>
      <c r="AU159" s="156">
        <f>VLOOKUP(A159,匹配!E:M,9,0)</f>
        <v>2.125</v>
      </c>
      <c r="AV159" s="156"/>
      <c r="AW159" s="156"/>
      <c r="AX159" s="242"/>
      <c r="AY159" s="243"/>
      <c r="AZ159" s="156">
        <f t="shared" si="7"/>
        <v>22</v>
      </c>
      <c r="BA159" s="156">
        <f t="shared" si="8"/>
        <v>22</v>
      </c>
      <c r="BB159" s="156">
        <f>VLOOKUP(A159,过21点!A:AS,45,0)</f>
        <v>16</v>
      </c>
      <c r="BC159" s="156">
        <f>VLOOKUP(A159,过21点!A:AT,46,0)</f>
        <v>16</v>
      </c>
      <c r="BD159" s="156"/>
      <c r="BE159" s="156">
        <f>VLOOKUP(A159,过21点!A:AV,48,0)</f>
        <v>2.5</v>
      </c>
      <c r="BF159" s="156"/>
      <c r="BG159" s="156"/>
    </row>
    <row r="160" customHeight="1" spans="1:59">
      <c r="A160" s="199" t="s">
        <v>2734</v>
      </c>
      <c r="B160" s="199" t="s">
        <v>53</v>
      </c>
      <c r="C160" s="199" t="s">
        <v>2681</v>
      </c>
      <c r="D160" s="199" t="s">
        <v>2735</v>
      </c>
      <c r="E160" s="144" t="s">
        <v>2736</v>
      </c>
      <c r="F160" s="144" t="s">
        <v>2737</v>
      </c>
      <c r="G160" s="144"/>
      <c r="H160" s="144" t="s">
        <v>2738</v>
      </c>
      <c r="I160" s="144" t="s">
        <v>2739</v>
      </c>
      <c r="J160" s="143" t="s">
        <v>2740</v>
      </c>
      <c r="K160" s="144" t="s">
        <v>2741</v>
      </c>
      <c r="L160" s="144" t="s">
        <v>2742</v>
      </c>
      <c r="M160" s="144" t="s">
        <v>2743</v>
      </c>
      <c r="N160" s="144" t="s">
        <v>2744</v>
      </c>
      <c r="O160" s="144"/>
      <c r="P160" s="144" t="s">
        <v>2745</v>
      </c>
      <c r="Q160" s="144" t="s">
        <v>2746</v>
      </c>
      <c r="R160" s="143" t="s">
        <v>2747</v>
      </c>
      <c r="S160" s="144" t="s">
        <v>2748</v>
      </c>
      <c r="T160" s="144" t="s">
        <v>2749</v>
      </c>
      <c r="U160" s="144"/>
      <c r="V160" s="144"/>
      <c r="W160" s="144" t="s">
        <v>2407</v>
      </c>
      <c r="X160" s="144" t="s">
        <v>2750</v>
      </c>
      <c r="Y160" s="144" t="s">
        <v>2751</v>
      </c>
      <c r="Z160" s="144" t="s">
        <v>2752</v>
      </c>
      <c r="AA160" s="143" t="s">
        <v>2753</v>
      </c>
      <c r="AB160" s="144" t="s">
        <v>2754</v>
      </c>
      <c r="AC160" s="144"/>
      <c r="AD160" s="144" t="s">
        <v>2672</v>
      </c>
      <c r="AE160" s="144" t="s">
        <v>2755</v>
      </c>
      <c r="AF160" s="144" t="s">
        <v>2756</v>
      </c>
      <c r="AG160" s="144" t="s">
        <v>2757</v>
      </c>
      <c r="AH160" s="144" t="s">
        <v>2758</v>
      </c>
      <c r="AI160" s="144"/>
      <c r="AJ160" s="156"/>
      <c r="AK160" s="156"/>
      <c r="AL160" s="156">
        <f t="shared" si="6"/>
        <v>0</v>
      </c>
      <c r="AM160" s="156">
        <f>VLOOKUP(A160,匹配!E:L,8,0)</f>
        <v>0</v>
      </c>
      <c r="AN160" s="156">
        <f>VLOOKUP(A160,匹配!E:F,2,0)</f>
        <v>0</v>
      </c>
      <c r="AO160" s="156"/>
      <c r="AP160" s="156">
        <f>VLOOKUP(A160,匹配!E:H,4,0)</f>
        <v>0</v>
      </c>
      <c r="AQ160" s="156">
        <f>VLOOKUP(A160,匹配!E:N,10,0)</f>
        <v>0</v>
      </c>
      <c r="AR160" s="156">
        <f>VLOOKUP(A160,匹配!E:I,5,0)</f>
        <v>0</v>
      </c>
      <c r="AS160" s="156">
        <f>VLOOKUP(A160,匹配!E:K,7,0)</f>
        <v>0</v>
      </c>
      <c r="AT160" s="156"/>
      <c r="AU160" s="156">
        <f>VLOOKUP(A160,匹配!E:M,9,0)</f>
        <v>1</v>
      </c>
      <c r="AV160" s="156"/>
      <c r="AW160" s="156"/>
      <c r="AX160" s="242"/>
      <c r="AY160" s="243"/>
      <c r="AZ160" s="156">
        <f t="shared" si="7"/>
        <v>22</v>
      </c>
      <c r="BA160" s="156">
        <f t="shared" si="8"/>
        <v>22</v>
      </c>
      <c r="BB160" s="156">
        <f>VLOOKUP(A160,过21点!A:AS,45,0)</f>
        <v>21</v>
      </c>
      <c r="BC160" s="156">
        <f>VLOOKUP(A160,过21点!A:AT,46,0)</f>
        <v>22</v>
      </c>
      <c r="BD160" s="156"/>
      <c r="BE160" s="156">
        <f>VLOOKUP(A160,过21点!A:AV,48,0)</f>
        <v>6.375</v>
      </c>
      <c r="BF160" s="156">
        <f>VLOOKUP(A160,匹配!R:S,2,0)</f>
        <v>2.125</v>
      </c>
      <c r="BG160" s="156"/>
    </row>
    <row r="161" customHeight="1" spans="1:59">
      <c r="A161" s="199" t="s">
        <v>2759</v>
      </c>
      <c r="B161" s="199" t="s">
        <v>53</v>
      </c>
      <c r="C161" s="199" t="s">
        <v>2681</v>
      </c>
      <c r="D161" s="199" t="s">
        <v>2682</v>
      </c>
      <c r="E161" s="142" t="s">
        <v>2760</v>
      </c>
      <c r="F161" s="144" t="s">
        <v>2761</v>
      </c>
      <c r="G161" s="144"/>
      <c r="H161" s="144"/>
      <c r="I161" s="142" t="s">
        <v>2762</v>
      </c>
      <c r="J161" s="144" t="s">
        <v>2763</v>
      </c>
      <c r="K161" s="142" t="s">
        <v>2764</v>
      </c>
      <c r="L161" s="143" t="s">
        <v>2765</v>
      </c>
      <c r="M161" s="144" t="s">
        <v>2766</v>
      </c>
      <c r="N161" s="144" t="s">
        <v>2767</v>
      </c>
      <c r="O161" s="144"/>
      <c r="P161" s="144" t="s">
        <v>2768</v>
      </c>
      <c r="Q161" s="142" t="s">
        <v>2678</v>
      </c>
      <c r="R161" s="144" t="s">
        <v>2769</v>
      </c>
      <c r="S161" s="144" t="s">
        <v>2770</v>
      </c>
      <c r="T161" s="142" t="s">
        <v>2771</v>
      </c>
      <c r="U161" s="144"/>
      <c r="V161" s="144"/>
      <c r="W161" s="142" t="s">
        <v>2772</v>
      </c>
      <c r="X161" s="144" t="s">
        <v>2773</v>
      </c>
      <c r="Y161" s="144" t="s">
        <v>2774</v>
      </c>
      <c r="Z161" s="144" t="s">
        <v>2775</v>
      </c>
      <c r="AA161" s="143" t="s">
        <v>2776</v>
      </c>
      <c r="AB161" s="144"/>
      <c r="AC161" s="144"/>
      <c r="AD161" s="142" t="s">
        <v>2777</v>
      </c>
      <c r="AE161" s="142" t="s">
        <v>2778</v>
      </c>
      <c r="AF161" s="144" t="s">
        <v>2779</v>
      </c>
      <c r="AG161" s="142" t="s">
        <v>2780</v>
      </c>
      <c r="AH161" s="143" t="s">
        <v>2781</v>
      </c>
      <c r="AI161" s="144"/>
      <c r="AJ161" s="156">
        <v>9</v>
      </c>
      <c r="AK161" s="156">
        <f>VLOOKUP(A161,匹配!A:B,2,0)</f>
        <v>1</v>
      </c>
      <c r="AL161" s="156">
        <f t="shared" si="6"/>
        <v>10</v>
      </c>
      <c r="AM161" s="156">
        <f>VLOOKUP(A161,匹配!E:L,8,0)</f>
        <v>0</v>
      </c>
      <c r="AN161" s="156">
        <f>VLOOKUP(A161,匹配!E:F,2,0)</f>
        <v>0</v>
      </c>
      <c r="AO161" s="156"/>
      <c r="AP161" s="156">
        <f>VLOOKUP(A161,匹配!E:H,4,0)</f>
        <v>0</v>
      </c>
      <c r="AQ161" s="156">
        <f>VLOOKUP(A161,匹配!E:N,10,0)</f>
        <v>0</v>
      </c>
      <c r="AR161" s="156">
        <f>VLOOKUP(A161,匹配!E:I,5,0)</f>
        <v>0</v>
      </c>
      <c r="AS161" s="156">
        <f>VLOOKUP(A161,匹配!E:K,7,0)</f>
        <v>0</v>
      </c>
      <c r="AT161" s="156"/>
      <c r="AU161" s="156">
        <f>VLOOKUP(A161,匹配!E:M,9,0)</f>
        <v>0.5</v>
      </c>
      <c r="AV161" s="156"/>
      <c r="AW161" s="156"/>
      <c r="AX161" s="242"/>
      <c r="AY161" s="243"/>
      <c r="AZ161" s="156">
        <f t="shared" si="7"/>
        <v>22</v>
      </c>
      <c r="BA161" s="156">
        <f t="shared" si="8"/>
        <v>22</v>
      </c>
      <c r="BB161" s="156">
        <f>VLOOKUP(A161,过21点!A:AS,45,0)</f>
        <v>20</v>
      </c>
      <c r="BC161" s="156">
        <f>VLOOKUP(A161,过21点!A:AT,46,0)</f>
        <v>21</v>
      </c>
      <c r="BD161" s="156"/>
      <c r="BE161" s="156">
        <f>VLOOKUP(A161,过21点!A:AV,48,0)</f>
        <v>3.5</v>
      </c>
      <c r="BF161" s="156"/>
      <c r="BG161" s="156"/>
    </row>
    <row r="162" customHeight="1" spans="1:59">
      <c r="A162" s="199" t="s">
        <v>2782</v>
      </c>
      <c r="B162" s="199" t="s">
        <v>53</v>
      </c>
      <c r="C162" s="199" t="s">
        <v>2783</v>
      </c>
      <c r="D162" s="199" t="s">
        <v>2345</v>
      </c>
      <c r="E162" s="143" t="s">
        <v>2784</v>
      </c>
      <c r="F162" s="143" t="s">
        <v>2785</v>
      </c>
      <c r="G162" s="144"/>
      <c r="H162" s="144"/>
      <c r="I162" s="143" t="s">
        <v>2786</v>
      </c>
      <c r="J162" s="143" t="s">
        <v>2787</v>
      </c>
      <c r="K162" s="143" t="s">
        <v>2788</v>
      </c>
      <c r="L162" s="143" t="s">
        <v>2789</v>
      </c>
      <c r="M162" s="143" t="s">
        <v>2790</v>
      </c>
      <c r="N162" s="144"/>
      <c r="O162" s="144"/>
      <c r="P162" s="142" t="s">
        <v>2791</v>
      </c>
      <c r="Q162" s="143" t="s">
        <v>2792</v>
      </c>
      <c r="R162" s="143" t="s">
        <v>2793</v>
      </c>
      <c r="S162" s="143" t="s">
        <v>2794</v>
      </c>
      <c r="T162" s="143"/>
      <c r="U162" s="144"/>
      <c r="V162" s="144"/>
      <c r="W162" s="143" t="s">
        <v>2795</v>
      </c>
      <c r="X162" s="143" t="s">
        <v>2796</v>
      </c>
      <c r="Y162" s="143" t="s">
        <v>1148</v>
      </c>
      <c r="Z162" s="143" t="s">
        <v>2797</v>
      </c>
      <c r="AA162" s="143" t="s">
        <v>2798</v>
      </c>
      <c r="AB162" s="144"/>
      <c r="AC162" s="144"/>
      <c r="AD162" s="143"/>
      <c r="AE162" s="143" t="s">
        <v>2799</v>
      </c>
      <c r="AF162" s="143"/>
      <c r="AG162" s="142" t="s">
        <v>332</v>
      </c>
      <c r="AH162" s="144" t="s">
        <v>2800</v>
      </c>
      <c r="AI162" s="144"/>
      <c r="AJ162" s="156">
        <v>2</v>
      </c>
      <c r="AK162" s="156">
        <f>VLOOKUP(A162,匹配!A:B,2,0)</f>
        <v>7</v>
      </c>
      <c r="AL162" s="156">
        <f t="shared" si="6"/>
        <v>9</v>
      </c>
      <c r="AM162" s="156">
        <f>VLOOKUP(A162,匹配!E:L,8,0)</f>
        <v>0</v>
      </c>
      <c r="AN162" s="156">
        <f>VLOOKUP(A162,匹配!E:F,2,0)</f>
        <v>0</v>
      </c>
      <c r="AO162" s="156"/>
      <c r="AP162" s="156">
        <f>VLOOKUP(A162,匹配!E:H,4,0)</f>
        <v>0</v>
      </c>
      <c r="AQ162" s="156">
        <f>VLOOKUP(A162,匹配!E:N,10,0)</f>
        <v>0</v>
      </c>
      <c r="AR162" s="156">
        <f>VLOOKUP(A162,匹配!E:I,5,0)</f>
        <v>3.5</v>
      </c>
      <c r="AS162" s="156">
        <f>VLOOKUP(A162,匹配!E:K,7,0)</f>
        <v>0</v>
      </c>
      <c r="AT162" s="156"/>
      <c r="AU162" s="156">
        <f>VLOOKUP(A162,匹配!E:M,9,0)</f>
        <v>2.5</v>
      </c>
      <c r="AV162" s="156"/>
      <c r="AW162" s="156"/>
      <c r="AX162" s="242"/>
      <c r="AY162" s="243"/>
      <c r="AZ162" s="156">
        <f t="shared" si="7"/>
        <v>18.5</v>
      </c>
      <c r="BA162" s="156">
        <f t="shared" si="8"/>
        <v>18.5</v>
      </c>
      <c r="BB162" s="156">
        <f>VLOOKUP(A162,过21点!A:AS,45,0)</f>
        <v>7</v>
      </c>
      <c r="BC162" s="156">
        <f>VLOOKUP(A162,过21点!A:AT,46,0)</f>
        <v>8</v>
      </c>
      <c r="BD162" s="156"/>
      <c r="BE162" s="156">
        <f>VLOOKUP(A162,过21点!A:AV,48,0)</f>
        <v>1.625</v>
      </c>
      <c r="BF162" s="156"/>
      <c r="BG162" s="156"/>
    </row>
    <row r="163" customHeight="1" spans="1:59">
      <c r="A163" s="240" t="s">
        <v>2801</v>
      </c>
      <c r="B163" s="199" t="s">
        <v>53</v>
      </c>
      <c r="C163" s="199" t="s">
        <v>2783</v>
      </c>
      <c r="D163" s="199" t="s">
        <v>2345</v>
      </c>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t="s">
        <v>2802</v>
      </c>
      <c r="AH163" s="144"/>
      <c r="AI163" s="144"/>
      <c r="AJ163" s="156"/>
      <c r="AK163" s="156"/>
      <c r="AL163" s="156">
        <f t="shared" si="6"/>
        <v>0</v>
      </c>
      <c r="AM163" s="156"/>
      <c r="AN163" s="156"/>
      <c r="AO163" s="156"/>
      <c r="AP163" s="156"/>
      <c r="AQ163" s="156"/>
      <c r="AR163" s="156"/>
      <c r="AS163" s="156"/>
      <c r="AT163" s="156"/>
      <c r="AU163" s="156"/>
      <c r="AV163" s="156">
        <f>VLOOKUP(A163,离职!A:D,4,0)</f>
        <v>22</v>
      </c>
      <c r="AW163" s="156"/>
      <c r="AX163" s="242" t="str">
        <f>VLOOKUP(A163,入职!A:I,9,0)</f>
        <v>2018-03-29</v>
      </c>
      <c r="AY163" s="243">
        <f>VLOOKUP(A163,离职!A:C,3,0)</f>
        <v>43188</v>
      </c>
      <c r="AZ163" s="156">
        <f t="shared" si="7"/>
        <v>0</v>
      </c>
      <c r="BA163" s="156">
        <f t="shared" si="8"/>
        <v>0</v>
      </c>
      <c r="BB163" s="156">
        <f>VLOOKUP(A163,过21点!A:AS,45,0)</f>
        <v>0</v>
      </c>
      <c r="BC163" s="156">
        <f>VLOOKUP(A163,过21点!A:AT,46,0)</f>
        <v>0</v>
      </c>
      <c r="BD163" s="156"/>
      <c r="BE163" s="156">
        <f>VLOOKUP(A163,过21点!A:AV,48,0)</f>
        <v>0</v>
      </c>
      <c r="BF163" s="156"/>
      <c r="BG163" s="156"/>
    </row>
    <row r="164" customHeight="1" spans="1:59">
      <c r="A164" s="199" t="s">
        <v>2803</v>
      </c>
      <c r="B164" s="199" t="s">
        <v>53</v>
      </c>
      <c r="C164" s="199" t="s">
        <v>2783</v>
      </c>
      <c r="D164" s="199" t="s">
        <v>2409</v>
      </c>
      <c r="E164" s="144" t="s">
        <v>2804</v>
      </c>
      <c r="F164" s="144" t="s">
        <v>2805</v>
      </c>
      <c r="G164" s="144"/>
      <c r="H164" s="144"/>
      <c r="I164" s="143" t="s">
        <v>2806</v>
      </c>
      <c r="J164" s="144" t="s">
        <v>1849</v>
      </c>
      <c r="K164" s="144" t="s">
        <v>1807</v>
      </c>
      <c r="L164" s="144" t="s">
        <v>2807</v>
      </c>
      <c r="M164" s="144" t="s">
        <v>278</v>
      </c>
      <c r="N164" s="144"/>
      <c r="O164" s="144"/>
      <c r="P164" s="144" t="s">
        <v>2808</v>
      </c>
      <c r="Q164" s="144" t="s">
        <v>2809</v>
      </c>
      <c r="R164" s="144" t="s">
        <v>2058</v>
      </c>
      <c r="S164" s="144" t="s">
        <v>1790</v>
      </c>
      <c r="T164" s="144" t="s">
        <v>2810</v>
      </c>
      <c r="U164" s="144"/>
      <c r="V164" s="144"/>
      <c r="W164" s="144" t="s">
        <v>1139</v>
      </c>
      <c r="X164" s="144" t="s">
        <v>2811</v>
      </c>
      <c r="Y164" s="144" t="s">
        <v>2812</v>
      </c>
      <c r="Z164" s="144" t="s">
        <v>2813</v>
      </c>
      <c r="AA164" s="144" t="s">
        <v>2814</v>
      </c>
      <c r="AB164" s="144"/>
      <c r="AC164" s="144"/>
      <c r="AD164" s="144" t="s">
        <v>2815</v>
      </c>
      <c r="AE164" s="144" t="s">
        <v>2816</v>
      </c>
      <c r="AF164" s="144" t="s">
        <v>2810</v>
      </c>
      <c r="AG164" s="144" t="s">
        <v>2817</v>
      </c>
      <c r="AH164" s="144" t="s">
        <v>1929</v>
      </c>
      <c r="AI164" s="144"/>
      <c r="AJ164" s="156"/>
      <c r="AK164" s="156"/>
      <c r="AL164" s="156">
        <f t="shared" si="6"/>
        <v>0</v>
      </c>
      <c r="AM164" s="156">
        <f>VLOOKUP(A164,匹配!E:L,8,0)</f>
        <v>0</v>
      </c>
      <c r="AN164" s="156">
        <f>VLOOKUP(A164,匹配!E:F,2,0)</f>
        <v>0</v>
      </c>
      <c r="AO164" s="156"/>
      <c r="AP164" s="156">
        <f>VLOOKUP(A164,匹配!E:H,4,0)</f>
        <v>0</v>
      </c>
      <c r="AQ164" s="156">
        <f>VLOOKUP(A164,匹配!E:N,10,0)</f>
        <v>0</v>
      </c>
      <c r="AR164" s="156">
        <f>VLOOKUP(A164,匹配!E:I,5,0)</f>
        <v>0</v>
      </c>
      <c r="AS164" s="156">
        <f>VLOOKUP(A164,匹配!E:K,7,0)</f>
        <v>0</v>
      </c>
      <c r="AT164" s="156"/>
      <c r="AU164" s="156">
        <f>VLOOKUP(A164,匹配!E:M,9,0)</f>
        <v>0.125</v>
      </c>
      <c r="AV164" s="156"/>
      <c r="AW164" s="156"/>
      <c r="AX164" s="242"/>
      <c r="AY164" s="243"/>
      <c r="AZ164" s="156">
        <f t="shared" si="7"/>
        <v>22</v>
      </c>
      <c r="BA164" s="156">
        <f t="shared" si="8"/>
        <v>22</v>
      </c>
      <c r="BB164" s="156">
        <f>VLOOKUP(A164,过21点!A:AS,45,0)</f>
        <v>1</v>
      </c>
      <c r="BC164" s="156">
        <f>VLOOKUP(A164,过21点!A:AT,46,0)</f>
        <v>1</v>
      </c>
      <c r="BD164" s="156"/>
      <c r="BE164" s="156">
        <f>VLOOKUP(A164,过21点!A:AV,48,0)</f>
        <v>0</v>
      </c>
      <c r="BF164" s="156"/>
      <c r="BG164" s="156"/>
    </row>
    <row r="165" customHeight="1" spans="1:59">
      <c r="A165" s="240" t="s">
        <v>2818</v>
      </c>
      <c r="B165" s="199" t="s">
        <v>53</v>
      </c>
      <c r="C165" s="199" t="s">
        <v>2783</v>
      </c>
      <c r="D165" s="199" t="s">
        <v>2345</v>
      </c>
      <c r="E165" s="144" t="s">
        <v>396</v>
      </c>
      <c r="F165" s="144" t="s">
        <v>424</v>
      </c>
      <c r="G165" s="144"/>
      <c r="H165" s="144"/>
      <c r="I165" s="144" t="s">
        <v>858</v>
      </c>
      <c r="J165" s="144" t="s">
        <v>1647</v>
      </c>
      <c r="K165" s="144" t="s">
        <v>2819</v>
      </c>
      <c r="L165" s="142" t="s">
        <v>2820</v>
      </c>
      <c r="M165" s="144" t="s">
        <v>2821</v>
      </c>
      <c r="N165" s="144"/>
      <c r="O165" s="144"/>
      <c r="P165" s="144" t="s">
        <v>2250</v>
      </c>
      <c r="Q165" s="144" t="s">
        <v>2810</v>
      </c>
      <c r="R165" s="144" t="s">
        <v>1967</v>
      </c>
      <c r="S165" s="144" t="s">
        <v>2822</v>
      </c>
      <c r="T165" s="144" t="s">
        <v>2761</v>
      </c>
      <c r="U165" s="144"/>
      <c r="V165" s="144"/>
      <c r="W165" s="144" t="s">
        <v>1004</v>
      </c>
      <c r="X165" s="144" t="s">
        <v>2761</v>
      </c>
      <c r="Y165" s="142" t="s">
        <v>2823</v>
      </c>
      <c r="Z165" s="144" t="s">
        <v>2824</v>
      </c>
      <c r="AA165" s="144" t="s">
        <v>1955</v>
      </c>
      <c r="AB165" s="144"/>
      <c r="AC165" s="144"/>
      <c r="AD165" s="144"/>
      <c r="AE165" s="144"/>
      <c r="AF165" s="144"/>
      <c r="AG165" s="144"/>
      <c r="AH165" s="144"/>
      <c r="AI165" s="144"/>
      <c r="AJ165" s="156">
        <v>2</v>
      </c>
      <c r="AK165" s="156"/>
      <c r="AL165" s="156">
        <f t="shared" si="6"/>
        <v>2</v>
      </c>
      <c r="AM165" s="156"/>
      <c r="AN165" s="156"/>
      <c r="AO165" s="156"/>
      <c r="AP165" s="156"/>
      <c r="AQ165" s="156"/>
      <c r="AR165" s="156"/>
      <c r="AS165" s="156"/>
      <c r="AT165" s="156"/>
      <c r="AU165" s="156"/>
      <c r="AV165" s="156">
        <f>VLOOKUP(A165,离职!A:D,4,0)</f>
        <v>5</v>
      </c>
      <c r="AW165" s="156"/>
      <c r="AX165" s="242"/>
      <c r="AY165" s="243">
        <f>VLOOKUP(A165,离职!A:C,3,0)</f>
        <v>43182</v>
      </c>
      <c r="AZ165" s="156">
        <f t="shared" si="7"/>
        <v>17</v>
      </c>
      <c r="BA165" s="156">
        <f t="shared" si="8"/>
        <v>17</v>
      </c>
      <c r="BB165" s="156">
        <f>VLOOKUP(A165,过21点!A:AS,45,0)</f>
        <v>0</v>
      </c>
      <c r="BC165" s="156">
        <f>VLOOKUP(A165,过21点!A:AT,46,0)</f>
        <v>1</v>
      </c>
      <c r="BD165" s="156"/>
      <c r="BE165" s="156">
        <f>VLOOKUP(A165,过21点!A:AV,48,0)</f>
        <v>0</v>
      </c>
      <c r="BF165" s="156"/>
      <c r="BG165" s="156"/>
    </row>
    <row r="166" customHeight="1" spans="1:59">
      <c r="A166" s="199" t="s">
        <v>2825</v>
      </c>
      <c r="B166" s="199" t="s">
        <v>53</v>
      </c>
      <c r="C166" s="199" t="s">
        <v>2783</v>
      </c>
      <c r="D166" s="199" t="s">
        <v>2345</v>
      </c>
      <c r="E166" s="144" t="s">
        <v>2826</v>
      </c>
      <c r="F166" s="144" t="s">
        <v>1143</v>
      </c>
      <c r="G166" s="144"/>
      <c r="H166" s="144"/>
      <c r="I166" s="144" t="s">
        <v>2827</v>
      </c>
      <c r="J166" s="144" t="s">
        <v>2828</v>
      </c>
      <c r="K166" s="142" t="s">
        <v>2829</v>
      </c>
      <c r="L166" s="144" t="s">
        <v>2830</v>
      </c>
      <c r="M166" s="143" t="s">
        <v>159</v>
      </c>
      <c r="N166" s="144"/>
      <c r="O166" s="144"/>
      <c r="P166" s="144" t="s">
        <v>2831</v>
      </c>
      <c r="Q166" s="144" t="s">
        <v>2832</v>
      </c>
      <c r="R166" s="144" t="s">
        <v>2686</v>
      </c>
      <c r="S166" s="144" t="s">
        <v>2833</v>
      </c>
      <c r="T166" s="144" t="s">
        <v>2834</v>
      </c>
      <c r="U166" s="144"/>
      <c r="V166" s="144"/>
      <c r="W166" s="144" t="s">
        <v>2835</v>
      </c>
      <c r="X166" s="143" t="s">
        <v>2836</v>
      </c>
      <c r="Y166" s="144" t="s">
        <v>2837</v>
      </c>
      <c r="Z166" s="144" t="s">
        <v>2838</v>
      </c>
      <c r="AA166" s="144" t="s">
        <v>2839</v>
      </c>
      <c r="AB166" s="144"/>
      <c r="AC166" s="144"/>
      <c r="AD166" s="144" t="s">
        <v>2840</v>
      </c>
      <c r="AE166" s="142" t="s">
        <v>2841</v>
      </c>
      <c r="AF166" s="143" t="s">
        <v>2842</v>
      </c>
      <c r="AG166" s="143" t="s">
        <v>2843</v>
      </c>
      <c r="AH166" s="144" t="s">
        <v>1435</v>
      </c>
      <c r="AI166" s="144"/>
      <c r="AJ166" s="156">
        <v>2</v>
      </c>
      <c r="AK166" s="156">
        <f>VLOOKUP(A166,匹配!A:B,2,0)</f>
        <v>1</v>
      </c>
      <c r="AL166" s="156">
        <f t="shared" si="6"/>
        <v>3</v>
      </c>
      <c r="AM166" s="156">
        <f>VLOOKUP(A166,匹配!E:L,8,0)</f>
        <v>0</v>
      </c>
      <c r="AN166" s="156">
        <f>VLOOKUP(A166,匹配!E:F,2,0)</f>
        <v>0</v>
      </c>
      <c r="AO166" s="156"/>
      <c r="AP166" s="156">
        <f>VLOOKUP(A166,匹配!E:H,4,0)</f>
        <v>0</v>
      </c>
      <c r="AQ166" s="156">
        <f>VLOOKUP(A166,匹配!E:N,10,0)</f>
        <v>0</v>
      </c>
      <c r="AR166" s="156">
        <f>VLOOKUP(A166,匹配!E:I,5,0)</f>
        <v>0</v>
      </c>
      <c r="AS166" s="156">
        <f>VLOOKUP(A166,匹配!E:K,7,0)</f>
        <v>0</v>
      </c>
      <c r="AT166" s="156"/>
      <c r="AU166" s="156">
        <f>VLOOKUP(A166,匹配!E:M,9,0)</f>
        <v>0.5</v>
      </c>
      <c r="AV166" s="156"/>
      <c r="AW166" s="156"/>
      <c r="AX166" s="242"/>
      <c r="AY166" s="243"/>
      <c r="AZ166" s="156">
        <f t="shared" si="7"/>
        <v>22</v>
      </c>
      <c r="BA166" s="156">
        <f t="shared" si="8"/>
        <v>22</v>
      </c>
      <c r="BB166" s="156">
        <f>VLOOKUP(A166,过21点!A:AS,45,0)</f>
        <v>10</v>
      </c>
      <c r="BC166" s="156">
        <f>VLOOKUP(A166,过21点!A:AT,46,0)</f>
        <v>12</v>
      </c>
      <c r="BD166" s="156"/>
      <c r="BE166" s="156">
        <f>VLOOKUP(A166,过21点!A:AV,48,0)</f>
        <v>1.75</v>
      </c>
      <c r="BF166" s="156"/>
      <c r="BG166" s="156"/>
    </row>
    <row r="167" customHeight="1" spans="1:59">
      <c r="A167" s="199" t="s">
        <v>2844</v>
      </c>
      <c r="B167" s="199" t="s">
        <v>53</v>
      </c>
      <c r="C167" s="199" t="s">
        <v>2783</v>
      </c>
      <c r="D167" s="199" t="s">
        <v>2735</v>
      </c>
      <c r="E167" s="143" t="s">
        <v>2139</v>
      </c>
      <c r="F167" s="143" t="s">
        <v>2845</v>
      </c>
      <c r="G167" s="144"/>
      <c r="H167" s="144"/>
      <c r="I167" s="143" t="s">
        <v>2846</v>
      </c>
      <c r="J167" s="143" t="s">
        <v>1864</v>
      </c>
      <c r="K167" s="143" t="s">
        <v>2847</v>
      </c>
      <c r="L167" s="143" t="s">
        <v>1708</v>
      </c>
      <c r="M167" s="144" t="s">
        <v>2848</v>
      </c>
      <c r="N167" s="144"/>
      <c r="O167" s="144"/>
      <c r="P167" s="143" t="s">
        <v>2849</v>
      </c>
      <c r="Q167" s="143" t="s">
        <v>2850</v>
      </c>
      <c r="R167" s="143" t="s">
        <v>527</v>
      </c>
      <c r="S167" s="143" t="s">
        <v>2851</v>
      </c>
      <c r="T167" s="144" t="s">
        <v>2852</v>
      </c>
      <c r="U167" s="144"/>
      <c r="V167" s="144"/>
      <c r="W167" s="143" t="s">
        <v>2853</v>
      </c>
      <c r="X167" s="144" t="s">
        <v>1472</v>
      </c>
      <c r="Y167" s="142" t="s">
        <v>2854</v>
      </c>
      <c r="Z167" s="143"/>
      <c r="AA167" s="144" t="s">
        <v>395</v>
      </c>
      <c r="AB167" s="144"/>
      <c r="AC167" s="144"/>
      <c r="AD167" s="144" t="s">
        <v>838</v>
      </c>
      <c r="AE167" s="144" t="s">
        <v>2855</v>
      </c>
      <c r="AF167" s="143" t="s">
        <v>523</v>
      </c>
      <c r="AG167" s="144" t="s">
        <v>2856</v>
      </c>
      <c r="AH167" s="144" t="s">
        <v>1472</v>
      </c>
      <c r="AI167" s="144"/>
      <c r="AJ167" s="156">
        <v>1</v>
      </c>
      <c r="AK167" s="156">
        <f>VLOOKUP(A167,匹配!A:B,2,0)</f>
        <v>12</v>
      </c>
      <c r="AL167" s="156">
        <f t="shared" si="6"/>
        <v>13</v>
      </c>
      <c r="AM167" s="156">
        <f>VLOOKUP(A167,匹配!E:L,8,0)</f>
        <v>0</v>
      </c>
      <c r="AN167" s="156">
        <f>VLOOKUP(A167,匹配!E:F,2,0)</f>
        <v>0</v>
      </c>
      <c r="AO167" s="156"/>
      <c r="AP167" s="156">
        <f>VLOOKUP(A167,匹配!E:H,4,0)</f>
        <v>0</v>
      </c>
      <c r="AQ167" s="156">
        <f>VLOOKUP(A167,匹配!E:N,10,0)</f>
        <v>0</v>
      </c>
      <c r="AR167" s="156">
        <f>VLOOKUP(A167,匹配!E:I,5,0)</f>
        <v>1</v>
      </c>
      <c r="AS167" s="156">
        <f>VLOOKUP(A167,匹配!E:K,7,0)</f>
        <v>0</v>
      </c>
      <c r="AT167" s="156"/>
      <c r="AU167" s="156">
        <f>VLOOKUP(A167,匹配!E:M,9,0)</f>
        <v>0</v>
      </c>
      <c r="AV167" s="156"/>
      <c r="AW167" s="156"/>
      <c r="AX167" s="242"/>
      <c r="AY167" s="243"/>
      <c r="AZ167" s="156">
        <f t="shared" si="7"/>
        <v>21</v>
      </c>
      <c r="BA167" s="156">
        <f t="shared" si="8"/>
        <v>21</v>
      </c>
      <c r="BB167" s="156">
        <f>VLOOKUP(A167,过21点!A:AS,45,0)</f>
        <v>2</v>
      </c>
      <c r="BC167" s="156">
        <f>VLOOKUP(A167,过21点!A:AT,46,0)</f>
        <v>2</v>
      </c>
      <c r="BD167" s="156"/>
      <c r="BE167" s="156">
        <f>VLOOKUP(A167,过21点!A:AV,48,0)</f>
        <v>0.125</v>
      </c>
      <c r="BF167" s="156"/>
      <c r="BG167" s="156"/>
    </row>
    <row r="168" customHeight="1" spans="1:59">
      <c r="A168" s="199" t="s">
        <v>2857</v>
      </c>
      <c r="B168" s="199" t="s">
        <v>53</v>
      </c>
      <c r="C168" s="199" t="s">
        <v>2783</v>
      </c>
      <c r="D168" s="199" t="s">
        <v>2409</v>
      </c>
      <c r="E168" s="144" t="s">
        <v>2858</v>
      </c>
      <c r="F168" s="144" t="s">
        <v>2859</v>
      </c>
      <c r="G168" s="144"/>
      <c r="H168" s="144"/>
      <c r="I168" s="144" t="s">
        <v>1012</v>
      </c>
      <c r="J168" s="144" t="s">
        <v>2860</v>
      </c>
      <c r="K168" s="144" t="s">
        <v>2861</v>
      </c>
      <c r="L168" s="144" t="s">
        <v>1837</v>
      </c>
      <c r="M168" s="144" t="s">
        <v>2032</v>
      </c>
      <c r="N168" s="144"/>
      <c r="O168" s="144"/>
      <c r="P168" s="144" t="s">
        <v>2862</v>
      </c>
      <c r="Q168" s="144" t="s">
        <v>2863</v>
      </c>
      <c r="R168" s="144" t="s">
        <v>2864</v>
      </c>
      <c r="S168" s="144" t="s">
        <v>2865</v>
      </c>
      <c r="T168" s="144" t="s">
        <v>2866</v>
      </c>
      <c r="U168" s="144"/>
      <c r="V168" s="144"/>
      <c r="W168" s="144" t="s">
        <v>2867</v>
      </c>
      <c r="X168" s="144" t="s">
        <v>2807</v>
      </c>
      <c r="Y168" s="144" t="s">
        <v>2868</v>
      </c>
      <c r="Z168" s="144" t="s">
        <v>345</v>
      </c>
      <c r="AA168" s="144" t="s">
        <v>2869</v>
      </c>
      <c r="AB168" s="144"/>
      <c r="AC168" s="144"/>
      <c r="AD168" s="144" t="s">
        <v>2870</v>
      </c>
      <c r="AE168" s="144" t="s">
        <v>2871</v>
      </c>
      <c r="AF168" s="143" t="s">
        <v>2872</v>
      </c>
      <c r="AG168" s="144" t="s">
        <v>2873</v>
      </c>
      <c r="AH168" s="144" t="s">
        <v>2874</v>
      </c>
      <c r="AI168" s="144"/>
      <c r="AJ168" s="156"/>
      <c r="AK168" s="156">
        <f>VLOOKUP(A168,匹配!A:B,2,0)</f>
        <v>1</v>
      </c>
      <c r="AL168" s="156">
        <f t="shared" si="6"/>
        <v>1</v>
      </c>
      <c r="AM168" s="156"/>
      <c r="AN168" s="156"/>
      <c r="AO168" s="156"/>
      <c r="AP168" s="156"/>
      <c r="AQ168" s="156"/>
      <c r="AR168" s="156"/>
      <c r="AS168" s="156"/>
      <c r="AT168" s="156"/>
      <c r="AU168" s="156"/>
      <c r="AV168" s="156"/>
      <c r="AW168" s="156"/>
      <c r="AX168" s="242"/>
      <c r="AY168" s="243"/>
      <c r="AZ168" s="156">
        <f t="shared" si="7"/>
        <v>22</v>
      </c>
      <c r="BA168" s="156">
        <f t="shared" si="8"/>
        <v>22</v>
      </c>
      <c r="BB168" s="156">
        <f>VLOOKUP(A168,过21点!A:AS,45,0)</f>
        <v>1</v>
      </c>
      <c r="BC168" s="156">
        <f>VLOOKUP(A168,过21点!A:AT,46,0)</f>
        <v>3</v>
      </c>
      <c r="BD168" s="156"/>
      <c r="BE168" s="156">
        <f>VLOOKUP(A168,过21点!A:AV,48,0)</f>
        <v>0.125</v>
      </c>
      <c r="BF168" s="156"/>
      <c r="BG168" s="156"/>
    </row>
    <row r="169" customHeight="1" spans="1:59">
      <c r="A169" s="199" t="s">
        <v>2875</v>
      </c>
      <c r="B169" s="199" t="s">
        <v>53</v>
      </c>
      <c r="C169" s="199" t="s">
        <v>2783</v>
      </c>
      <c r="D169" s="199" t="s">
        <v>2409</v>
      </c>
      <c r="E169" s="144"/>
      <c r="F169" s="144"/>
      <c r="G169" s="144"/>
      <c r="H169" s="144"/>
      <c r="I169" s="144"/>
      <c r="J169" s="144"/>
      <c r="K169" s="144"/>
      <c r="L169" s="144"/>
      <c r="M169" s="144"/>
      <c r="N169" s="144"/>
      <c r="O169" s="144"/>
      <c r="P169" s="142" t="s">
        <v>2876</v>
      </c>
      <c r="Q169" s="144" t="s">
        <v>2877</v>
      </c>
      <c r="R169" s="144" t="s">
        <v>2878</v>
      </c>
      <c r="S169" s="143"/>
      <c r="T169" s="144" t="s">
        <v>2879</v>
      </c>
      <c r="U169" s="144"/>
      <c r="V169" s="144"/>
      <c r="W169" s="143" t="s">
        <v>2030</v>
      </c>
      <c r="X169" s="144" t="s">
        <v>2880</v>
      </c>
      <c r="Y169" s="144" t="s">
        <v>2881</v>
      </c>
      <c r="Z169" s="144" t="s">
        <v>2882</v>
      </c>
      <c r="AA169" s="142" t="s">
        <v>2883</v>
      </c>
      <c r="AB169" s="144"/>
      <c r="AC169" s="144"/>
      <c r="AD169" s="144" t="s">
        <v>2884</v>
      </c>
      <c r="AE169" s="142" t="s">
        <v>2885</v>
      </c>
      <c r="AF169" s="144" t="s">
        <v>2886</v>
      </c>
      <c r="AG169" s="144" t="s">
        <v>275</v>
      </c>
      <c r="AH169" s="144" t="s">
        <v>586</v>
      </c>
      <c r="AI169" s="144"/>
      <c r="AJ169" s="156">
        <v>1</v>
      </c>
      <c r="AK169" s="156">
        <f>VLOOKUP(A169,匹配!A:B,2,0)</f>
        <v>1</v>
      </c>
      <c r="AL169" s="156">
        <f t="shared" si="6"/>
        <v>2</v>
      </c>
      <c r="AM169" s="156">
        <f>VLOOKUP(A169,匹配!E:L,8,0)</f>
        <v>1</v>
      </c>
      <c r="AN169" s="156">
        <f>VLOOKUP(A169,匹配!E:F,2,0)</f>
        <v>0</v>
      </c>
      <c r="AO169" s="156"/>
      <c r="AP169" s="156">
        <f>VLOOKUP(A169,匹配!E:H,4,0)</f>
        <v>0</v>
      </c>
      <c r="AQ169" s="156">
        <f>VLOOKUP(A169,匹配!E:N,10,0)</f>
        <v>0</v>
      </c>
      <c r="AR169" s="156">
        <f>VLOOKUP(A169,匹配!E:I,5,0)</f>
        <v>0</v>
      </c>
      <c r="AS169" s="156">
        <f>VLOOKUP(A169,匹配!E:K,7,0)</f>
        <v>0</v>
      </c>
      <c r="AT169" s="156"/>
      <c r="AU169" s="156">
        <v>0.125</v>
      </c>
      <c r="AV169" s="156">
        <f>VLOOKUP(A169,入职!A:L,12,0)</f>
        <v>7</v>
      </c>
      <c r="AW169" s="156"/>
      <c r="AX169" s="242">
        <f>VLOOKUP(A169,入职!A:I,9,0)</f>
        <v>43171</v>
      </c>
      <c r="AY169" s="243"/>
      <c r="AZ169" s="156">
        <f t="shared" si="7"/>
        <v>14</v>
      </c>
      <c r="BA169" s="156">
        <f t="shared" si="8"/>
        <v>14</v>
      </c>
      <c r="BB169" s="156">
        <f>VLOOKUP(A169,过21点!A:AS,45,0)</f>
        <v>5</v>
      </c>
      <c r="BC169" s="156">
        <f>VLOOKUP(A169,过21点!A:AT,46,0)</f>
        <v>7</v>
      </c>
      <c r="BD169" s="156"/>
      <c r="BE169" s="156">
        <f>VLOOKUP(A169,过21点!A:AV,48,0)</f>
        <v>0.25</v>
      </c>
      <c r="BF169" s="156"/>
      <c r="BG169" s="156"/>
    </row>
    <row r="170" customHeight="1" spans="1:59">
      <c r="A170" s="199" t="s">
        <v>2887</v>
      </c>
      <c r="B170" s="199" t="s">
        <v>53</v>
      </c>
      <c r="C170" s="199" t="s">
        <v>2783</v>
      </c>
      <c r="D170" s="199" t="s">
        <v>2345</v>
      </c>
      <c r="E170" s="142" t="s">
        <v>2888</v>
      </c>
      <c r="F170" s="143" t="s">
        <v>2889</v>
      </c>
      <c r="G170" s="144"/>
      <c r="H170" s="144"/>
      <c r="I170" s="143" t="s">
        <v>2846</v>
      </c>
      <c r="J170" s="143" t="s">
        <v>2890</v>
      </c>
      <c r="K170" s="142" t="s">
        <v>2891</v>
      </c>
      <c r="L170" s="144" t="s">
        <v>2892</v>
      </c>
      <c r="M170" s="142" t="s">
        <v>2893</v>
      </c>
      <c r="N170" s="144"/>
      <c r="O170" s="144"/>
      <c r="P170" s="142" t="s">
        <v>2894</v>
      </c>
      <c r="Q170" s="142" t="s">
        <v>2895</v>
      </c>
      <c r="R170" s="143" t="s">
        <v>2896</v>
      </c>
      <c r="S170" s="143" t="s">
        <v>2897</v>
      </c>
      <c r="T170" s="143"/>
      <c r="U170" s="144"/>
      <c r="V170" s="144"/>
      <c r="W170" s="143"/>
      <c r="X170" s="142" t="s">
        <v>2898</v>
      </c>
      <c r="Y170" s="142" t="s">
        <v>2790</v>
      </c>
      <c r="Z170" s="142" t="s">
        <v>2899</v>
      </c>
      <c r="AA170" s="142" t="s">
        <v>2900</v>
      </c>
      <c r="AB170" s="144"/>
      <c r="AC170" s="144"/>
      <c r="AD170" s="144" t="s">
        <v>2901</v>
      </c>
      <c r="AE170" s="142" t="s">
        <v>2233</v>
      </c>
      <c r="AF170" s="144" t="s">
        <v>2902</v>
      </c>
      <c r="AG170" s="142" t="s">
        <v>2903</v>
      </c>
      <c r="AH170" s="144" t="s">
        <v>2904</v>
      </c>
      <c r="AI170" s="235"/>
      <c r="AJ170" s="156">
        <v>8</v>
      </c>
      <c r="AK170" s="156">
        <f>VLOOKUP(A170,匹配!A:B,2,0)</f>
        <v>3</v>
      </c>
      <c r="AL170" s="156">
        <f t="shared" si="6"/>
        <v>11</v>
      </c>
      <c r="AM170" s="156">
        <f>VLOOKUP(A170,匹配!E:L,8,0)</f>
        <v>0</v>
      </c>
      <c r="AN170" s="156">
        <f>VLOOKUP(A170,匹配!E:F,2,0)</f>
        <v>0</v>
      </c>
      <c r="AO170" s="156"/>
      <c r="AP170" s="156">
        <f>VLOOKUP(A170,匹配!E:H,4,0)</f>
        <v>0</v>
      </c>
      <c r="AQ170" s="156">
        <f>VLOOKUP(A170,匹配!E:N,10,0)</f>
        <v>0</v>
      </c>
      <c r="AR170" s="156">
        <f>VLOOKUP(A170,匹配!E:I,5,0)</f>
        <v>0</v>
      </c>
      <c r="AS170" s="156">
        <f>VLOOKUP(A170,匹配!E:K,7,0)</f>
        <v>0</v>
      </c>
      <c r="AT170" s="156"/>
      <c r="AU170" s="156">
        <v>2.75</v>
      </c>
      <c r="AV170" s="156"/>
      <c r="AW170" s="156"/>
      <c r="AX170" s="242"/>
      <c r="AY170" s="243"/>
      <c r="AZ170" s="156">
        <f t="shared" si="7"/>
        <v>22</v>
      </c>
      <c r="BA170" s="156">
        <f t="shared" si="8"/>
        <v>22</v>
      </c>
      <c r="BB170" s="156">
        <f>VLOOKUP(A170,过21点!A:AS,45,0)</f>
        <v>5</v>
      </c>
      <c r="BC170" s="156">
        <f>VLOOKUP(A170,过21点!A:AT,46,0)</f>
        <v>7</v>
      </c>
      <c r="BD170" s="156"/>
      <c r="BE170" s="156">
        <f>VLOOKUP(A170,过21点!A:AV,48,0)</f>
        <v>2.125</v>
      </c>
      <c r="BF170" s="156"/>
      <c r="BG170" s="156"/>
    </row>
    <row r="171" customHeight="1" spans="1:59">
      <c r="A171" s="199" t="s">
        <v>2905</v>
      </c>
      <c r="B171" s="199" t="s">
        <v>53</v>
      </c>
      <c r="C171" s="199" t="s">
        <v>2783</v>
      </c>
      <c r="D171" s="199" t="s">
        <v>2409</v>
      </c>
      <c r="E171" s="144" t="s">
        <v>2407</v>
      </c>
      <c r="F171" s="143" t="s">
        <v>2906</v>
      </c>
      <c r="G171" s="144"/>
      <c r="H171" s="144"/>
      <c r="I171" s="144" t="s">
        <v>700</v>
      </c>
      <c r="J171" s="144" t="s">
        <v>2907</v>
      </c>
      <c r="K171" s="142" t="s">
        <v>2908</v>
      </c>
      <c r="L171" s="142" t="s">
        <v>2909</v>
      </c>
      <c r="M171" s="142" t="s">
        <v>2910</v>
      </c>
      <c r="N171" s="144"/>
      <c r="O171" s="144"/>
      <c r="P171" s="144" t="s">
        <v>2911</v>
      </c>
      <c r="Q171" s="144" t="s">
        <v>2123</v>
      </c>
      <c r="R171" s="144" t="s">
        <v>2912</v>
      </c>
      <c r="S171" s="144" t="s">
        <v>2913</v>
      </c>
      <c r="T171" s="142" t="s">
        <v>2914</v>
      </c>
      <c r="U171" s="144"/>
      <c r="V171" s="144"/>
      <c r="W171" s="144" t="s">
        <v>278</v>
      </c>
      <c r="X171" s="144" t="s">
        <v>2915</v>
      </c>
      <c r="Y171" s="144" t="s">
        <v>2916</v>
      </c>
      <c r="Z171" s="143" t="s">
        <v>2917</v>
      </c>
      <c r="AA171" s="144" t="s">
        <v>2918</v>
      </c>
      <c r="AB171" s="144"/>
      <c r="AC171" s="144"/>
      <c r="AD171" s="144" t="s">
        <v>2919</v>
      </c>
      <c r="AE171" s="142" t="s">
        <v>2920</v>
      </c>
      <c r="AF171" s="142" t="s">
        <v>2921</v>
      </c>
      <c r="AG171" s="144" t="s">
        <v>288</v>
      </c>
      <c r="AH171" s="142" t="s">
        <v>2922</v>
      </c>
      <c r="AI171" s="144"/>
      <c r="AJ171" s="156">
        <v>7</v>
      </c>
      <c r="AK171" s="156">
        <f>VLOOKUP(A171,匹配!A:B,2,0)</f>
        <v>1</v>
      </c>
      <c r="AL171" s="156">
        <f t="shared" si="6"/>
        <v>8</v>
      </c>
      <c r="AM171" s="156">
        <f>VLOOKUP(A171,匹配!E:L,8,0)</f>
        <v>0</v>
      </c>
      <c r="AN171" s="156">
        <f>VLOOKUP(A171,匹配!E:F,2,0)</f>
        <v>0</v>
      </c>
      <c r="AO171" s="156"/>
      <c r="AP171" s="156">
        <f>VLOOKUP(A171,匹配!E:H,4,0)</f>
        <v>0</v>
      </c>
      <c r="AQ171" s="156">
        <f>VLOOKUP(A171,匹配!E:N,10,0)</f>
        <v>0</v>
      </c>
      <c r="AR171" s="156">
        <f>VLOOKUP(A171,匹配!E:I,5,0)</f>
        <v>0</v>
      </c>
      <c r="AS171" s="156">
        <f>VLOOKUP(A171,匹配!E:K,7,0)</f>
        <v>0</v>
      </c>
      <c r="AT171" s="156"/>
      <c r="AU171" s="156">
        <f>VLOOKUP(A171,匹配!E:M,9,0)</f>
        <v>0.125</v>
      </c>
      <c r="AV171" s="156"/>
      <c r="AW171" s="156"/>
      <c r="AX171" s="242"/>
      <c r="AY171" s="243"/>
      <c r="AZ171" s="156">
        <f t="shared" si="7"/>
        <v>22</v>
      </c>
      <c r="BA171" s="156">
        <f t="shared" si="8"/>
        <v>22</v>
      </c>
      <c r="BB171" s="156">
        <f>VLOOKUP(A171,过21点!A:AS,45,0)</f>
        <v>5</v>
      </c>
      <c r="BC171" s="156">
        <f>VLOOKUP(A171,过21点!A:AT,46,0)</f>
        <v>6</v>
      </c>
      <c r="BD171" s="156"/>
      <c r="BE171" s="156">
        <f>VLOOKUP(A171,过21点!A:AV,48,0)</f>
        <v>0.625</v>
      </c>
      <c r="BF171" s="156"/>
      <c r="BG171" s="156"/>
    </row>
    <row r="172" customHeight="1" spans="1:59">
      <c r="A172" s="199" t="s">
        <v>2923</v>
      </c>
      <c r="B172" s="199" t="s">
        <v>53</v>
      </c>
      <c r="C172" s="199" t="s">
        <v>2924</v>
      </c>
      <c r="D172" s="199" t="s">
        <v>294</v>
      </c>
      <c r="E172" s="144" t="s">
        <v>2925</v>
      </c>
      <c r="F172" s="143" t="s">
        <v>937</v>
      </c>
      <c r="G172" s="144"/>
      <c r="H172" s="144"/>
      <c r="I172" s="144" t="s">
        <v>2926</v>
      </c>
      <c r="J172" s="144" t="s">
        <v>2927</v>
      </c>
      <c r="K172" s="144" t="s">
        <v>2928</v>
      </c>
      <c r="L172" s="144" t="s">
        <v>2929</v>
      </c>
      <c r="M172" s="142" t="s">
        <v>2930</v>
      </c>
      <c r="N172" s="144" t="s">
        <v>2931</v>
      </c>
      <c r="O172" s="144"/>
      <c r="P172" s="144" t="s">
        <v>2932</v>
      </c>
      <c r="Q172" s="144" t="s">
        <v>2933</v>
      </c>
      <c r="R172" s="143" t="s">
        <v>2934</v>
      </c>
      <c r="S172" s="144" t="s">
        <v>2935</v>
      </c>
      <c r="T172" s="144" t="s">
        <v>2936</v>
      </c>
      <c r="U172" s="144" t="s">
        <v>2937</v>
      </c>
      <c r="V172" s="144"/>
      <c r="W172" s="144" t="s">
        <v>2938</v>
      </c>
      <c r="X172" s="142" t="s">
        <v>2939</v>
      </c>
      <c r="Y172" s="142" t="s">
        <v>2940</v>
      </c>
      <c r="Z172" s="231">
        <v>0.972916666666667</v>
      </c>
      <c r="AA172" s="142" t="s">
        <v>2941</v>
      </c>
      <c r="AB172" s="144"/>
      <c r="AC172" s="144"/>
      <c r="AD172" s="144" t="s">
        <v>2942</v>
      </c>
      <c r="AE172" s="144" t="s">
        <v>2943</v>
      </c>
      <c r="AF172" s="144" t="s">
        <v>2944</v>
      </c>
      <c r="AG172" s="144" t="s">
        <v>2945</v>
      </c>
      <c r="AH172" s="244">
        <v>0.236805555555556</v>
      </c>
      <c r="AI172" s="235"/>
      <c r="AJ172" s="156"/>
      <c r="AK172" s="156">
        <v>4</v>
      </c>
      <c r="AL172" s="156">
        <f t="shared" si="6"/>
        <v>4</v>
      </c>
      <c r="AM172" s="156"/>
      <c r="AN172" s="156"/>
      <c r="AO172" s="156"/>
      <c r="AP172" s="156"/>
      <c r="AQ172" s="156"/>
      <c r="AR172" s="156"/>
      <c r="AS172" s="156"/>
      <c r="AT172" s="156"/>
      <c r="AU172" s="156">
        <v>0.625</v>
      </c>
      <c r="AV172" s="156"/>
      <c r="AW172" s="156"/>
      <c r="AX172" s="242"/>
      <c r="AY172" s="243"/>
      <c r="AZ172" s="156">
        <f t="shared" si="7"/>
        <v>22</v>
      </c>
      <c r="BA172" s="156">
        <f t="shared" si="8"/>
        <v>22</v>
      </c>
      <c r="BB172" s="156">
        <f>VLOOKUP(A172,过21点!A:AS,45,0)</f>
        <v>17</v>
      </c>
      <c r="BC172" s="156">
        <f>VLOOKUP(A172,过21点!A:AT,46,0)</f>
        <v>17</v>
      </c>
      <c r="BD172" s="156"/>
      <c r="BE172" s="156">
        <f>VLOOKUP(A172,过21点!A:AV,48,0)</f>
        <v>5</v>
      </c>
      <c r="BF172" s="156"/>
      <c r="BG172" s="156"/>
    </row>
    <row r="173" customHeight="1" spans="1:59">
      <c r="A173" s="199" t="s">
        <v>2946</v>
      </c>
      <c r="B173" s="199" t="s">
        <v>53</v>
      </c>
      <c r="C173" s="199" t="s">
        <v>2924</v>
      </c>
      <c r="D173" s="199" t="s">
        <v>294</v>
      </c>
      <c r="E173" s="144" t="s">
        <v>2947</v>
      </c>
      <c r="F173" s="143" t="s">
        <v>2948</v>
      </c>
      <c r="G173" s="144"/>
      <c r="H173" s="144"/>
      <c r="I173" s="142" t="s">
        <v>2949</v>
      </c>
      <c r="J173" s="144" t="s">
        <v>2901</v>
      </c>
      <c r="K173" s="142" t="s">
        <v>2950</v>
      </c>
      <c r="L173" s="142" t="s">
        <v>2951</v>
      </c>
      <c r="M173" s="144" t="s">
        <v>2952</v>
      </c>
      <c r="N173" s="143" t="s">
        <v>2953</v>
      </c>
      <c r="O173" s="144"/>
      <c r="P173" s="144" t="s">
        <v>2954</v>
      </c>
      <c r="Q173" s="142" t="s">
        <v>2955</v>
      </c>
      <c r="R173" s="142" t="s">
        <v>2956</v>
      </c>
      <c r="S173" s="142" t="s">
        <v>2957</v>
      </c>
      <c r="T173" s="143" t="s">
        <v>2958</v>
      </c>
      <c r="U173" s="143"/>
      <c r="V173" s="144"/>
      <c r="W173" s="142" t="s">
        <v>2959</v>
      </c>
      <c r="X173" s="143" t="s">
        <v>2960</v>
      </c>
      <c r="Y173" s="142" t="s">
        <v>2961</v>
      </c>
      <c r="Z173" s="142" t="s">
        <v>2962</v>
      </c>
      <c r="AA173" s="143" t="s">
        <v>2963</v>
      </c>
      <c r="AB173" s="144"/>
      <c r="AC173" s="144"/>
      <c r="AD173" s="144" t="s">
        <v>2274</v>
      </c>
      <c r="AE173" s="142" t="s">
        <v>2964</v>
      </c>
      <c r="AF173" s="142" t="s">
        <v>2965</v>
      </c>
      <c r="AG173" s="142" t="s">
        <v>2966</v>
      </c>
      <c r="AH173" s="144" t="s">
        <v>2967</v>
      </c>
      <c r="AI173" s="245"/>
      <c r="AJ173" s="156">
        <v>12</v>
      </c>
      <c r="AK173" s="156">
        <f>VLOOKUP(A173,匹配!A:B,2,0)</f>
        <v>3</v>
      </c>
      <c r="AL173" s="156">
        <f t="shared" si="6"/>
        <v>15</v>
      </c>
      <c r="AM173" s="156">
        <f>VLOOKUP(A173,匹配!E:L,8,0)</f>
        <v>0</v>
      </c>
      <c r="AN173" s="156">
        <f>VLOOKUP(A173,匹配!E:F,2,0)</f>
        <v>0</v>
      </c>
      <c r="AO173" s="156"/>
      <c r="AP173" s="156">
        <f>VLOOKUP(A173,匹配!E:H,4,0)</f>
        <v>0</v>
      </c>
      <c r="AQ173" s="156">
        <f>VLOOKUP(A173,匹配!E:N,10,0)</f>
        <v>0</v>
      </c>
      <c r="AR173" s="156">
        <f>VLOOKUP(A173,匹配!E:I,5,0)</f>
        <v>0</v>
      </c>
      <c r="AS173" s="156">
        <f>VLOOKUP(A173,匹配!E:K,7,0)</f>
        <v>0</v>
      </c>
      <c r="AT173" s="156"/>
      <c r="AU173" s="156">
        <f>VLOOKUP(A173,匹配!E:M,9,0)</f>
        <v>0.125</v>
      </c>
      <c r="AV173" s="156"/>
      <c r="AW173" s="156"/>
      <c r="AX173" s="242"/>
      <c r="AY173" s="243"/>
      <c r="AZ173" s="156">
        <f t="shared" si="7"/>
        <v>22</v>
      </c>
      <c r="BA173" s="156">
        <f t="shared" si="8"/>
        <v>22</v>
      </c>
      <c r="BB173" s="156">
        <f>VLOOKUP(A173,过21点!A:AS,45,0)</f>
        <v>19</v>
      </c>
      <c r="BC173" s="156">
        <f>VLOOKUP(A173,过21点!A:AT,46,0)</f>
        <v>22</v>
      </c>
      <c r="BD173" s="156"/>
      <c r="BE173" s="156">
        <v>5</v>
      </c>
      <c r="BF173" s="156">
        <f>VLOOKUP(A173,匹配!R:S,2,0)</f>
        <v>0.75</v>
      </c>
      <c r="BG173" s="156"/>
    </row>
    <row r="174" customHeight="1" spans="1:59">
      <c r="A174" s="199" t="s">
        <v>2968</v>
      </c>
      <c r="B174" s="199" t="s">
        <v>53</v>
      </c>
      <c r="C174" s="199" t="s">
        <v>2924</v>
      </c>
      <c r="D174" s="199" t="s">
        <v>294</v>
      </c>
      <c r="E174" s="144" t="s">
        <v>2969</v>
      </c>
      <c r="F174" s="143" t="s">
        <v>2970</v>
      </c>
      <c r="G174" s="144"/>
      <c r="H174" s="144"/>
      <c r="I174" s="144" t="s">
        <v>2971</v>
      </c>
      <c r="J174" s="144" t="s">
        <v>2972</v>
      </c>
      <c r="K174" s="144" t="s">
        <v>587</v>
      </c>
      <c r="L174" s="144" t="s">
        <v>2973</v>
      </c>
      <c r="M174" s="142" t="s">
        <v>2974</v>
      </c>
      <c r="N174" s="144"/>
      <c r="O174" s="144"/>
      <c r="P174" s="144" t="s">
        <v>2975</v>
      </c>
      <c r="Q174" s="144" t="s">
        <v>2976</v>
      </c>
      <c r="R174" s="143" t="s">
        <v>2977</v>
      </c>
      <c r="S174" s="143" t="s">
        <v>2978</v>
      </c>
      <c r="T174" s="142" t="s">
        <v>2979</v>
      </c>
      <c r="U174" s="144"/>
      <c r="V174" s="144"/>
      <c r="W174" s="144" t="s">
        <v>2980</v>
      </c>
      <c r="X174" s="143" t="s">
        <v>2981</v>
      </c>
      <c r="Y174" s="143" t="s">
        <v>2982</v>
      </c>
      <c r="Z174" s="143" t="s">
        <v>2983</v>
      </c>
      <c r="AA174" s="144" t="s">
        <v>2984</v>
      </c>
      <c r="AB174" s="144"/>
      <c r="AC174" s="144"/>
      <c r="AD174" s="144" t="s">
        <v>2985</v>
      </c>
      <c r="AE174" s="144" t="s">
        <v>2986</v>
      </c>
      <c r="AF174" s="144" t="s">
        <v>2987</v>
      </c>
      <c r="AG174" s="144" t="s">
        <v>2988</v>
      </c>
      <c r="AH174" s="144" t="s">
        <v>2989</v>
      </c>
      <c r="AI174" s="144"/>
      <c r="AJ174" s="156">
        <v>1</v>
      </c>
      <c r="AK174" s="156">
        <f>VLOOKUP(A174,匹配!A:B,2,0)</f>
        <v>2</v>
      </c>
      <c r="AL174" s="156">
        <f t="shared" si="6"/>
        <v>3</v>
      </c>
      <c r="AM174" s="156">
        <f>VLOOKUP(A174,匹配!E:L,8,0)</f>
        <v>0</v>
      </c>
      <c r="AN174" s="156">
        <f>VLOOKUP(A174,匹配!E:F,2,0)</f>
        <v>0</v>
      </c>
      <c r="AO174" s="156"/>
      <c r="AP174" s="156">
        <f>VLOOKUP(A174,匹配!E:H,4,0)</f>
        <v>0</v>
      </c>
      <c r="AQ174" s="156">
        <f>VLOOKUP(A174,匹配!E:N,10,0)</f>
        <v>0</v>
      </c>
      <c r="AR174" s="156">
        <f>VLOOKUP(A174,匹配!E:I,5,0)</f>
        <v>0</v>
      </c>
      <c r="AS174" s="156">
        <f>VLOOKUP(A174,匹配!E:K,7,0)</f>
        <v>0</v>
      </c>
      <c r="AT174" s="156"/>
      <c r="AU174" s="156">
        <f>VLOOKUP(A174,匹配!E:M,9,0)</f>
        <v>1</v>
      </c>
      <c r="AV174" s="156"/>
      <c r="AW174" s="156"/>
      <c r="AX174" s="242"/>
      <c r="AY174" s="243"/>
      <c r="AZ174" s="156">
        <f t="shared" si="7"/>
        <v>22</v>
      </c>
      <c r="BA174" s="156">
        <f t="shared" si="8"/>
        <v>22</v>
      </c>
      <c r="BB174" s="156">
        <f>VLOOKUP(A174,过21点!A:AS,45,0)</f>
        <v>21</v>
      </c>
      <c r="BC174" s="156">
        <f>VLOOKUP(A174,过21点!A:AT,46,0)</f>
        <v>22</v>
      </c>
      <c r="BD174" s="156"/>
      <c r="BE174" s="156">
        <f>VLOOKUP(A174,过21点!A:AV,48,0)</f>
        <v>6</v>
      </c>
      <c r="BF174" s="156"/>
      <c r="BG174" s="156"/>
    </row>
    <row r="175" customHeight="1" spans="1:59">
      <c r="A175" s="199" t="s">
        <v>2990</v>
      </c>
      <c r="B175" s="199" t="s">
        <v>53</v>
      </c>
      <c r="C175" s="199" t="s">
        <v>2924</v>
      </c>
      <c r="D175" s="199" t="s">
        <v>2991</v>
      </c>
      <c r="E175" s="144" t="s">
        <v>2992</v>
      </c>
      <c r="F175" s="143" t="s">
        <v>2993</v>
      </c>
      <c r="G175" s="144"/>
      <c r="H175" s="144"/>
      <c r="I175" s="143" t="s">
        <v>2994</v>
      </c>
      <c r="J175" s="144" t="s">
        <v>2731</v>
      </c>
      <c r="K175" s="144" t="s">
        <v>2995</v>
      </c>
      <c r="L175" s="144" t="s">
        <v>2996</v>
      </c>
      <c r="M175" s="143" t="s">
        <v>2997</v>
      </c>
      <c r="N175" s="144"/>
      <c r="O175" s="144"/>
      <c r="P175" s="144" t="s">
        <v>2998</v>
      </c>
      <c r="Q175" s="144" t="s">
        <v>2999</v>
      </c>
      <c r="R175" s="143" t="s">
        <v>3000</v>
      </c>
      <c r="S175" s="143" t="s">
        <v>3001</v>
      </c>
      <c r="T175" s="143" t="s">
        <v>3002</v>
      </c>
      <c r="U175" s="144" t="s">
        <v>3003</v>
      </c>
      <c r="V175" s="144"/>
      <c r="W175" s="142" t="s">
        <v>3004</v>
      </c>
      <c r="X175" s="143" t="s">
        <v>3005</v>
      </c>
      <c r="Y175" s="143" t="s">
        <v>3006</v>
      </c>
      <c r="Z175" s="143" t="s">
        <v>3007</v>
      </c>
      <c r="AA175" s="144" t="s">
        <v>3008</v>
      </c>
      <c r="AB175" s="144"/>
      <c r="AC175" s="144"/>
      <c r="AD175" s="144" t="s">
        <v>3009</v>
      </c>
      <c r="AE175" s="144" t="s">
        <v>3010</v>
      </c>
      <c r="AF175" s="144" t="s">
        <v>310</v>
      </c>
      <c r="AG175" s="144" t="s">
        <v>3011</v>
      </c>
      <c r="AH175" s="144" t="s">
        <v>3012</v>
      </c>
      <c r="AI175" s="235"/>
      <c r="AJ175" s="156">
        <v>1</v>
      </c>
      <c r="AK175" s="156">
        <f>VLOOKUP(A175,匹配!A:B,2,0)</f>
        <v>2</v>
      </c>
      <c r="AL175" s="156">
        <f t="shared" si="6"/>
        <v>3</v>
      </c>
      <c r="AM175" s="156">
        <f>VLOOKUP(A175,匹配!E:L,8,0)</f>
        <v>0</v>
      </c>
      <c r="AN175" s="156">
        <f>VLOOKUP(A175,匹配!E:F,2,0)</f>
        <v>0</v>
      </c>
      <c r="AO175" s="156"/>
      <c r="AP175" s="156">
        <f>VLOOKUP(A175,匹配!E:H,4,0)</f>
        <v>0</v>
      </c>
      <c r="AQ175" s="156">
        <f>VLOOKUP(A175,匹配!E:N,10,0)</f>
        <v>0</v>
      </c>
      <c r="AR175" s="156">
        <f>VLOOKUP(A175,匹配!E:I,5,0)</f>
        <v>0</v>
      </c>
      <c r="AS175" s="156">
        <f>VLOOKUP(A175,匹配!E:K,7,0)</f>
        <v>0</v>
      </c>
      <c r="AT175" s="156"/>
      <c r="AU175" s="156">
        <f>VLOOKUP(A175,匹配!E:M,9,0)</f>
        <v>3.375</v>
      </c>
      <c r="AV175" s="156"/>
      <c r="AW175" s="156"/>
      <c r="AX175" s="242"/>
      <c r="AY175" s="243"/>
      <c r="AZ175" s="156">
        <f t="shared" si="7"/>
        <v>22</v>
      </c>
      <c r="BA175" s="156">
        <f t="shared" si="8"/>
        <v>22</v>
      </c>
      <c r="BB175" s="156">
        <f>VLOOKUP(A175,过21点!A:AS,45,0)</f>
        <v>21</v>
      </c>
      <c r="BC175" s="156">
        <f>VLOOKUP(A175,过21点!A:AT,46,0)</f>
        <v>22</v>
      </c>
      <c r="BD175" s="156"/>
      <c r="BE175" s="156">
        <f>VLOOKUP(A175,过21点!A:AV,48,0)</f>
        <v>7</v>
      </c>
      <c r="BF175" s="156"/>
      <c r="BG175" s="156"/>
    </row>
    <row r="176" customHeight="1" spans="1:59">
      <c r="A176" s="199" t="s">
        <v>3013</v>
      </c>
      <c r="B176" s="199" t="s">
        <v>53</v>
      </c>
      <c r="C176" s="199" t="s">
        <v>2924</v>
      </c>
      <c r="D176" s="199" t="s">
        <v>3014</v>
      </c>
      <c r="E176" s="144" t="s">
        <v>3015</v>
      </c>
      <c r="F176" s="143" t="s">
        <v>3016</v>
      </c>
      <c r="G176" s="144"/>
      <c r="H176" s="144"/>
      <c r="I176" s="144" t="s">
        <v>3017</v>
      </c>
      <c r="J176" s="144" t="s">
        <v>3018</v>
      </c>
      <c r="K176" s="144" t="s">
        <v>3019</v>
      </c>
      <c r="L176" s="144" t="s">
        <v>3020</v>
      </c>
      <c r="M176" s="144" t="s">
        <v>3021</v>
      </c>
      <c r="N176" s="144"/>
      <c r="O176" s="144"/>
      <c r="P176" s="144" t="s">
        <v>1863</v>
      </c>
      <c r="Q176" s="144" t="s">
        <v>3022</v>
      </c>
      <c r="R176" s="143" t="s">
        <v>3023</v>
      </c>
      <c r="S176" s="144" t="s">
        <v>3024</v>
      </c>
      <c r="T176" s="144" t="s">
        <v>3025</v>
      </c>
      <c r="U176" s="144"/>
      <c r="V176" s="144"/>
      <c r="W176" s="144" t="s">
        <v>3026</v>
      </c>
      <c r="X176" s="143" t="s">
        <v>3027</v>
      </c>
      <c r="Y176" s="144" t="s">
        <v>2774</v>
      </c>
      <c r="Z176" s="144" t="s">
        <v>2865</v>
      </c>
      <c r="AA176" s="144" t="s">
        <v>3028</v>
      </c>
      <c r="AB176" s="144"/>
      <c r="AC176" s="144"/>
      <c r="AD176" s="144" t="s">
        <v>3029</v>
      </c>
      <c r="AE176" s="144" t="s">
        <v>2840</v>
      </c>
      <c r="AF176" s="144" t="s">
        <v>3030</v>
      </c>
      <c r="AG176" s="144" t="s">
        <v>3031</v>
      </c>
      <c r="AH176" s="144" t="s">
        <v>3032</v>
      </c>
      <c r="AI176" s="144"/>
      <c r="AJ176" s="156"/>
      <c r="AK176" s="156"/>
      <c r="AL176" s="156">
        <f t="shared" si="6"/>
        <v>0</v>
      </c>
      <c r="AM176" s="156">
        <f>VLOOKUP(A176,匹配!E:L,8,0)</f>
        <v>0</v>
      </c>
      <c r="AN176" s="156">
        <f>VLOOKUP(A176,匹配!E:F,2,0)</f>
        <v>0</v>
      </c>
      <c r="AO176" s="156"/>
      <c r="AP176" s="156">
        <f>VLOOKUP(A176,匹配!E:H,4,0)</f>
        <v>0</v>
      </c>
      <c r="AQ176" s="156">
        <f>VLOOKUP(A176,匹配!E:N,10,0)</f>
        <v>0</v>
      </c>
      <c r="AR176" s="156">
        <f>VLOOKUP(A176,匹配!E:I,5,0)</f>
        <v>0</v>
      </c>
      <c r="AS176" s="156">
        <f>VLOOKUP(A176,匹配!E:K,7,0)</f>
        <v>0</v>
      </c>
      <c r="AT176" s="156"/>
      <c r="AU176" s="156">
        <f>VLOOKUP(A176,匹配!E:M,9,0)</f>
        <v>1.125</v>
      </c>
      <c r="AV176" s="156"/>
      <c r="AW176" s="156"/>
      <c r="AX176" s="242"/>
      <c r="AY176" s="243"/>
      <c r="AZ176" s="156">
        <f t="shared" si="7"/>
        <v>22</v>
      </c>
      <c r="BA176" s="156">
        <f t="shared" si="8"/>
        <v>22</v>
      </c>
      <c r="BB176" s="156">
        <f>VLOOKUP(A176,过21点!A:AS,45,0)</f>
        <v>18</v>
      </c>
      <c r="BC176" s="156">
        <f>VLOOKUP(A176,过21点!A:AT,46,0)</f>
        <v>22</v>
      </c>
      <c r="BD176" s="156"/>
      <c r="BE176" s="156">
        <f>VLOOKUP(A176,过21点!A:AV,48,0)</f>
        <v>4</v>
      </c>
      <c r="BF176" s="156"/>
      <c r="BG176" s="156"/>
    </row>
    <row r="177" customHeight="1" spans="1:59">
      <c r="A177" s="199" t="s">
        <v>3033</v>
      </c>
      <c r="B177" s="199" t="s">
        <v>53</v>
      </c>
      <c r="C177" s="199" t="s">
        <v>2924</v>
      </c>
      <c r="D177" s="199" t="s">
        <v>356</v>
      </c>
      <c r="E177" s="144" t="s">
        <v>3034</v>
      </c>
      <c r="F177" s="144" t="s">
        <v>3035</v>
      </c>
      <c r="G177" s="144"/>
      <c r="H177" s="144"/>
      <c r="I177" s="144" t="s">
        <v>2943</v>
      </c>
      <c r="J177" s="144" t="s">
        <v>3036</v>
      </c>
      <c r="K177" s="144" t="s">
        <v>3037</v>
      </c>
      <c r="L177" s="144" t="s">
        <v>3036</v>
      </c>
      <c r="M177" s="144" t="s">
        <v>3038</v>
      </c>
      <c r="N177" s="144"/>
      <c r="O177" s="144"/>
      <c r="P177" s="144" t="s">
        <v>3039</v>
      </c>
      <c r="Q177" s="144" t="s">
        <v>3040</v>
      </c>
      <c r="R177" s="144" t="s">
        <v>3041</v>
      </c>
      <c r="S177" s="144" t="s">
        <v>3042</v>
      </c>
      <c r="T177" s="144" t="s">
        <v>3043</v>
      </c>
      <c r="U177" s="144"/>
      <c r="V177" s="144"/>
      <c r="W177" s="144" t="s">
        <v>3044</v>
      </c>
      <c r="X177" s="144" t="s">
        <v>3045</v>
      </c>
      <c r="Y177" s="144" t="s">
        <v>3046</v>
      </c>
      <c r="Z177" s="144" t="s">
        <v>3047</v>
      </c>
      <c r="AA177" s="144" t="s">
        <v>3048</v>
      </c>
      <c r="AB177" s="144"/>
      <c r="AC177" s="144"/>
      <c r="AD177" s="143" t="s">
        <v>3049</v>
      </c>
      <c r="AE177" s="144" t="s">
        <v>3050</v>
      </c>
      <c r="AF177" s="144" t="s">
        <v>3051</v>
      </c>
      <c r="AG177" s="144" t="s">
        <v>3052</v>
      </c>
      <c r="AH177" s="144" t="s">
        <v>3053</v>
      </c>
      <c r="AI177" s="144"/>
      <c r="AJ177" s="156"/>
      <c r="AK177" s="156">
        <f>VLOOKUP(A177,匹配!A:B,2,0)</f>
        <v>1</v>
      </c>
      <c r="AL177" s="156">
        <f t="shared" si="6"/>
        <v>1</v>
      </c>
      <c r="AM177" s="156"/>
      <c r="AN177" s="156"/>
      <c r="AO177" s="156"/>
      <c r="AP177" s="156"/>
      <c r="AQ177" s="156"/>
      <c r="AR177" s="156"/>
      <c r="AS177" s="156"/>
      <c r="AT177" s="156"/>
      <c r="AU177" s="156"/>
      <c r="AV177" s="156"/>
      <c r="AW177" s="156"/>
      <c r="AX177" s="242"/>
      <c r="AY177" s="243"/>
      <c r="AZ177" s="156">
        <f t="shared" si="7"/>
        <v>22</v>
      </c>
      <c r="BA177" s="156">
        <f t="shared" si="8"/>
        <v>22</v>
      </c>
      <c r="BB177" s="156">
        <f>VLOOKUP(A177,过21点!A:AS,45,0)</f>
        <v>16</v>
      </c>
      <c r="BC177" s="156">
        <f>VLOOKUP(A177,过21点!A:AT,46,0)</f>
        <v>17</v>
      </c>
      <c r="BD177" s="156"/>
      <c r="BE177" s="156">
        <f>VLOOKUP(A177,过21点!A:AV,48,0)</f>
        <v>1.625</v>
      </c>
      <c r="BF177" s="156"/>
      <c r="BG177" s="156"/>
    </row>
    <row r="178" customHeight="1" spans="1:59">
      <c r="A178" s="199" t="s">
        <v>3054</v>
      </c>
      <c r="B178" s="199" t="s">
        <v>53</v>
      </c>
      <c r="C178" s="199" t="s">
        <v>2924</v>
      </c>
      <c r="D178" s="199" t="s">
        <v>294</v>
      </c>
      <c r="E178" s="142" t="s">
        <v>3055</v>
      </c>
      <c r="F178" s="143" t="s">
        <v>3056</v>
      </c>
      <c r="G178" s="144"/>
      <c r="H178" s="144"/>
      <c r="I178" s="142" t="s">
        <v>3057</v>
      </c>
      <c r="J178" s="142" t="s">
        <v>3058</v>
      </c>
      <c r="K178" s="142" t="s">
        <v>3059</v>
      </c>
      <c r="L178" s="143" t="s">
        <v>3060</v>
      </c>
      <c r="M178" s="144" t="s">
        <v>3061</v>
      </c>
      <c r="N178" s="144"/>
      <c r="O178" s="144"/>
      <c r="P178" s="144" t="s">
        <v>3062</v>
      </c>
      <c r="Q178" s="144" t="s">
        <v>3063</v>
      </c>
      <c r="R178" s="144" t="s">
        <v>3064</v>
      </c>
      <c r="S178" s="142" t="s">
        <v>3065</v>
      </c>
      <c r="T178" s="143" t="s">
        <v>3066</v>
      </c>
      <c r="U178" s="144"/>
      <c r="V178" s="144"/>
      <c r="W178" s="142" t="s">
        <v>3067</v>
      </c>
      <c r="X178" s="143" t="s">
        <v>3068</v>
      </c>
      <c r="Y178" s="142" t="s">
        <v>3069</v>
      </c>
      <c r="Z178" s="143" t="s">
        <v>3070</v>
      </c>
      <c r="AA178" s="144" t="s">
        <v>3071</v>
      </c>
      <c r="AB178" s="144"/>
      <c r="AC178" s="144"/>
      <c r="AD178" s="142" t="s">
        <v>3072</v>
      </c>
      <c r="AE178" s="142" t="s">
        <v>845</v>
      </c>
      <c r="AF178" s="144" t="s">
        <v>2134</v>
      </c>
      <c r="AG178" s="142" t="s">
        <v>3073</v>
      </c>
      <c r="AH178" s="144" t="s">
        <v>3074</v>
      </c>
      <c r="AI178" s="235"/>
      <c r="AJ178" s="156">
        <v>10</v>
      </c>
      <c r="AK178" s="156">
        <f>VLOOKUP(A178,匹配!A:B,2,0)</f>
        <v>3</v>
      </c>
      <c r="AL178" s="156">
        <f t="shared" si="6"/>
        <v>13</v>
      </c>
      <c r="AM178" s="156">
        <f>VLOOKUP(A178,匹配!E:L,8,0)</f>
        <v>0</v>
      </c>
      <c r="AN178" s="156">
        <f>VLOOKUP(A178,匹配!E:F,2,0)</f>
        <v>0</v>
      </c>
      <c r="AO178" s="156"/>
      <c r="AP178" s="156">
        <f>VLOOKUP(A178,匹配!E:H,4,0)</f>
        <v>0</v>
      </c>
      <c r="AQ178" s="156">
        <f>VLOOKUP(A178,匹配!E:N,10,0)</f>
        <v>0</v>
      </c>
      <c r="AR178" s="156">
        <f>VLOOKUP(A178,匹配!E:I,5,0)</f>
        <v>0</v>
      </c>
      <c r="AS178" s="156">
        <f>VLOOKUP(A178,匹配!E:K,7,0)</f>
        <v>0</v>
      </c>
      <c r="AT178" s="156"/>
      <c r="AU178" s="156">
        <f>VLOOKUP(A178,匹配!E:M,9,0)</f>
        <v>0.625</v>
      </c>
      <c r="AV178" s="156"/>
      <c r="AW178" s="156"/>
      <c r="AX178" s="242"/>
      <c r="AY178" s="243"/>
      <c r="AZ178" s="156">
        <f t="shared" si="7"/>
        <v>22</v>
      </c>
      <c r="BA178" s="156">
        <f t="shared" si="8"/>
        <v>22</v>
      </c>
      <c r="BB178" s="156">
        <f>VLOOKUP(A178,过21点!A:AS,45,0)</f>
        <v>15</v>
      </c>
      <c r="BC178" s="156">
        <f>VLOOKUP(A178,过21点!A:AT,46,0)</f>
        <v>20</v>
      </c>
      <c r="BD178" s="156"/>
      <c r="BE178" s="156">
        <f>VLOOKUP(A178,过21点!A:AV,48,0)</f>
        <v>4.375</v>
      </c>
      <c r="BF178" s="156"/>
      <c r="BG178" s="156"/>
    </row>
    <row r="179" customHeight="1" spans="1:59">
      <c r="A179" s="199" t="s">
        <v>3075</v>
      </c>
      <c r="B179" s="199" t="s">
        <v>53</v>
      </c>
      <c r="C179" s="199" t="s">
        <v>2924</v>
      </c>
      <c r="D179" s="199" t="s">
        <v>3076</v>
      </c>
      <c r="E179" s="144" t="s">
        <v>3077</v>
      </c>
      <c r="F179" s="143" t="s">
        <v>3078</v>
      </c>
      <c r="G179" s="144"/>
      <c r="H179" s="144"/>
      <c r="I179" s="144" t="s">
        <v>3079</v>
      </c>
      <c r="J179" s="143" t="s">
        <v>3080</v>
      </c>
      <c r="K179" s="144" t="s">
        <v>3081</v>
      </c>
      <c r="L179" s="144" t="s">
        <v>3082</v>
      </c>
      <c r="M179" s="143" t="s">
        <v>3083</v>
      </c>
      <c r="N179" s="144"/>
      <c r="O179" s="144"/>
      <c r="P179" s="144" t="s">
        <v>3084</v>
      </c>
      <c r="Q179" s="144" t="s">
        <v>2976</v>
      </c>
      <c r="R179" s="143" t="s">
        <v>3085</v>
      </c>
      <c r="S179" s="142" t="s">
        <v>3086</v>
      </c>
      <c r="T179" s="143" t="s">
        <v>3087</v>
      </c>
      <c r="U179" s="144"/>
      <c r="V179" s="144"/>
      <c r="W179" s="144" t="s">
        <v>3088</v>
      </c>
      <c r="X179" s="144" t="s">
        <v>3089</v>
      </c>
      <c r="Y179" s="142" t="s">
        <v>2760</v>
      </c>
      <c r="Z179" s="142" t="s">
        <v>3090</v>
      </c>
      <c r="AA179" s="143" t="s">
        <v>3091</v>
      </c>
      <c r="AB179" s="144"/>
      <c r="AC179" s="144"/>
      <c r="AD179" s="144" t="s">
        <v>3092</v>
      </c>
      <c r="AE179" s="143" t="s">
        <v>3093</v>
      </c>
      <c r="AF179" s="144" t="s">
        <v>3094</v>
      </c>
      <c r="AG179" s="144" t="s">
        <v>2988</v>
      </c>
      <c r="AH179" s="144" t="s">
        <v>3095</v>
      </c>
      <c r="AI179" s="144"/>
      <c r="AJ179" s="156">
        <v>3</v>
      </c>
      <c r="AK179" s="156"/>
      <c r="AL179" s="156">
        <f t="shared" si="6"/>
        <v>3</v>
      </c>
      <c r="AM179" s="156">
        <f>VLOOKUP(A179,匹配!E:L,8,0)</f>
        <v>0</v>
      </c>
      <c r="AN179" s="156">
        <f>VLOOKUP(A179,匹配!E:F,2,0)</f>
        <v>0</v>
      </c>
      <c r="AO179" s="156"/>
      <c r="AP179" s="156">
        <f>VLOOKUP(A179,匹配!E:H,4,0)</f>
        <v>0</v>
      </c>
      <c r="AQ179" s="156">
        <f>VLOOKUP(A179,匹配!E:N,10,0)</f>
        <v>0</v>
      </c>
      <c r="AR179" s="156">
        <f>VLOOKUP(A179,匹配!E:I,5,0)</f>
        <v>0</v>
      </c>
      <c r="AS179" s="156">
        <f>VLOOKUP(A179,匹配!E:K,7,0)</f>
        <v>0</v>
      </c>
      <c r="AT179" s="156"/>
      <c r="AU179" s="156">
        <f>VLOOKUP(A179,匹配!E:M,9,0)</f>
        <v>2.25</v>
      </c>
      <c r="AV179" s="156"/>
      <c r="AW179" s="156"/>
      <c r="AX179" s="242"/>
      <c r="AY179" s="243"/>
      <c r="AZ179" s="156">
        <f t="shared" si="7"/>
        <v>22</v>
      </c>
      <c r="BA179" s="156">
        <f t="shared" si="8"/>
        <v>22</v>
      </c>
      <c r="BB179" s="156">
        <f>VLOOKUP(A179,过21点!A:AS,45,0)</f>
        <v>21</v>
      </c>
      <c r="BC179" s="156">
        <f>VLOOKUP(A179,过21点!A:AT,46,0)</f>
        <v>21</v>
      </c>
      <c r="BD179" s="156"/>
      <c r="BE179" s="156">
        <f>VLOOKUP(A179,过21点!A:AV,48,0)</f>
        <v>5.25</v>
      </c>
      <c r="BF179" s="156"/>
      <c r="BG179" s="156"/>
    </row>
    <row r="180" customHeight="1" spans="1:59">
      <c r="A180" s="199" t="s">
        <v>3096</v>
      </c>
      <c r="B180" s="199" t="s">
        <v>53</v>
      </c>
      <c r="C180" s="199" t="s">
        <v>2924</v>
      </c>
      <c r="D180" s="199" t="s">
        <v>294</v>
      </c>
      <c r="E180" s="142" t="s">
        <v>3097</v>
      </c>
      <c r="F180" s="143" t="s">
        <v>937</v>
      </c>
      <c r="G180" s="144"/>
      <c r="H180" s="144"/>
      <c r="I180" s="143"/>
      <c r="J180" s="144" t="s">
        <v>3098</v>
      </c>
      <c r="K180" s="144" t="s">
        <v>3099</v>
      </c>
      <c r="L180" s="142" t="s">
        <v>3100</v>
      </c>
      <c r="M180" s="144" t="s">
        <v>3101</v>
      </c>
      <c r="N180" s="144"/>
      <c r="O180" s="144"/>
      <c r="P180" s="144" t="s">
        <v>3102</v>
      </c>
      <c r="Q180" s="144" t="s">
        <v>2336</v>
      </c>
      <c r="R180" s="144" t="s">
        <v>2011</v>
      </c>
      <c r="S180" s="144" t="s">
        <v>3103</v>
      </c>
      <c r="T180" s="144" t="s">
        <v>3104</v>
      </c>
      <c r="U180" s="144"/>
      <c r="V180" s="144"/>
      <c r="W180" s="144" t="s">
        <v>3105</v>
      </c>
      <c r="X180" s="143" t="s">
        <v>3106</v>
      </c>
      <c r="Y180" s="142" t="s">
        <v>3107</v>
      </c>
      <c r="Z180" s="143" t="s">
        <v>3108</v>
      </c>
      <c r="AA180" s="144" t="s">
        <v>3109</v>
      </c>
      <c r="AB180" s="144"/>
      <c r="AC180" s="144"/>
      <c r="AD180" s="144" t="s">
        <v>3110</v>
      </c>
      <c r="AE180" s="144" t="s">
        <v>3111</v>
      </c>
      <c r="AF180" s="143" t="s">
        <v>3112</v>
      </c>
      <c r="AG180" s="144" t="s">
        <v>3113</v>
      </c>
      <c r="AH180" s="144" t="s">
        <v>3114</v>
      </c>
      <c r="AI180" s="144"/>
      <c r="AJ180" s="156">
        <v>3</v>
      </c>
      <c r="AK180" s="156">
        <f>VLOOKUP(A180,匹配!A:B,2,0)</f>
        <v>3</v>
      </c>
      <c r="AL180" s="156">
        <f t="shared" si="6"/>
        <v>6</v>
      </c>
      <c r="AM180" s="156">
        <f>VLOOKUP(A180,匹配!E:L,8,0)</f>
        <v>0</v>
      </c>
      <c r="AN180" s="156">
        <f>VLOOKUP(A180,匹配!E:F,2,0)</f>
        <v>0</v>
      </c>
      <c r="AO180" s="156"/>
      <c r="AP180" s="156">
        <f>VLOOKUP(A180,匹配!E:H,4,0)</f>
        <v>0</v>
      </c>
      <c r="AQ180" s="156">
        <f>VLOOKUP(A180,匹配!E:N,10,0)</f>
        <v>0</v>
      </c>
      <c r="AR180" s="156">
        <f>VLOOKUP(A180,匹配!E:I,5,0)</f>
        <v>0</v>
      </c>
      <c r="AS180" s="156">
        <f>VLOOKUP(A180,匹配!E:K,7,0)</f>
        <v>0</v>
      </c>
      <c r="AT180" s="156"/>
      <c r="AU180" s="156">
        <f>VLOOKUP(A180,匹配!E:M,9,0)</f>
        <v>1.125</v>
      </c>
      <c r="AV180" s="156"/>
      <c r="AW180" s="156"/>
      <c r="AX180" s="242"/>
      <c r="AY180" s="243"/>
      <c r="AZ180" s="156">
        <f t="shared" si="7"/>
        <v>22</v>
      </c>
      <c r="BA180" s="156">
        <f t="shared" si="8"/>
        <v>22</v>
      </c>
      <c r="BB180" s="156">
        <f>VLOOKUP(A180,过21点!A:AS,45,0)</f>
        <v>15</v>
      </c>
      <c r="BC180" s="156">
        <f>VLOOKUP(A180,过21点!A:AT,46,0)</f>
        <v>20</v>
      </c>
      <c r="BD180" s="156"/>
      <c r="BE180" s="156">
        <f>VLOOKUP(A180,过21点!A:AV,48,0)</f>
        <v>1.75</v>
      </c>
      <c r="BF180" s="156"/>
      <c r="BG180" s="156"/>
    </row>
    <row r="181" customHeight="1" spans="1:59">
      <c r="A181" s="199" t="s">
        <v>3115</v>
      </c>
      <c r="B181" s="199" t="s">
        <v>53</v>
      </c>
      <c r="C181" s="199" t="s">
        <v>2924</v>
      </c>
      <c r="D181" s="199" t="s">
        <v>3014</v>
      </c>
      <c r="E181" s="144" t="s">
        <v>3116</v>
      </c>
      <c r="F181" s="144" t="s">
        <v>3117</v>
      </c>
      <c r="G181" s="144"/>
      <c r="H181" s="144"/>
      <c r="I181" s="144" t="s">
        <v>3118</v>
      </c>
      <c r="J181" s="144" t="s">
        <v>3119</v>
      </c>
      <c r="K181" s="144" t="s">
        <v>813</v>
      </c>
      <c r="L181" s="144" t="s">
        <v>3120</v>
      </c>
      <c r="M181" s="143" t="s">
        <v>3121</v>
      </c>
      <c r="N181" s="144"/>
      <c r="O181" s="144"/>
      <c r="P181" s="144" t="s">
        <v>3122</v>
      </c>
      <c r="Q181" s="144" t="s">
        <v>3123</v>
      </c>
      <c r="R181" s="144" t="s">
        <v>3124</v>
      </c>
      <c r="S181" s="144" t="s">
        <v>3125</v>
      </c>
      <c r="T181" s="144" t="s">
        <v>3126</v>
      </c>
      <c r="U181" s="144"/>
      <c r="V181" s="144"/>
      <c r="W181" s="144" t="s">
        <v>582</v>
      </c>
      <c r="X181" s="144" t="s">
        <v>949</v>
      </c>
      <c r="Y181" s="144" t="s">
        <v>3127</v>
      </c>
      <c r="Z181" s="144" t="s">
        <v>3128</v>
      </c>
      <c r="AA181" s="144" t="s">
        <v>3129</v>
      </c>
      <c r="AB181" s="144"/>
      <c r="AC181" s="144"/>
      <c r="AD181" s="144" t="s">
        <v>3130</v>
      </c>
      <c r="AE181" s="144" t="s">
        <v>3131</v>
      </c>
      <c r="AF181" s="144" t="s">
        <v>3132</v>
      </c>
      <c r="AG181" s="144" t="s">
        <v>3133</v>
      </c>
      <c r="AH181" s="144" t="s">
        <v>2015</v>
      </c>
      <c r="AI181" s="144"/>
      <c r="AJ181" s="156"/>
      <c r="AK181" s="156"/>
      <c r="AL181" s="156">
        <f t="shared" si="6"/>
        <v>0</v>
      </c>
      <c r="AM181" s="156">
        <f>VLOOKUP(A181,匹配!E:L,8,0)</f>
        <v>0</v>
      </c>
      <c r="AN181" s="156">
        <f>VLOOKUP(A181,匹配!E:F,2,0)</f>
        <v>0</v>
      </c>
      <c r="AO181" s="156"/>
      <c r="AP181" s="156">
        <f>VLOOKUP(A181,匹配!E:H,4,0)</f>
        <v>0</v>
      </c>
      <c r="AQ181" s="156">
        <f>VLOOKUP(A181,匹配!E:N,10,0)</f>
        <v>0</v>
      </c>
      <c r="AR181" s="156">
        <f>VLOOKUP(A181,匹配!E:I,5,0)</f>
        <v>0</v>
      </c>
      <c r="AS181" s="156">
        <f>VLOOKUP(A181,匹配!E:K,7,0)</f>
        <v>0</v>
      </c>
      <c r="AT181" s="156"/>
      <c r="AU181" s="156">
        <f>VLOOKUP(A181,匹配!E:M,9,0)</f>
        <v>0.375</v>
      </c>
      <c r="AV181" s="156"/>
      <c r="AW181" s="156"/>
      <c r="AX181" s="242"/>
      <c r="AY181" s="243"/>
      <c r="AZ181" s="156">
        <f t="shared" si="7"/>
        <v>22</v>
      </c>
      <c r="BA181" s="156">
        <f t="shared" si="8"/>
        <v>22</v>
      </c>
      <c r="BB181" s="156">
        <f>VLOOKUP(A181,过21点!A:AS,45,0)</f>
        <v>2</v>
      </c>
      <c r="BC181" s="156">
        <f>VLOOKUP(A181,过21点!A:AT,46,0)</f>
        <v>2</v>
      </c>
      <c r="BD181" s="156"/>
      <c r="BE181" s="156">
        <f>VLOOKUP(A181,过21点!A:AV,48,0)</f>
        <v>0.75</v>
      </c>
      <c r="BF181" s="156"/>
      <c r="BG181" s="156"/>
    </row>
    <row r="182" customHeight="1" spans="1:59">
      <c r="A182" s="199" t="s">
        <v>3134</v>
      </c>
      <c r="B182" s="199" t="s">
        <v>53</v>
      </c>
      <c r="C182" s="199" t="s">
        <v>3135</v>
      </c>
      <c r="D182" s="199" t="s">
        <v>162</v>
      </c>
      <c r="E182" s="144" t="s">
        <v>3136</v>
      </c>
      <c r="F182" s="143" t="s">
        <v>3137</v>
      </c>
      <c r="G182" s="144"/>
      <c r="H182" s="144"/>
      <c r="I182" s="144" t="s">
        <v>3138</v>
      </c>
      <c r="J182" s="143" t="s">
        <v>3139</v>
      </c>
      <c r="K182" s="144" t="s">
        <v>1929</v>
      </c>
      <c r="L182" s="144" t="s">
        <v>3140</v>
      </c>
      <c r="M182" s="144" t="s">
        <v>2763</v>
      </c>
      <c r="N182" s="144"/>
      <c r="O182" s="144"/>
      <c r="P182" s="144" t="s">
        <v>3141</v>
      </c>
      <c r="Q182" s="144" t="s">
        <v>99</v>
      </c>
      <c r="R182" s="144" t="s">
        <v>3142</v>
      </c>
      <c r="S182" s="144" t="s">
        <v>3143</v>
      </c>
      <c r="T182" s="144" t="s">
        <v>3144</v>
      </c>
      <c r="U182" s="144"/>
      <c r="V182" s="144"/>
      <c r="W182" s="144" t="s">
        <v>3145</v>
      </c>
      <c r="X182" s="143" t="s">
        <v>3146</v>
      </c>
      <c r="Y182" s="143" t="s">
        <v>3147</v>
      </c>
      <c r="Z182" s="144" t="s">
        <v>3148</v>
      </c>
      <c r="AA182" s="143" t="s">
        <v>3149</v>
      </c>
      <c r="AB182" s="144"/>
      <c r="AC182" s="144"/>
      <c r="AD182" s="144" t="s">
        <v>1012</v>
      </c>
      <c r="AE182" s="144" t="s">
        <v>2433</v>
      </c>
      <c r="AF182" s="144" t="s">
        <v>3150</v>
      </c>
      <c r="AG182" s="144" t="s">
        <v>3151</v>
      </c>
      <c r="AH182" s="144" t="s">
        <v>3152</v>
      </c>
      <c r="AI182" s="144"/>
      <c r="AJ182" s="156"/>
      <c r="AK182" s="156">
        <f>VLOOKUP(A182,匹配!A:B,2,0)</f>
        <v>3</v>
      </c>
      <c r="AL182" s="156">
        <f t="shared" si="6"/>
        <v>3</v>
      </c>
      <c r="AM182" s="156">
        <f>VLOOKUP(A182,匹配!E:L,8,0)</f>
        <v>0</v>
      </c>
      <c r="AN182" s="156">
        <f>VLOOKUP(A182,匹配!E:F,2,0)</f>
        <v>0</v>
      </c>
      <c r="AO182" s="156"/>
      <c r="AP182" s="156">
        <f>VLOOKUP(A182,匹配!E:H,4,0)</f>
        <v>0</v>
      </c>
      <c r="AQ182" s="156">
        <f>VLOOKUP(A182,匹配!E:N,10,0)</f>
        <v>0</v>
      </c>
      <c r="AR182" s="156">
        <f>VLOOKUP(A182,匹配!E:I,5,0)</f>
        <v>0</v>
      </c>
      <c r="AS182" s="156">
        <f>VLOOKUP(A182,匹配!E:K,7,0)</f>
        <v>0</v>
      </c>
      <c r="AT182" s="156"/>
      <c r="AU182" s="156">
        <f>VLOOKUP(A182,匹配!E:M,9,0)</f>
        <v>0.25</v>
      </c>
      <c r="AV182" s="156"/>
      <c r="AW182" s="156"/>
      <c r="AX182" s="242"/>
      <c r="AY182" s="243"/>
      <c r="AZ182" s="156">
        <f t="shared" si="7"/>
        <v>22</v>
      </c>
      <c r="BA182" s="156">
        <f t="shared" si="8"/>
        <v>22</v>
      </c>
      <c r="BB182" s="156">
        <f>VLOOKUP(A182,过21点!A:AS,45,0)</f>
        <v>13</v>
      </c>
      <c r="BC182" s="156">
        <f>VLOOKUP(A182,过21点!A:AT,46,0)</f>
        <v>16</v>
      </c>
      <c r="BD182" s="156"/>
      <c r="BE182" s="156">
        <f>VLOOKUP(A182,过21点!A:AV,48,0)</f>
        <v>4.25</v>
      </c>
      <c r="BF182" s="156"/>
      <c r="BG182" s="156"/>
    </row>
    <row r="183" customHeight="1" spans="1:59">
      <c r="A183" s="199" t="s">
        <v>3153</v>
      </c>
      <c r="B183" s="199" t="s">
        <v>53</v>
      </c>
      <c r="C183" s="199" t="s">
        <v>3135</v>
      </c>
      <c r="D183" s="199" t="s">
        <v>162</v>
      </c>
      <c r="E183" s="144"/>
      <c r="F183" s="144"/>
      <c r="G183" s="144"/>
      <c r="H183" s="144"/>
      <c r="I183" s="144"/>
      <c r="J183" s="144"/>
      <c r="K183" s="144"/>
      <c r="L183" s="144"/>
      <c r="M183" s="144"/>
      <c r="N183" s="144"/>
      <c r="O183" s="144"/>
      <c r="P183" s="144"/>
      <c r="Q183" s="144"/>
      <c r="R183" s="144"/>
      <c r="S183" s="144"/>
      <c r="T183" s="144"/>
      <c r="U183" s="144"/>
      <c r="V183" s="144"/>
      <c r="W183" s="142" t="s">
        <v>3154</v>
      </c>
      <c r="X183" s="144" t="s">
        <v>3155</v>
      </c>
      <c r="Y183" s="144" t="s">
        <v>3156</v>
      </c>
      <c r="Z183" s="143" t="s">
        <v>3157</v>
      </c>
      <c r="AA183" s="144" t="s">
        <v>3158</v>
      </c>
      <c r="AB183" s="144"/>
      <c r="AC183" s="144"/>
      <c r="AD183" s="144" t="s">
        <v>3159</v>
      </c>
      <c r="AE183" s="144" t="s">
        <v>3160</v>
      </c>
      <c r="AF183" s="144" t="s">
        <v>3161</v>
      </c>
      <c r="AG183" s="144" t="s">
        <v>3162</v>
      </c>
      <c r="AH183" s="144" t="s">
        <v>3163</v>
      </c>
      <c r="AI183" s="144"/>
      <c r="AJ183" s="156"/>
      <c r="AK183" s="156">
        <f>VLOOKUP(A183,匹配!A:B,2,0)</f>
        <v>1</v>
      </c>
      <c r="AL183" s="156">
        <f t="shared" si="6"/>
        <v>1</v>
      </c>
      <c r="AM183" s="156"/>
      <c r="AN183" s="156"/>
      <c r="AO183" s="156"/>
      <c r="AP183" s="156"/>
      <c r="AQ183" s="156"/>
      <c r="AR183" s="156"/>
      <c r="AS183" s="156"/>
      <c r="AT183" s="156"/>
      <c r="AU183" s="156"/>
      <c r="AV183" s="156">
        <f>VLOOKUP(A183,入职!A:L,12,0)</f>
        <v>12</v>
      </c>
      <c r="AW183" s="156"/>
      <c r="AX183" s="242">
        <f>VLOOKUP(A183,入职!A:I,9,0)</f>
        <v>43178</v>
      </c>
      <c r="AY183" s="243"/>
      <c r="AZ183" s="156">
        <f t="shared" si="7"/>
        <v>10</v>
      </c>
      <c r="BA183" s="156">
        <f t="shared" si="8"/>
        <v>10</v>
      </c>
      <c r="BB183" s="156">
        <f>VLOOKUP(A183,过21点!A:AS,45,0)</f>
        <v>4</v>
      </c>
      <c r="BC183" s="156">
        <f>VLOOKUP(A183,过21点!A:AT,46,0)</f>
        <v>5</v>
      </c>
      <c r="BD183" s="156"/>
      <c r="BE183" s="156">
        <f>VLOOKUP(A183,过21点!A:AV,48,0)</f>
        <v>1.25</v>
      </c>
      <c r="BF183" s="156"/>
      <c r="BG183" s="156"/>
    </row>
    <row r="184" customHeight="1" spans="1:59">
      <c r="A184" s="199" t="s">
        <v>3164</v>
      </c>
      <c r="B184" s="199" t="s">
        <v>53</v>
      </c>
      <c r="C184" s="199" t="s">
        <v>3135</v>
      </c>
      <c r="D184" s="199" t="s">
        <v>162</v>
      </c>
      <c r="E184" s="144" t="s">
        <v>3136</v>
      </c>
      <c r="F184" s="143" t="s">
        <v>3137</v>
      </c>
      <c r="G184" s="144"/>
      <c r="H184" s="144"/>
      <c r="I184" s="144" t="s">
        <v>3138</v>
      </c>
      <c r="J184" s="143" t="s">
        <v>3165</v>
      </c>
      <c r="K184" s="144" t="s">
        <v>3166</v>
      </c>
      <c r="L184" s="144" t="s">
        <v>3140</v>
      </c>
      <c r="M184" s="144" t="s">
        <v>2763</v>
      </c>
      <c r="N184" s="144"/>
      <c r="O184" s="144"/>
      <c r="P184" s="144" t="s">
        <v>2462</v>
      </c>
      <c r="Q184" s="144" t="s">
        <v>2999</v>
      </c>
      <c r="R184" s="143" t="s">
        <v>2709</v>
      </c>
      <c r="S184" s="144" t="s">
        <v>3143</v>
      </c>
      <c r="T184" s="144" t="s">
        <v>3144</v>
      </c>
      <c r="U184" s="144"/>
      <c r="V184" s="144"/>
      <c r="W184" s="144" t="s">
        <v>3145</v>
      </c>
      <c r="X184" s="143" t="s">
        <v>527</v>
      </c>
      <c r="Y184" s="144" t="s">
        <v>3167</v>
      </c>
      <c r="Z184" s="144" t="s">
        <v>3168</v>
      </c>
      <c r="AA184" s="143" t="s">
        <v>3169</v>
      </c>
      <c r="AB184" s="144"/>
      <c r="AC184" s="144"/>
      <c r="AD184" s="144" t="s">
        <v>1012</v>
      </c>
      <c r="AE184" s="144" t="s">
        <v>3170</v>
      </c>
      <c r="AF184" s="144" t="s">
        <v>3150</v>
      </c>
      <c r="AG184" s="144" t="s">
        <v>2004</v>
      </c>
      <c r="AH184" s="144" t="s">
        <v>3152</v>
      </c>
      <c r="AI184" s="144"/>
      <c r="AJ184" s="156"/>
      <c r="AK184" s="156">
        <f>VLOOKUP(A184,匹配!A:B,2,0)</f>
        <v>3</v>
      </c>
      <c r="AL184" s="156">
        <f t="shared" si="6"/>
        <v>3</v>
      </c>
      <c r="AM184" s="156">
        <f>VLOOKUP(A184,匹配!E:L,8,0)</f>
        <v>0</v>
      </c>
      <c r="AN184" s="156">
        <f>VLOOKUP(A184,匹配!E:F,2,0)</f>
        <v>0</v>
      </c>
      <c r="AO184" s="156"/>
      <c r="AP184" s="156">
        <f>VLOOKUP(A184,匹配!E:H,4,0)</f>
        <v>0</v>
      </c>
      <c r="AQ184" s="156">
        <f>VLOOKUP(A184,匹配!E:N,10,0)</f>
        <v>0</v>
      </c>
      <c r="AR184" s="156">
        <f>VLOOKUP(A184,匹配!E:I,5,0)</f>
        <v>0</v>
      </c>
      <c r="AS184" s="156">
        <f>VLOOKUP(A184,匹配!E:K,7,0)</f>
        <v>0</v>
      </c>
      <c r="AT184" s="156"/>
      <c r="AU184" s="156">
        <f>VLOOKUP(A184,匹配!E:M,9,0)</f>
        <v>0.25</v>
      </c>
      <c r="AV184" s="156"/>
      <c r="AW184" s="156"/>
      <c r="AX184" s="242"/>
      <c r="AY184" s="243"/>
      <c r="AZ184" s="156">
        <f t="shared" si="7"/>
        <v>22</v>
      </c>
      <c r="BA184" s="156">
        <f t="shared" si="8"/>
        <v>22</v>
      </c>
      <c r="BB184" s="156">
        <f>VLOOKUP(A184,过21点!A:AS,45,0)</f>
        <v>16</v>
      </c>
      <c r="BC184" s="156">
        <f>VLOOKUP(A184,过21点!A:AT,46,0)</f>
        <v>18</v>
      </c>
      <c r="BD184" s="156"/>
      <c r="BE184" s="156">
        <f>VLOOKUP(A184,过21点!A:AV,48,0)</f>
        <v>4.875</v>
      </c>
      <c r="BF184" s="156"/>
      <c r="BG184" s="156"/>
    </row>
    <row r="185" customHeight="1" spans="1:59">
      <c r="A185" s="199" t="s">
        <v>3171</v>
      </c>
      <c r="B185" s="199" t="s">
        <v>53</v>
      </c>
      <c r="C185" s="199" t="s">
        <v>3135</v>
      </c>
      <c r="D185" s="199" t="s">
        <v>3172</v>
      </c>
      <c r="E185" s="144" t="s">
        <v>3173</v>
      </c>
      <c r="F185" s="144" t="s">
        <v>3174</v>
      </c>
      <c r="G185" s="144"/>
      <c r="H185" s="144"/>
      <c r="I185" s="144" t="s">
        <v>3175</v>
      </c>
      <c r="J185" s="144" t="s">
        <v>3176</v>
      </c>
      <c r="K185" s="144" t="s">
        <v>3177</v>
      </c>
      <c r="L185" s="144" t="s">
        <v>3178</v>
      </c>
      <c r="M185" s="144" t="s">
        <v>3179</v>
      </c>
      <c r="N185" s="144"/>
      <c r="O185" s="144"/>
      <c r="P185" s="144" t="s">
        <v>3180</v>
      </c>
      <c r="Q185" s="144" t="s">
        <v>3181</v>
      </c>
      <c r="R185" s="144" t="s">
        <v>3133</v>
      </c>
      <c r="S185" s="144" t="s">
        <v>3182</v>
      </c>
      <c r="T185" s="144" t="s">
        <v>3183</v>
      </c>
      <c r="U185" s="144"/>
      <c r="V185" s="144"/>
      <c r="W185" s="144" t="s">
        <v>3184</v>
      </c>
      <c r="X185" s="144" t="s">
        <v>3185</v>
      </c>
      <c r="Y185" s="144" t="s">
        <v>3186</v>
      </c>
      <c r="Z185" s="143" t="s">
        <v>3187</v>
      </c>
      <c r="AA185" s="144" t="s">
        <v>3188</v>
      </c>
      <c r="AB185" s="144"/>
      <c r="AC185" s="144"/>
      <c r="AD185" s="144" t="s">
        <v>3189</v>
      </c>
      <c r="AE185" s="144" t="s">
        <v>3190</v>
      </c>
      <c r="AF185" s="144" t="s">
        <v>3191</v>
      </c>
      <c r="AG185" s="144" t="s">
        <v>2277</v>
      </c>
      <c r="AH185" s="144" t="s">
        <v>3192</v>
      </c>
      <c r="AI185" s="144"/>
      <c r="AJ185" s="156"/>
      <c r="AK185" s="156">
        <f>VLOOKUP(A185,匹配!A:B,2,0)</f>
        <v>1</v>
      </c>
      <c r="AL185" s="156">
        <f t="shared" si="6"/>
        <v>1</v>
      </c>
      <c r="AM185" s="156"/>
      <c r="AN185" s="156"/>
      <c r="AO185" s="156"/>
      <c r="AP185" s="156"/>
      <c r="AQ185" s="156"/>
      <c r="AR185" s="156"/>
      <c r="AS185" s="156"/>
      <c r="AT185" s="156"/>
      <c r="AU185" s="156"/>
      <c r="AV185" s="156"/>
      <c r="AW185" s="156"/>
      <c r="AX185" s="242"/>
      <c r="AY185" s="243"/>
      <c r="AZ185" s="156">
        <f t="shared" si="7"/>
        <v>22</v>
      </c>
      <c r="BA185" s="156">
        <f t="shared" si="8"/>
        <v>22</v>
      </c>
      <c r="BB185" s="156">
        <f>VLOOKUP(A185,过21点!A:AS,45,0)</f>
        <v>16</v>
      </c>
      <c r="BC185" s="156">
        <f>VLOOKUP(A185,过21点!A:AT,46,0)</f>
        <v>16</v>
      </c>
      <c r="BD185" s="156"/>
      <c r="BE185" s="156">
        <f>VLOOKUP(A185,过21点!A:AV,48,0)</f>
        <v>3</v>
      </c>
      <c r="BF185" s="156"/>
      <c r="BG185" s="156"/>
    </row>
    <row r="186" customHeight="1" spans="1:59">
      <c r="A186" s="199" t="s">
        <v>3193</v>
      </c>
      <c r="B186" s="199" t="s">
        <v>53</v>
      </c>
      <c r="C186" s="199" t="s">
        <v>3135</v>
      </c>
      <c r="D186" s="199" t="s">
        <v>162</v>
      </c>
      <c r="E186" s="143" t="s">
        <v>3194</v>
      </c>
      <c r="F186" s="143" t="s">
        <v>3195</v>
      </c>
      <c r="G186" s="144"/>
      <c r="H186" s="144"/>
      <c r="I186" s="144" t="s">
        <v>3196</v>
      </c>
      <c r="J186" s="143" t="s">
        <v>527</v>
      </c>
      <c r="K186" s="144" t="s">
        <v>3197</v>
      </c>
      <c r="L186" s="144" t="s">
        <v>3198</v>
      </c>
      <c r="M186" s="144" t="s">
        <v>3199</v>
      </c>
      <c r="N186" s="144"/>
      <c r="O186" s="144"/>
      <c r="P186" s="144" t="s">
        <v>3200</v>
      </c>
      <c r="Q186" s="144" t="s">
        <v>3201</v>
      </c>
      <c r="R186" s="143" t="s">
        <v>3202</v>
      </c>
      <c r="S186" s="144" t="s">
        <v>3203</v>
      </c>
      <c r="T186" s="144" t="s">
        <v>3204</v>
      </c>
      <c r="U186" s="144"/>
      <c r="V186" s="144"/>
      <c r="W186" s="144" t="s">
        <v>3205</v>
      </c>
      <c r="X186" s="143" t="s">
        <v>3206</v>
      </c>
      <c r="Y186" s="143" t="s">
        <v>1706</v>
      </c>
      <c r="Z186" s="144" t="s">
        <v>3207</v>
      </c>
      <c r="AA186" s="143" t="s">
        <v>3169</v>
      </c>
      <c r="AB186" s="144"/>
      <c r="AC186" s="144"/>
      <c r="AD186" s="144" t="s">
        <v>3208</v>
      </c>
      <c r="AE186" s="144" t="s">
        <v>3209</v>
      </c>
      <c r="AF186" s="144" t="s">
        <v>3210</v>
      </c>
      <c r="AG186" s="144" t="s">
        <v>3211</v>
      </c>
      <c r="AH186" s="144" t="s">
        <v>3212</v>
      </c>
      <c r="AI186" s="235"/>
      <c r="AJ186" s="156"/>
      <c r="AK186" s="156">
        <f>VLOOKUP(A186,匹配!A:B,2,0)</f>
        <v>1</v>
      </c>
      <c r="AL186" s="156">
        <f t="shared" si="6"/>
        <v>1</v>
      </c>
      <c r="AM186" s="156">
        <f>VLOOKUP(A186,匹配!E:L,8,0)</f>
        <v>0</v>
      </c>
      <c r="AN186" s="156">
        <f>VLOOKUP(A186,匹配!E:F,2,0)</f>
        <v>0</v>
      </c>
      <c r="AO186" s="156"/>
      <c r="AP186" s="156">
        <f>VLOOKUP(A186,匹配!E:H,4,0)</f>
        <v>0</v>
      </c>
      <c r="AQ186" s="156">
        <f>VLOOKUP(A186,匹配!E:N,10,0)</f>
        <v>0</v>
      </c>
      <c r="AR186" s="156">
        <f>VLOOKUP(A186,匹配!E:I,5,0)</f>
        <v>0</v>
      </c>
      <c r="AS186" s="156">
        <f>VLOOKUP(A186,匹配!E:K,7,0)</f>
        <v>0</v>
      </c>
      <c r="AT186" s="156"/>
      <c r="AU186" s="156">
        <f>VLOOKUP(A186,匹配!E:M,9,0)</f>
        <v>1</v>
      </c>
      <c r="AV186" s="156"/>
      <c r="AW186" s="156"/>
      <c r="AX186" s="242"/>
      <c r="AY186" s="243"/>
      <c r="AZ186" s="156">
        <f t="shared" si="7"/>
        <v>22</v>
      </c>
      <c r="BA186" s="156">
        <f t="shared" si="8"/>
        <v>22</v>
      </c>
      <c r="BB186" s="156">
        <f>VLOOKUP(A186,过21点!A:AS,45,0)</f>
        <v>15</v>
      </c>
      <c r="BC186" s="156">
        <f>VLOOKUP(A186,过21点!A:AT,46,0)</f>
        <v>17</v>
      </c>
      <c r="BD186" s="156"/>
      <c r="BE186" s="156">
        <f>VLOOKUP(A186,过21点!A:AV,48,0)</f>
        <v>6</v>
      </c>
      <c r="BF186" s="156"/>
      <c r="BG186" s="156"/>
    </row>
    <row r="187" customHeight="1" spans="1:59">
      <c r="A187" s="199" t="s">
        <v>3213</v>
      </c>
      <c r="B187" s="199" t="s">
        <v>53</v>
      </c>
      <c r="C187" s="199" t="s">
        <v>3135</v>
      </c>
      <c r="D187" s="199" t="s">
        <v>3214</v>
      </c>
      <c r="E187" s="143"/>
      <c r="F187" s="143"/>
      <c r="G187" s="144"/>
      <c r="H187" s="144"/>
      <c r="I187" s="143"/>
      <c r="J187" s="143"/>
      <c r="K187" s="144" t="s">
        <v>3215</v>
      </c>
      <c r="L187" s="144" t="s">
        <v>3216</v>
      </c>
      <c r="M187" s="144" t="s">
        <v>3217</v>
      </c>
      <c r="N187" s="144"/>
      <c r="O187" s="144" t="s">
        <v>3218</v>
      </c>
      <c r="P187" s="144" t="s">
        <v>3219</v>
      </c>
      <c r="Q187" s="144" t="s">
        <v>3220</v>
      </c>
      <c r="R187" s="144" t="s">
        <v>3221</v>
      </c>
      <c r="S187" s="144" t="s">
        <v>3222</v>
      </c>
      <c r="T187" s="144" t="s">
        <v>3223</v>
      </c>
      <c r="U187" s="144"/>
      <c r="V187" s="144"/>
      <c r="W187" s="144" t="s">
        <v>3224</v>
      </c>
      <c r="X187" s="143" t="s">
        <v>229</v>
      </c>
      <c r="Y187" s="144" t="s">
        <v>3225</v>
      </c>
      <c r="Z187" s="143" t="s">
        <v>3226</v>
      </c>
      <c r="AA187" s="143" t="s">
        <v>3227</v>
      </c>
      <c r="AB187" s="144"/>
      <c r="AC187" s="144"/>
      <c r="AD187" s="142" t="s">
        <v>3228</v>
      </c>
      <c r="AE187" s="144" t="s">
        <v>3229</v>
      </c>
      <c r="AF187" s="143" t="s">
        <v>3230</v>
      </c>
      <c r="AG187" s="144" t="s">
        <v>3113</v>
      </c>
      <c r="AH187" s="144" t="s">
        <v>3231</v>
      </c>
      <c r="AI187" s="235"/>
      <c r="AJ187" s="156">
        <v>1</v>
      </c>
      <c r="AK187" s="156">
        <f>VLOOKUP(A187,匹配!A:B,2,0)</f>
        <v>1</v>
      </c>
      <c r="AL187" s="156">
        <f t="shared" si="6"/>
        <v>2</v>
      </c>
      <c r="AM187" s="156">
        <f>VLOOKUP(A187,匹配!E:L,8,0)</f>
        <v>0</v>
      </c>
      <c r="AN187" s="156">
        <f>VLOOKUP(A187,匹配!E:F,2,0)</f>
        <v>0</v>
      </c>
      <c r="AO187" s="156"/>
      <c r="AP187" s="156">
        <f>VLOOKUP(A187,匹配!E:H,4,0)</f>
        <v>0</v>
      </c>
      <c r="AQ187" s="156">
        <f>VLOOKUP(A187,匹配!E:N,10,0)</f>
        <v>0</v>
      </c>
      <c r="AR187" s="156">
        <f>VLOOKUP(A187,匹配!E:I,5,0)</f>
        <v>4</v>
      </c>
      <c r="AS187" s="156">
        <f>VLOOKUP(A187,匹配!E:K,7,0)</f>
        <v>0</v>
      </c>
      <c r="AT187" s="156"/>
      <c r="AU187" s="156">
        <f>VLOOKUP(A187,匹配!E:M,9,0)</f>
        <v>0.625</v>
      </c>
      <c r="AV187" s="156"/>
      <c r="AW187" s="156"/>
      <c r="AX187" s="242"/>
      <c r="AY187" s="243"/>
      <c r="AZ187" s="156">
        <f t="shared" si="7"/>
        <v>18</v>
      </c>
      <c r="BA187" s="156">
        <f t="shared" si="8"/>
        <v>18</v>
      </c>
      <c r="BB187" s="156">
        <f>VLOOKUP(A187,过21点!A:AS,45,0)</f>
        <v>12</v>
      </c>
      <c r="BC187" s="156">
        <f>VLOOKUP(A187,过21点!A:AT,46,0)</f>
        <v>13</v>
      </c>
      <c r="BD187" s="156"/>
      <c r="BE187" s="156">
        <f>VLOOKUP(A187,过21点!A:AV,48,0)</f>
        <v>3.375</v>
      </c>
      <c r="BF187" s="156"/>
      <c r="BG187" s="156"/>
    </row>
    <row r="188" customHeight="1" spans="1:59">
      <c r="A188" s="199" t="s">
        <v>3232</v>
      </c>
      <c r="B188" s="199" t="s">
        <v>53</v>
      </c>
      <c r="C188" s="199" t="s">
        <v>3135</v>
      </c>
      <c r="D188" s="199" t="s">
        <v>162</v>
      </c>
      <c r="E188" s="144" t="s">
        <v>3233</v>
      </c>
      <c r="F188" s="143" t="s">
        <v>3234</v>
      </c>
      <c r="G188" s="144"/>
      <c r="H188" s="144"/>
      <c r="I188" s="144" t="s">
        <v>3235</v>
      </c>
      <c r="J188" s="143" t="s">
        <v>527</v>
      </c>
      <c r="K188" s="144" t="s">
        <v>3176</v>
      </c>
      <c r="L188" s="144" t="s">
        <v>3236</v>
      </c>
      <c r="M188" s="144" t="s">
        <v>3237</v>
      </c>
      <c r="N188" s="144"/>
      <c r="O188" s="144"/>
      <c r="P188" s="144" t="s">
        <v>3238</v>
      </c>
      <c r="Q188" s="144" t="s">
        <v>3239</v>
      </c>
      <c r="R188" s="143" t="s">
        <v>3202</v>
      </c>
      <c r="S188" s="144" t="s">
        <v>3240</v>
      </c>
      <c r="T188" s="144" t="s">
        <v>3241</v>
      </c>
      <c r="U188" s="144"/>
      <c r="V188" s="144"/>
      <c r="W188" s="143" t="s">
        <v>3242</v>
      </c>
      <c r="X188" s="143" t="s">
        <v>1708</v>
      </c>
      <c r="Y188" s="144" t="s">
        <v>3243</v>
      </c>
      <c r="Z188" s="143" t="s">
        <v>3244</v>
      </c>
      <c r="AA188" s="143" t="s">
        <v>2139</v>
      </c>
      <c r="AB188" s="144"/>
      <c r="AC188" s="144"/>
      <c r="AD188" s="144" t="s">
        <v>3245</v>
      </c>
      <c r="AE188" s="144" t="s">
        <v>3246</v>
      </c>
      <c r="AF188" s="144" t="s">
        <v>3247</v>
      </c>
      <c r="AG188" s="144" t="s">
        <v>3248</v>
      </c>
      <c r="AH188" s="144" t="s">
        <v>3249</v>
      </c>
      <c r="AI188" s="235"/>
      <c r="AJ188" s="156"/>
      <c r="AK188" s="156">
        <f>VLOOKUP(A188,匹配!A:B,2,0)</f>
        <v>1</v>
      </c>
      <c r="AL188" s="156">
        <f t="shared" si="6"/>
        <v>1</v>
      </c>
      <c r="AM188" s="156">
        <f>VLOOKUP(A188,匹配!E:L,8,0)</f>
        <v>0</v>
      </c>
      <c r="AN188" s="156">
        <f>VLOOKUP(A188,匹配!E:F,2,0)</f>
        <v>0</v>
      </c>
      <c r="AO188" s="156"/>
      <c r="AP188" s="156">
        <f>VLOOKUP(A188,匹配!E:H,4,0)</f>
        <v>0</v>
      </c>
      <c r="AQ188" s="156">
        <f>VLOOKUP(A188,匹配!E:N,10,0)</f>
        <v>0</v>
      </c>
      <c r="AR188" s="156">
        <f>VLOOKUP(A188,匹配!E:I,5,0)</f>
        <v>0</v>
      </c>
      <c r="AS188" s="156">
        <f>VLOOKUP(A188,匹配!E:K,7,0)</f>
        <v>0</v>
      </c>
      <c r="AT188" s="156"/>
      <c r="AU188" s="156">
        <f>VLOOKUP(A188,匹配!E:M,9,0)</f>
        <v>0.75</v>
      </c>
      <c r="AV188" s="156"/>
      <c r="AW188" s="156"/>
      <c r="AX188" s="242"/>
      <c r="AY188" s="243"/>
      <c r="AZ188" s="156">
        <f t="shared" si="7"/>
        <v>22</v>
      </c>
      <c r="BA188" s="156">
        <f t="shared" si="8"/>
        <v>22</v>
      </c>
      <c r="BB188" s="156">
        <f>VLOOKUP(A188,过21点!A:AS,45,0)</f>
        <v>14</v>
      </c>
      <c r="BC188" s="156">
        <f>VLOOKUP(A188,过21点!A:AT,46,0)</f>
        <v>14</v>
      </c>
      <c r="BD188" s="156"/>
      <c r="BE188" s="156">
        <f>VLOOKUP(A188,过21点!A:AV,48,0)</f>
        <v>5.75</v>
      </c>
      <c r="BF188" s="156"/>
      <c r="BG188" s="156"/>
    </row>
    <row r="189" customHeight="1" spans="1:59">
      <c r="A189" s="199" t="s">
        <v>3250</v>
      </c>
      <c r="B189" s="199" t="s">
        <v>53</v>
      </c>
      <c r="C189" s="199" t="s">
        <v>3135</v>
      </c>
      <c r="D189" s="199" t="s">
        <v>162</v>
      </c>
      <c r="E189" s="144" t="s">
        <v>3251</v>
      </c>
      <c r="F189" s="143" t="s">
        <v>3252</v>
      </c>
      <c r="G189" s="144"/>
      <c r="H189" s="144"/>
      <c r="I189" s="144" t="s">
        <v>3235</v>
      </c>
      <c r="J189" s="143" t="s">
        <v>2519</v>
      </c>
      <c r="K189" s="144" t="s">
        <v>3253</v>
      </c>
      <c r="L189" s="143" t="s">
        <v>3254</v>
      </c>
      <c r="M189" s="144" t="s">
        <v>3255</v>
      </c>
      <c r="N189" s="144"/>
      <c r="O189" s="144"/>
      <c r="P189" s="143" t="s">
        <v>3206</v>
      </c>
      <c r="Q189" s="143" t="s">
        <v>3256</v>
      </c>
      <c r="R189" s="144" t="s">
        <v>3257</v>
      </c>
      <c r="S189" s="143" t="s">
        <v>3258</v>
      </c>
      <c r="T189" s="144" t="s">
        <v>3259</v>
      </c>
      <c r="U189" s="143" t="s">
        <v>3260</v>
      </c>
      <c r="V189" s="144"/>
      <c r="W189" s="144" t="s">
        <v>3261</v>
      </c>
      <c r="X189" s="143" t="s">
        <v>1423</v>
      </c>
      <c r="Y189" s="141" t="s">
        <v>2470</v>
      </c>
      <c r="Z189" s="141" t="s">
        <v>2470</v>
      </c>
      <c r="AA189" s="144" t="s">
        <v>3262</v>
      </c>
      <c r="AB189" s="144"/>
      <c r="AC189" s="144"/>
      <c r="AD189" s="142" t="s">
        <v>3263</v>
      </c>
      <c r="AE189" s="144" t="s">
        <v>3264</v>
      </c>
      <c r="AF189" s="231">
        <v>0.186805555555556</v>
      </c>
      <c r="AG189" s="143" t="s">
        <v>3060</v>
      </c>
      <c r="AH189" s="143" t="s">
        <v>3265</v>
      </c>
      <c r="AI189" s="144"/>
      <c r="AJ189" s="156">
        <v>1</v>
      </c>
      <c r="AK189" s="156">
        <f>VLOOKUP(A189,匹配!A:B,2,0)</f>
        <v>1</v>
      </c>
      <c r="AL189" s="156">
        <f t="shared" si="6"/>
        <v>2</v>
      </c>
      <c r="AM189" s="156">
        <f>VLOOKUP(A189,匹配!E:L,8,0)</f>
        <v>0</v>
      </c>
      <c r="AN189" s="156">
        <f>VLOOKUP(A189,匹配!E:F,2,0)</f>
        <v>0</v>
      </c>
      <c r="AO189" s="156"/>
      <c r="AP189" s="156">
        <f>VLOOKUP(A189,匹配!E:H,4,0)</f>
        <v>0</v>
      </c>
      <c r="AQ189" s="156">
        <f>VLOOKUP(A189,匹配!E:N,10,0)</f>
        <v>0</v>
      </c>
      <c r="AR189" s="156">
        <f>VLOOKUP(A189,匹配!E:I,5,0)</f>
        <v>0</v>
      </c>
      <c r="AS189" s="156">
        <f>VLOOKUP(A189,匹配!E:K,7,0)</f>
        <v>0</v>
      </c>
      <c r="AT189" s="156"/>
      <c r="AU189" s="156">
        <f>VLOOKUP(A189,匹配!E:M,9,0)</f>
        <v>3.375</v>
      </c>
      <c r="AV189" s="156"/>
      <c r="AW189" s="156"/>
      <c r="AX189" s="242"/>
      <c r="AY189" s="243"/>
      <c r="AZ189" s="156">
        <f t="shared" si="7"/>
        <v>22</v>
      </c>
      <c r="BA189" s="156">
        <f t="shared" si="8"/>
        <v>22</v>
      </c>
      <c r="BB189" s="156">
        <f>VLOOKUP(A189,过21点!A:AS,45,0)</f>
        <v>15</v>
      </c>
      <c r="BC189" s="156">
        <f>VLOOKUP(A189,过21点!A:AT,46,0)</f>
        <v>15</v>
      </c>
      <c r="BD189" s="156"/>
      <c r="BE189" s="156">
        <f>VLOOKUP(A189,过21点!A:AV,48,0)</f>
        <v>5.125</v>
      </c>
      <c r="BF189" s="156">
        <f>VLOOKUP(A189,匹配!R:S,2,0)</f>
        <v>0.5</v>
      </c>
      <c r="BG189" s="156"/>
    </row>
    <row r="190" customHeight="1" spans="1:59">
      <c r="A190" s="199" t="s">
        <v>3266</v>
      </c>
      <c r="B190" s="199" t="s">
        <v>53</v>
      </c>
      <c r="C190" s="199" t="s">
        <v>3135</v>
      </c>
      <c r="D190" s="199" t="s">
        <v>162</v>
      </c>
      <c r="E190" s="143" t="s">
        <v>3267</v>
      </c>
      <c r="F190" s="144" t="s">
        <v>2247</v>
      </c>
      <c r="G190" s="144"/>
      <c r="H190" s="144"/>
      <c r="I190" s="144" t="s">
        <v>2250</v>
      </c>
      <c r="J190" s="144" t="s">
        <v>2336</v>
      </c>
      <c r="K190" s="144" t="s">
        <v>2023</v>
      </c>
      <c r="L190" s="144" t="s">
        <v>1647</v>
      </c>
      <c r="M190" s="144" t="s">
        <v>2861</v>
      </c>
      <c r="N190" s="144"/>
      <c r="O190" s="144"/>
      <c r="P190" s="144" t="s">
        <v>3268</v>
      </c>
      <c r="Q190" s="144" t="s">
        <v>3269</v>
      </c>
      <c r="R190" s="143" t="s">
        <v>159</v>
      </c>
      <c r="S190" s="144" t="s">
        <v>3270</v>
      </c>
      <c r="T190" s="144" t="s">
        <v>3271</v>
      </c>
      <c r="U190" s="144"/>
      <c r="V190" s="144"/>
      <c r="W190" s="144" t="s">
        <v>3272</v>
      </c>
      <c r="X190" s="144" t="s">
        <v>3273</v>
      </c>
      <c r="Y190" s="144" t="s">
        <v>2013</v>
      </c>
      <c r="Z190" s="144" t="s">
        <v>3274</v>
      </c>
      <c r="AA190" s="144" t="s">
        <v>2020</v>
      </c>
      <c r="AB190" s="144"/>
      <c r="AC190" s="144"/>
      <c r="AD190" s="144" t="s">
        <v>3275</v>
      </c>
      <c r="AE190" s="144" t="s">
        <v>3276</v>
      </c>
      <c r="AF190" s="143" t="s">
        <v>3277</v>
      </c>
      <c r="AG190" s="144" t="s">
        <v>3278</v>
      </c>
      <c r="AH190" s="144" t="s">
        <v>3279</v>
      </c>
      <c r="AI190" s="144"/>
      <c r="AJ190" s="156"/>
      <c r="AK190" s="156">
        <f>VLOOKUP(A190,匹配!A:B,2,0)</f>
        <v>3</v>
      </c>
      <c r="AL190" s="156">
        <f t="shared" si="6"/>
        <v>3</v>
      </c>
      <c r="AM190" s="156"/>
      <c r="AN190" s="156"/>
      <c r="AO190" s="156"/>
      <c r="AP190" s="156"/>
      <c r="AQ190" s="156"/>
      <c r="AR190" s="156"/>
      <c r="AS190" s="156"/>
      <c r="AT190" s="156"/>
      <c r="AU190" s="156"/>
      <c r="AV190" s="156"/>
      <c r="AW190" s="156"/>
      <c r="AX190" s="242"/>
      <c r="AY190" s="243"/>
      <c r="AZ190" s="156">
        <f t="shared" si="7"/>
        <v>22</v>
      </c>
      <c r="BA190" s="156">
        <f t="shared" si="8"/>
        <v>22</v>
      </c>
      <c r="BB190" s="156">
        <f>VLOOKUP(A190,过21点!A:AS,45,0)</f>
        <v>7</v>
      </c>
      <c r="BC190" s="156">
        <f>VLOOKUP(A190,过21点!A:AT,46,0)</f>
        <v>13</v>
      </c>
      <c r="BD190" s="156"/>
      <c r="BE190" s="156">
        <f>VLOOKUP(A190,过21点!A:AV,48,0)</f>
        <v>1</v>
      </c>
      <c r="BF190" s="156"/>
      <c r="BG190" s="156"/>
    </row>
    <row r="191" customHeight="1" spans="1:59">
      <c r="A191" s="199" t="s">
        <v>3280</v>
      </c>
      <c r="B191" s="199" t="s">
        <v>53</v>
      </c>
      <c r="C191" s="199" t="s">
        <v>3135</v>
      </c>
      <c r="D191" s="199" t="s">
        <v>162</v>
      </c>
      <c r="E191" s="144" t="s">
        <v>1991</v>
      </c>
      <c r="F191" s="144" t="s">
        <v>3281</v>
      </c>
      <c r="G191" s="144"/>
      <c r="H191" s="144"/>
      <c r="I191" s="144" t="s">
        <v>3282</v>
      </c>
      <c r="J191" s="144" t="s">
        <v>3283</v>
      </c>
      <c r="K191" s="144" t="s">
        <v>3284</v>
      </c>
      <c r="L191" s="144" t="s">
        <v>3140</v>
      </c>
      <c r="M191" s="144" t="s">
        <v>3285</v>
      </c>
      <c r="N191" s="144"/>
      <c r="O191" s="144"/>
      <c r="P191" s="144" t="s">
        <v>3286</v>
      </c>
      <c r="Q191" s="144" t="s">
        <v>3287</v>
      </c>
      <c r="R191" s="144" t="s">
        <v>2877</v>
      </c>
      <c r="S191" s="144" t="s">
        <v>2728</v>
      </c>
      <c r="T191" s="144" t="s">
        <v>2369</v>
      </c>
      <c r="U191" s="144"/>
      <c r="V191" s="144"/>
      <c r="W191" s="144" t="s">
        <v>3288</v>
      </c>
      <c r="X191" s="144" t="s">
        <v>3289</v>
      </c>
      <c r="Y191" s="144" t="s">
        <v>3290</v>
      </c>
      <c r="Z191" s="144" t="s">
        <v>2152</v>
      </c>
      <c r="AA191" s="144" t="s">
        <v>2125</v>
      </c>
      <c r="AB191" s="144"/>
      <c r="AC191" s="144"/>
      <c r="AD191" s="144" t="s">
        <v>3291</v>
      </c>
      <c r="AE191" s="144" t="s">
        <v>3292</v>
      </c>
      <c r="AF191" s="144" t="s">
        <v>179</v>
      </c>
      <c r="AG191" s="143"/>
      <c r="AH191" s="143"/>
      <c r="AI191" s="144"/>
      <c r="AJ191" s="156"/>
      <c r="AK191" s="156"/>
      <c r="AL191" s="156">
        <f t="shared" si="6"/>
        <v>0</v>
      </c>
      <c r="AM191" s="156">
        <f>VLOOKUP(A191,匹配!E:L,8,0)</f>
        <v>0</v>
      </c>
      <c r="AN191" s="156">
        <f>VLOOKUP(A191,匹配!E:F,2,0)</f>
        <v>0</v>
      </c>
      <c r="AO191" s="156"/>
      <c r="AP191" s="156">
        <f>VLOOKUP(A191,匹配!E:H,4,0)</f>
        <v>0</v>
      </c>
      <c r="AQ191" s="156">
        <f>VLOOKUP(A191,匹配!E:N,10,0)</f>
        <v>0</v>
      </c>
      <c r="AR191" s="156">
        <f>VLOOKUP(A191,匹配!E:I,5,0)</f>
        <v>2</v>
      </c>
      <c r="AS191" s="156">
        <f>VLOOKUP(A191,匹配!E:K,7,0)</f>
        <v>0</v>
      </c>
      <c r="AT191" s="156"/>
      <c r="AU191" s="156">
        <f>VLOOKUP(A191,匹配!E:M,9,0)</f>
        <v>0</v>
      </c>
      <c r="AV191" s="156"/>
      <c r="AW191" s="156"/>
      <c r="AX191" s="242"/>
      <c r="AY191" s="243"/>
      <c r="AZ191" s="156">
        <f t="shared" si="7"/>
        <v>20</v>
      </c>
      <c r="BA191" s="156">
        <f t="shared" si="8"/>
        <v>20</v>
      </c>
      <c r="BB191" s="156">
        <f>VLOOKUP(A191,过21点!A:AS,45,0)</f>
        <v>6</v>
      </c>
      <c r="BC191" s="156">
        <f>VLOOKUP(A191,过21点!A:AT,46,0)</f>
        <v>15</v>
      </c>
      <c r="BD191" s="156"/>
      <c r="BE191" s="156">
        <f>VLOOKUP(A191,过21点!A:AV,48,0)</f>
        <v>0.25</v>
      </c>
      <c r="BF191" s="156"/>
      <c r="BG191" s="156"/>
    </row>
    <row r="192" customHeight="1" spans="1:59">
      <c r="A192" s="199" t="s">
        <v>3293</v>
      </c>
      <c r="B192" s="199" t="s">
        <v>53</v>
      </c>
      <c r="C192" s="199" t="s">
        <v>3135</v>
      </c>
      <c r="D192" s="199" t="s">
        <v>162</v>
      </c>
      <c r="E192" s="144" t="s">
        <v>3294</v>
      </c>
      <c r="F192" s="143" t="s">
        <v>515</v>
      </c>
      <c r="G192" s="144"/>
      <c r="H192" s="144"/>
      <c r="I192" s="144" t="s">
        <v>3295</v>
      </c>
      <c r="J192" s="143" t="s">
        <v>3060</v>
      </c>
      <c r="K192" s="144" t="s">
        <v>3296</v>
      </c>
      <c r="L192" s="144" t="s">
        <v>3297</v>
      </c>
      <c r="M192" s="144" t="s">
        <v>3298</v>
      </c>
      <c r="N192" s="144"/>
      <c r="O192" s="144"/>
      <c r="P192" s="144" t="s">
        <v>3299</v>
      </c>
      <c r="Q192" s="143" t="s">
        <v>1706</v>
      </c>
      <c r="R192" s="144" t="s">
        <v>3300</v>
      </c>
      <c r="S192" s="143" t="s">
        <v>3301</v>
      </c>
      <c r="T192" s="144" t="s">
        <v>3302</v>
      </c>
      <c r="U192" s="143" t="s">
        <v>3303</v>
      </c>
      <c r="V192" s="144"/>
      <c r="W192" s="144" t="s">
        <v>3304</v>
      </c>
      <c r="X192" s="143" t="s">
        <v>3206</v>
      </c>
      <c r="Y192" s="143" t="s">
        <v>1706</v>
      </c>
      <c r="Z192" s="144" t="s">
        <v>3305</v>
      </c>
      <c r="AA192" s="143" t="s">
        <v>3137</v>
      </c>
      <c r="AB192" s="144"/>
      <c r="AC192" s="144"/>
      <c r="AD192" s="144" t="s">
        <v>3306</v>
      </c>
      <c r="AE192" s="144" t="s">
        <v>784</v>
      </c>
      <c r="AF192" s="143"/>
      <c r="AG192" s="144" t="s">
        <v>596</v>
      </c>
      <c r="AH192" s="144" t="s">
        <v>3307</v>
      </c>
      <c r="AI192" s="144"/>
      <c r="AJ192" s="156"/>
      <c r="AK192" s="156"/>
      <c r="AL192" s="156">
        <f t="shared" si="6"/>
        <v>0</v>
      </c>
      <c r="AM192" s="156">
        <f>VLOOKUP(A192,匹配!E:L,8,0)</f>
        <v>0</v>
      </c>
      <c r="AN192" s="156">
        <f>VLOOKUP(A192,匹配!E:F,2,0)</f>
        <v>0</v>
      </c>
      <c r="AO192" s="156"/>
      <c r="AP192" s="156">
        <f>VLOOKUP(A192,匹配!E:H,4,0)</f>
        <v>0</v>
      </c>
      <c r="AQ192" s="156">
        <f>VLOOKUP(A192,匹配!E:N,10,0)</f>
        <v>0</v>
      </c>
      <c r="AR192" s="156">
        <f>VLOOKUP(A192,匹配!E:I,5,0)</f>
        <v>0</v>
      </c>
      <c r="AS192" s="156">
        <f>VLOOKUP(A192,匹配!E:K,7,0)</f>
        <v>0</v>
      </c>
      <c r="AT192" s="156"/>
      <c r="AU192" s="156">
        <f>VLOOKUP(A192,匹配!E:M,9,0)</f>
        <v>1.875</v>
      </c>
      <c r="AV192" s="156"/>
      <c r="AW192" s="156"/>
      <c r="AX192" s="242"/>
      <c r="AY192" s="243"/>
      <c r="AZ192" s="156">
        <f t="shared" si="7"/>
        <v>22</v>
      </c>
      <c r="BA192" s="156">
        <f t="shared" si="8"/>
        <v>22</v>
      </c>
      <c r="BB192" s="156">
        <f>VLOOKUP(A192,过21点!A:AS,45,0)</f>
        <v>18</v>
      </c>
      <c r="BC192" s="156">
        <f>VLOOKUP(A192,过21点!A:AT,46,0)</f>
        <v>18</v>
      </c>
      <c r="BD192" s="156"/>
      <c r="BE192" s="156">
        <f>VLOOKUP(A192,过21点!A:AV,48,0)</f>
        <v>5.875</v>
      </c>
      <c r="BF192" s="156">
        <f>VLOOKUP(A192,匹配!R:S,2,0)</f>
        <v>0.5</v>
      </c>
      <c r="BG192" s="156"/>
    </row>
    <row r="193" customHeight="1" spans="1:59">
      <c r="A193" s="199" t="s">
        <v>3308</v>
      </c>
      <c r="B193" s="199" t="s">
        <v>53</v>
      </c>
      <c r="C193" s="199" t="s">
        <v>3135</v>
      </c>
      <c r="D193" s="199" t="s">
        <v>162</v>
      </c>
      <c r="E193" s="144" t="s">
        <v>3309</v>
      </c>
      <c r="F193" s="143" t="s">
        <v>2139</v>
      </c>
      <c r="G193" s="144"/>
      <c r="H193" s="144"/>
      <c r="I193" s="144" t="s">
        <v>3310</v>
      </c>
      <c r="J193" s="143" t="s">
        <v>1018</v>
      </c>
      <c r="K193" s="144" t="s">
        <v>3311</v>
      </c>
      <c r="L193" s="144" t="s">
        <v>3312</v>
      </c>
      <c r="M193" s="144" t="s">
        <v>3313</v>
      </c>
      <c r="N193" s="144"/>
      <c r="O193" s="144"/>
      <c r="P193" s="143"/>
      <c r="Q193" s="143"/>
      <c r="R193" s="143"/>
      <c r="S193" s="143"/>
      <c r="T193" s="143"/>
      <c r="U193" s="144"/>
      <c r="V193" s="144"/>
      <c r="W193" s="144" t="s">
        <v>273</v>
      </c>
      <c r="X193" s="144" t="s">
        <v>3314</v>
      </c>
      <c r="Y193" s="144" t="s">
        <v>349</v>
      </c>
      <c r="Z193" s="144" t="s">
        <v>3315</v>
      </c>
      <c r="AA193" s="144" t="s">
        <v>932</v>
      </c>
      <c r="AB193" s="144"/>
      <c r="AC193" s="144"/>
      <c r="AD193" s="144" t="s">
        <v>3316</v>
      </c>
      <c r="AE193" s="144" t="s">
        <v>3317</v>
      </c>
      <c r="AF193" s="144" t="s">
        <v>3318</v>
      </c>
      <c r="AG193" s="144" t="s">
        <v>3319</v>
      </c>
      <c r="AH193" s="144" t="s">
        <v>3320</v>
      </c>
      <c r="AI193" s="144"/>
      <c r="AJ193" s="156"/>
      <c r="AK193" s="156">
        <f>VLOOKUP(A193,匹配!A:B,2,0)</f>
        <v>2</v>
      </c>
      <c r="AL193" s="156">
        <f t="shared" si="6"/>
        <v>2</v>
      </c>
      <c r="AM193" s="156">
        <f>VLOOKUP(A193,匹配!E:L,8,0)</f>
        <v>2</v>
      </c>
      <c r="AN193" s="156">
        <f>VLOOKUP(A193,匹配!E:F,2,0)</f>
        <v>0</v>
      </c>
      <c r="AO193" s="156"/>
      <c r="AP193" s="156">
        <f>VLOOKUP(A193,匹配!E:H,4,0)</f>
        <v>0</v>
      </c>
      <c r="AQ193" s="156">
        <f>VLOOKUP(A193,匹配!E:N,10,0)</f>
        <v>0</v>
      </c>
      <c r="AR193" s="156">
        <f>VLOOKUP(A193,匹配!E:I,5,0)</f>
        <v>0</v>
      </c>
      <c r="AS193" s="156">
        <f>VLOOKUP(A193,匹配!E:K,7,0)</f>
        <v>0</v>
      </c>
      <c r="AT193" s="156"/>
      <c r="AU193" s="156">
        <f>VLOOKUP(A193,匹配!E:M,9,0)</f>
        <v>3</v>
      </c>
      <c r="AV193" s="156"/>
      <c r="AW193" s="156"/>
      <c r="AX193" s="242"/>
      <c r="AY193" s="243"/>
      <c r="AZ193" s="156">
        <f t="shared" si="7"/>
        <v>20</v>
      </c>
      <c r="BA193" s="156">
        <f t="shared" si="8"/>
        <v>20</v>
      </c>
      <c r="BB193" s="156">
        <f>VLOOKUP(A193,过21点!A:AS,45,0)</f>
        <v>7</v>
      </c>
      <c r="BC193" s="156">
        <f>VLOOKUP(A193,过21点!A:AT,46,0)</f>
        <v>8</v>
      </c>
      <c r="BD193" s="156"/>
      <c r="BE193" s="156">
        <f>VLOOKUP(A193,过21点!A:AV,48,0)</f>
        <v>1.75</v>
      </c>
      <c r="BF193" s="156"/>
      <c r="BG193" s="156"/>
    </row>
    <row r="194" customHeight="1" spans="1:59">
      <c r="A194" s="199" t="s">
        <v>3321</v>
      </c>
      <c r="B194" s="199" t="s">
        <v>53</v>
      </c>
      <c r="C194" s="199" t="s">
        <v>3135</v>
      </c>
      <c r="D194" s="199" t="s">
        <v>162</v>
      </c>
      <c r="E194" s="144" t="s">
        <v>3322</v>
      </c>
      <c r="F194" s="143" t="s">
        <v>3323</v>
      </c>
      <c r="G194" s="144"/>
      <c r="H194" s="144"/>
      <c r="I194" s="144" t="s">
        <v>3324</v>
      </c>
      <c r="J194" s="143" t="s">
        <v>1292</v>
      </c>
      <c r="K194" s="144" t="s">
        <v>1947</v>
      </c>
      <c r="L194" s="144" t="s">
        <v>3325</v>
      </c>
      <c r="M194" s="144" t="s">
        <v>3326</v>
      </c>
      <c r="N194" s="144"/>
      <c r="O194" s="144"/>
      <c r="P194" s="144" t="s">
        <v>3327</v>
      </c>
      <c r="Q194" s="144" t="s">
        <v>3328</v>
      </c>
      <c r="R194" s="144" t="s">
        <v>3329</v>
      </c>
      <c r="S194" s="144" t="s">
        <v>2327</v>
      </c>
      <c r="T194" s="144" t="s">
        <v>3330</v>
      </c>
      <c r="U194" s="144"/>
      <c r="V194" s="144"/>
      <c r="W194" s="144" t="s">
        <v>3032</v>
      </c>
      <c r="X194" s="143" t="s">
        <v>3331</v>
      </c>
      <c r="Y194" s="144" t="s">
        <v>3332</v>
      </c>
      <c r="Z194" s="144" t="s">
        <v>3333</v>
      </c>
      <c r="AA194" s="143" t="s">
        <v>2853</v>
      </c>
      <c r="AB194" s="144"/>
      <c r="AC194" s="144"/>
      <c r="AD194" s="144" t="s">
        <v>3109</v>
      </c>
      <c r="AE194" s="144" t="s">
        <v>3334</v>
      </c>
      <c r="AF194" s="144" t="s">
        <v>3335</v>
      </c>
      <c r="AG194" s="144" t="s">
        <v>3336</v>
      </c>
      <c r="AH194" s="144" t="s">
        <v>3337</v>
      </c>
      <c r="AI194" s="144"/>
      <c r="AJ194" s="156"/>
      <c r="AK194" s="156">
        <f>VLOOKUP(A194,匹配!A:B,2,0)</f>
        <v>1</v>
      </c>
      <c r="AL194" s="156">
        <f t="shared" si="6"/>
        <v>1</v>
      </c>
      <c r="AM194" s="156">
        <f>VLOOKUP(A194,匹配!E:L,8,0)</f>
        <v>0</v>
      </c>
      <c r="AN194" s="156">
        <f>VLOOKUP(A194,匹配!E:F,2,0)</f>
        <v>0</v>
      </c>
      <c r="AO194" s="156"/>
      <c r="AP194" s="156">
        <f>VLOOKUP(A194,匹配!E:H,4,0)</f>
        <v>0</v>
      </c>
      <c r="AQ194" s="156">
        <f>VLOOKUP(A194,匹配!E:N,10,0)</f>
        <v>0</v>
      </c>
      <c r="AR194" s="156">
        <f>VLOOKUP(A194,匹配!E:I,5,0)</f>
        <v>0</v>
      </c>
      <c r="AS194" s="156">
        <f>VLOOKUP(A194,匹配!E:K,7,0)</f>
        <v>0</v>
      </c>
      <c r="AT194" s="156"/>
      <c r="AU194" s="156">
        <f>VLOOKUP(A194,匹配!E:M,9,0)</f>
        <v>0.625</v>
      </c>
      <c r="AV194" s="156"/>
      <c r="AW194" s="156"/>
      <c r="AX194" s="242"/>
      <c r="AY194" s="243"/>
      <c r="AZ194" s="156">
        <f t="shared" si="7"/>
        <v>22</v>
      </c>
      <c r="BA194" s="156">
        <f t="shared" si="8"/>
        <v>22</v>
      </c>
      <c r="BB194" s="156">
        <f>VLOOKUP(A194,过21点!A:AS,45,0)</f>
        <v>11</v>
      </c>
      <c r="BC194" s="156">
        <f>VLOOKUP(A194,过21点!A:AT,46,0)</f>
        <v>12</v>
      </c>
      <c r="BD194" s="156"/>
      <c r="BE194" s="156">
        <f>VLOOKUP(A194,过21点!A:AV,48,0)</f>
        <v>3.875</v>
      </c>
      <c r="BF194" s="156"/>
      <c r="BG194" s="156"/>
    </row>
    <row r="195" customHeight="1" spans="1:59">
      <c r="A195" s="199" t="s">
        <v>3338</v>
      </c>
      <c r="B195" s="199" t="s">
        <v>53</v>
      </c>
      <c r="C195" s="199" t="s">
        <v>3135</v>
      </c>
      <c r="D195" s="199" t="s">
        <v>3172</v>
      </c>
      <c r="E195" s="144" t="s">
        <v>3339</v>
      </c>
      <c r="F195" s="143" t="s">
        <v>112</v>
      </c>
      <c r="G195" s="144"/>
      <c r="H195" s="144"/>
      <c r="I195" s="144" t="s">
        <v>3340</v>
      </c>
      <c r="J195" s="144" t="s">
        <v>2774</v>
      </c>
      <c r="K195" s="144" t="s">
        <v>2274</v>
      </c>
      <c r="L195" s="144" t="s">
        <v>1150</v>
      </c>
      <c r="M195" s="144" t="s">
        <v>864</v>
      </c>
      <c r="N195" s="144"/>
      <c r="O195" s="144"/>
      <c r="P195" s="144" t="s">
        <v>362</v>
      </c>
      <c r="Q195" s="144" t="s">
        <v>99</v>
      </c>
      <c r="R195" s="144" t="s">
        <v>3341</v>
      </c>
      <c r="S195" s="144" t="s">
        <v>3103</v>
      </c>
      <c r="T195" s="144" t="s">
        <v>3342</v>
      </c>
      <c r="U195" s="144"/>
      <c r="V195" s="144"/>
      <c r="W195" s="144" t="s">
        <v>2138</v>
      </c>
      <c r="X195" s="144" t="s">
        <v>1820</v>
      </c>
      <c r="Y195" s="144" t="s">
        <v>2038</v>
      </c>
      <c r="Z195" s="144" t="s">
        <v>3343</v>
      </c>
      <c r="AA195" s="144" t="s">
        <v>3344</v>
      </c>
      <c r="AB195" s="144"/>
      <c r="AC195" s="144"/>
      <c r="AD195" s="144" t="s">
        <v>1658</v>
      </c>
      <c r="AE195" s="144" t="s">
        <v>3345</v>
      </c>
      <c r="AF195" s="144" t="s">
        <v>3346</v>
      </c>
      <c r="AG195" s="143" t="s">
        <v>3347</v>
      </c>
      <c r="AH195" s="143" t="s">
        <v>3348</v>
      </c>
      <c r="AI195" s="144"/>
      <c r="AJ195" s="156"/>
      <c r="AK195" s="156">
        <f>VLOOKUP(A195,匹配!A:B,2,0)</f>
        <v>3</v>
      </c>
      <c r="AL195" s="156">
        <f t="shared" ref="AL195:AL258" si="9">AK195+AJ195</f>
        <v>3</v>
      </c>
      <c r="AM195" s="156"/>
      <c r="AN195" s="156"/>
      <c r="AO195" s="156"/>
      <c r="AP195" s="156"/>
      <c r="AQ195" s="156"/>
      <c r="AR195" s="156"/>
      <c r="AS195" s="156"/>
      <c r="AT195" s="156"/>
      <c r="AU195" s="156"/>
      <c r="AV195" s="156"/>
      <c r="AW195" s="156"/>
      <c r="AX195" s="242"/>
      <c r="AY195" s="243"/>
      <c r="AZ195" s="156">
        <f t="shared" ref="AZ195:AZ258" si="10">BA195</f>
        <v>22</v>
      </c>
      <c r="BA195" s="156">
        <f t="shared" ref="BA195:BA258" si="11">22-AM195-AN195-AP195-AQ195-AR195-AS195-AV195</f>
        <v>22</v>
      </c>
      <c r="BB195" s="156">
        <f>VLOOKUP(A195,过21点!A:AS,45,0)</f>
        <v>12</v>
      </c>
      <c r="BC195" s="156">
        <f>VLOOKUP(A195,过21点!A:AT,46,0)</f>
        <v>12</v>
      </c>
      <c r="BD195" s="156"/>
      <c r="BE195" s="156">
        <f>VLOOKUP(A195,过21点!A:AV,48,0)</f>
        <v>2</v>
      </c>
      <c r="BF195" s="156"/>
      <c r="BG195" s="156"/>
    </row>
    <row r="196" customHeight="1" spans="1:59">
      <c r="A196" s="199" t="s">
        <v>3349</v>
      </c>
      <c r="B196" s="199" t="s">
        <v>53</v>
      </c>
      <c r="C196" s="199" t="s">
        <v>3135</v>
      </c>
      <c r="D196" s="199" t="s">
        <v>3172</v>
      </c>
      <c r="E196" s="144" t="s">
        <v>3350</v>
      </c>
      <c r="F196" s="144" t="s">
        <v>2123</v>
      </c>
      <c r="G196" s="144"/>
      <c r="H196" s="144"/>
      <c r="I196" s="144" t="s">
        <v>3340</v>
      </c>
      <c r="J196" s="144" t="s">
        <v>3351</v>
      </c>
      <c r="K196" s="144" t="s">
        <v>3352</v>
      </c>
      <c r="L196" s="144" t="s">
        <v>3353</v>
      </c>
      <c r="M196" s="144" t="s">
        <v>1801</v>
      </c>
      <c r="N196" s="143" t="s">
        <v>3354</v>
      </c>
      <c r="O196" s="144"/>
      <c r="P196" s="144" t="s">
        <v>3355</v>
      </c>
      <c r="Q196" s="144" t="s">
        <v>3356</v>
      </c>
      <c r="R196" s="144" t="s">
        <v>3357</v>
      </c>
      <c r="S196" s="144" t="s">
        <v>3358</v>
      </c>
      <c r="T196" s="144" t="s">
        <v>3359</v>
      </c>
      <c r="U196" s="144"/>
      <c r="V196" s="144"/>
      <c r="W196" s="144" t="s">
        <v>2755</v>
      </c>
      <c r="X196" s="143" t="s">
        <v>387</v>
      </c>
      <c r="Y196" s="144" t="s">
        <v>1947</v>
      </c>
      <c r="Z196" s="144" t="s">
        <v>3360</v>
      </c>
      <c r="AA196" s="144" t="s">
        <v>3361</v>
      </c>
      <c r="AB196" s="144"/>
      <c r="AC196" s="144"/>
      <c r="AD196" s="144" t="s">
        <v>1854</v>
      </c>
      <c r="AE196" s="144" t="s">
        <v>1972</v>
      </c>
      <c r="AF196" s="143" t="s">
        <v>3362</v>
      </c>
      <c r="AG196" s="144" t="s">
        <v>3363</v>
      </c>
      <c r="AH196" s="144" t="s">
        <v>3359</v>
      </c>
      <c r="AI196" s="144"/>
      <c r="AJ196" s="156"/>
      <c r="AK196" s="156">
        <f>VLOOKUP(A196,匹配!A:B,2,0)</f>
        <v>2</v>
      </c>
      <c r="AL196" s="156">
        <f t="shared" si="9"/>
        <v>2</v>
      </c>
      <c r="AM196" s="156"/>
      <c r="AN196" s="156"/>
      <c r="AO196" s="156"/>
      <c r="AP196" s="156"/>
      <c r="AQ196" s="156"/>
      <c r="AR196" s="156"/>
      <c r="AS196" s="156"/>
      <c r="AT196" s="156"/>
      <c r="AU196" s="156"/>
      <c r="AV196" s="156"/>
      <c r="AW196" s="156"/>
      <c r="AX196" s="242"/>
      <c r="AY196" s="243"/>
      <c r="AZ196" s="156">
        <f t="shared" si="10"/>
        <v>22</v>
      </c>
      <c r="BA196" s="156">
        <f t="shared" si="11"/>
        <v>22</v>
      </c>
      <c r="BB196" s="156">
        <f>VLOOKUP(A196,过21点!A:AS,45,0)</f>
        <v>10</v>
      </c>
      <c r="BC196" s="156">
        <f>VLOOKUP(A196,过21点!A:AT,46,0)</f>
        <v>14</v>
      </c>
      <c r="BD196" s="156"/>
      <c r="BE196" s="156">
        <f>VLOOKUP(A196,过21点!A:AV,48,0)</f>
        <v>1.5</v>
      </c>
      <c r="BF196" s="156">
        <f>VLOOKUP(A196,匹配!R:S,2,0)</f>
        <v>0.375</v>
      </c>
      <c r="BG196" s="156"/>
    </row>
    <row r="197" customHeight="1" spans="1:59">
      <c r="A197" s="199" t="s">
        <v>3364</v>
      </c>
      <c r="B197" s="199" t="s">
        <v>53</v>
      </c>
      <c r="C197" s="199" t="s">
        <v>3135</v>
      </c>
      <c r="D197" s="199" t="s">
        <v>162</v>
      </c>
      <c r="E197" s="144" t="s">
        <v>3365</v>
      </c>
      <c r="F197" s="144" t="s">
        <v>3366</v>
      </c>
      <c r="G197" s="144"/>
      <c r="H197" s="144"/>
      <c r="I197" s="143"/>
      <c r="J197" s="143"/>
      <c r="K197" s="143"/>
      <c r="L197" s="143"/>
      <c r="M197" s="143"/>
      <c r="N197" s="143"/>
      <c r="O197" s="143"/>
      <c r="P197" s="143"/>
      <c r="Q197" s="143"/>
      <c r="R197" s="143"/>
      <c r="S197" s="143"/>
      <c r="T197" s="143"/>
      <c r="U197" s="143"/>
      <c r="V197" s="143"/>
      <c r="W197" s="143"/>
      <c r="X197" s="143"/>
      <c r="Y197" s="143"/>
      <c r="Z197" s="143"/>
      <c r="AA197" s="143"/>
      <c r="AB197" s="143"/>
      <c r="AC197" s="143"/>
      <c r="AD197" s="143"/>
      <c r="AE197" s="143"/>
      <c r="AF197" s="143"/>
      <c r="AG197" s="143"/>
      <c r="AH197" s="143"/>
      <c r="AI197" s="143"/>
      <c r="AJ197" s="156"/>
      <c r="AK197" s="156"/>
      <c r="AL197" s="156">
        <f t="shared" si="9"/>
        <v>0</v>
      </c>
      <c r="AM197" s="156">
        <f>VLOOKUP(A197,匹配!E:L,8,0)</f>
        <v>0</v>
      </c>
      <c r="AN197" s="156">
        <f>VLOOKUP(A197,匹配!E:F,2,0)</f>
        <v>0</v>
      </c>
      <c r="AO197" s="156"/>
      <c r="AP197" s="156">
        <f>VLOOKUP(A197,匹配!E:H,4,0)</f>
        <v>0</v>
      </c>
      <c r="AQ197" s="156">
        <v>18</v>
      </c>
      <c r="AR197" s="156">
        <f>VLOOKUP(A197,匹配!E:I,5,0)</f>
        <v>2</v>
      </c>
      <c r="AS197" s="156">
        <f>VLOOKUP(A197,匹配!E:K,7,0)</f>
        <v>0</v>
      </c>
      <c r="AT197" s="156"/>
      <c r="AU197" s="156">
        <f>VLOOKUP(A197,匹配!E:M,9,0)</f>
        <v>0</v>
      </c>
      <c r="AV197" s="156"/>
      <c r="AW197" s="156"/>
      <c r="AX197" s="242"/>
      <c r="AY197" s="243"/>
      <c r="AZ197" s="156">
        <f t="shared" si="10"/>
        <v>2</v>
      </c>
      <c r="BA197" s="156">
        <f t="shared" si="11"/>
        <v>2</v>
      </c>
      <c r="BB197" s="156">
        <f>VLOOKUP(A197,过21点!A:AS,45,0)</f>
        <v>0</v>
      </c>
      <c r="BC197" s="156">
        <f>VLOOKUP(A197,过21点!A:AT,46,0)</f>
        <v>0</v>
      </c>
      <c r="BD197" s="156"/>
      <c r="BE197" s="156">
        <f>VLOOKUP(A197,过21点!A:AV,48,0)</f>
        <v>0</v>
      </c>
      <c r="BF197" s="156"/>
      <c r="BG197" s="156"/>
    </row>
    <row r="198" customHeight="1" spans="1:59">
      <c r="A198" s="199" t="s">
        <v>3367</v>
      </c>
      <c r="B198" s="199" t="s">
        <v>53</v>
      </c>
      <c r="C198" s="199" t="s">
        <v>3135</v>
      </c>
      <c r="D198" s="199" t="s">
        <v>162</v>
      </c>
      <c r="E198" s="144" t="s">
        <v>3368</v>
      </c>
      <c r="F198" s="143" t="s">
        <v>2031</v>
      </c>
      <c r="G198" s="144"/>
      <c r="H198" s="144"/>
      <c r="I198" s="144" t="s">
        <v>3369</v>
      </c>
      <c r="J198" s="144" t="s">
        <v>282</v>
      </c>
      <c r="K198" s="144" t="s">
        <v>2728</v>
      </c>
      <c r="L198" s="144" t="s">
        <v>3370</v>
      </c>
      <c r="M198" s="144" t="s">
        <v>3371</v>
      </c>
      <c r="N198" s="144"/>
      <c r="O198" s="144"/>
      <c r="P198" s="144" t="s">
        <v>3372</v>
      </c>
      <c r="Q198" s="144" t="s">
        <v>3373</v>
      </c>
      <c r="R198" s="144" t="s">
        <v>3374</v>
      </c>
      <c r="S198" s="144" t="s">
        <v>3375</v>
      </c>
      <c r="T198" s="144" t="s">
        <v>3376</v>
      </c>
      <c r="U198" s="144"/>
      <c r="V198" s="144"/>
      <c r="W198" s="144" t="s">
        <v>3377</v>
      </c>
      <c r="X198" s="144" t="s">
        <v>3378</v>
      </c>
      <c r="Y198" s="144" t="s">
        <v>3379</v>
      </c>
      <c r="Z198" s="144" t="s">
        <v>2307</v>
      </c>
      <c r="AA198" s="144" t="s">
        <v>3380</v>
      </c>
      <c r="AB198" s="144"/>
      <c r="AC198" s="144"/>
      <c r="AD198" s="144" t="s">
        <v>3381</v>
      </c>
      <c r="AE198" s="144" t="s">
        <v>3382</v>
      </c>
      <c r="AF198" s="144" t="s">
        <v>3383</v>
      </c>
      <c r="AG198" s="144" t="s">
        <v>675</v>
      </c>
      <c r="AH198" s="144" t="s">
        <v>3384</v>
      </c>
      <c r="AI198" s="144"/>
      <c r="AJ198" s="156"/>
      <c r="AK198" s="156">
        <f>VLOOKUP(A198,匹配!A:B,2,0)</f>
        <v>1</v>
      </c>
      <c r="AL198" s="156">
        <f t="shared" si="9"/>
        <v>1</v>
      </c>
      <c r="AM198" s="156"/>
      <c r="AN198" s="156"/>
      <c r="AO198" s="156"/>
      <c r="AP198" s="156"/>
      <c r="AQ198" s="156"/>
      <c r="AR198" s="156"/>
      <c r="AS198" s="156"/>
      <c r="AT198" s="156"/>
      <c r="AU198" s="156"/>
      <c r="AV198" s="156"/>
      <c r="AW198" s="156"/>
      <c r="AX198" s="242"/>
      <c r="AY198" s="243"/>
      <c r="AZ198" s="156">
        <f t="shared" si="10"/>
        <v>22</v>
      </c>
      <c r="BA198" s="156">
        <f t="shared" si="11"/>
        <v>22</v>
      </c>
      <c r="BB198" s="156">
        <f>VLOOKUP(A198,过21点!A:AS,45,0)</f>
        <v>14</v>
      </c>
      <c r="BC198" s="156">
        <f>VLOOKUP(A198,过21点!A:AT,46,0)</f>
        <v>18</v>
      </c>
      <c r="BD198" s="156"/>
      <c r="BE198" s="156">
        <f>VLOOKUP(A198,过21点!A:AV,48,0)</f>
        <v>2.625</v>
      </c>
      <c r="BF198" s="156"/>
      <c r="BG198" s="156"/>
    </row>
    <row r="199" customHeight="1" spans="1:59">
      <c r="A199" s="199" t="s">
        <v>3385</v>
      </c>
      <c r="B199" s="199" t="s">
        <v>53</v>
      </c>
      <c r="C199" s="199" t="s">
        <v>3386</v>
      </c>
      <c r="D199" s="199" t="s">
        <v>162</v>
      </c>
      <c r="E199" s="144" t="s">
        <v>3387</v>
      </c>
      <c r="F199" s="144" t="s">
        <v>3388</v>
      </c>
      <c r="G199" s="144"/>
      <c r="H199" s="144"/>
      <c r="I199" s="144" t="s">
        <v>3389</v>
      </c>
      <c r="J199" s="144" t="s">
        <v>3390</v>
      </c>
      <c r="K199" s="144" t="s">
        <v>3391</v>
      </c>
      <c r="L199" s="144" t="s">
        <v>3392</v>
      </c>
      <c r="M199" s="144" t="s">
        <v>3393</v>
      </c>
      <c r="N199" s="144"/>
      <c r="O199" s="144"/>
      <c r="P199" s="144" t="s">
        <v>3394</v>
      </c>
      <c r="Q199" s="144" t="s">
        <v>3395</v>
      </c>
      <c r="R199" s="144" t="s">
        <v>3396</v>
      </c>
      <c r="S199" s="144" t="s">
        <v>2065</v>
      </c>
      <c r="T199" s="144" t="s">
        <v>3397</v>
      </c>
      <c r="U199" s="144"/>
      <c r="V199" s="144"/>
      <c r="W199" s="144" t="s">
        <v>3398</v>
      </c>
      <c r="X199" s="144" t="s">
        <v>3399</v>
      </c>
      <c r="Y199" s="144" t="s">
        <v>3400</v>
      </c>
      <c r="Z199" s="144" t="s">
        <v>2415</v>
      </c>
      <c r="AA199" s="144" t="s">
        <v>3401</v>
      </c>
      <c r="AB199" s="144"/>
      <c r="AC199" s="144"/>
      <c r="AD199" s="144" t="s">
        <v>3402</v>
      </c>
      <c r="AE199" s="144" t="s">
        <v>3403</v>
      </c>
      <c r="AF199" s="144" t="s">
        <v>2455</v>
      </c>
      <c r="AG199" s="144" t="s">
        <v>3404</v>
      </c>
      <c r="AH199" s="144" t="s">
        <v>2035</v>
      </c>
      <c r="AI199" s="144"/>
      <c r="AJ199" s="156"/>
      <c r="AK199" s="156"/>
      <c r="AL199" s="156">
        <f t="shared" si="9"/>
        <v>0</v>
      </c>
      <c r="AM199" s="156"/>
      <c r="AN199" s="156"/>
      <c r="AO199" s="156"/>
      <c r="AP199" s="156"/>
      <c r="AQ199" s="156"/>
      <c r="AR199" s="156"/>
      <c r="AS199" s="156"/>
      <c r="AT199" s="156"/>
      <c r="AU199" s="156"/>
      <c r="AV199" s="156"/>
      <c r="AW199" s="156"/>
      <c r="AX199" s="242"/>
      <c r="AY199" s="243"/>
      <c r="AZ199" s="156">
        <f t="shared" si="10"/>
        <v>22</v>
      </c>
      <c r="BA199" s="156">
        <f t="shared" si="11"/>
        <v>22</v>
      </c>
      <c r="BB199" s="156">
        <f>VLOOKUP(A199,过21点!A:AS,45,0)</f>
        <v>8</v>
      </c>
      <c r="BC199" s="156">
        <f>VLOOKUP(A199,过21点!A:AT,46,0)</f>
        <v>11</v>
      </c>
      <c r="BD199" s="156"/>
      <c r="BE199" s="156">
        <f>VLOOKUP(A199,过21点!A:AV,48,0)</f>
        <v>0.5</v>
      </c>
      <c r="BF199" s="156"/>
      <c r="BG199" s="156"/>
    </row>
    <row r="200" customHeight="1" spans="1:59">
      <c r="A200" s="239" t="s">
        <v>3405</v>
      </c>
      <c r="B200" s="199" t="s">
        <v>53</v>
      </c>
      <c r="C200" s="199" t="s">
        <v>3406</v>
      </c>
      <c r="D200" s="199" t="s">
        <v>3407</v>
      </c>
      <c r="E200" s="141"/>
      <c r="F200" s="141"/>
      <c r="G200" s="144"/>
      <c r="H200" s="144"/>
      <c r="I200" s="141"/>
      <c r="J200" s="141"/>
      <c r="K200" s="141"/>
      <c r="L200" s="141"/>
      <c r="M200" s="141"/>
      <c r="N200" s="144"/>
      <c r="O200" s="144"/>
      <c r="P200" s="141"/>
      <c r="Q200" s="141"/>
      <c r="R200" s="141"/>
      <c r="S200" s="141"/>
      <c r="T200" s="141"/>
      <c r="U200" s="144"/>
      <c r="V200" s="144"/>
      <c r="W200" s="141"/>
      <c r="X200" s="141"/>
      <c r="Y200" s="141"/>
      <c r="Z200" s="141"/>
      <c r="AA200" s="141"/>
      <c r="AB200" s="144"/>
      <c r="AC200" s="144"/>
      <c r="AD200" s="141"/>
      <c r="AE200" s="141"/>
      <c r="AF200" s="141"/>
      <c r="AG200" s="141"/>
      <c r="AH200" s="141"/>
      <c r="AI200" s="144"/>
      <c r="AJ200" s="156"/>
      <c r="AK200" s="156"/>
      <c r="AL200" s="156">
        <f t="shared" si="9"/>
        <v>0</v>
      </c>
      <c r="AM200" s="156"/>
      <c r="AN200" s="156"/>
      <c r="AO200" s="156"/>
      <c r="AP200" s="156"/>
      <c r="AQ200" s="156"/>
      <c r="AR200" s="156"/>
      <c r="AS200" s="156"/>
      <c r="AT200" s="156"/>
      <c r="AU200" s="156"/>
      <c r="AV200" s="156"/>
      <c r="AW200" s="156"/>
      <c r="AX200" s="242"/>
      <c r="AY200" s="243"/>
      <c r="AZ200" s="156">
        <f t="shared" si="10"/>
        <v>22</v>
      </c>
      <c r="BA200" s="156">
        <f t="shared" si="11"/>
        <v>22</v>
      </c>
      <c r="BB200" s="156">
        <f>VLOOKUP(A200,过21点!A:AS,45,0)</f>
        <v>0</v>
      </c>
      <c r="BC200" s="156">
        <f>VLOOKUP(A200,过21点!A:AT,46,0)</f>
        <v>0</v>
      </c>
      <c r="BD200" s="156"/>
      <c r="BE200" s="156">
        <f>VLOOKUP(A200,过21点!A:AV,48,0)</f>
        <v>0</v>
      </c>
      <c r="BF200" s="156"/>
      <c r="BG200" s="156"/>
    </row>
    <row r="201" customHeight="1" spans="1:59">
      <c r="A201" s="199" t="s">
        <v>3408</v>
      </c>
      <c r="B201" s="199" t="s">
        <v>53</v>
      </c>
      <c r="C201" s="199" t="s">
        <v>3409</v>
      </c>
      <c r="D201" s="199" t="s">
        <v>3410</v>
      </c>
      <c r="E201" s="144" t="s">
        <v>3411</v>
      </c>
      <c r="F201" s="144" t="s">
        <v>3412</v>
      </c>
      <c r="G201" s="144" t="s">
        <v>3413</v>
      </c>
      <c r="H201" s="144" t="s">
        <v>3414</v>
      </c>
      <c r="I201" s="144" t="s">
        <v>3415</v>
      </c>
      <c r="J201" s="144" t="s">
        <v>3416</v>
      </c>
      <c r="K201" s="144" t="s">
        <v>3417</v>
      </c>
      <c r="L201" s="144" t="s">
        <v>3418</v>
      </c>
      <c r="M201" s="144" t="s">
        <v>3419</v>
      </c>
      <c r="N201" s="144"/>
      <c r="O201" s="144" t="s">
        <v>3420</v>
      </c>
      <c r="P201" s="144" t="s">
        <v>3421</v>
      </c>
      <c r="Q201" s="144" t="s">
        <v>2279</v>
      </c>
      <c r="R201" s="144" t="s">
        <v>3422</v>
      </c>
      <c r="S201" s="144" t="s">
        <v>3423</v>
      </c>
      <c r="T201" s="144" t="s">
        <v>3424</v>
      </c>
      <c r="U201" s="144"/>
      <c r="V201" s="144"/>
      <c r="W201" s="144" t="s">
        <v>3425</v>
      </c>
      <c r="X201" s="144" t="s">
        <v>3426</v>
      </c>
      <c r="Y201" s="144" t="s">
        <v>3427</v>
      </c>
      <c r="Z201" s="144" t="s">
        <v>3428</v>
      </c>
      <c r="AA201" s="244">
        <v>0.911111111111111</v>
      </c>
      <c r="AB201" s="144"/>
      <c r="AC201" s="144"/>
      <c r="AD201" s="144" t="s">
        <v>3429</v>
      </c>
      <c r="AE201" s="144" t="s">
        <v>3430</v>
      </c>
      <c r="AF201" s="144" t="s">
        <v>877</v>
      </c>
      <c r="AG201" s="144" t="s">
        <v>3431</v>
      </c>
      <c r="AH201" s="144" t="s">
        <v>3432</v>
      </c>
      <c r="AI201" s="144"/>
      <c r="AJ201" s="156"/>
      <c r="AK201" s="156">
        <f>VLOOKUP(A201,匹配!A:B,2,0)</f>
        <v>1</v>
      </c>
      <c r="AL201" s="156">
        <f t="shared" si="9"/>
        <v>1</v>
      </c>
      <c r="AM201" s="156"/>
      <c r="AN201" s="156"/>
      <c r="AO201" s="156"/>
      <c r="AP201" s="156"/>
      <c r="AQ201" s="156"/>
      <c r="AR201" s="156"/>
      <c r="AS201" s="156"/>
      <c r="AT201" s="156"/>
      <c r="AU201" s="156"/>
      <c r="AV201" s="156"/>
      <c r="AW201" s="156"/>
      <c r="AX201" s="242"/>
      <c r="AY201" s="243"/>
      <c r="AZ201" s="156">
        <f t="shared" si="10"/>
        <v>22</v>
      </c>
      <c r="BA201" s="156">
        <f t="shared" si="11"/>
        <v>22</v>
      </c>
      <c r="BB201" s="156">
        <f>VLOOKUP(A201,过21点!A:AS,45,0)</f>
        <v>16</v>
      </c>
      <c r="BC201" s="156">
        <f>VLOOKUP(A201,过21点!A:AT,46,0)</f>
        <v>19</v>
      </c>
      <c r="BD201" s="156"/>
      <c r="BE201" s="156">
        <f>VLOOKUP(A201,过21点!A:AV,48,0)</f>
        <v>0.625</v>
      </c>
      <c r="BF201" s="156"/>
      <c r="BG201" s="156"/>
    </row>
    <row r="202" customHeight="1" spans="1:59">
      <c r="A202" s="199" t="s">
        <v>3433</v>
      </c>
      <c r="B202" s="199" t="s">
        <v>53</v>
      </c>
      <c r="C202" s="199" t="s">
        <v>3434</v>
      </c>
      <c r="D202" s="199" t="s">
        <v>316</v>
      </c>
      <c r="E202" s="144" t="s">
        <v>528</v>
      </c>
      <c r="F202" s="144" t="s">
        <v>3435</v>
      </c>
      <c r="G202" s="144"/>
      <c r="H202" s="144"/>
      <c r="I202" s="144" t="s">
        <v>3436</v>
      </c>
      <c r="J202" s="144" t="s">
        <v>3437</v>
      </c>
      <c r="K202" s="144" t="s">
        <v>3438</v>
      </c>
      <c r="L202" s="144" t="s">
        <v>3439</v>
      </c>
      <c r="M202" s="144" t="s">
        <v>673</v>
      </c>
      <c r="N202" s="144"/>
      <c r="O202" s="144"/>
      <c r="P202" s="144" t="s">
        <v>476</v>
      </c>
      <c r="Q202" s="144" t="s">
        <v>3440</v>
      </c>
      <c r="R202" s="144" t="s">
        <v>3441</v>
      </c>
      <c r="S202" s="144" t="s">
        <v>2329</v>
      </c>
      <c r="T202" s="144" t="s">
        <v>3442</v>
      </c>
      <c r="U202" s="144"/>
      <c r="V202" s="144"/>
      <c r="W202" s="144" t="s">
        <v>3443</v>
      </c>
      <c r="X202" s="144" t="s">
        <v>448</v>
      </c>
      <c r="Y202" s="144" t="s">
        <v>147</v>
      </c>
      <c r="Z202" s="144" t="s">
        <v>3444</v>
      </c>
      <c r="AA202" s="143" t="s">
        <v>3445</v>
      </c>
      <c r="AB202" s="144"/>
      <c r="AC202" s="144"/>
      <c r="AD202" s="144" t="s">
        <v>3446</v>
      </c>
      <c r="AE202" s="143" t="s">
        <v>3447</v>
      </c>
      <c r="AF202" s="144" t="s">
        <v>3448</v>
      </c>
      <c r="AG202" s="144" t="s">
        <v>3449</v>
      </c>
      <c r="AH202" s="144" t="s">
        <v>3332</v>
      </c>
      <c r="AI202" s="144"/>
      <c r="AJ202" s="156"/>
      <c r="AK202" s="156">
        <f>VLOOKUP(A202,匹配!A:B,2,0)</f>
        <v>2</v>
      </c>
      <c r="AL202" s="156">
        <f t="shared" si="9"/>
        <v>2</v>
      </c>
      <c r="AM202" s="156"/>
      <c r="AN202" s="156"/>
      <c r="AO202" s="156"/>
      <c r="AP202" s="156"/>
      <c r="AQ202" s="156"/>
      <c r="AR202" s="156"/>
      <c r="AS202" s="156"/>
      <c r="AT202" s="156"/>
      <c r="AU202" s="156"/>
      <c r="AV202" s="156"/>
      <c r="AW202" s="156"/>
      <c r="AX202" s="242"/>
      <c r="AY202" s="243"/>
      <c r="AZ202" s="156">
        <f t="shared" si="10"/>
        <v>22</v>
      </c>
      <c r="BA202" s="156">
        <f t="shared" si="11"/>
        <v>22</v>
      </c>
      <c r="BB202" s="156">
        <f>VLOOKUP(A202,过21点!A:AS,45,0)</f>
        <v>7</v>
      </c>
      <c r="BC202" s="156">
        <f>VLOOKUP(A202,过21点!A:AT,46,0)</f>
        <v>15</v>
      </c>
      <c r="BD202" s="156"/>
      <c r="BE202" s="156">
        <f>VLOOKUP(A202,过21点!A:AV,48,0)</f>
        <v>1</v>
      </c>
      <c r="BF202" s="156"/>
      <c r="BG202" s="156"/>
    </row>
    <row r="203" customHeight="1" spans="1:59">
      <c r="A203" s="199" t="s">
        <v>3450</v>
      </c>
      <c r="B203" s="199" t="s">
        <v>53</v>
      </c>
      <c r="C203" s="199" t="s">
        <v>3434</v>
      </c>
      <c r="D203" s="199" t="s">
        <v>3451</v>
      </c>
      <c r="E203" s="144" t="s">
        <v>3452</v>
      </c>
      <c r="F203" s="144" t="s">
        <v>3453</v>
      </c>
      <c r="G203" s="144"/>
      <c r="H203" s="144"/>
      <c r="I203" s="143" t="s">
        <v>3454</v>
      </c>
      <c r="J203" s="144" t="s">
        <v>3455</v>
      </c>
      <c r="K203" s="144" t="s">
        <v>3456</v>
      </c>
      <c r="L203" s="143" t="s">
        <v>3457</v>
      </c>
      <c r="M203" s="144" t="s">
        <v>3098</v>
      </c>
      <c r="N203" s="144"/>
      <c r="O203" s="144"/>
      <c r="P203" s="144" t="s">
        <v>3458</v>
      </c>
      <c r="Q203" s="144" t="s">
        <v>3459</v>
      </c>
      <c r="R203" s="144" t="s">
        <v>3460</v>
      </c>
      <c r="S203" s="144" t="s">
        <v>595</v>
      </c>
      <c r="T203" s="144" t="s">
        <v>3461</v>
      </c>
      <c r="U203" s="144"/>
      <c r="V203" s="144"/>
      <c r="W203" s="144" t="s">
        <v>3462</v>
      </c>
      <c r="X203" s="144" t="s">
        <v>3463</v>
      </c>
      <c r="Y203" s="144" t="s">
        <v>3464</v>
      </c>
      <c r="Z203" s="144" t="s">
        <v>3465</v>
      </c>
      <c r="AA203" s="144" t="s">
        <v>3466</v>
      </c>
      <c r="AB203" s="144"/>
      <c r="AC203" s="144"/>
      <c r="AD203" s="144" t="s">
        <v>3467</v>
      </c>
      <c r="AE203" s="144" t="s">
        <v>3468</v>
      </c>
      <c r="AF203" s="144" t="s">
        <v>3469</v>
      </c>
      <c r="AG203" s="144" t="s">
        <v>3470</v>
      </c>
      <c r="AH203" s="144" t="s">
        <v>3471</v>
      </c>
      <c r="AI203" s="144"/>
      <c r="AJ203" s="156"/>
      <c r="AK203" s="156">
        <f>VLOOKUP(A203,匹配!A:B,2,0)</f>
        <v>2</v>
      </c>
      <c r="AL203" s="156">
        <f t="shared" si="9"/>
        <v>2</v>
      </c>
      <c r="AM203" s="156"/>
      <c r="AN203" s="156"/>
      <c r="AO203" s="156"/>
      <c r="AP203" s="156"/>
      <c r="AQ203" s="156"/>
      <c r="AR203" s="156"/>
      <c r="AS203" s="156"/>
      <c r="AT203" s="156"/>
      <c r="AU203" s="156"/>
      <c r="AV203" s="156"/>
      <c r="AW203" s="156"/>
      <c r="AX203" s="242"/>
      <c r="AY203" s="243"/>
      <c r="AZ203" s="156">
        <f t="shared" si="10"/>
        <v>22</v>
      </c>
      <c r="BA203" s="156">
        <f t="shared" si="11"/>
        <v>22</v>
      </c>
      <c r="BB203" s="156">
        <f>VLOOKUP(A203,过21点!A:AS,45,0)</f>
        <v>8</v>
      </c>
      <c r="BC203" s="156">
        <f>VLOOKUP(A203,过21点!A:AT,46,0)</f>
        <v>14</v>
      </c>
      <c r="BD203" s="156"/>
      <c r="BE203" s="156">
        <f>VLOOKUP(A203,过21点!A:AV,48,0)</f>
        <v>0.75</v>
      </c>
      <c r="BF203" s="156"/>
      <c r="BG203" s="156"/>
    </row>
    <row r="204" customHeight="1" spans="1:59">
      <c r="A204" s="199" t="s">
        <v>3472</v>
      </c>
      <c r="B204" s="199" t="s">
        <v>53</v>
      </c>
      <c r="C204" s="199" t="s">
        <v>3434</v>
      </c>
      <c r="D204" s="199" t="s">
        <v>316</v>
      </c>
      <c r="E204" s="144" t="s">
        <v>3473</v>
      </c>
      <c r="F204" s="144" t="s">
        <v>2284</v>
      </c>
      <c r="G204" s="143"/>
      <c r="H204" s="144"/>
      <c r="I204" s="142" t="s">
        <v>3474</v>
      </c>
      <c r="J204" s="144" t="s">
        <v>3475</v>
      </c>
      <c r="K204" s="144" t="s">
        <v>3476</v>
      </c>
      <c r="L204" s="144" t="s">
        <v>2290</v>
      </c>
      <c r="M204" s="144" t="s">
        <v>3477</v>
      </c>
      <c r="N204" s="144"/>
      <c r="O204" s="144"/>
      <c r="P204" s="143"/>
      <c r="Q204" s="142" t="s">
        <v>3478</v>
      </c>
      <c r="R204" s="142" t="s">
        <v>3479</v>
      </c>
      <c r="S204" s="144" t="s">
        <v>3480</v>
      </c>
      <c r="T204" s="144" t="s">
        <v>3481</v>
      </c>
      <c r="U204" s="144"/>
      <c r="V204" s="144"/>
      <c r="W204" s="144" t="s">
        <v>2354</v>
      </c>
      <c r="X204" s="144" t="s">
        <v>3482</v>
      </c>
      <c r="Y204" s="144" t="s">
        <v>2828</v>
      </c>
      <c r="Z204" s="142" t="s">
        <v>3483</v>
      </c>
      <c r="AA204" s="144" t="s">
        <v>311</v>
      </c>
      <c r="AB204" s="144"/>
      <c r="AC204" s="144"/>
      <c r="AD204" s="142" t="s">
        <v>3484</v>
      </c>
      <c r="AE204" s="144" t="s">
        <v>3485</v>
      </c>
      <c r="AF204" s="143" t="s">
        <v>3070</v>
      </c>
      <c r="AG204" s="142" t="s">
        <v>3486</v>
      </c>
      <c r="AH204" s="144" t="s">
        <v>3487</v>
      </c>
      <c r="AI204" s="144"/>
      <c r="AJ204" s="156">
        <v>6</v>
      </c>
      <c r="AK204" s="156">
        <f>VLOOKUP(A204,匹配!A:B,2,0)</f>
        <v>1</v>
      </c>
      <c r="AL204" s="156">
        <f t="shared" si="9"/>
        <v>7</v>
      </c>
      <c r="AM204" s="156">
        <f>VLOOKUP(A204,匹配!E:L,8,0)</f>
        <v>0</v>
      </c>
      <c r="AN204" s="156">
        <f>VLOOKUP(A204,匹配!E:F,2,0)</f>
        <v>0</v>
      </c>
      <c r="AO204" s="156"/>
      <c r="AP204" s="156">
        <f>VLOOKUP(A204,匹配!E:H,4,0)</f>
        <v>0</v>
      </c>
      <c r="AQ204" s="156">
        <f>VLOOKUP(A204,匹配!E:N,10,0)</f>
        <v>0</v>
      </c>
      <c r="AR204" s="156">
        <f>VLOOKUP(A204,匹配!E:I,5,0)</f>
        <v>0</v>
      </c>
      <c r="AS204" s="156">
        <f>VLOOKUP(A204,匹配!E:K,7,0)</f>
        <v>0</v>
      </c>
      <c r="AT204" s="156"/>
      <c r="AU204" s="156">
        <f>VLOOKUP(A204,匹配!E:M,9,0)</f>
        <v>1</v>
      </c>
      <c r="AV204" s="156"/>
      <c r="AW204" s="156"/>
      <c r="AX204" s="242"/>
      <c r="AY204" s="243"/>
      <c r="AZ204" s="156">
        <f t="shared" si="10"/>
        <v>22</v>
      </c>
      <c r="BA204" s="156">
        <f t="shared" si="11"/>
        <v>22</v>
      </c>
      <c r="BB204" s="156">
        <f>VLOOKUP(A204,过21点!A:AS,45,0)</f>
        <v>7</v>
      </c>
      <c r="BC204" s="156">
        <f>VLOOKUP(A204,过21点!A:AT,46,0)</f>
        <v>14</v>
      </c>
      <c r="BD204" s="156"/>
      <c r="BE204" s="156">
        <f>VLOOKUP(A204,过21点!A:AV,48,0)</f>
        <v>1.125</v>
      </c>
      <c r="BF204" s="156">
        <f>VLOOKUP(A204,匹配!R:S,2,0)</f>
        <v>0.25</v>
      </c>
      <c r="BG204" s="156"/>
    </row>
    <row r="205" customHeight="1" spans="1:59">
      <c r="A205" s="199" t="s">
        <v>3488</v>
      </c>
      <c r="B205" s="199" t="s">
        <v>53</v>
      </c>
      <c r="C205" s="199" t="s">
        <v>3434</v>
      </c>
      <c r="D205" s="199" t="s">
        <v>316</v>
      </c>
      <c r="E205" s="144" t="s">
        <v>3361</v>
      </c>
      <c r="F205" s="142" t="s">
        <v>3489</v>
      </c>
      <c r="G205" s="144"/>
      <c r="H205" s="144"/>
      <c r="I205" s="143" t="s">
        <v>364</v>
      </c>
      <c r="J205" s="144" t="s">
        <v>156</v>
      </c>
      <c r="K205" s="144" t="s">
        <v>3490</v>
      </c>
      <c r="L205" s="143" t="s">
        <v>3491</v>
      </c>
      <c r="M205" s="143" t="s">
        <v>3492</v>
      </c>
      <c r="N205" s="144"/>
      <c r="O205" s="144"/>
      <c r="P205" s="142" t="s">
        <v>3493</v>
      </c>
      <c r="Q205" s="142" t="s">
        <v>3479</v>
      </c>
      <c r="R205" s="142" t="s">
        <v>3494</v>
      </c>
      <c r="S205" s="142" t="s">
        <v>3495</v>
      </c>
      <c r="T205" s="142" t="s">
        <v>2961</v>
      </c>
      <c r="U205" s="144"/>
      <c r="V205" s="144"/>
      <c r="W205" s="142" t="s">
        <v>3496</v>
      </c>
      <c r="X205" s="143" t="s">
        <v>1780</v>
      </c>
      <c r="Y205" s="142" t="s">
        <v>3497</v>
      </c>
      <c r="Z205" s="142" t="s">
        <v>3498</v>
      </c>
      <c r="AA205" s="142" t="s">
        <v>3499</v>
      </c>
      <c r="AB205" s="144"/>
      <c r="AC205" s="144"/>
      <c r="AD205" s="143"/>
      <c r="AE205" s="142" t="s">
        <v>3500</v>
      </c>
      <c r="AF205" s="142" t="s">
        <v>3501</v>
      </c>
      <c r="AG205" s="142" t="s">
        <v>3502</v>
      </c>
      <c r="AH205" s="142" t="s">
        <v>3503</v>
      </c>
      <c r="AI205" s="144"/>
      <c r="AJ205" s="156">
        <v>14</v>
      </c>
      <c r="AK205" s="156">
        <f>VLOOKUP(A205,匹配!A:B,2,0)</f>
        <v>4</v>
      </c>
      <c r="AL205" s="156">
        <f t="shared" si="9"/>
        <v>18</v>
      </c>
      <c r="AM205" s="156">
        <f>VLOOKUP(A205,匹配!E:L,8,0)</f>
        <v>1</v>
      </c>
      <c r="AN205" s="156">
        <f>VLOOKUP(A205,匹配!E:F,2,0)</f>
        <v>0</v>
      </c>
      <c r="AO205" s="156"/>
      <c r="AP205" s="156">
        <f>VLOOKUP(A205,匹配!E:H,4,0)</f>
        <v>0</v>
      </c>
      <c r="AQ205" s="156">
        <f>VLOOKUP(A205,匹配!E:N,10,0)</f>
        <v>0</v>
      </c>
      <c r="AR205" s="156">
        <f>VLOOKUP(A205,匹配!E:I,5,0)</f>
        <v>0</v>
      </c>
      <c r="AS205" s="156">
        <f>VLOOKUP(A205,匹配!E:K,7,0)</f>
        <v>0</v>
      </c>
      <c r="AT205" s="156"/>
      <c r="AU205" s="156">
        <f>VLOOKUP(A205,匹配!E:M,9,0)</f>
        <v>0</v>
      </c>
      <c r="AV205" s="156"/>
      <c r="AW205" s="156"/>
      <c r="AX205" s="242"/>
      <c r="AY205" s="243"/>
      <c r="AZ205" s="156">
        <f t="shared" si="10"/>
        <v>21</v>
      </c>
      <c r="BA205" s="156">
        <f t="shared" si="11"/>
        <v>21</v>
      </c>
      <c r="BB205" s="156">
        <f>VLOOKUP(A205,过21点!A:AS,45,0)</f>
        <v>5</v>
      </c>
      <c r="BC205" s="156">
        <f>VLOOKUP(A205,过21点!A:AT,46,0)</f>
        <v>11</v>
      </c>
      <c r="BD205" s="156"/>
      <c r="BE205" s="156">
        <v>0.25</v>
      </c>
      <c r="BF205" s="156"/>
      <c r="BG205" s="156"/>
    </row>
    <row r="206" customHeight="1" spans="1:59">
      <c r="A206" s="199" t="s">
        <v>3504</v>
      </c>
      <c r="B206" s="199" t="s">
        <v>53</v>
      </c>
      <c r="C206" s="199" t="s">
        <v>3505</v>
      </c>
      <c r="D206" s="199" t="s">
        <v>316</v>
      </c>
      <c r="E206" s="144" t="s">
        <v>3506</v>
      </c>
      <c r="F206" s="143" t="s">
        <v>3507</v>
      </c>
      <c r="G206" s="144"/>
      <c r="H206" s="144"/>
      <c r="I206" s="142" t="s">
        <v>3508</v>
      </c>
      <c r="J206" s="144" t="s">
        <v>3509</v>
      </c>
      <c r="K206" s="144" t="s">
        <v>3510</v>
      </c>
      <c r="L206" s="143"/>
      <c r="M206" s="143" t="s">
        <v>3362</v>
      </c>
      <c r="N206" s="144"/>
      <c r="O206" s="144"/>
      <c r="P206" s="144" t="s">
        <v>3511</v>
      </c>
      <c r="Q206" s="144" t="s">
        <v>3512</v>
      </c>
      <c r="R206" s="144" t="s">
        <v>3513</v>
      </c>
      <c r="S206" s="143" t="s">
        <v>3514</v>
      </c>
      <c r="T206" s="143" t="s">
        <v>3515</v>
      </c>
      <c r="U206" s="144"/>
      <c r="V206" s="144"/>
      <c r="W206" s="143" t="s">
        <v>2139</v>
      </c>
      <c r="X206" s="144" t="s">
        <v>3516</v>
      </c>
      <c r="Y206" s="143" t="s">
        <v>3517</v>
      </c>
      <c r="Z206" s="143" t="s">
        <v>3518</v>
      </c>
      <c r="AA206" s="144" t="s">
        <v>3519</v>
      </c>
      <c r="AB206" s="144"/>
      <c r="AC206" s="144"/>
      <c r="AD206" s="143" t="s">
        <v>149</v>
      </c>
      <c r="AE206" s="143"/>
      <c r="AF206" s="144" t="s">
        <v>140</v>
      </c>
      <c r="AG206" s="142" t="s">
        <v>3520</v>
      </c>
      <c r="AH206" s="143"/>
      <c r="AI206" s="144"/>
      <c r="AJ206" s="156">
        <v>2</v>
      </c>
      <c r="AK206" s="156">
        <f>VLOOKUP(A206,匹配!A:B,2,0)</f>
        <v>4</v>
      </c>
      <c r="AL206" s="156">
        <f t="shared" si="9"/>
        <v>6</v>
      </c>
      <c r="AM206" s="156">
        <f>VLOOKUP(A206,匹配!E:L,8,0)</f>
        <v>0</v>
      </c>
      <c r="AN206" s="156">
        <f>VLOOKUP(A206,匹配!E:F,2,0)</f>
        <v>0</v>
      </c>
      <c r="AO206" s="156"/>
      <c r="AP206" s="156">
        <f>VLOOKUP(A206,匹配!E:H,4,0)</f>
        <v>0</v>
      </c>
      <c r="AQ206" s="156">
        <f>VLOOKUP(A206,匹配!E:N,10,0)</f>
        <v>0</v>
      </c>
      <c r="AR206" s="156">
        <f>VLOOKUP(A206,匹配!E:I,5,0)</f>
        <v>3</v>
      </c>
      <c r="AS206" s="156">
        <f>VLOOKUP(A206,匹配!E:K,7,0)</f>
        <v>0</v>
      </c>
      <c r="AT206" s="156"/>
      <c r="AU206" s="156">
        <f>VLOOKUP(A206,匹配!E:M,9,0)</f>
        <v>1</v>
      </c>
      <c r="AV206" s="156"/>
      <c r="AW206" s="156"/>
      <c r="AX206" s="242"/>
      <c r="AY206" s="243"/>
      <c r="AZ206" s="156">
        <f t="shared" si="10"/>
        <v>19</v>
      </c>
      <c r="BA206" s="156">
        <f t="shared" si="11"/>
        <v>19</v>
      </c>
      <c r="BB206" s="156">
        <f>VLOOKUP(A206,过21点!A:AS,45,0)</f>
        <v>5</v>
      </c>
      <c r="BC206" s="156">
        <f>VLOOKUP(A206,过21点!A:AT,46,0)</f>
        <v>7</v>
      </c>
      <c r="BD206" s="156"/>
      <c r="BE206" s="156">
        <f>VLOOKUP(A206,过21点!A:AV,48,0)</f>
        <v>0.625</v>
      </c>
      <c r="BF206" s="156"/>
      <c r="BG206" s="156"/>
    </row>
    <row r="207" customHeight="1" spans="1:59">
      <c r="A207" s="199" t="s">
        <v>3521</v>
      </c>
      <c r="B207" s="199" t="s">
        <v>53</v>
      </c>
      <c r="C207" s="199" t="s">
        <v>3505</v>
      </c>
      <c r="D207" s="199" t="s">
        <v>316</v>
      </c>
      <c r="E207" s="144" t="s">
        <v>3473</v>
      </c>
      <c r="F207" s="144" t="s">
        <v>1011</v>
      </c>
      <c r="G207" s="144"/>
      <c r="H207" s="143" t="s">
        <v>2694</v>
      </c>
      <c r="I207" s="144" t="s">
        <v>3522</v>
      </c>
      <c r="J207" s="144" t="s">
        <v>276</v>
      </c>
      <c r="K207" s="144" t="s">
        <v>3523</v>
      </c>
      <c r="L207" s="143" t="s">
        <v>1148</v>
      </c>
      <c r="M207" s="144" t="s">
        <v>142</v>
      </c>
      <c r="N207" s="144"/>
      <c r="O207" s="144"/>
      <c r="P207" s="144" t="s">
        <v>3524</v>
      </c>
      <c r="Q207" s="144" t="s">
        <v>3525</v>
      </c>
      <c r="R207" s="144" t="s">
        <v>3526</v>
      </c>
      <c r="S207" s="142" t="s">
        <v>3527</v>
      </c>
      <c r="T207" s="144" t="s">
        <v>3528</v>
      </c>
      <c r="U207" s="144"/>
      <c r="V207" s="144"/>
      <c r="W207" s="143" t="s">
        <v>3529</v>
      </c>
      <c r="X207" s="144" t="s">
        <v>839</v>
      </c>
      <c r="Y207" s="144" t="s">
        <v>295</v>
      </c>
      <c r="Z207" s="144" t="s">
        <v>3530</v>
      </c>
      <c r="AA207" s="144" t="s">
        <v>2395</v>
      </c>
      <c r="AB207" s="144"/>
      <c r="AC207" s="144"/>
      <c r="AD207" s="144" t="s">
        <v>3531</v>
      </c>
      <c r="AE207" s="144" t="s">
        <v>390</v>
      </c>
      <c r="AF207" s="144" t="s">
        <v>3532</v>
      </c>
      <c r="AG207" s="144" t="s">
        <v>3533</v>
      </c>
      <c r="AH207" s="144" t="s">
        <v>3534</v>
      </c>
      <c r="AI207" s="144"/>
      <c r="AJ207" s="156">
        <v>1</v>
      </c>
      <c r="AK207" s="156">
        <f>VLOOKUP(A207,匹配!A:B,2,0)</f>
        <v>1</v>
      </c>
      <c r="AL207" s="156">
        <f t="shared" si="9"/>
        <v>2</v>
      </c>
      <c r="AM207" s="156">
        <f>VLOOKUP(A207,匹配!E:L,8,0)</f>
        <v>0</v>
      </c>
      <c r="AN207" s="156">
        <f>VLOOKUP(A207,匹配!E:F,2,0)</f>
        <v>0</v>
      </c>
      <c r="AO207" s="156"/>
      <c r="AP207" s="156">
        <f>VLOOKUP(A207,匹配!E:H,4,0)</f>
        <v>0</v>
      </c>
      <c r="AQ207" s="156">
        <f>VLOOKUP(A207,匹配!E:N,10,0)</f>
        <v>0</v>
      </c>
      <c r="AR207" s="156">
        <f>VLOOKUP(A207,匹配!E:I,5,0)</f>
        <v>0</v>
      </c>
      <c r="AS207" s="156">
        <f>VLOOKUP(A207,匹配!E:K,7,0)</f>
        <v>0</v>
      </c>
      <c r="AT207" s="156"/>
      <c r="AU207" s="156">
        <f>VLOOKUP(A207,匹配!E:M,9,0)</f>
        <v>0.5</v>
      </c>
      <c r="AV207" s="156"/>
      <c r="AW207" s="156"/>
      <c r="AX207" s="242"/>
      <c r="AY207" s="243"/>
      <c r="AZ207" s="156">
        <f t="shared" si="10"/>
        <v>22</v>
      </c>
      <c r="BA207" s="156">
        <f t="shared" si="11"/>
        <v>22</v>
      </c>
      <c r="BB207" s="156">
        <f>VLOOKUP(A207,过21点!A:AS,45,0)</f>
        <v>6</v>
      </c>
      <c r="BC207" s="156">
        <f>VLOOKUP(A207,过21点!A:AT,46,0)</f>
        <v>13</v>
      </c>
      <c r="BD207" s="156"/>
      <c r="BE207" s="156">
        <f>VLOOKUP(A207,过21点!A:AV,48,0)</f>
        <v>0.125</v>
      </c>
      <c r="BF207" s="156">
        <f>VLOOKUP(A207,匹配!R:S,2,0)</f>
        <v>1</v>
      </c>
      <c r="BG207" s="156"/>
    </row>
    <row r="208" customHeight="1" spans="1:59">
      <c r="A208" s="199" t="s">
        <v>3535</v>
      </c>
      <c r="B208" s="199" t="s">
        <v>53</v>
      </c>
      <c r="C208" s="199" t="s">
        <v>3505</v>
      </c>
      <c r="D208" s="199" t="s">
        <v>3451</v>
      </c>
      <c r="E208" s="143"/>
      <c r="F208" s="144" t="s">
        <v>3536</v>
      </c>
      <c r="G208" s="144"/>
      <c r="H208" s="144"/>
      <c r="I208" s="143" t="s">
        <v>3537</v>
      </c>
      <c r="J208" s="144" t="s">
        <v>3538</v>
      </c>
      <c r="K208" s="144" t="s">
        <v>3539</v>
      </c>
      <c r="L208" s="144" t="s">
        <v>3540</v>
      </c>
      <c r="M208" s="144" t="s">
        <v>3541</v>
      </c>
      <c r="N208" s="144"/>
      <c r="O208" s="144"/>
      <c r="P208" s="144" t="s">
        <v>3542</v>
      </c>
      <c r="Q208" s="144" t="s">
        <v>3543</v>
      </c>
      <c r="R208" s="144" t="s">
        <v>3544</v>
      </c>
      <c r="S208" s="144" t="s">
        <v>3545</v>
      </c>
      <c r="T208" s="144" t="s">
        <v>3546</v>
      </c>
      <c r="U208" s="144"/>
      <c r="V208" s="144"/>
      <c r="W208" s="144" t="s">
        <v>3547</v>
      </c>
      <c r="X208" s="144" t="s">
        <v>3548</v>
      </c>
      <c r="Y208" s="144" t="s">
        <v>3549</v>
      </c>
      <c r="Z208" s="144" t="s">
        <v>3550</v>
      </c>
      <c r="AA208" s="144" t="s">
        <v>3551</v>
      </c>
      <c r="AB208" s="144"/>
      <c r="AC208" s="144"/>
      <c r="AD208" s="144" t="s">
        <v>3552</v>
      </c>
      <c r="AE208" s="144" t="s">
        <v>3553</v>
      </c>
      <c r="AF208" s="144" t="s">
        <v>3554</v>
      </c>
      <c r="AG208" s="144" t="s">
        <v>3555</v>
      </c>
      <c r="AH208" s="144" t="s">
        <v>3556</v>
      </c>
      <c r="AI208" s="144"/>
      <c r="AJ208" s="156"/>
      <c r="AK208" s="156"/>
      <c r="AL208" s="156">
        <f t="shared" si="9"/>
        <v>0</v>
      </c>
      <c r="AM208" s="156">
        <f>VLOOKUP(A208,匹配!E:L,8,0)</f>
        <v>0</v>
      </c>
      <c r="AN208" s="156">
        <f>VLOOKUP(A208,匹配!E:F,2,0)</f>
        <v>0</v>
      </c>
      <c r="AO208" s="156"/>
      <c r="AP208" s="156">
        <f>VLOOKUP(A208,匹配!E:H,4,0)</f>
        <v>0</v>
      </c>
      <c r="AQ208" s="156">
        <f>VLOOKUP(A208,匹配!E:N,10,0)</f>
        <v>0</v>
      </c>
      <c r="AR208" s="156">
        <f>VLOOKUP(A208,匹配!E:I,5,0)</f>
        <v>1.5</v>
      </c>
      <c r="AS208" s="156">
        <f>VLOOKUP(A208,匹配!E:K,7,0)</f>
        <v>0</v>
      </c>
      <c r="AT208" s="156"/>
      <c r="AU208" s="156">
        <f>VLOOKUP(A208,匹配!E:M,9,0)</f>
        <v>0.125</v>
      </c>
      <c r="AV208" s="156"/>
      <c r="AW208" s="156"/>
      <c r="AX208" s="242"/>
      <c r="AY208" s="243"/>
      <c r="AZ208" s="156">
        <f t="shared" si="10"/>
        <v>20.5</v>
      </c>
      <c r="BA208" s="156">
        <f t="shared" si="11"/>
        <v>20.5</v>
      </c>
      <c r="BB208" s="156">
        <f>VLOOKUP(A208,过21点!A:AS,45,0)</f>
        <v>0</v>
      </c>
      <c r="BC208" s="156">
        <f>VLOOKUP(A208,过21点!A:AT,46,0)</f>
        <v>3</v>
      </c>
      <c r="BD208" s="156"/>
      <c r="BE208" s="156">
        <f>VLOOKUP(A208,过21点!A:AV,48,0)</f>
        <v>0</v>
      </c>
      <c r="BF208" s="156"/>
      <c r="BG208" s="156"/>
    </row>
    <row r="209" customHeight="1" spans="1:59">
      <c r="A209" s="199" t="s">
        <v>3557</v>
      </c>
      <c r="B209" s="199" t="s">
        <v>53</v>
      </c>
      <c r="C209" s="199" t="s">
        <v>3505</v>
      </c>
      <c r="D209" s="199" t="s">
        <v>316</v>
      </c>
      <c r="E209" s="144" t="s">
        <v>3558</v>
      </c>
      <c r="F209" s="144" t="s">
        <v>359</v>
      </c>
      <c r="G209" s="144"/>
      <c r="H209" s="144"/>
      <c r="I209" s="144" t="s">
        <v>2452</v>
      </c>
      <c r="J209" s="144" t="s">
        <v>3559</v>
      </c>
      <c r="K209" s="144" t="s">
        <v>2698</v>
      </c>
      <c r="L209" s="144" t="s">
        <v>2196</v>
      </c>
      <c r="M209" s="144" t="s">
        <v>2052</v>
      </c>
      <c r="N209" s="143" t="s">
        <v>3560</v>
      </c>
      <c r="O209" s="144"/>
      <c r="P209" s="143" t="s">
        <v>3561</v>
      </c>
      <c r="Q209" s="144" t="s">
        <v>3562</v>
      </c>
      <c r="R209" s="144" t="s">
        <v>3563</v>
      </c>
      <c r="S209" s="144" t="s">
        <v>3564</v>
      </c>
      <c r="T209" s="144" t="s">
        <v>2418</v>
      </c>
      <c r="U209" s="144"/>
      <c r="V209" s="144"/>
      <c r="W209" s="144" t="s">
        <v>3565</v>
      </c>
      <c r="X209" s="144" t="s">
        <v>2065</v>
      </c>
      <c r="Y209" s="144" t="s">
        <v>3566</v>
      </c>
      <c r="Z209" s="143" t="s">
        <v>3567</v>
      </c>
      <c r="AA209" s="144" t="s">
        <v>3516</v>
      </c>
      <c r="AB209" s="144"/>
      <c r="AC209" s="144"/>
      <c r="AD209" s="144" t="s">
        <v>3568</v>
      </c>
      <c r="AE209" s="144" t="s">
        <v>2196</v>
      </c>
      <c r="AF209" s="144" t="s">
        <v>3569</v>
      </c>
      <c r="AG209" s="144" t="s">
        <v>3570</v>
      </c>
      <c r="AH209" s="144" t="s">
        <v>3571</v>
      </c>
      <c r="AI209" s="144"/>
      <c r="AJ209" s="156"/>
      <c r="AK209" s="156">
        <f>VLOOKUP(A209,匹配!A:B,2,0)</f>
        <v>2</v>
      </c>
      <c r="AL209" s="156">
        <f t="shared" si="9"/>
        <v>2</v>
      </c>
      <c r="AM209" s="156"/>
      <c r="AN209" s="156"/>
      <c r="AO209" s="156"/>
      <c r="AP209" s="156"/>
      <c r="AQ209" s="156"/>
      <c r="AR209" s="156"/>
      <c r="AS209" s="156"/>
      <c r="AT209" s="156"/>
      <c r="AU209" s="156"/>
      <c r="AV209" s="156"/>
      <c r="AW209" s="156"/>
      <c r="AX209" s="242"/>
      <c r="AY209" s="243"/>
      <c r="AZ209" s="156">
        <f t="shared" si="10"/>
        <v>22</v>
      </c>
      <c r="BA209" s="156">
        <f t="shared" si="11"/>
        <v>22</v>
      </c>
      <c r="BB209" s="156">
        <f>VLOOKUP(A209,过21点!A:AS,45,0)</f>
        <v>8</v>
      </c>
      <c r="BC209" s="156">
        <f>VLOOKUP(A209,过21点!A:AT,46,0)</f>
        <v>20</v>
      </c>
      <c r="BD209" s="156"/>
      <c r="BE209" s="156">
        <f>VLOOKUP(A209,过21点!A:AV,48,0)</f>
        <v>0.625</v>
      </c>
      <c r="BF209" s="156">
        <f>VLOOKUP(A209,匹配!R:S,2,0)</f>
        <v>0.875</v>
      </c>
      <c r="BG209" s="156"/>
    </row>
    <row r="210" customHeight="1" spans="1:59">
      <c r="A210" s="199" t="s">
        <v>3572</v>
      </c>
      <c r="B210" s="199" t="s">
        <v>53</v>
      </c>
      <c r="C210" s="199" t="s">
        <v>3573</v>
      </c>
      <c r="D210" s="199" t="s">
        <v>316</v>
      </c>
      <c r="E210" s="144"/>
      <c r="F210" s="144"/>
      <c r="G210" s="144"/>
      <c r="H210" s="144"/>
      <c r="I210" s="144"/>
      <c r="J210" s="144"/>
      <c r="K210" s="144"/>
      <c r="L210" s="144"/>
      <c r="M210" s="144"/>
      <c r="N210" s="144"/>
      <c r="O210" s="144"/>
      <c r="P210" s="144"/>
      <c r="Q210" s="144"/>
      <c r="R210" s="144"/>
      <c r="S210" s="144"/>
      <c r="T210" s="144"/>
      <c r="U210" s="144"/>
      <c r="V210" s="144"/>
      <c r="W210" s="142" t="s">
        <v>3574</v>
      </c>
      <c r="X210" s="144" t="s">
        <v>3575</v>
      </c>
      <c r="Y210" s="143" t="s">
        <v>104</v>
      </c>
      <c r="Z210" s="144" t="s">
        <v>3576</v>
      </c>
      <c r="AA210" s="144" t="s">
        <v>3577</v>
      </c>
      <c r="AB210" s="144"/>
      <c r="AC210" s="144"/>
      <c r="AD210" s="144" t="s">
        <v>3578</v>
      </c>
      <c r="AE210" s="144" t="s">
        <v>3579</v>
      </c>
      <c r="AF210" s="144" t="s">
        <v>3580</v>
      </c>
      <c r="AG210" s="144" t="s">
        <v>3581</v>
      </c>
      <c r="AH210" s="144" t="s">
        <v>3582</v>
      </c>
      <c r="AI210" s="144"/>
      <c r="AJ210" s="156"/>
      <c r="AK210" s="156">
        <f>VLOOKUP(A210,匹配!A:B,2,0)</f>
        <v>1</v>
      </c>
      <c r="AL210" s="156">
        <f t="shared" si="9"/>
        <v>1</v>
      </c>
      <c r="AM210" s="156"/>
      <c r="AN210" s="156"/>
      <c r="AO210" s="156"/>
      <c r="AP210" s="156"/>
      <c r="AQ210" s="156"/>
      <c r="AR210" s="156"/>
      <c r="AS210" s="156"/>
      <c r="AT210" s="156"/>
      <c r="AU210" s="156"/>
      <c r="AV210" s="156">
        <f>VLOOKUP(A210,入职!A:L,12,0)</f>
        <v>12</v>
      </c>
      <c r="AW210" s="156"/>
      <c r="AX210" s="242">
        <f>VLOOKUP(A210,入职!A:I,9,0)</f>
        <v>43178</v>
      </c>
      <c r="AY210" s="243"/>
      <c r="AZ210" s="156">
        <f t="shared" si="10"/>
        <v>10</v>
      </c>
      <c r="BA210" s="156">
        <f t="shared" si="11"/>
        <v>10</v>
      </c>
      <c r="BB210" s="156">
        <f>VLOOKUP(A210,过21点!A:AS,45,0)</f>
        <v>6</v>
      </c>
      <c r="BC210" s="156">
        <f>VLOOKUP(A210,过21点!A:AT,46,0)</f>
        <v>8</v>
      </c>
      <c r="BD210" s="156"/>
      <c r="BE210" s="156">
        <f>VLOOKUP(A210,过21点!A:AV,48,0)</f>
        <v>0.375</v>
      </c>
      <c r="BF210" s="156"/>
      <c r="BG210" s="156"/>
    </row>
    <row r="211" customHeight="1" spans="1:59">
      <c r="A211" s="199" t="s">
        <v>3583</v>
      </c>
      <c r="B211" s="199" t="s">
        <v>53</v>
      </c>
      <c r="C211" s="199" t="s">
        <v>3573</v>
      </c>
      <c r="D211" s="199" t="s">
        <v>3584</v>
      </c>
      <c r="E211" s="144" t="s">
        <v>3585</v>
      </c>
      <c r="F211" s="144" t="s">
        <v>3586</v>
      </c>
      <c r="G211" s="144"/>
      <c r="H211" s="144"/>
      <c r="I211" s="143" t="s">
        <v>364</v>
      </c>
      <c r="J211" s="144" t="s">
        <v>3587</v>
      </c>
      <c r="K211" s="144" t="s">
        <v>3588</v>
      </c>
      <c r="L211" s="144" t="s">
        <v>3589</v>
      </c>
      <c r="M211" s="144" t="s">
        <v>3590</v>
      </c>
      <c r="N211" s="144"/>
      <c r="O211" s="144"/>
      <c r="P211" s="144" t="s">
        <v>3591</v>
      </c>
      <c r="Q211" s="144" t="s">
        <v>3592</v>
      </c>
      <c r="R211" s="144" t="s">
        <v>3593</v>
      </c>
      <c r="S211" s="144" t="s">
        <v>3594</v>
      </c>
      <c r="T211" s="144" t="s">
        <v>3595</v>
      </c>
      <c r="U211" s="144"/>
      <c r="V211" s="144"/>
      <c r="W211" s="144" t="s">
        <v>3596</v>
      </c>
      <c r="X211" s="144" t="s">
        <v>3597</v>
      </c>
      <c r="Y211" s="144" t="s">
        <v>2856</v>
      </c>
      <c r="Z211" s="144" t="s">
        <v>3598</v>
      </c>
      <c r="AA211" s="143"/>
      <c r="AB211" s="144"/>
      <c r="AC211" s="144"/>
      <c r="AD211" s="144" t="s">
        <v>3599</v>
      </c>
      <c r="AE211" s="144" t="s">
        <v>3600</v>
      </c>
      <c r="AF211" s="144" t="s">
        <v>1956</v>
      </c>
      <c r="AG211" s="144" t="s">
        <v>3601</v>
      </c>
      <c r="AH211" s="144" t="s">
        <v>3602</v>
      </c>
      <c r="AI211" s="144"/>
      <c r="AJ211" s="156"/>
      <c r="AK211" s="156">
        <f>VLOOKUP(A211,匹配!A:B,2,0)</f>
        <v>1</v>
      </c>
      <c r="AL211" s="156">
        <f t="shared" si="9"/>
        <v>1</v>
      </c>
      <c r="AM211" s="156">
        <f>VLOOKUP(A211,匹配!E:L,8,0)</f>
        <v>1</v>
      </c>
      <c r="AN211" s="156">
        <f>VLOOKUP(A211,匹配!E:F,2,0)</f>
        <v>0</v>
      </c>
      <c r="AO211" s="156"/>
      <c r="AP211" s="156">
        <f>VLOOKUP(A211,匹配!E:H,4,0)</f>
        <v>0</v>
      </c>
      <c r="AQ211" s="156">
        <f>VLOOKUP(A211,匹配!E:N,10,0)</f>
        <v>0</v>
      </c>
      <c r="AR211" s="156">
        <f>VLOOKUP(A211,匹配!E:I,5,0)</f>
        <v>0</v>
      </c>
      <c r="AS211" s="156">
        <f>VLOOKUP(A211,匹配!E:K,7,0)</f>
        <v>0</v>
      </c>
      <c r="AT211" s="156"/>
      <c r="AU211" s="156">
        <f>VLOOKUP(A211,匹配!E:M,9,0)</f>
        <v>0</v>
      </c>
      <c r="AV211" s="156"/>
      <c r="AW211" s="156"/>
      <c r="AX211" s="242"/>
      <c r="AY211" s="243"/>
      <c r="AZ211" s="156">
        <f t="shared" si="10"/>
        <v>21</v>
      </c>
      <c r="BA211" s="156">
        <f t="shared" si="11"/>
        <v>21</v>
      </c>
      <c r="BB211" s="156">
        <f>VLOOKUP(A211,过21点!A:AS,45,0)</f>
        <v>0</v>
      </c>
      <c r="BC211" s="156">
        <f>VLOOKUP(A211,过21点!A:AT,46,0)</f>
        <v>2</v>
      </c>
      <c r="BD211" s="156"/>
      <c r="BE211" s="156">
        <f>VLOOKUP(A211,过21点!A:AV,48,0)</f>
        <v>0</v>
      </c>
      <c r="BF211" s="156"/>
      <c r="BG211" s="156"/>
    </row>
    <row r="212" customHeight="1" spans="1:59">
      <c r="A212" s="199" t="s">
        <v>3603</v>
      </c>
      <c r="B212" s="199" t="s">
        <v>53</v>
      </c>
      <c r="C212" s="199" t="s">
        <v>3573</v>
      </c>
      <c r="D212" s="199" t="s">
        <v>316</v>
      </c>
      <c r="E212" s="143" t="s">
        <v>847</v>
      </c>
      <c r="F212" s="144" t="s">
        <v>3604</v>
      </c>
      <c r="G212" s="144"/>
      <c r="H212" s="144"/>
      <c r="I212" s="143" t="s">
        <v>3605</v>
      </c>
      <c r="J212" s="144" t="s">
        <v>2010</v>
      </c>
      <c r="K212" s="144" t="s">
        <v>1082</v>
      </c>
      <c r="L212" s="144" t="s">
        <v>329</v>
      </c>
      <c r="M212" s="144" t="s">
        <v>3606</v>
      </c>
      <c r="N212" s="144"/>
      <c r="O212" s="144"/>
      <c r="P212" s="143" t="s">
        <v>1787</v>
      </c>
      <c r="Q212" s="144" t="s">
        <v>839</v>
      </c>
      <c r="R212" s="144" t="s">
        <v>3607</v>
      </c>
      <c r="S212" s="143" t="s">
        <v>3608</v>
      </c>
      <c r="T212" s="144" t="s">
        <v>3609</v>
      </c>
      <c r="U212" s="144"/>
      <c r="V212" s="144"/>
      <c r="W212" s="144" t="s">
        <v>3610</v>
      </c>
      <c r="X212" s="144" t="s">
        <v>3141</v>
      </c>
      <c r="Y212" s="144" t="s">
        <v>3611</v>
      </c>
      <c r="Z212" s="144" t="s">
        <v>3316</v>
      </c>
      <c r="AA212" s="144" t="s">
        <v>505</v>
      </c>
      <c r="AB212" s="144"/>
      <c r="AC212" s="144"/>
      <c r="AD212" s="143"/>
      <c r="AE212" s="143"/>
      <c r="AF212" s="144" t="s">
        <v>587</v>
      </c>
      <c r="AG212" s="144" t="s">
        <v>2720</v>
      </c>
      <c r="AH212" s="144" t="s">
        <v>3612</v>
      </c>
      <c r="AI212" s="144"/>
      <c r="AJ212" s="156"/>
      <c r="AK212" s="156">
        <f>VLOOKUP(A212,匹配!A:B,2,0)</f>
        <v>4</v>
      </c>
      <c r="AL212" s="156">
        <f t="shared" si="9"/>
        <v>4</v>
      </c>
      <c r="AM212" s="156">
        <f>VLOOKUP(A212,匹配!E:L,8,0)</f>
        <v>2</v>
      </c>
      <c r="AN212" s="156">
        <f>VLOOKUP(A212,匹配!E:F,2,0)</f>
        <v>0</v>
      </c>
      <c r="AO212" s="156"/>
      <c r="AP212" s="156">
        <f>VLOOKUP(A212,匹配!E:H,4,0)</f>
        <v>0</v>
      </c>
      <c r="AQ212" s="156">
        <f>VLOOKUP(A212,匹配!E:N,10,0)</f>
        <v>0</v>
      </c>
      <c r="AR212" s="156">
        <f>VLOOKUP(A212,匹配!E:I,5,0)</f>
        <v>0</v>
      </c>
      <c r="AS212" s="156">
        <f>VLOOKUP(A212,匹配!E:K,7,0)</f>
        <v>0</v>
      </c>
      <c r="AT212" s="156"/>
      <c r="AU212" s="156">
        <f>VLOOKUP(A212,匹配!E:M,9,0)</f>
        <v>0</v>
      </c>
      <c r="AV212" s="156"/>
      <c r="AW212" s="156"/>
      <c r="AX212" s="242"/>
      <c r="AY212" s="243"/>
      <c r="AZ212" s="156">
        <f t="shared" si="10"/>
        <v>20</v>
      </c>
      <c r="BA212" s="156">
        <f t="shared" si="11"/>
        <v>20</v>
      </c>
      <c r="BB212" s="156">
        <f>VLOOKUP(A212,过21点!A:AS,45,0)</f>
        <v>3</v>
      </c>
      <c r="BC212" s="156">
        <f>VLOOKUP(A212,过21点!A:AT,46,0)</f>
        <v>8</v>
      </c>
      <c r="BD212" s="156"/>
      <c r="BE212" s="156">
        <f>VLOOKUP(A212,过21点!A:AV,48,0)</f>
        <v>0.25</v>
      </c>
      <c r="BF212" s="156"/>
      <c r="BG212" s="156"/>
    </row>
    <row r="213" customHeight="1" spans="1:59">
      <c r="A213" s="199" t="s">
        <v>3613</v>
      </c>
      <c r="B213" s="199" t="s">
        <v>53</v>
      </c>
      <c r="C213" s="199" t="s">
        <v>3573</v>
      </c>
      <c r="D213" s="199" t="s">
        <v>316</v>
      </c>
      <c r="E213" s="144" t="s">
        <v>1463</v>
      </c>
      <c r="F213" s="144" t="s">
        <v>3614</v>
      </c>
      <c r="G213" s="144"/>
      <c r="H213" s="144"/>
      <c r="I213" s="144" t="s">
        <v>3615</v>
      </c>
      <c r="J213" s="144" t="s">
        <v>3616</v>
      </c>
      <c r="K213" s="144" t="s">
        <v>1967</v>
      </c>
      <c r="L213" s="144" t="s">
        <v>2400</v>
      </c>
      <c r="M213" s="144" t="s">
        <v>3617</v>
      </c>
      <c r="N213" s="144"/>
      <c r="O213" s="144"/>
      <c r="P213" s="144" t="s">
        <v>3618</v>
      </c>
      <c r="Q213" s="143" t="s">
        <v>3619</v>
      </c>
      <c r="R213" s="144" t="s">
        <v>881</v>
      </c>
      <c r="S213" s="144" t="s">
        <v>2135</v>
      </c>
      <c r="T213" s="144" t="s">
        <v>2252</v>
      </c>
      <c r="U213" s="144"/>
      <c r="V213" s="144"/>
      <c r="W213" s="143"/>
      <c r="X213" s="144" t="s">
        <v>3620</v>
      </c>
      <c r="Y213" s="144" t="s">
        <v>3621</v>
      </c>
      <c r="Z213" s="144" t="s">
        <v>3622</v>
      </c>
      <c r="AA213" s="144" t="s">
        <v>3623</v>
      </c>
      <c r="AB213" s="144"/>
      <c r="AC213" s="143" t="s">
        <v>3624</v>
      </c>
      <c r="AD213" s="143" t="s">
        <v>3070</v>
      </c>
      <c r="AE213" s="144" t="s">
        <v>3625</v>
      </c>
      <c r="AF213" s="144" t="s">
        <v>2327</v>
      </c>
      <c r="AG213" s="144" t="s">
        <v>2019</v>
      </c>
      <c r="AH213" s="144" t="s">
        <v>491</v>
      </c>
      <c r="AI213" s="144"/>
      <c r="AJ213" s="156"/>
      <c r="AK213" s="156">
        <f>VLOOKUP(A213,匹配!A:B,2,0)</f>
        <v>2</v>
      </c>
      <c r="AL213" s="156">
        <f t="shared" si="9"/>
        <v>2</v>
      </c>
      <c r="AM213" s="156">
        <f>VLOOKUP(A213,匹配!E:L,8,0)</f>
        <v>0</v>
      </c>
      <c r="AN213" s="156">
        <f>VLOOKUP(A213,匹配!E:F,2,0)</f>
        <v>0</v>
      </c>
      <c r="AO213" s="156"/>
      <c r="AP213" s="156">
        <f>VLOOKUP(A213,匹配!E:H,4,0)</f>
        <v>0</v>
      </c>
      <c r="AQ213" s="156">
        <f>VLOOKUP(A213,匹配!E:N,10,0)</f>
        <v>0</v>
      </c>
      <c r="AR213" s="156">
        <f>VLOOKUP(A213,匹配!E:I,5,0)</f>
        <v>0</v>
      </c>
      <c r="AS213" s="156">
        <f>VLOOKUP(A213,匹配!E:K,7,0)</f>
        <v>0</v>
      </c>
      <c r="AT213" s="156"/>
      <c r="AU213" s="156">
        <f>VLOOKUP(A213,匹配!E:M,9,0)</f>
        <v>0.375</v>
      </c>
      <c r="AV213" s="156"/>
      <c r="AW213" s="156"/>
      <c r="AX213" s="242"/>
      <c r="AY213" s="243"/>
      <c r="AZ213" s="156">
        <f t="shared" si="10"/>
        <v>22</v>
      </c>
      <c r="BA213" s="156">
        <f t="shared" si="11"/>
        <v>22</v>
      </c>
      <c r="BB213" s="156">
        <f>VLOOKUP(A213,过21点!A:AS,45,0)</f>
        <v>12</v>
      </c>
      <c r="BC213" s="156">
        <f>VLOOKUP(A213,过21点!A:AT,46,0)</f>
        <v>19</v>
      </c>
      <c r="BD213" s="156"/>
      <c r="BE213" s="156">
        <f>VLOOKUP(A213,过21点!A:AV,48,0)</f>
        <v>1.375</v>
      </c>
      <c r="BF213" s="156">
        <f>VLOOKUP(A213,匹配!R:S,2,0)</f>
        <v>1</v>
      </c>
      <c r="BG213" s="156"/>
    </row>
    <row r="214" customHeight="1" spans="1:59">
      <c r="A214" s="199" t="s">
        <v>3626</v>
      </c>
      <c r="B214" s="199" t="s">
        <v>53</v>
      </c>
      <c r="C214" s="199" t="s">
        <v>3573</v>
      </c>
      <c r="D214" s="199" t="s">
        <v>316</v>
      </c>
      <c r="E214" s="144" t="s">
        <v>3627</v>
      </c>
      <c r="F214" s="142" t="s">
        <v>3628</v>
      </c>
      <c r="G214" s="144"/>
      <c r="H214" s="144"/>
      <c r="I214" s="144" t="s">
        <v>3629</v>
      </c>
      <c r="J214" s="144" t="s">
        <v>3630</v>
      </c>
      <c r="K214" s="144" t="s">
        <v>2112</v>
      </c>
      <c r="L214" s="144" t="s">
        <v>1970</v>
      </c>
      <c r="M214" s="142" t="s">
        <v>3631</v>
      </c>
      <c r="N214" s="144"/>
      <c r="O214" s="143" t="s">
        <v>3632</v>
      </c>
      <c r="P214" s="144" t="s">
        <v>3633</v>
      </c>
      <c r="Q214" s="142" t="s">
        <v>3527</v>
      </c>
      <c r="R214" s="142" t="s">
        <v>3634</v>
      </c>
      <c r="S214" s="144" t="s">
        <v>1967</v>
      </c>
      <c r="T214" s="144" t="s">
        <v>3635</v>
      </c>
      <c r="U214" s="144"/>
      <c r="V214" s="144"/>
      <c r="W214" s="142" t="s">
        <v>3636</v>
      </c>
      <c r="X214" s="144" t="s">
        <v>3637</v>
      </c>
      <c r="Y214" s="144" t="s">
        <v>3638</v>
      </c>
      <c r="Z214" s="142" t="s">
        <v>3639</v>
      </c>
      <c r="AA214" s="142" t="s">
        <v>3640</v>
      </c>
      <c r="AB214" s="144"/>
      <c r="AC214" s="144"/>
      <c r="AD214" s="142" t="s">
        <v>3641</v>
      </c>
      <c r="AE214" s="144" t="s">
        <v>3642</v>
      </c>
      <c r="AF214" s="144" t="s">
        <v>1981</v>
      </c>
      <c r="AG214" s="142" t="s">
        <v>3643</v>
      </c>
      <c r="AH214" s="142" t="s">
        <v>3644</v>
      </c>
      <c r="AI214" s="144"/>
      <c r="AJ214" s="156">
        <v>10</v>
      </c>
      <c r="AK214" s="156"/>
      <c r="AL214" s="156">
        <f t="shared" si="9"/>
        <v>10</v>
      </c>
      <c r="AM214" s="156"/>
      <c r="AN214" s="156"/>
      <c r="AO214" s="156"/>
      <c r="AP214" s="156"/>
      <c r="AQ214" s="156"/>
      <c r="AR214" s="156"/>
      <c r="AS214" s="156"/>
      <c r="AT214" s="156"/>
      <c r="AU214" s="156"/>
      <c r="AV214" s="156"/>
      <c r="AW214" s="156"/>
      <c r="AX214" s="242"/>
      <c r="AY214" s="243"/>
      <c r="AZ214" s="156">
        <f t="shared" si="10"/>
        <v>22</v>
      </c>
      <c r="BA214" s="156">
        <f t="shared" si="11"/>
        <v>22</v>
      </c>
      <c r="BB214" s="156">
        <f>VLOOKUP(A214,过21点!A:AS,45,0)</f>
        <v>9</v>
      </c>
      <c r="BC214" s="156">
        <f>VLOOKUP(A214,过21点!A:AT,46,0)</f>
        <v>17</v>
      </c>
      <c r="BD214" s="156"/>
      <c r="BE214" s="156">
        <f>VLOOKUP(A214,过21点!A:AV,48,0)</f>
        <v>0.625</v>
      </c>
      <c r="BF214" s="156">
        <f>VLOOKUP(A214,匹配!R:S,2,0)</f>
        <v>1</v>
      </c>
      <c r="BG214" s="156"/>
    </row>
    <row r="215" customHeight="1" spans="1:59">
      <c r="A215" s="199" t="s">
        <v>3645</v>
      </c>
      <c r="B215" s="199" t="s">
        <v>53</v>
      </c>
      <c r="C215" s="199" t="s">
        <v>3646</v>
      </c>
      <c r="D215" s="199" t="s">
        <v>316</v>
      </c>
      <c r="E215" s="144" t="s">
        <v>3647</v>
      </c>
      <c r="F215" s="143"/>
      <c r="G215" s="144"/>
      <c r="H215" s="144"/>
      <c r="I215" s="142" t="s">
        <v>3648</v>
      </c>
      <c r="J215" s="144" t="s">
        <v>3649</v>
      </c>
      <c r="K215" s="144" t="s">
        <v>3062</v>
      </c>
      <c r="L215" s="142" t="s">
        <v>3650</v>
      </c>
      <c r="M215" s="144" t="s">
        <v>3351</v>
      </c>
      <c r="N215" s="144"/>
      <c r="O215" s="144"/>
      <c r="P215" s="143"/>
      <c r="Q215" s="142" t="s">
        <v>3651</v>
      </c>
      <c r="R215" s="144" t="s">
        <v>3652</v>
      </c>
      <c r="S215" s="144" t="s">
        <v>308</v>
      </c>
      <c r="T215" s="144" t="s">
        <v>2426</v>
      </c>
      <c r="U215" s="144"/>
      <c r="V215" s="144"/>
      <c r="W215" s="143"/>
      <c r="X215" s="144" t="s">
        <v>3653</v>
      </c>
      <c r="Y215" s="143" t="s">
        <v>3654</v>
      </c>
      <c r="Z215" s="144" t="s">
        <v>3655</v>
      </c>
      <c r="AA215" s="142" t="s">
        <v>1858</v>
      </c>
      <c r="AB215" s="144"/>
      <c r="AC215" s="144"/>
      <c r="AD215" s="142" t="s">
        <v>3656</v>
      </c>
      <c r="AE215" s="142" t="s">
        <v>3657</v>
      </c>
      <c r="AF215" s="143" t="s">
        <v>3658</v>
      </c>
      <c r="AG215" s="143" t="s">
        <v>3659</v>
      </c>
      <c r="AH215" s="142" t="s">
        <v>2696</v>
      </c>
      <c r="AI215" s="144"/>
      <c r="AJ215" s="156">
        <v>7</v>
      </c>
      <c r="AK215" s="156">
        <f>VLOOKUP(A215,匹配!A:B,2,0)</f>
        <v>3</v>
      </c>
      <c r="AL215" s="156">
        <f t="shared" si="9"/>
        <v>10</v>
      </c>
      <c r="AM215" s="156">
        <f>VLOOKUP(A215,匹配!E:L,8,0)</f>
        <v>2.625</v>
      </c>
      <c r="AN215" s="156">
        <f>VLOOKUP(A215,匹配!E:F,2,0)</f>
        <v>0</v>
      </c>
      <c r="AO215" s="156"/>
      <c r="AP215" s="156">
        <f>VLOOKUP(A215,匹配!E:H,4,0)</f>
        <v>0</v>
      </c>
      <c r="AQ215" s="156">
        <f>VLOOKUP(A215,匹配!E:N,10,0)</f>
        <v>0</v>
      </c>
      <c r="AR215" s="156">
        <f>VLOOKUP(A215,匹配!E:I,5,0)</f>
        <v>0</v>
      </c>
      <c r="AS215" s="156">
        <f>VLOOKUP(A215,匹配!E:K,7,0)</f>
        <v>0</v>
      </c>
      <c r="AT215" s="156"/>
      <c r="AU215" s="156">
        <f>VLOOKUP(A215,匹配!E:M,9,0)</f>
        <v>0.375</v>
      </c>
      <c r="AV215" s="156"/>
      <c r="AW215" s="156"/>
      <c r="AX215" s="242"/>
      <c r="AY215" s="243"/>
      <c r="AZ215" s="156">
        <f t="shared" si="10"/>
        <v>19.375</v>
      </c>
      <c r="BA215" s="156">
        <f t="shared" si="11"/>
        <v>19.375</v>
      </c>
      <c r="BB215" s="156">
        <f>VLOOKUP(A215,过21点!A:AS,45,0)</f>
        <v>3</v>
      </c>
      <c r="BC215" s="156">
        <f>VLOOKUP(A215,过21点!A:AT,46,0)</f>
        <v>12</v>
      </c>
      <c r="BD215" s="156"/>
      <c r="BE215" s="156">
        <f>VLOOKUP(A215,过21点!A:AV,48,0)</f>
        <v>0.125</v>
      </c>
      <c r="BF215" s="156"/>
      <c r="BG215" s="156"/>
    </row>
    <row r="216" customHeight="1" spans="1:59">
      <c r="A216" s="199" t="s">
        <v>3660</v>
      </c>
      <c r="B216" s="199" t="s">
        <v>53</v>
      </c>
      <c r="C216" s="199" t="s">
        <v>3646</v>
      </c>
      <c r="D216" s="199" t="s">
        <v>316</v>
      </c>
      <c r="E216" s="144" t="s">
        <v>3661</v>
      </c>
      <c r="F216" s="144" t="s">
        <v>3662</v>
      </c>
      <c r="G216" s="144"/>
      <c r="H216" s="144"/>
      <c r="I216" s="142" t="s">
        <v>3663</v>
      </c>
      <c r="J216" s="144" t="s">
        <v>2403</v>
      </c>
      <c r="K216" s="142" t="s">
        <v>3664</v>
      </c>
      <c r="L216" s="144" t="s">
        <v>3665</v>
      </c>
      <c r="M216" s="144" t="s">
        <v>3666</v>
      </c>
      <c r="N216" s="144"/>
      <c r="O216" s="143" t="s">
        <v>3420</v>
      </c>
      <c r="P216" s="144" t="s">
        <v>3667</v>
      </c>
      <c r="Q216" s="144" t="s">
        <v>3668</v>
      </c>
      <c r="R216" s="144" t="s">
        <v>3669</v>
      </c>
      <c r="S216" s="144" t="s">
        <v>2301</v>
      </c>
      <c r="T216" s="144" t="s">
        <v>3670</v>
      </c>
      <c r="U216" s="144"/>
      <c r="V216" s="144"/>
      <c r="W216" s="144" t="s">
        <v>3671</v>
      </c>
      <c r="X216" s="144" t="s">
        <v>3672</v>
      </c>
      <c r="Y216" s="144" t="s">
        <v>3673</v>
      </c>
      <c r="Z216" s="144" t="s">
        <v>2211</v>
      </c>
      <c r="AA216" s="144" t="s">
        <v>3674</v>
      </c>
      <c r="AB216" s="144"/>
      <c r="AC216" s="144"/>
      <c r="AD216" s="144" t="s">
        <v>3475</v>
      </c>
      <c r="AE216" s="142" t="s">
        <v>3675</v>
      </c>
      <c r="AF216" s="144" t="s">
        <v>2028</v>
      </c>
      <c r="AG216" s="144" t="s">
        <v>3676</v>
      </c>
      <c r="AH216" s="144" t="s">
        <v>3677</v>
      </c>
      <c r="AI216" s="144"/>
      <c r="AJ216" s="156">
        <v>1</v>
      </c>
      <c r="AK216" s="156"/>
      <c r="AL216" s="156">
        <f t="shared" si="9"/>
        <v>1</v>
      </c>
      <c r="AM216" s="156"/>
      <c r="AN216" s="156"/>
      <c r="AO216" s="156"/>
      <c r="AP216" s="156"/>
      <c r="AQ216" s="156"/>
      <c r="AR216" s="156"/>
      <c r="AS216" s="156"/>
      <c r="AT216" s="156"/>
      <c r="AU216" s="156"/>
      <c r="AV216" s="156"/>
      <c r="AW216" s="156"/>
      <c r="AX216" s="242"/>
      <c r="AY216" s="243"/>
      <c r="AZ216" s="156">
        <f t="shared" si="10"/>
        <v>22</v>
      </c>
      <c r="BA216" s="156">
        <f t="shared" si="11"/>
        <v>22</v>
      </c>
      <c r="BB216" s="156">
        <f>VLOOKUP(A216,过21点!A:AS,45,0)</f>
        <v>16</v>
      </c>
      <c r="BC216" s="156">
        <f>VLOOKUP(A216,过21点!A:AT,46,0)</f>
        <v>20</v>
      </c>
      <c r="BD216" s="156"/>
      <c r="BE216" s="156">
        <f>VLOOKUP(A216,过21点!A:AV,48,0)</f>
        <v>1.25</v>
      </c>
      <c r="BF216" s="156">
        <f>VLOOKUP(A216,匹配!R:S,2,0)</f>
        <v>1</v>
      </c>
      <c r="BG216" s="156"/>
    </row>
    <row r="217" customHeight="1" spans="1:59">
      <c r="A217" s="239" t="s">
        <v>3678</v>
      </c>
      <c r="B217" s="199" t="s">
        <v>53</v>
      </c>
      <c r="C217" s="199" t="s">
        <v>3646</v>
      </c>
      <c r="D217" s="199" t="s">
        <v>3451</v>
      </c>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56"/>
      <c r="AK217" s="156"/>
      <c r="AL217" s="156">
        <f t="shared" si="9"/>
        <v>0</v>
      </c>
      <c r="AM217" s="156">
        <f>VLOOKUP(A217,匹配!E:L,8,0)</f>
        <v>0</v>
      </c>
      <c r="AN217" s="156">
        <f>VLOOKUP(A217,匹配!E:F,2,0)</f>
        <v>0</v>
      </c>
      <c r="AO217" s="156"/>
      <c r="AP217" s="156">
        <f>VLOOKUP(A217,匹配!E:H,4,0)</f>
        <v>0</v>
      </c>
      <c r="AQ217" s="156">
        <f>VLOOKUP(A217,匹配!E:N,10,0)</f>
        <v>22</v>
      </c>
      <c r="AR217" s="156">
        <f>VLOOKUP(A217,匹配!E:I,5,0)</f>
        <v>0</v>
      </c>
      <c r="AS217" s="156">
        <f>VLOOKUP(A217,匹配!E:K,7,0)</f>
        <v>0</v>
      </c>
      <c r="AT217" s="156"/>
      <c r="AU217" s="156">
        <f>VLOOKUP(A217,匹配!E:M,9,0)</f>
        <v>0</v>
      </c>
      <c r="AV217" s="156"/>
      <c r="AW217" s="156"/>
      <c r="AX217" s="242"/>
      <c r="AY217" s="243"/>
      <c r="AZ217" s="156">
        <f t="shared" si="10"/>
        <v>0</v>
      </c>
      <c r="BA217" s="156">
        <f t="shared" si="11"/>
        <v>0</v>
      </c>
      <c r="BB217" s="156">
        <f>VLOOKUP(A217,过21点!A:AS,45,0)</f>
        <v>0</v>
      </c>
      <c r="BC217" s="156">
        <f>VLOOKUP(A217,过21点!A:AT,46,0)</f>
        <v>0</v>
      </c>
      <c r="BD217" s="156"/>
      <c r="BE217" s="156">
        <f>VLOOKUP(A217,过21点!A:AV,48,0)</f>
        <v>0</v>
      </c>
      <c r="BF217" s="156"/>
      <c r="BG217" s="156"/>
    </row>
    <row r="218" customHeight="1" spans="1:59">
      <c r="A218" s="239" t="s">
        <v>3679</v>
      </c>
      <c r="B218" s="199" t="s">
        <v>53</v>
      </c>
      <c r="C218" s="199" t="s">
        <v>3680</v>
      </c>
      <c r="D218" s="199" t="s">
        <v>3681</v>
      </c>
      <c r="E218" s="141"/>
      <c r="F218" s="141"/>
      <c r="G218" s="144"/>
      <c r="H218" s="144"/>
      <c r="I218" s="141"/>
      <c r="J218" s="141"/>
      <c r="K218" s="141"/>
      <c r="L218" s="141"/>
      <c r="M218" s="141"/>
      <c r="N218" s="144"/>
      <c r="O218" s="144"/>
      <c r="P218" s="141"/>
      <c r="Q218" s="141"/>
      <c r="R218" s="141"/>
      <c r="S218" s="141"/>
      <c r="T218" s="141"/>
      <c r="U218" s="144"/>
      <c r="V218" s="144"/>
      <c r="W218" s="141"/>
      <c r="X218" s="141"/>
      <c r="Y218" s="141"/>
      <c r="Z218" s="141"/>
      <c r="AA218" s="141"/>
      <c r="AB218" s="144"/>
      <c r="AC218" s="144"/>
      <c r="AD218" s="141"/>
      <c r="AE218" s="141"/>
      <c r="AF218" s="141"/>
      <c r="AG218" s="141"/>
      <c r="AH218" s="141"/>
      <c r="AI218" s="144"/>
      <c r="AJ218" s="156"/>
      <c r="AK218" s="156"/>
      <c r="AL218" s="156">
        <f t="shared" si="9"/>
        <v>0</v>
      </c>
      <c r="AM218" s="156"/>
      <c r="AN218" s="156"/>
      <c r="AO218" s="156"/>
      <c r="AP218" s="156"/>
      <c r="AQ218" s="156"/>
      <c r="AR218" s="156"/>
      <c r="AS218" s="156"/>
      <c r="AT218" s="156"/>
      <c r="AU218" s="156"/>
      <c r="AV218" s="156"/>
      <c r="AW218" s="156"/>
      <c r="AX218" s="242"/>
      <c r="AY218" s="243"/>
      <c r="AZ218" s="156">
        <f t="shared" si="10"/>
        <v>22</v>
      </c>
      <c r="BA218" s="156">
        <f t="shared" si="11"/>
        <v>22</v>
      </c>
      <c r="BB218" s="156">
        <f>VLOOKUP(A218,过21点!A:AS,45,0)</f>
        <v>0</v>
      </c>
      <c r="BC218" s="156">
        <f>VLOOKUP(A218,过21点!A:AT,46,0)</f>
        <v>0</v>
      </c>
      <c r="BD218" s="156"/>
      <c r="BE218" s="156">
        <f>VLOOKUP(A218,过21点!A:AV,48,0)</f>
        <v>0</v>
      </c>
      <c r="BF218" s="156"/>
      <c r="BG218" s="156"/>
    </row>
    <row r="219" customHeight="1" spans="1:59">
      <c r="A219" s="199" t="s">
        <v>3682</v>
      </c>
      <c r="B219" s="199" t="s">
        <v>53</v>
      </c>
      <c r="C219" s="199" t="s">
        <v>3683</v>
      </c>
      <c r="D219" s="199" t="s">
        <v>3684</v>
      </c>
      <c r="E219" s="144" t="s">
        <v>3685</v>
      </c>
      <c r="F219" s="142" t="s">
        <v>3686</v>
      </c>
      <c r="G219" s="144"/>
      <c r="H219" s="144"/>
      <c r="I219" s="144" t="s">
        <v>3273</v>
      </c>
      <c r="J219" s="142" t="s">
        <v>3687</v>
      </c>
      <c r="K219" s="144" t="s">
        <v>3688</v>
      </c>
      <c r="L219" s="144" t="s">
        <v>3672</v>
      </c>
      <c r="M219" s="144" t="s">
        <v>3689</v>
      </c>
      <c r="N219" s="144"/>
      <c r="O219" s="144"/>
      <c r="P219" s="144" t="s">
        <v>951</v>
      </c>
      <c r="Q219" s="144" t="s">
        <v>3690</v>
      </c>
      <c r="R219" s="144" t="s">
        <v>3691</v>
      </c>
      <c r="S219" s="144" t="s">
        <v>3692</v>
      </c>
      <c r="T219" s="144" t="s">
        <v>3279</v>
      </c>
      <c r="U219" s="144"/>
      <c r="V219" s="144"/>
      <c r="W219" s="144" t="s">
        <v>1285</v>
      </c>
      <c r="X219" s="144" t="s">
        <v>735</v>
      </c>
      <c r="Y219" s="144" t="s">
        <v>450</v>
      </c>
      <c r="Z219" s="142" t="s">
        <v>3693</v>
      </c>
      <c r="AA219" s="144" t="s">
        <v>3694</v>
      </c>
      <c r="AB219" s="144"/>
      <c r="AC219" s="144"/>
      <c r="AD219" s="144" t="s">
        <v>144</v>
      </c>
      <c r="AE219" s="144" t="s">
        <v>1657</v>
      </c>
      <c r="AF219" s="144" t="s">
        <v>3695</v>
      </c>
      <c r="AG219" s="144" t="s">
        <v>3696</v>
      </c>
      <c r="AH219" s="144" t="s">
        <v>2056</v>
      </c>
      <c r="AI219" s="144"/>
      <c r="AJ219" s="156">
        <v>3</v>
      </c>
      <c r="AK219" s="156"/>
      <c r="AL219" s="156">
        <f t="shared" si="9"/>
        <v>3</v>
      </c>
      <c r="AM219" s="156"/>
      <c r="AN219" s="156"/>
      <c r="AO219" s="156"/>
      <c r="AP219" s="156"/>
      <c r="AQ219" s="156"/>
      <c r="AR219" s="156"/>
      <c r="AS219" s="156"/>
      <c r="AT219" s="156"/>
      <c r="AU219" s="156"/>
      <c r="AV219" s="156"/>
      <c r="AW219" s="156"/>
      <c r="AX219" s="242"/>
      <c r="AY219" s="243"/>
      <c r="AZ219" s="156">
        <f t="shared" si="10"/>
        <v>22</v>
      </c>
      <c r="BA219" s="156">
        <f t="shared" si="11"/>
        <v>22</v>
      </c>
      <c r="BB219" s="156">
        <f>VLOOKUP(A219,过21点!A:AS,45,0)</f>
        <v>2</v>
      </c>
      <c r="BC219" s="156">
        <f>VLOOKUP(A219,过21点!A:AT,46,0)</f>
        <v>6</v>
      </c>
      <c r="BD219" s="156"/>
      <c r="BE219" s="156">
        <f>VLOOKUP(A219,过21点!A:AV,48,0)</f>
        <v>0.125</v>
      </c>
      <c r="BF219" s="156"/>
      <c r="BG219" s="156"/>
    </row>
    <row r="220" customHeight="1" spans="1:59">
      <c r="A220" s="199" t="s">
        <v>3697</v>
      </c>
      <c r="B220" s="199" t="s">
        <v>53</v>
      </c>
      <c r="C220" s="199" t="s">
        <v>3698</v>
      </c>
      <c r="D220" s="199" t="s">
        <v>3699</v>
      </c>
      <c r="E220" s="144"/>
      <c r="F220" s="144"/>
      <c r="G220" s="144"/>
      <c r="H220" s="144"/>
      <c r="I220" s="142" t="s">
        <v>3700</v>
      </c>
      <c r="J220" s="144" t="s">
        <v>3701</v>
      </c>
      <c r="K220" s="144" t="s">
        <v>3702</v>
      </c>
      <c r="L220" s="144" t="s">
        <v>3703</v>
      </c>
      <c r="M220" s="144" t="s">
        <v>3704</v>
      </c>
      <c r="N220" s="144"/>
      <c r="O220" s="144"/>
      <c r="P220" s="144" t="s">
        <v>3705</v>
      </c>
      <c r="Q220" s="144" t="s">
        <v>3706</v>
      </c>
      <c r="R220" s="144" t="s">
        <v>1853</v>
      </c>
      <c r="S220" s="144" t="s">
        <v>3707</v>
      </c>
      <c r="T220" s="144" t="s">
        <v>3708</v>
      </c>
      <c r="U220" s="144"/>
      <c r="V220" s="144"/>
      <c r="W220" s="144" t="s">
        <v>2040</v>
      </c>
      <c r="X220" s="144" t="s">
        <v>3709</v>
      </c>
      <c r="Y220" s="144" t="s">
        <v>1811</v>
      </c>
      <c r="Z220" s="144" t="s">
        <v>3710</v>
      </c>
      <c r="AA220" s="144" t="s">
        <v>673</v>
      </c>
      <c r="AB220" s="144"/>
      <c r="AC220" s="144"/>
      <c r="AD220" s="144" t="s">
        <v>2137</v>
      </c>
      <c r="AE220" s="144" t="s">
        <v>2064</v>
      </c>
      <c r="AF220" s="144" t="s">
        <v>3703</v>
      </c>
      <c r="AG220" s="144" t="s">
        <v>1844</v>
      </c>
      <c r="AH220" s="144" t="s">
        <v>2052</v>
      </c>
      <c r="AI220" s="144"/>
      <c r="AJ220" s="156"/>
      <c r="AK220" s="156"/>
      <c r="AL220" s="156">
        <f t="shared" si="9"/>
        <v>0</v>
      </c>
      <c r="AM220" s="156"/>
      <c r="AN220" s="156"/>
      <c r="AO220" s="156"/>
      <c r="AP220" s="156"/>
      <c r="AQ220" s="156"/>
      <c r="AR220" s="156"/>
      <c r="AS220" s="156"/>
      <c r="AT220" s="156"/>
      <c r="AU220" s="156"/>
      <c r="AV220" s="156">
        <f>VLOOKUP(A220,入职!A:L,12,0)</f>
        <v>2</v>
      </c>
      <c r="AW220" s="156"/>
      <c r="AX220" s="242">
        <f>VLOOKUP(A220,入职!A:I,9,0)</f>
        <v>43164</v>
      </c>
      <c r="AY220" s="243"/>
      <c r="AZ220" s="156">
        <f t="shared" si="10"/>
        <v>20</v>
      </c>
      <c r="BA220" s="156">
        <f t="shared" si="11"/>
        <v>20</v>
      </c>
      <c r="BB220" s="156">
        <f>VLOOKUP(A220,过21点!A:AS,45,0)</f>
        <v>2</v>
      </c>
      <c r="BC220" s="156">
        <f>VLOOKUP(A220,过21点!A:AT,46,0)</f>
        <v>2</v>
      </c>
      <c r="BD220" s="156"/>
      <c r="BE220" s="156">
        <f>VLOOKUP(A220,过21点!A:AV,48,0)</f>
        <v>0.25</v>
      </c>
      <c r="BF220" s="156"/>
      <c r="BG220" s="156"/>
    </row>
    <row r="221" customHeight="1" spans="1:59">
      <c r="A221" s="199" t="s">
        <v>3711</v>
      </c>
      <c r="B221" s="199" t="s">
        <v>53</v>
      </c>
      <c r="C221" s="199" t="s">
        <v>3698</v>
      </c>
      <c r="D221" s="199" t="s">
        <v>3699</v>
      </c>
      <c r="E221" s="144" t="s">
        <v>1142</v>
      </c>
      <c r="F221" s="144" t="s">
        <v>3712</v>
      </c>
      <c r="G221" s="144"/>
      <c r="H221" s="144"/>
      <c r="I221" s="143" t="s">
        <v>1864</v>
      </c>
      <c r="J221" s="144" t="s">
        <v>3713</v>
      </c>
      <c r="K221" s="144" t="s">
        <v>886</v>
      </c>
      <c r="L221" s="144" t="s">
        <v>3714</v>
      </c>
      <c r="M221" s="144" t="s">
        <v>372</v>
      </c>
      <c r="N221" s="144"/>
      <c r="O221" s="144"/>
      <c r="P221" s="143" t="s">
        <v>1290</v>
      </c>
      <c r="Q221" s="144" t="s">
        <v>3357</v>
      </c>
      <c r="R221" s="144" t="s">
        <v>849</v>
      </c>
      <c r="S221" s="144" t="s">
        <v>3715</v>
      </c>
      <c r="T221" s="144" t="s">
        <v>3716</v>
      </c>
      <c r="U221" s="144"/>
      <c r="V221" s="144"/>
      <c r="W221" s="144" t="s">
        <v>3717</v>
      </c>
      <c r="X221" s="144" t="s">
        <v>3718</v>
      </c>
      <c r="Y221" s="144" t="s">
        <v>319</v>
      </c>
      <c r="Z221" s="144" t="s">
        <v>886</v>
      </c>
      <c r="AA221" s="142" t="s">
        <v>3719</v>
      </c>
      <c r="AB221" s="144"/>
      <c r="AC221" s="144"/>
      <c r="AD221" s="144" t="s">
        <v>3357</v>
      </c>
      <c r="AE221" s="144" t="s">
        <v>3720</v>
      </c>
      <c r="AF221" s="144" t="s">
        <v>3721</v>
      </c>
      <c r="AG221" s="143" t="s">
        <v>3722</v>
      </c>
      <c r="AH221" s="144" t="s">
        <v>2852</v>
      </c>
      <c r="AI221" s="144"/>
      <c r="AJ221" s="156">
        <v>1</v>
      </c>
      <c r="AK221" s="156">
        <f>VLOOKUP(A221,匹配!A:B,2,0)</f>
        <v>3</v>
      </c>
      <c r="AL221" s="156">
        <f t="shared" si="9"/>
        <v>4</v>
      </c>
      <c r="AM221" s="156"/>
      <c r="AN221" s="156"/>
      <c r="AO221" s="156"/>
      <c r="AP221" s="156"/>
      <c r="AQ221" s="156"/>
      <c r="AR221" s="156"/>
      <c r="AS221" s="156"/>
      <c r="AT221" s="156"/>
      <c r="AU221" s="156"/>
      <c r="AV221" s="156"/>
      <c r="AW221" s="156"/>
      <c r="AX221" s="242"/>
      <c r="AY221" s="243"/>
      <c r="AZ221" s="156">
        <f t="shared" si="10"/>
        <v>22</v>
      </c>
      <c r="BA221" s="156">
        <f t="shared" si="11"/>
        <v>22</v>
      </c>
      <c r="BB221" s="156">
        <f>VLOOKUP(A221,过21点!A:AS,45,0)</f>
        <v>3</v>
      </c>
      <c r="BC221" s="156">
        <f>VLOOKUP(A221,过21点!A:AT,46,0)</f>
        <v>3</v>
      </c>
      <c r="BD221" s="156"/>
      <c r="BE221" s="156">
        <f>VLOOKUP(A221,过21点!A:AV,48,0)</f>
        <v>0.625</v>
      </c>
      <c r="BF221" s="156"/>
      <c r="BG221" s="156"/>
    </row>
    <row r="222" customHeight="1" spans="1:59">
      <c r="A222" s="199" t="s">
        <v>3723</v>
      </c>
      <c r="B222" s="199" t="s">
        <v>53</v>
      </c>
      <c r="C222" s="199" t="s">
        <v>3698</v>
      </c>
      <c r="D222" s="199" t="s">
        <v>3724</v>
      </c>
      <c r="E222" s="144" t="s">
        <v>3725</v>
      </c>
      <c r="F222" s="143" t="s">
        <v>3726</v>
      </c>
      <c r="G222" s="144"/>
      <c r="H222" s="144"/>
      <c r="I222" s="143"/>
      <c r="J222" s="143"/>
      <c r="K222" s="144" t="s">
        <v>2116</v>
      </c>
      <c r="L222" s="144" t="s">
        <v>3727</v>
      </c>
      <c r="M222" s="144" t="s">
        <v>3728</v>
      </c>
      <c r="N222" s="144"/>
      <c r="O222" s="144"/>
      <c r="P222" s="143"/>
      <c r="Q222" s="144" t="s">
        <v>3344</v>
      </c>
      <c r="R222" s="144" t="s">
        <v>2706</v>
      </c>
      <c r="S222" s="142" t="s">
        <v>3729</v>
      </c>
      <c r="T222" s="143" t="s">
        <v>3730</v>
      </c>
      <c r="U222" s="144"/>
      <c r="V222" s="144"/>
      <c r="W222" s="144" t="s">
        <v>2327</v>
      </c>
      <c r="X222" s="142" t="s">
        <v>2676</v>
      </c>
      <c r="Y222" s="144" t="s">
        <v>3731</v>
      </c>
      <c r="Z222" s="142" t="s">
        <v>3732</v>
      </c>
      <c r="AA222" s="144" t="s">
        <v>882</v>
      </c>
      <c r="AB222" s="144"/>
      <c r="AC222" s="144"/>
      <c r="AD222" s="144" t="s">
        <v>3733</v>
      </c>
      <c r="AE222" s="144" t="s">
        <v>1810</v>
      </c>
      <c r="AF222" s="143"/>
      <c r="AG222" s="144" t="s">
        <v>3734</v>
      </c>
      <c r="AH222" s="142" t="s">
        <v>3735</v>
      </c>
      <c r="AI222" s="144"/>
      <c r="AJ222" s="156">
        <v>4</v>
      </c>
      <c r="AK222" s="156">
        <f>VLOOKUP(A222,匹配!A:B,2,0)</f>
        <v>1</v>
      </c>
      <c r="AL222" s="156">
        <f t="shared" si="9"/>
        <v>5</v>
      </c>
      <c r="AM222" s="156"/>
      <c r="AN222" s="156"/>
      <c r="AO222" s="156"/>
      <c r="AP222" s="156"/>
      <c r="AQ222" s="156"/>
      <c r="AR222" s="156"/>
      <c r="AS222" s="156"/>
      <c r="AT222" s="156">
        <f>VLOOKUP(A222,匹配!V:W,2,0)</f>
        <v>4.625</v>
      </c>
      <c r="AU222" s="156"/>
      <c r="AV222" s="156"/>
      <c r="AW222" s="156"/>
      <c r="AX222" s="242"/>
      <c r="AY222" s="243"/>
      <c r="AZ222" s="156">
        <f t="shared" si="10"/>
        <v>22</v>
      </c>
      <c r="BA222" s="156">
        <f t="shared" si="11"/>
        <v>22</v>
      </c>
      <c r="BB222" s="156">
        <f>VLOOKUP(A222,过21点!A:AS,45,0)</f>
        <v>10</v>
      </c>
      <c r="BC222" s="156">
        <f>VLOOKUP(A222,过21点!A:AT,46,0)</f>
        <v>10</v>
      </c>
      <c r="BD222" s="156"/>
      <c r="BE222" s="156">
        <f>VLOOKUP(A222,过21点!A:AV,48,0)</f>
        <v>1.75</v>
      </c>
      <c r="BF222" s="156"/>
      <c r="BG222" s="156"/>
    </row>
    <row r="223" customHeight="1" spans="1:59">
      <c r="A223" s="199" t="s">
        <v>3736</v>
      </c>
      <c r="B223" s="199" t="s">
        <v>53</v>
      </c>
      <c r="C223" s="199" t="s">
        <v>3737</v>
      </c>
      <c r="D223" s="199" t="s">
        <v>3738</v>
      </c>
      <c r="E223" s="144"/>
      <c r="F223" s="144"/>
      <c r="G223" s="144"/>
      <c r="H223" s="144"/>
      <c r="I223" s="144"/>
      <c r="J223" s="144"/>
      <c r="K223" s="144"/>
      <c r="L223" s="144"/>
      <c r="M223" s="144"/>
      <c r="N223" s="144"/>
      <c r="O223" s="144"/>
      <c r="P223" s="144"/>
      <c r="Q223" s="144"/>
      <c r="R223" s="142" t="s">
        <v>3739</v>
      </c>
      <c r="S223" s="143" t="s">
        <v>924</v>
      </c>
      <c r="T223" s="143" t="s">
        <v>3740</v>
      </c>
      <c r="U223" s="144"/>
      <c r="V223" s="144"/>
      <c r="W223" s="144" t="s">
        <v>3741</v>
      </c>
      <c r="X223" s="144" t="s">
        <v>735</v>
      </c>
      <c r="Y223" s="144" t="s">
        <v>3742</v>
      </c>
      <c r="Z223" s="144" t="s">
        <v>3743</v>
      </c>
      <c r="AA223" s="144" t="s">
        <v>581</v>
      </c>
      <c r="AB223" s="144"/>
      <c r="AC223" s="144"/>
      <c r="AD223" s="144" t="s">
        <v>3744</v>
      </c>
      <c r="AE223" s="144" t="s">
        <v>3745</v>
      </c>
      <c r="AF223" s="143" t="s">
        <v>159</v>
      </c>
      <c r="AG223" s="144" t="s">
        <v>1831</v>
      </c>
      <c r="AH223" s="144" t="s">
        <v>1809</v>
      </c>
      <c r="AI223" s="144"/>
      <c r="AJ223" s="156"/>
      <c r="AK223" s="156">
        <f>VLOOKUP(A223,匹配!A:B,2,0)</f>
        <v>3</v>
      </c>
      <c r="AL223" s="156">
        <f t="shared" si="9"/>
        <v>3</v>
      </c>
      <c r="AM223" s="156"/>
      <c r="AN223" s="156"/>
      <c r="AO223" s="156"/>
      <c r="AP223" s="156"/>
      <c r="AQ223" s="156"/>
      <c r="AR223" s="156"/>
      <c r="AS223" s="156"/>
      <c r="AT223" s="156">
        <f>VLOOKUP(A223,匹配!V:W,2,0)</f>
        <v>0.6875</v>
      </c>
      <c r="AU223" s="156"/>
      <c r="AV223" s="156">
        <f>VLOOKUP(A223,入职!A:L,12,0)</f>
        <v>9</v>
      </c>
      <c r="AW223" s="156"/>
      <c r="AX223" s="242">
        <f>VLOOKUP(A223,入职!A:I,9,0)</f>
        <v>43173</v>
      </c>
      <c r="AY223" s="243"/>
      <c r="AZ223" s="156">
        <f t="shared" si="10"/>
        <v>13</v>
      </c>
      <c r="BA223" s="156">
        <f t="shared" si="11"/>
        <v>13</v>
      </c>
      <c r="BB223" s="156">
        <f>VLOOKUP(A223,过21点!A:AS,45,0)</f>
        <v>0</v>
      </c>
      <c r="BC223" s="156">
        <f>VLOOKUP(A223,过21点!A:AT,46,0)</f>
        <v>0</v>
      </c>
      <c r="BD223" s="156"/>
      <c r="BE223" s="156">
        <f>VLOOKUP(A223,过21点!A:AV,48,0)</f>
        <v>0</v>
      </c>
      <c r="BF223" s="156"/>
      <c r="BG223" s="156"/>
    </row>
    <row r="224" customHeight="1" spans="1:59">
      <c r="A224" s="199" t="s">
        <v>3746</v>
      </c>
      <c r="B224" s="199" t="s">
        <v>53</v>
      </c>
      <c r="C224" s="199" t="s">
        <v>3737</v>
      </c>
      <c r="D224" s="199" t="s">
        <v>3747</v>
      </c>
      <c r="E224" s="144" t="s">
        <v>3748</v>
      </c>
      <c r="F224" s="144" t="s">
        <v>3749</v>
      </c>
      <c r="G224" s="144"/>
      <c r="H224" s="144"/>
      <c r="I224" s="144" t="s">
        <v>3750</v>
      </c>
      <c r="J224" s="144" t="s">
        <v>3751</v>
      </c>
      <c r="K224" s="144" t="s">
        <v>495</v>
      </c>
      <c r="L224" s="144" t="s">
        <v>3752</v>
      </c>
      <c r="M224" s="144" t="s">
        <v>3753</v>
      </c>
      <c r="N224" s="144"/>
      <c r="O224" s="144"/>
      <c r="P224" s="143"/>
      <c r="Q224" s="144" t="s">
        <v>3754</v>
      </c>
      <c r="R224" s="144" t="s">
        <v>3755</v>
      </c>
      <c r="S224" s="144" t="s">
        <v>3756</v>
      </c>
      <c r="T224" s="144" t="s">
        <v>3757</v>
      </c>
      <c r="U224" s="144"/>
      <c r="V224" s="144"/>
      <c r="W224" s="144" t="s">
        <v>3758</v>
      </c>
      <c r="X224" s="144" t="s">
        <v>3759</v>
      </c>
      <c r="Y224" s="144" t="s">
        <v>3760</v>
      </c>
      <c r="Z224" s="144" t="s">
        <v>3229</v>
      </c>
      <c r="AA224" s="144" t="s">
        <v>3761</v>
      </c>
      <c r="AB224" s="144"/>
      <c r="AC224" s="144"/>
      <c r="AD224" s="144" t="s">
        <v>3762</v>
      </c>
      <c r="AE224" s="144" t="s">
        <v>274</v>
      </c>
      <c r="AF224" s="143" t="s">
        <v>3763</v>
      </c>
      <c r="AG224" s="144" t="s">
        <v>3764</v>
      </c>
      <c r="AH224" s="144" t="s">
        <v>3765</v>
      </c>
      <c r="AI224" s="144"/>
      <c r="AJ224" s="156"/>
      <c r="AK224" s="156"/>
      <c r="AL224" s="156">
        <f t="shared" si="9"/>
        <v>0</v>
      </c>
      <c r="AM224" s="156"/>
      <c r="AN224" s="156"/>
      <c r="AO224" s="156"/>
      <c r="AP224" s="156"/>
      <c r="AQ224" s="156"/>
      <c r="AR224" s="156"/>
      <c r="AS224" s="156"/>
      <c r="AT224" s="156">
        <f>VLOOKUP(A224,匹配!V:W,2,0)</f>
        <v>1.6875</v>
      </c>
      <c r="AU224" s="156"/>
      <c r="AV224" s="156"/>
      <c r="AW224" s="156"/>
      <c r="AX224" s="242"/>
      <c r="AY224" s="243"/>
      <c r="AZ224" s="156">
        <f t="shared" si="10"/>
        <v>22</v>
      </c>
      <c r="BA224" s="156">
        <f t="shared" si="11"/>
        <v>22</v>
      </c>
      <c r="BB224" s="156">
        <f>VLOOKUP(A224,过21点!A:AS,45,0)</f>
        <v>6</v>
      </c>
      <c r="BC224" s="156">
        <f>VLOOKUP(A224,过21点!A:AT,46,0)</f>
        <v>6</v>
      </c>
      <c r="BD224" s="156"/>
      <c r="BE224" s="156">
        <f>VLOOKUP(A224,过21点!A:AV,48,0)</f>
        <v>0.875</v>
      </c>
      <c r="BF224" s="156"/>
      <c r="BG224" s="156"/>
    </row>
    <row r="225" customHeight="1" spans="1:59">
      <c r="A225" s="199" t="s">
        <v>3766</v>
      </c>
      <c r="B225" s="199" t="s">
        <v>53</v>
      </c>
      <c r="C225" s="199" t="s">
        <v>3767</v>
      </c>
      <c r="D225" s="199" t="s">
        <v>3768</v>
      </c>
      <c r="E225" s="144" t="s">
        <v>3769</v>
      </c>
      <c r="F225" s="144" t="s">
        <v>158</v>
      </c>
      <c r="G225" s="144"/>
      <c r="H225" s="144"/>
      <c r="I225" s="143" t="s">
        <v>3323</v>
      </c>
      <c r="J225" s="144" t="s">
        <v>3770</v>
      </c>
      <c r="K225" s="144" t="s">
        <v>3771</v>
      </c>
      <c r="L225" s="144" t="s">
        <v>3772</v>
      </c>
      <c r="M225" s="144" t="s">
        <v>1948</v>
      </c>
      <c r="N225" s="144"/>
      <c r="O225" s="144"/>
      <c r="P225" s="144" t="s">
        <v>3532</v>
      </c>
      <c r="Q225" s="144" t="s">
        <v>3773</v>
      </c>
      <c r="R225" s="144" t="s">
        <v>2412</v>
      </c>
      <c r="S225" s="144" t="s">
        <v>3774</v>
      </c>
      <c r="T225" s="144" t="s">
        <v>3775</v>
      </c>
      <c r="U225" s="144"/>
      <c r="V225" s="144"/>
      <c r="W225" s="143" t="s">
        <v>3776</v>
      </c>
      <c r="X225" s="144" t="s">
        <v>1829</v>
      </c>
      <c r="Y225" s="143" t="s">
        <v>2412</v>
      </c>
      <c r="Z225" s="143" t="s">
        <v>3777</v>
      </c>
      <c r="AA225" s="144" t="s">
        <v>3772</v>
      </c>
      <c r="AB225" s="143" t="s">
        <v>3778</v>
      </c>
      <c r="AC225" s="144"/>
      <c r="AD225" s="144" t="s">
        <v>528</v>
      </c>
      <c r="AE225" s="144" t="s">
        <v>3443</v>
      </c>
      <c r="AF225" s="144" t="s">
        <v>3779</v>
      </c>
      <c r="AG225" s="143" t="s">
        <v>3763</v>
      </c>
      <c r="AH225" s="143"/>
      <c r="AI225" s="144"/>
      <c r="AJ225" s="156"/>
      <c r="AK225" s="156">
        <f>VLOOKUP(A225,匹配!A:B,2,0)</f>
        <v>2</v>
      </c>
      <c r="AL225" s="156">
        <f t="shared" si="9"/>
        <v>2</v>
      </c>
      <c r="AM225" s="156">
        <f>VLOOKUP(A225,匹配!E:L,8,0)</f>
        <v>0</v>
      </c>
      <c r="AN225" s="156">
        <f>VLOOKUP(A225,匹配!E:F,2,0)</f>
        <v>0</v>
      </c>
      <c r="AO225" s="156"/>
      <c r="AP225" s="156">
        <f>VLOOKUP(A225,匹配!E:H,4,0)</f>
        <v>0</v>
      </c>
      <c r="AQ225" s="156">
        <f>VLOOKUP(A225,匹配!E:N,10,0)</f>
        <v>0</v>
      </c>
      <c r="AR225" s="156">
        <f>VLOOKUP(A225,匹配!E:I,5,0)</f>
        <v>1.5</v>
      </c>
      <c r="AS225" s="156">
        <f>VLOOKUP(A225,匹配!E:K,7,0)</f>
        <v>0</v>
      </c>
      <c r="AT225" s="156">
        <f>VLOOKUP(A225,匹配!V:W,2,0)</f>
        <v>0.75</v>
      </c>
      <c r="AU225" s="156">
        <f>VLOOKUP(A225,匹配!E:M,9,0)</f>
        <v>0</v>
      </c>
      <c r="AV225" s="156"/>
      <c r="AW225" s="156"/>
      <c r="AX225" s="242"/>
      <c r="AY225" s="243"/>
      <c r="AZ225" s="156">
        <f t="shared" si="10"/>
        <v>20.5</v>
      </c>
      <c r="BA225" s="156">
        <f t="shared" si="11"/>
        <v>20.5</v>
      </c>
      <c r="BB225" s="156">
        <f>VLOOKUP(A225,过21点!A:AS,45,0)</f>
        <v>3</v>
      </c>
      <c r="BC225" s="156">
        <f>VLOOKUP(A225,过21点!A:AT,46,0)</f>
        <v>7</v>
      </c>
      <c r="BD225" s="156"/>
      <c r="BE225" s="156">
        <f>VLOOKUP(A225,过21点!A:AV,48,0)</f>
        <v>0.25</v>
      </c>
      <c r="BF225" s="156">
        <f>VLOOKUP(A225,匹配!R:S,2,0)</f>
        <v>0.625</v>
      </c>
      <c r="BG225" s="156"/>
    </row>
    <row r="226" customHeight="1" spans="1:59">
      <c r="A226" s="199" t="s">
        <v>3780</v>
      </c>
      <c r="B226" s="199" t="s">
        <v>53</v>
      </c>
      <c r="C226" s="199" t="s">
        <v>3767</v>
      </c>
      <c r="D226" s="199" t="s">
        <v>3699</v>
      </c>
      <c r="E226" s="144" t="s">
        <v>3781</v>
      </c>
      <c r="F226" s="144" t="s">
        <v>1808</v>
      </c>
      <c r="G226" s="144"/>
      <c r="H226" s="144"/>
      <c r="I226" s="144" t="s">
        <v>382</v>
      </c>
      <c r="J226" s="144" t="s">
        <v>2863</v>
      </c>
      <c r="K226" s="144" t="s">
        <v>3782</v>
      </c>
      <c r="L226" s="144" t="s">
        <v>3783</v>
      </c>
      <c r="M226" s="144" t="s">
        <v>1809</v>
      </c>
      <c r="N226" s="144"/>
      <c r="O226" s="144"/>
      <c r="P226" s="144" t="s">
        <v>3784</v>
      </c>
      <c r="Q226" s="144" t="s">
        <v>3785</v>
      </c>
      <c r="R226" s="144" t="s">
        <v>1853</v>
      </c>
      <c r="S226" s="144" t="s">
        <v>3720</v>
      </c>
      <c r="T226" s="144" t="s">
        <v>2815</v>
      </c>
      <c r="U226" s="144"/>
      <c r="V226" s="144"/>
      <c r="W226" s="143" t="s">
        <v>3786</v>
      </c>
      <c r="X226" s="144" t="s">
        <v>392</v>
      </c>
      <c r="Y226" s="142" t="s">
        <v>3719</v>
      </c>
      <c r="Z226" s="144" t="s">
        <v>2039</v>
      </c>
      <c r="AA226" s="144" t="s">
        <v>683</v>
      </c>
      <c r="AB226" s="144"/>
      <c r="AC226" s="144"/>
      <c r="AD226" s="144" t="s">
        <v>2037</v>
      </c>
      <c r="AE226" s="144" t="s">
        <v>3787</v>
      </c>
      <c r="AF226" s="144" t="s">
        <v>3788</v>
      </c>
      <c r="AG226" s="144" t="s">
        <v>2856</v>
      </c>
      <c r="AH226" s="144" t="s">
        <v>3789</v>
      </c>
      <c r="AI226" s="144"/>
      <c r="AJ226" s="156">
        <v>1</v>
      </c>
      <c r="AK226" s="156"/>
      <c r="AL226" s="156">
        <f t="shared" si="9"/>
        <v>1</v>
      </c>
      <c r="AM226" s="156">
        <f>VLOOKUP(A226,匹配!E:L,8,0)</f>
        <v>0</v>
      </c>
      <c r="AN226" s="156">
        <f>VLOOKUP(A226,匹配!E:F,2,0)</f>
        <v>0</v>
      </c>
      <c r="AO226" s="156"/>
      <c r="AP226" s="156">
        <f>VLOOKUP(A226,匹配!E:H,4,0)</f>
        <v>0</v>
      </c>
      <c r="AQ226" s="156">
        <f>VLOOKUP(A226,匹配!E:N,10,0)</f>
        <v>0</v>
      </c>
      <c r="AR226" s="156">
        <f>VLOOKUP(A226,匹配!E:I,5,0)</f>
        <v>0</v>
      </c>
      <c r="AS226" s="156">
        <f>VLOOKUP(A226,匹配!E:K,7,0)</f>
        <v>0</v>
      </c>
      <c r="AT226" s="156"/>
      <c r="AU226" s="156">
        <f>VLOOKUP(A226,匹配!E:M,9,0)</f>
        <v>0.125</v>
      </c>
      <c r="AV226" s="156"/>
      <c r="AW226" s="156"/>
      <c r="AX226" s="242"/>
      <c r="AY226" s="243"/>
      <c r="AZ226" s="156">
        <f t="shared" si="10"/>
        <v>22</v>
      </c>
      <c r="BA226" s="156">
        <f t="shared" si="11"/>
        <v>22</v>
      </c>
      <c r="BB226" s="156">
        <f>VLOOKUP(A226,过21点!A:AS,45,0)</f>
        <v>0</v>
      </c>
      <c r="BC226" s="156">
        <f>VLOOKUP(A226,过21点!A:AT,46,0)</f>
        <v>1</v>
      </c>
      <c r="BD226" s="156"/>
      <c r="BE226" s="156">
        <f>VLOOKUP(A226,过21点!A:AV,48,0)</f>
        <v>0</v>
      </c>
      <c r="BF226" s="156"/>
      <c r="BG226" s="156"/>
    </row>
    <row r="227" customHeight="1" spans="1:59">
      <c r="A227" s="199" t="s">
        <v>3790</v>
      </c>
      <c r="B227" s="199" t="s">
        <v>53</v>
      </c>
      <c r="C227" s="199" t="s">
        <v>3767</v>
      </c>
      <c r="D227" s="199" t="s">
        <v>3747</v>
      </c>
      <c r="E227" s="144" t="s">
        <v>1852</v>
      </c>
      <c r="F227" s="144" t="s">
        <v>3791</v>
      </c>
      <c r="G227" s="144"/>
      <c r="H227" s="144"/>
      <c r="I227" s="143" t="s">
        <v>3792</v>
      </c>
      <c r="J227" s="144" t="s">
        <v>3144</v>
      </c>
      <c r="K227" s="144" t="s">
        <v>2062</v>
      </c>
      <c r="L227" s="143" t="s">
        <v>3793</v>
      </c>
      <c r="M227" s="144" t="s">
        <v>2280</v>
      </c>
      <c r="N227" s="144"/>
      <c r="O227" s="144"/>
      <c r="P227" s="144" t="s">
        <v>1138</v>
      </c>
      <c r="Q227" s="144" t="s">
        <v>2055</v>
      </c>
      <c r="R227" s="144" t="s">
        <v>3794</v>
      </c>
      <c r="S227" s="144" t="s">
        <v>3795</v>
      </c>
      <c r="T227" s="144" t="s">
        <v>1852</v>
      </c>
      <c r="U227" s="144"/>
      <c r="V227" s="144"/>
      <c r="W227" s="144" t="s">
        <v>943</v>
      </c>
      <c r="X227" s="144" t="s">
        <v>3795</v>
      </c>
      <c r="Y227" s="143" t="s">
        <v>1706</v>
      </c>
      <c r="Z227" s="143" t="s">
        <v>2853</v>
      </c>
      <c r="AA227" s="144" t="s">
        <v>3796</v>
      </c>
      <c r="AB227" s="143" t="s">
        <v>3797</v>
      </c>
      <c r="AC227" s="144"/>
      <c r="AD227" s="144" t="s">
        <v>3798</v>
      </c>
      <c r="AE227" s="143" t="s">
        <v>3799</v>
      </c>
      <c r="AF227" s="143" t="s">
        <v>3800</v>
      </c>
      <c r="AG227" s="144" t="s">
        <v>2811</v>
      </c>
      <c r="AH227" s="143" t="s">
        <v>3801</v>
      </c>
      <c r="AI227" s="144"/>
      <c r="AJ227" s="156"/>
      <c r="AK227" s="156">
        <f>VLOOKUP(A227,匹配!A:B,2,0)</f>
        <v>2</v>
      </c>
      <c r="AL227" s="156">
        <f t="shared" si="9"/>
        <v>2</v>
      </c>
      <c r="AM227" s="156">
        <f>VLOOKUP(A227,匹配!E:L,8,0)</f>
        <v>0</v>
      </c>
      <c r="AN227" s="156">
        <f>VLOOKUP(A227,匹配!E:F,2,0)</f>
        <v>0</v>
      </c>
      <c r="AO227" s="156"/>
      <c r="AP227" s="156">
        <f>VLOOKUP(A227,匹配!E:H,4,0)</f>
        <v>0</v>
      </c>
      <c r="AQ227" s="156">
        <f>VLOOKUP(A227,匹配!E:N,10,0)</f>
        <v>0</v>
      </c>
      <c r="AR227" s="156">
        <f>VLOOKUP(A227,匹配!E:I,5,0)</f>
        <v>0</v>
      </c>
      <c r="AS227" s="156">
        <f>VLOOKUP(A227,匹配!E:K,7,0)</f>
        <v>0</v>
      </c>
      <c r="AT227" s="156">
        <f>VLOOKUP(A227,匹配!V:W,2,0)</f>
        <v>1.6375</v>
      </c>
      <c r="AU227" s="156">
        <f>VLOOKUP(A227,匹配!E:M,9,0)</f>
        <v>0.125</v>
      </c>
      <c r="AV227" s="156"/>
      <c r="AW227" s="156"/>
      <c r="AX227" s="242"/>
      <c r="AY227" s="243"/>
      <c r="AZ227" s="156">
        <f t="shared" si="10"/>
        <v>22</v>
      </c>
      <c r="BA227" s="156">
        <f t="shared" si="11"/>
        <v>22</v>
      </c>
      <c r="BB227" s="156">
        <f>VLOOKUP(A227,过21点!A:AS,45,0)</f>
        <v>7</v>
      </c>
      <c r="BC227" s="156">
        <f>VLOOKUP(A227,过21点!A:AT,46,0)</f>
        <v>9</v>
      </c>
      <c r="BD227" s="156"/>
      <c r="BE227" s="156">
        <f>VLOOKUP(A227,过21点!A:AV,48,0)</f>
        <v>1.25</v>
      </c>
      <c r="BF227" s="156">
        <f>VLOOKUP(A227,匹配!R:S,2,0)</f>
        <v>0.75</v>
      </c>
      <c r="BG227" s="156"/>
    </row>
    <row r="228" customHeight="1" spans="1:59">
      <c r="A228" s="199" t="s">
        <v>3802</v>
      </c>
      <c r="B228" s="199" t="s">
        <v>53</v>
      </c>
      <c r="C228" s="199" t="s">
        <v>3767</v>
      </c>
      <c r="D228" s="199" t="s">
        <v>3699</v>
      </c>
      <c r="E228" s="144" t="s">
        <v>455</v>
      </c>
      <c r="F228" s="144" t="s">
        <v>3803</v>
      </c>
      <c r="G228" s="144"/>
      <c r="H228" s="144"/>
      <c r="I228" s="144" t="s">
        <v>2137</v>
      </c>
      <c r="J228" s="144" t="s">
        <v>2863</v>
      </c>
      <c r="K228" s="144" t="s">
        <v>2055</v>
      </c>
      <c r="L228" s="144" t="s">
        <v>943</v>
      </c>
      <c r="M228" s="144" t="s">
        <v>3365</v>
      </c>
      <c r="N228" s="144"/>
      <c r="O228" s="144"/>
      <c r="P228" s="144" t="s">
        <v>1811</v>
      </c>
      <c r="Q228" s="143" t="s">
        <v>1708</v>
      </c>
      <c r="R228" s="144" t="s">
        <v>2913</v>
      </c>
      <c r="S228" s="144" t="s">
        <v>1799</v>
      </c>
      <c r="T228" s="144" t="s">
        <v>3804</v>
      </c>
      <c r="U228" s="144"/>
      <c r="V228" s="144"/>
      <c r="W228" s="144" t="s">
        <v>3794</v>
      </c>
      <c r="X228" s="144" t="s">
        <v>943</v>
      </c>
      <c r="Y228" s="144" t="s">
        <v>3516</v>
      </c>
      <c r="Z228" s="144" t="s">
        <v>2040</v>
      </c>
      <c r="AA228" s="144" t="s">
        <v>3805</v>
      </c>
      <c r="AB228" s="144"/>
      <c r="AC228" s="144"/>
      <c r="AD228" s="144" t="s">
        <v>2055</v>
      </c>
      <c r="AE228" s="144" t="s">
        <v>1182</v>
      </c>
      <c r="AF228" s="144" t="s">
        <v>411</v>
      </c>
      <c r="AG228" s="144" t="s">
        <v>917</v>
      </c>
      <c r="AH228" s="144" t="s">
        <v>1080</v>
      </c>
      <c r="AI228" s="144"/>
      <c r="AJ228" s="156"/>
      <c r="AK228" s="156"/>
      <c r="AL228" s="156">
        <f t="shared" si="9"/>
        <v>0</v>
      </c>
      <c r="AM228" s="156"/>
      <c r="AN228" s="156"/>
      <c r="AO228" s="156"/>
      <c r="AP228" s="156"/>
      <c r="AQ228" s="156"/>
      <c r="AR228" s="156"/>
      <c r="AS228" s="156"/>
      <c r="AT228" s="156">
        <f>VLOOKUP(A228,匹配!V:W,2,0)</f>
        <v>0.75</v>
      </c>
      <c r="AU228" s="156"/>
      <c r="AV228" s="156"/>
      <c r="AW228" s="156"/>
      <c r="AX228" s="242"/>
      <c r="AY228" s="243"/>
      <c r="AZ228" s="156">
        <f t="shared" si="10"/>
        <v>22</v>
      </c>
      <c r="BA228" s="156">
        <f t="shared" si="11"/>
        <v>22</v>
      </c>
      <c r="BB228" s="156">
        <f>VLOOKUP(A228,过21点!A:AS,45,0)</f>
        <v>0</v>
      </c>
      <c r="BC228" s="156">
        <f>VLOOKUP(A228,过21点!A:AT,46,0)</f>
        <v>1</v>
      </c>
      <c r="BD228" s="156"/>
      <c r="BE228" s="156">
        <f>VLOOKUP(A228,过21点!A:AV,48,0)</f>
        <v>0</v>
      </c>
      <c r="BF228" s="156"/>
      <c r="BG228" s="156"/>
    </row>
    <row r="229" customHeight="1" spans="1:59">
      <c r="A229" s="199" t="s">
        <v>3806</v>
      </c>
      <c r="B229" s="199" t="s">
        <v>53</v>
      </c>
      <c r="C229" s="199" t="s">
        <v>3767</v>
      </c>
      <c r="D229" s="199" t="s">
        <v>3699</v>
      </c>
      <c r="E229" s="144" t="s">
        <v>3807</v>
      </c>
      <c r="F229" s="144" t="s">
        <v>3808</v>
      </c>
      <c r="G229" s="144"/>
      <c r="H229" s="144"/>
      <c r="I229" s="144" t="s">
        <v>3809</v>
      </c>
      <c r="J229" s="144" t="s">
        <v>2011</v>
      </c>
      <c r="K229" s="144" t="s">
        <v>3810</v>
      </c>
      <c r="L229" s="144" t="s">
        <v>3811</v>
      </c>
      <c r="M229" s="144" t="s">
        <v>3812</v>
      </c>
      <c r="N229" s="144"/>
      <c r="O229" s="144"/>
      <c r="P229" s="144" t="s">
        <v>3813</v>
      </c>
      <c r="Q229" s="144" t="s">
        <v>3814</v>
      </c>
      <c r="R229" s="144" t="s">
        <v>3815</v>
      </c>
      <c r="S229" s="143"/>
      <c r="T229" s="144" t="s">
        <v>3816</v>
      </c>
      <c r="U229" s="144"/>
      <c r="V229" s="144"/>
      <c r="W229" s="144" t="s">
        <v>3817</v>
      </c>
      <c r="X229" s="144" t="s">
        <v>3818</v>
      </c>
      <c r="Y229" s="143" t="s">
        <v>3819</v>
      </c>
      <c r="Z229" s="144" t="s">
        <v>1800</v>
      </c>
      <c r="AA229" s="144" t="s">
        <v>3820</v>
      </c>
      <c r="AB229" s="144"/>
      <c r="AC229" s="144"/>
      <c r="AD229" s="143" t="s">
        <v>1955</v>
      </c>
      <c r="AE229" s="144" t="s">
        <v>3821</v>
      </c>
      <c r="AF229" s="144" t="s">
        <v>3822</v>
      </c>
      <c r="AG229" s="144" t="s">
        <v>3823</v>
      </c>
      <c r="AH229" s="144" t="s">
        <v>3601</v>
      </c>
      <c r="AI229" s="144"/>
      <c r="AJ229" s="156"/>
      <c r="AK229" s="156">
        <f>VLOOKUP(A229,匹配!A:B,2,0)</f>
        <v>1</v>
      </c>
      <c r="AL229" s="156">
        <f t="shared" si="9"/>
        <v>1</v>
      </c>
      <c r="AM229" s="156"/>
      <c r="AN229" s="156"/>
      <c r="AO229" s="156"/>
      <c r="AP229" s="156"/>
      <c r="AQ229" s="156"/>
      <c r="AR229" s="156"/>
      <c r="AS229" s="156"/>
      <c r="AT229" s="156">
        <f>VLOOKUP(A229,匹配!V:W,2,0)</f>
        <v>1.25</v>
      </c>
      <c r="AU229" s="156"/>
      <c r="AV229" s="156"/>
      <c r="AW229" s="156"/>
      <c r="AX229" s="242"/>
      <c r="AY229" s="243"/>
      <c r="AZ229" s="156">
        <f t="shared" si="10"/>
        <v>22</v>
      </c>
      <c r="BA229" s="156">
        <f t="shared" si="11"/>
        <v>22</v>
      </c>
      <c r="BB229" s="156">
        <f>VLOOKUP(A229,过21点!A:AS,45,0)</f>
        <v>2</v>
      </c>
      <c r="BC229" s="156">
        <f>VLOOKUP(A229,过21点!A:AT,46,0)</f>
        <v>8</v>
      </c>
      <c r="BD229" s="156"/>
      <c r="BE229" s="156">
        <f>VLOOKUP(A229,过21点!A:AV,48,0)</f>
        <v>0.125</v>
      </c>
      <c r="BF229" s="156"/>
      <c r="BG229" s="156"/>
    </row>
    <row r="230" customHeight="1" spans="1:59">
      <c r="A230" s="199" t="s">
        <v>3824</v>
      </c>
      <c r="B230" s="199" t="s">
        <v>53</v>
      </c>
      <c r="C230" s="199" t="s">
        <v>3825</v>
      </c>
      <c r="D230" s="199" t="s">
        <v>3826</v>
      </c>
      <c r="E230" s="144" t="s">
        <v>322</v>
      </c>
      <c r="F230" s="144" t="s">
        <v>951</v>
      </c>
      <c r="G230" s="144"/>
      <c r="H230" s="144"/>
      <c r="I230" s="144" t="s">
        <v>3827</v>
      </c>
      <c r="J230" s="144" t="s">
        <v>456</v>
      </c>
      <c r="K230" s="144" t="s">
        <v>3828</v>
      </c>
      <c r="L230" s="144" t="s">
        <v>3795</v>
      </c>
      <c r="M230" s="144" t="s">
        <v>3829</v>
      </c>
      <c r="N230" s="144"/>
      <c r="O230" s="144"/>
      <c r="P230" s="144" t="s">
        <v>3830</v>
      </c>
      <c r="Q230" s="144" t="s">
        <v>3831</v>
      </c>
      <c r="R230" s="144" t="s">
        <v>2412</v>
      </c>
      <c r="S230" s="144" t="s">
        <v>3774</v>
      </c>
      <c r="T230" s="144" t="s">
        <v>639</v>
      </c>
      <c r="U230" s="144"/>
      <c r="V230" s="144"/>
      <c r="W230" s="144" t="s">
        <v>3776</v>
      </c>
      <c r="X230" s="144" t="s">
        <v>1829</v>
      </c>
      <c r="Y230" s="144" t="s">
        <v>2412</v>
      </c>
      <c r="Z230" s="144" t="s">
        <v>3832</v>
      </c>
      <c r="AA230" s="144" t="s">
        <v>3833</v>
      </c>
      <c r="AB230" s="144"/>
      <c r="AC230" s="144"/>
      <c r="AD230" s="144" t="s">
        <v>3601</v>
      </c>
      <c r="AE230" s="144" t="s">
        <v>3443</v>
      </c>
      <c r="AF230" s="144" t="s">
        <v>3834</v>
      </c>
      <c r="AG230" s="144" t="s">
        <v>3835</v>
      </c>
      <c r="AH230" s="144" t="s">
        <v>3836</v>
      </c>
      <c r="AI230" s="144"/>
      <c r="AJ230" s="156"/>
      <c r="AK230" s="156"/>
      <c r="AL230" s="156">
        <f t="shared" si="9"/>
        <v>0</v>
      </c>
      <c r="AM230" s="156"/>
      <c r="AN230" s="156"/>
      <c r="AO230" s="156"/>
      <c r="AP230" s="156"/>
      <c r="AQ230" s="156"/>
      <c r="AR230" s="156"/>
      <c r="AS230" s="156"/>
      <c r="AT230" s="156"/>
      <c r="AU230" s="156"/>
      <c r="AV230" s="156"/>
      <c r="AW230" s="156"/>
      <c r="AX230" s="242"/>
      <c r="AY230" s="243"/>
      <c r="AZ230" s="156">
        <f t="shared" si="10"/>
        <v>22</v>
      </c>
      <c r="BA230" s="156">
        <f t="shared" si="11"/>
        <v>22</v>
      </c>
      <c r="BB230" s="156">
        <f>VLOOKUP(A230,过21点!A:AS,45,0)</f>
        <v>3</v>
      </c>
      <c r="BC230" s="156">
        <f>VLOOKUP(A230,过21点!A:AT,46,0)</f>
        <v>6</v>
      </c>
      <c r="BD230" s="156"/>
      <c r="BE230" s="156">
        <f>VLOOKUP(A230,过21点!A:AV,48,0)</f>
        <v>0.25</v>
      </c>
      <c r="BF230" s="156"/>
      <c r="BG230" s="156"/>
    </row>
    <row r="231" customHeight="1" spans="1:59">
      <c r="A231" s="199" t="s">
        <v>3837</v>
      </c>
      <c r="B231" s="199" t="s">
        <v>53</v>
      </c>
      <c r="C231" s="199" t="s">
        <v>3825</v>
      </c>
      <c r="D231" s="199" t="s">
        <v>3838</v>
      </c>
      <c r="E231" s="144"/>
      <c r="F231" s="144"/>
      <c r="G231" s="144"/>
      <c r="H231" s="144"/>
      <c r="I231" s="144"/>
      <c r="J231" s="144"/>
      <c r="K231" s="144"/>
      <c r="L231" s="144"/>
      <c r="M231" s="144"/>
      <c r="N231" s="144"/>
      <c r="O231" s="144"/>
      <c r="P231" s="142" t="s">
        <v>3839</v>
      </c>
      <c r="Q231" s="143" t="s">
        <v>3840</v>
      </c>
      <c r="R231" s="143" t="s">
        <v>3841</v>
      </c>
      <c r="S231" s="143" t="s">
        <v>3842</v>
      </c>
      <c r="T231" s="144" t="s">
        <v>2811</v>
      </c>
      <c r="U231" s="144"/>
      <c r="V231" s="144"/>
      <c r="W231" s="144" t="s">
        <v>2878</v>
      </c>
      <c r="X231" s="144" t="s">
        <v>3843</v>
      </c>
      <c r="Y231" s="144" t="s">
        <v>842</v>
      </c>
      <c r="Z231" s="143" t="s">
        <v>3844</v>
      </c>
      <c r="AA231" s="144" t="s">
        <v>3845</v>
      </c>
      <c r="AB231" s="144"/>
      <c r="AC231" s="144"/>
      <c r="AD231" s="144" t="s">
        <v>318</v>
      </c>
      <c r="AE231" s="144" t="s">
        <v>3846</v>
      </c>
      <c r="AF231" s="144" t="s">
        <v>950</v>
      </c>
      <c r="AG231" s="144" t="s">
        <v>1657</v>
      </c>
      <c r="AH231" s="144" t="s">
        <v>3788</v>
      </c>
      <c r="AI231" s="144"/>
      <c r="AJ231" s="156"/>
      <c r="AK231" s="156">
        <f>VLOOKUP(A231,匹配!A:B,2,0)</f>
        <v>3</v>
      </c>
      <c r="AL231" s="156">
        <f t="shared" si="9"/>
        <v>3</v>
      </c>
      <c r="AM231" s="156">
        <f>VLOOKUP(A231,匹配!E:L,8,0)</f>
        <v>0.5</v>
      </c>
      <c r="AN231" s="156">
        <f>VLOOKUP(A231,匹配!E:F,2,0)</f>
        <v>0</v>
      </c>
      <c r="AO231" s="156"/>
      <c r="AP231" s="156">
        <f>VLOOKUP(A231,匹配!E:H,4,0)</f>
        <v>0</v>
      </c>
      <c r="AQ231" s="156">
        <f>VLOOKUP(A231,匹配!E:N,10,0)</f>
        <v>0</v>
      </c>
      <c r="AR231" s="156">
        <f>VLOOKUP(A231,匹配!E:I,5,0)</f>
        <v>0</v>
      </c>
      <c r="AS231" s="156">
        <f>VLOOKUP(A231,匹配!E:K,7,0)</f>
        <v>0</v>
      </c>
      <c r="AT231" s="156"/>
      <c r="AU231" s="156">
        <f>VLOOKUP(A231,匹配!E:M,9,0)</f>
        <v>0</v>
      </c>
      <c r="AV231" s="156">
        <f>VLOOKUP(A231,入职!A:L,12,0)</f>
        <v>7</v>
      </c>
      <c r="AW231" s="156"/>
      <c r="AX231" s="242">
        <f>VLOOKUP(A231,入职!A:I,9,0)</f>
        <v>43171</v>
      </c>
      <c r="AY231" s="243"/>
      <c r="AZ231" s="156">
        <f t="shared" si="10"/>
        <v>14.5</v>
      </c>
      <c r="BA231" s="156">
        <f t="shared" si="11"/>
        <v>14.5</v>
      </c>
      <c r="BB231" s="156">
        <f>VLOOKUP(A231,过21点!A:AS,45,0)</f>
        <v>1</v>
      </c>
      <c r="BC231" s="156">
        <f>VLOOKUP(A231,过21点!A:AT,46,0)</f>
        <v>3</v>
      </c>
      <c r="BD231" s="156"/>
      <c r="BE231" s="156">
        <f>VLOOKUP(A231,过21点!A:AV,48,0)</f>
        <v>0.125</v>
      </c>
      <c r="BF231" s="156"/>
      <c r="BG231" s="156"/>
    </row>
    <row r="232" customHeight="1" spans="1:59">
      <c r="A232" s="199" t="s">
        <v>3847</v>
      </c>
      <c r="B232" s="199" t="s">
        <v>53</v>
      </c>
      <c r="C232" s="199" t="s">
        <v>3825</v>
      </c>
      <c r="D232" s="199" t="s">
        <v>3838</v>
      </c>
      <c r="E232" s="144" t="s">
        <v>3848</v>
      </c>
      <c r="F232" s="144" t="s">
        <v>3849</v>
      </c>
      <c r="G232" s="144"/>
      <c r="H232" s="144"/>
      <c r="I232" s="144" t="s">
        <v>3850</v>
      </c>
      <c r="J232" s="144" t="s">
        <v>3851</v>
      </c>
      <c r="K232" s="144" t="s">
        <v>3852</v>
      </c>
      <c r="L232" s="144" t="s">
        <v>3853</v>
      </c>
      <c r="M232" s="144" t="s">
        <v>3854</v>
      </c>
      <c r="N232" s="144"/>
      <c r="O232" s="144"/>
      <c r="P232" s="144" t="s">
        <v>3855</v>
      </c>
      <c r="Q232" s="144" t="s">
        <v>3856</v>
      </c>
      <c r="R232" s="144" t="s">
        <v>2051</v>
      </c>
      <c r="S232" s="144" t="s">
        <v>3857</v>
      </c>
      <c r="T232" s="144" t="s">
        <v>1844</v>
      </c>
      <c r="U232" s="144"/>
      <c r="V232" s="144"/>
      <c r="W232" s="143" t="s">
        <v>510</v>
      </c>
      <c r="X232" s="144" t="s">
        <v>3858</v>
      </c>
      <c r="Y232" s="144" t="s">
        <v>837</v>
      </c>
      <c r="Z232" s="144" t="s">
        <v>280</v>
      </c>
      <c r="AA232" s="144" t="s">
        <v>3793</v>
      </c>
      <c r="AB232" s="144"/>
      <c r="AC232" s="144"/>
      <c r="AD232" s="144" t="s">
        <v>3859</v>
      </c>
      <c r="AE232" s="144" t="s">
        <v>3860</v>
      </c>
      <c r="AF232" s="144" t="s">
        <v>3861</v>
      </c>
      <c r="AG232" s="144" t="s">
        <v>3862</v>
      </c>
      <c r="AH232" s="144" t="s">
        <v>3863</v>
      </c>
      <c r="AI232" s="144"/>
      <c r="AJ232" s="156"/>
      <c r="AK232" s="156">
        <f>VLOOKUP(A232,匹配!A:B,2,0)</f>
        <v>1</v>
      </c>
      <c r="AL232" s="156">
        <f t="shared" si="9"/>
        <v>1</v>
      </c>
      <c r="AM232" s="156"/>
      <c r="AN232" s="156"/>
      <c r="AO232" s="156"/>
      <c r="AP232" s="156"/>
      <c r="AQ232" s="156"/>
      <c r="AR232" s="156"/>
      <c r="AS232" s="156"/>
      <c r="AT232" s="156"/>
      <c r="AU232" s="156"/>
      <c r="AV232" s="156"/>
      <c r="AW232" s="156"/>
      <c r="AX232" s="242"/>
      <c r="AY232" s="243"/>
      <c r="AZ232" s="156">
        <f t="shared" si="10"/>
        <v>22</v>
      </c>
      <c r="BA232" s="156">
        <f t="shared" si="11"/>
        <v>22</v>
      </c>
      <c r="BB232" s="156">
        <f>VLOOKUP(A232,过21点!A:AS,45,0)</f>
        <v>3</v>
      </c>
      <c r="BC232" s="156">
        <f>VLOOKUP(A232,过21点!A:AT,46,0)</f>
        <v>5</v>
      </c>
      <c r="BD232" s="156"/>
      <c r="BE232" s="156">
        <f>VLOOKUP(A232,过21点!A:AV,48,0)</f>
        <v>0.25</v>
      </c>
      <c r="BF232" s="156"/>
      <c r="BG232" s="156"/>
    </row>
    <row r="233" customHeight="1" spans="1:59">
      <c r="A233" s="199" t="s">
        <v>3864</v>
      </c>
      <c r="B233" s="199" t="s">
        <v>53</v>
      </c>
      <c r="C233" s="199" t="s">
        <v>3865</v>
      </c>
      <c r="D233" s="199" t="s">
        <v>3866</v>
      </c>
      <c r="E233" s="144" t="s">
        <v>3867</v>
      </c>
      <c r="F233" s="144" t="s">
        <v>3868</v>
      </c>
      <c r="G233" s="144"/>
      <c r="H233" s="144"/>
      <c r="I233" s="143"/>
      <c r="J233" s="144" t="s">
        <v>441</v>
      </c>
      <c r="K233" s="144" t="s">
        <v>1012</v>
      </c>
      <c r="L233" s="144" t="s">
        <v>673</v>
      </c>
      <c r="M233" s="143" t="s">
        <v>3869</v>
      </c>
      <c r="N233" s="144"/>
      <c r="O233" s="144"/>
      <c r="P233" s="144" t="s">
        <v>3870</v>
      </c>
      <c r="Q233" s="144" t="s">
        <v>3818</v>
      </c>
      <c r="R233" s="144" t="s">
        <v>3800</v>
      </c>
      <c r="S233" s="143"/>
      <c r="T233" s="144" t="s">
        <v>3871</v>
      </c>
      <c r="U233" s="144"/>
      <c r="V233" s="144"/>
      <c r="W233" s="144" t="s">
        <v>2057</v>
      </c>
      <c r="X233" s="144" t="s">
        <v>3872</v>
      </c>
      <c r="Y233" s="144" t="s">
        <v>3170</v>
      </c>
      <c r="Z233" s="143" t="s">
        <v>3873</v>
      </c>
      <c r="AA233" s="144" t="s">
        <v>424</v>
      </c>
      <c r="AB233" s="144"/>
      <c r="AC233" s="144"/>
      <c r="AD233" s="144" t="s">
        <v>3874</v>
      </c>
      <c r="AE233" s="143" t="s">
        <v>1955</v>
      </c>
      <c r="AF233" s="144" t="s">
        <v>2035</v>
      </c>
      <c r="AG233" s="144" t="s">
        <v>3875</v>
      </c>
      <c r="AH233" s="143" t="s">
        <v>72</v>
      </c>
      <c r="AI233" s="144"/>
      <c r="AJ233" s="156"/>
      <c r="AK233" s="156">
        <f>VLOOKUP(A233,匹配!A:B,2,0)</f>
        <v>1</v>
      </c>
      <c r="AL233" s="156">
        <f t="shared" si="9"/>
        <v>1</v>
      </c>
      <c r="AM233" s="156"/>
      <c r="AN233" s="156"/>
      <c r="AO233" s="156"/>
      <c r="AP233" s="156"/>
      <c r="AQ233" s="156"/>
      <c r="AR233" s="156"/>
      <c r="AS233" s="156"/>
      <c r="AT233" s="156">
        <f>VLOOKUP(A233,匹配!V:W,2,0)</f>
        <v>3.875</v>
      </c>
      <c r="AU233" s="156"/>
      <c r="AV233" s="156"/>
      <c r="AW233" s="156"/>
      <c r="AX233" s="242"/>
      <c r="AY233" s="243"/>
      <c r="AZ233" s="156">
        <f t="shared" si="10"/>
        <v>22</v>
      </c>
      <c r="BA233" s="156">
        <f t="shared" si="11"/>
        <v>22</v>
      </c>
      <c r="BB233" s="156">
        <f>VLOOKUP(A233,过21点!A:AS,45,0)</f>
        <v>3</v>
      </c>
      <c r="BC233" s="156">
        <f>VLOOKUP(A233,过21点!A:AT,46,0)</f>
        <v>6</v>
      </c>
      <c r="BD233" s="156"/>
      <c r="BE233" s="156">
        <f>VLOOKUP(A233,过21点!A:AV,48,0)</f>
        <v>0.25</v>
      </c>
      <c r="BF233" s="156"/>
      <c r="BG233" s="156"/>
    </row>
    <row r="234" customHeight="1" spans="1:59">
      <c r="A234" s="199" t="s">
        <v>3876</v>
      </c>
      <c r="B234" s="199" t="s">
        <v>53</v>
      </c>
      <c r="C234" s="199" t="s">
        <v>3865</v>
      </c>
      <c r="D234" s="199" t="s">
        <v>3877</v>
      </c>
      <c r="E234" s="144" t="s">
        <v>3878</v>
      </c>
      <c r="F234" s="144" t="s">
        <v>3879</v>
      </c>
      <c r="G234" s="144"/>
      <c r="H234" s="144"/>
      <c r="I234" s="144" t="s">
        <v>3880</v>
      </c>
      <c r="J234" s="144" t="s">
        <v>3881</v>
      </c>
      <c r="K234" s="144" t="s">
        <v>2859</v>
      </c>
      <c r="L234" s="144" t="s">
        <v>917</v>
      </c>
      <c r="M234" s="144" t="s">
        <v>3882</v>
      </c>
      <c r="N234" s="144"/>
      <c r="O234" s="144"/>
      <c r="P234" s="144" t="s">
        <v>3794</v>
      </c>
      <c r="Q234" s="144" t="s">
        <v>2038</v>
      </c>
      <c r="R234" s="144" t="s">
        <v>1808</v>
      </c>
      <c r="S234" s="143" t="s">
        <v>2889</v>
      </c>
      <c r="T234" s="144" t="s">
        <v>3463</v>
      </c>
      <c r="U234" s="144"/>
      <c r="V234" s="144"/>
      <c r="W234" s="144" t="s">
        <v>3883</v>
      </c>
      <c r="X234" s="143" t="s">
        <v>1275</v>
      </c>
      <c r="Y234" s="144" t="s">
        <v>3884</v>
      </c>
      <c r="Z234" s="143" t="s">
        <v>1018</v>
      </c>
      <c r="AA234" s="144" t="s">
        <v>175</v>
      </c>
      <c r="AB234" s="144"/>
      <c r="AC234" s="144"/>
      <c r="AD234" s="143"/>
      <c r="AE234" s="143"/>
      <c r="AF234" s="144" t="s">
        <v>3701</v>
      </c>
      <c r="AG234" s="144" t="s">
        <v>3885</v>
      </c>
      <c r="AH234" s="246" t="s">
        <v>72</v>
      </c>
      <c r="AI234" s="144"/>
      <c r="AJ234" s="156"/>
      <c r="AK234" s="156">
        <f>VLOOKUP(A234,匹配!A:B,2,0)</f>
        <v>1</v>
      </c>
      <c r="AL234" s="156">
        <f t="shared" si="9"/>
        <v>1</v>
      </c>
      <c r="AM234" s="156">
        <f>VLOOKUP(A234,匹配!E:L,8,0)</f>
        <v>0</v>
      </c>
      <c r="AN234" s="156">
        <f>VLOOKUP(A234,匹配!E:F,2,0)</f>
        <v>0</v>
      </c>
      <c r="AO234" s="156"/>
      <c r="AP234" s="156">
        <f>VLOOKUP(A234,匹配!E:H,4,0)</f>
        <v>0</v>
      </c>
      <c r="AQ234" s="156">
        <f>VLOOKUP(A234,匹配!E:N,10,0)</f>
        <v>0</v>
      </c>
      <c r="AR234" s="156">
        <f>VLOOKUP(A234,匹配!E:I,5,0)</f>
        <v>2</v>
      </c>
      <c r="AS234" s="156">
        <f>VLOOKUP(A234,匹配!E:K,7,0)</f>
        <v>0</v>
      </c>
      <c r="AT234" s="156">
        <f>VLOOKUP(A234,匹配!V:W,2,0)</f>
        <v>2.425</v>
      </c>
      <c r="AU234" s="156">
        <f>VLOOKUP(A234,匹配!E:M,9,0)</f>
        <v>0</v>
      </c>
      <c r="AV234" s="156"/>
      <c r="AW234" s="156"/>
      <c r="AX234" s="242"/>
      <c r="AY234" s="243"/>
      <c r="AZ234" s="156">
        <f t="shared" si="10"/>
        <v>20</v>
      </c>
      <c r="BA234" s="156">
        <f t="shared" si="11"/>
        <v>20</v>
      </c>
      <c r="BB234" s="156">
        <f>VLOOKUP(A234,过21点!A:AS,45,0)</f>
        <v>1</v>
      </c>
      <c r="BC234" s="156">
        <f>VLOOKUP(A234,过21点!A:AT,46,0)</f>
        <v>2</v>
      </c>
      <c r="BD234" s="156"/>
      <c r="BE234" s="156">
        <f>VLOOKUP(A234,过21点!A:AV,48,0)</f>
        <v>0.125</v>
      </c>
      <c r="BF234" s="156"/>
      <c r="BG234" s="156"/>
    </row>
    <row r="235" customHeight="1" spans="1:59">
      <c r="A235" s="199" t="s">
        <v>3886</v>
      </c>
      <c r="B235" s="199" t="s">
        <v>53</v>
      </c>
      <c r="C235" s="199" t="s">
        <v>3865</v>
      </c>
      <c r="D235" s="199" t="s">
        <v>3887</v>
      </c>
      <c r="E235" s="144" t="s">
        <v>3888</v>
      </c>
      <c r="F235" s="144" t="s">
        <v>3889</v>
      </c>
      <c r="G235" s="144"/>
      <c r="H235" s="144"/>
      <c r="I235" s="143"/>
      <c r="J235" s="144" t="s">
        <v>3890</v>
      </c>
      <c r="K235" s="144" t="s">
        <v>3891</v>
      </c>
      <c r="L235" s="144" t="s">
        <v>592</v>
      </c>
      <c r="M235" s="144" t="s">
        <v>3526</v>
      </c>
      <c r="N235" s="144"/>
      <c r="O235" s="144"/>
      <c r="P235" s="144" t="s">
        <v>3892</v>
      </c>
      <c r="Q235" s="144" t="s">
        <v>683</v>
      </c>
      <c r="R235" s="144" t="s">
        <v>3893</v>
      </c>
      <c r="S235" s="144" t="s">
        <v>452</v>
      </c>
      <c r="T235" s="144" t="s">
        <v>393</v>
      </c>
      <c r="U235" s="144"/>
      <c r="V235" s="144"/>
      <c r="W235" s="144" t="s">
        <v>3818</v>
      </c>
      <c r="X235" s="144" t="s">
        <v>2810</v>
      </c>
      <c r="Y235" s="144" t="s">
        <v>3883</v>
      </c>
      <c r="Z235" s="144" t="s">
        <v>3894</v>
      </c>
      <c r="AA235" s="144" t="s">
        <v>1929</v>
      </c>
      <c r="AB235" s="144"/>
      <c r="AC235" s="144"/>
      <c r="AD235" s="144" t="s">
        <v>1820</v>
      </c>
      <c r="AE235" s="144" t="s">
        <v>3705</v>
      </c>
      <c r="AF235" s="143"/>
      <c r="AG235" s="143"/>
      <c r="AH235" s="143"/>
      <c r="AI235" s="144"/>
      <c r="AJ235" s="156"/>
      <c r="AK235" s="156"/>
      <c r="AL235" s="156">
        <f t="shared" si="9"/>
        <v>0</v>
      </c>
      <c r="AM235" s="156">
        <f>VLOOKUP(A235,匹配!E:L,8,0)</f>
        <v>3</v>
      </c>
      <c r="AN235" s="156">
        <f>VLOOKUP(A235,匹配!E:F,2,0)</f>
        <v>0</v>
      </c>
      <c r="AO235" s="156"/>
      <c r="AP235" s="156">
        <f>VLOOKUP(A235,匹配!E:H,4,0)</f>
        <v>0</v>
      </c>
      <c r="AQ235" s="156">
        <f>VLOOKUP(A235,匹配!E:N,10,0)</f>
        <v>0</v>
      </c>
      <c r="AR235" s="156">
        <f>VLOOKUP(A235,匹配!E:I,5,0)</f>
        <v>0</v>
      </c>
      <c r="AS235" s="156">
        <f>VLOOKUP(A235,匹配!E:K,7,0)</f>
        <v>0</v>
      </c>
      <c r="AT235" s="156">
        <f>VLOOKUP(A235,匹配!V:W,2,0)</f>
        <v>1</v>
      </c>
      <c r="AU235" s="156">
        <f>VLOOKUP(A235,匹配!E:M,9,0)</f>
        <v>0</v>
      </c>
      <c r="AV235" s="156"/>
      <c r="AW235" s="156"/>
      <c r="AX235" s="242"/>
      <c r="AY235" s="243"/>
      <c r="AZ235" s="156">
        <f t="shared" si="10"/>
        <v>19</v>
      </c>
      <c r="BA235" s="156">
        <f t="shared" si="11"/>
        <v>19</v>
      </c>
      <c r="BB235" s="156">
        <f>VLOOKUP(A235,过21点!A:AS,45,0)</f>
        <v>2</v>
      </c>
      <c r="BC235" s="156">
        <f>VLOOKUP(A235,过21点!A:AT,46,0)</f>
        <v>4</v>
      </c>
      <c r="BD235" s="156"/>
      <c r="BE235" s="156">
        <f>VLOOKUP(A235,过21点!A:AV,48,0)</f>
        <v>0.375</v>
      </c>
      <c r="BF235" s="156"/>
      <c r="BG235" s="156"/>
    </row>
    <row r="236" customHeight="1" spans="1:59">
      <c r="A236" s="199" t="s">
        <v>3895</v>
      </c>
      <c r="B236" s="199" t="s">
        <v>53</v>
      </c>
      <c r="C236" s="199" t="s">
        <v>3865</v>
      </c>
      <c r="D236" s="199" t="s">
        <v>3896</v>
      </c>
      <c r="E236" s="143"/>
      <c r="F236" s="144" t="s">
        <v>3897</v>
      </c>
      <c r="G236" s="144"/>
      <c r="H236" s="144"/>
      <c r="I236" s="144" t="s">
        <v>3708</v>
      </c>
      <c r="J236" s="144" t="s">
        <v>1278</v>
      </c>
      <c r="K236" s="144" t="s">
        <v>1427</v>
      </c>
      <c r="L236" s="144" t="s">
        <v>3241</v>
      </c>
      <c r="M236" s="144" t="s">
        <v>3898</v>
      </c>
      <c r="N236" s="144"/>
      <c r="O236" s="144"/>
      <c r="P236" s="144" t="s">
        <v>3899</v>
      </c>
      <c r="Q236" s="144" t="s">
        <v>2145</v>
      </c>
      <c r="R236" s="144" t="s">
        <v>469</v>
      </c>
      <c r="S236" s="144" t="s">
        <v>3900</v>
      </c>
      <c r="T236" s="144" t="s">
        <v>3901</v>
      </c>
      <c r="U236" s="144"/>
      <c r="V236" s="144"/>
      <c r="W236" s="144" t="s">
        <v>3902</v>
      </c>
      <c r="X236" s="143" t="s">
        <v>72</v>
      </c>
      <c r="Y236" s="144" t="s">
        <v>2256</v>
      </c>
      <c r="Z236" s="144" t="s">
        <v>505</v>
      </c>
      <c r="AA236" s="144" t="s">
        <v>3704</v>
      </c>
      <c r="AB236" s="144"/>
      <c r="AC236" s="144"/>
      <c r="AD236" s="144" t="s">
        <v>3903</v>
      </c>
      <c r="AE236" s="144" t="s">
        <v>1910</v>
      </c>
      <c r="AF236" s="144" t="s">
        <v>166</v>
      </c>
      <c r="AG236" s="144" t="s">
        <v>859</v>
      </c>
      <c r="AH236" s="144" t="s">
        <v>3904</v>
      </c>
      <c r="AI236" s="144"/>
      <c r="AJ236" s="156"/>
      <c r="AK236" s="156"/>
      <c r="AL236" s="156">
        <f t="shared" si="9"/>
        <v>0</v>
      </c>
      <c r="AM236" s="156"/>
      <c r="AN236" s="156"/>
      <c r="AO236" s="156"/>
      <c r="AP236" s="156"/>
      <c r="AQ236" s="156"/>
      <c r="AR236" s="156"/>
      <c r="AS236" s="156"/>
      <c r="AT236" s="156">
        <f>VLOOKUP(A236,匹配!V:W,2,0)</f>
        <v>0.625</v>
      </c>
      <c r="AU236" s="156"/>
      <c r="AV236" s="156"/>
      <c r="AW236" s="156"/>
      <c r="AX236" s="242"/>
      <c r="AY236" s="243"/>
      <c r="AZ236" s="156">
        <f t="shared" si="10"/>
        <v>22</v>
      </c>
      <c r="BA236" s="156">
        <f t="shared" si="11"/>
        <v>22</v>
      </c>
      <c r="BB236" s="156">
        <f>VLOOKUP(A236,过21点!A:AS,45,0)</f>
        <v>1</v>
      </c>
      <c r="BC236" s="156">
        <f>VLOOKUP(A236,过21点!A:AT,46,0)</f>
        <v>1</v>
      </c>
      <c r="BD236" s="156"/>
      <c r="BE236" s="156">
        <f>VLOOKUP(A236,过21点!A:AV,48,0)</f>
        <v>0.125</v>
      </c>
      <c r="BF236" s="156"/>
      <c r="BG236" s="156"/>
    </row>
    <row r="237" customHeight="1" spans="1:59">
      <c r="A237" s="199" t="s">
        <v>3905</v>
      </c>
      <c r="B237" s="199" t="s">
        <v>53</v>
      </c>
      <c r="C237" s="199" t="s">
        <v>3906</v>
      </c>
      <c r="D237" s="199" t="s">
        <v>3907</v>
      </c>
      <c r="E237" s="144" t="s">
        <v>3883</v>
      </c>
      <c r="F237" s="144" t="s">
        <v>3908</v>
      </c>
      <c r="G237" s="144"/>
      <c r="H237" s="144"/>
      <c r="I237" s="143" t="s">
        <v>515</v>
      </c>
      <c r="J237" s="144" t="s">
        <v>381</v>
      </c>
      <c r="K237" s="144" t="s">
        <v>3571</v>
      </c>
      <c r="L237" s="144" t="s">
        <v>3909</v>
      </c>
      <c r="M237" s="144" t="s">
        <v>3910</v>
      </c>
      <c r="N237" s="144"/>
      <c r="O237" s="144"/>
      <c r="P237" s="144" t="s">
        <v>275</v>
      </c>
      <c r="Q237" s="144" t="s">
        <v>3911</v>
      </c>
      <c r="R237" s="144" t="s">
        <v>406</v>
      </c>
      <c r="S237" s="144" t="s">
        <v>3604</v>
      </c>
      <c r="T237" s="144" t="s">
        <v>3912</v>
      </c>
      <c r="U237" s="144"/>
      <c r="V237" s="144"/>
      <c r="W237" s="144" t="s">
        <v>875</v>
      </c>
      <c r="X237" s="144" t="s">
        <v>1023</v>
      </c>
      <c r="Y237" s="143" t="s">
        <v>523</v>
      </c>
      <c r="Z237" s="143" t="s">
        <v>2030</v>
      </c>
      <c r="AA237" s="144" t="s">
        <v>2913</v>
      </c>
      <c r="AB237" s="144"/>
      <c r="AC237" s="144"/>
      <c r="AD237" s="144" t="s">
        <v>3913</v>
      </c>
      <c r="AE237" s="143" t="s">
        <v>97</v>
      </c>
      <c r="AF237" s="143"/>
      <c r="AG237" s="144" t="s">
        <v>3914</v>
      </c>
      <c r="AH237" s="144" t="s">
        <v>1806</v>
      </c>
      <c r="AI237" s="144"/>
      <c r="AJ237" s="156"/>
      <c r="AK237" s="156">
        <f>VLOOKUP(A237,匹配!A:B,2,0)</f>
        <v>2</v>
      </c>
      <c r="AL237" s="156">
        <f t="shared" si="9"/>
        <v>2</v>
      </c>
      <c r="AM237" s="156">
        <f>VLOOKUP(A237,匹配!E:L,8,0)</f>
        <v>0</v>
      </c>
      <c r="AN237" s="156">
        <f>VLOOKUP(A237,匹配!E:F,2,0)</f>
        <v>0</v>
      </c>
      <c r="AO237" s="156"/>
      <c r="AP237" s="156">
        <f>VLOOKUP(A237,匹配!E:H,4,0)</f>
        <v>0</v>
      </c>
      <c r="AQ237" s="156">
        <f>VLOOKUP(A237,匹配!E:N,10,0)</f>
        <v>0</v>
      </c>
      <c r="AR237" s="156">
        <f>VLOOKUP(A237,匹配!E:I,5,0)</f>
        <v>0</v>
      </c>
      <c r="AS237" s="156">
        <f>VLOOKUP(A237,匹配!E:K,7,0)</f>
        <v>1</v>
      </c>
      <c r="AT237" s="156">
        <f>VLOOKUP(A237,匹配!V:W,2,0)</f>
        <v>1.25</v>
      </c>
      <c r="AU237" s="156">
        <f>VLOOKUP(A237,匹配!E:M,9,0)</f>
        <v>0</v>
      </c>
      <c r="AV237" s="156"/>
      <c r="AW237" s="156"/>
      <c r="AX237" s="242"/>
      <c r="AY237" s="243"/>
      <c r="AZ237" s="156">
        <f t="shared" si="10"/>
        <v>21</v>
      </c>
      <c r="BA237" s="156">
        <f t="shared" si="11"/>
        <v>21</v>
      </c>
      <c r="BB237" s="156">
        <f>VLOOKUP(A237,过21点!A:AS,45,0)</f>
        <v>0</v>
      </c>
      <c r="BC237" s="156">
        <f>VLOOKUP(A237,过21点!A:AT,46,0)</f>
        <v>2</v>
      </c>
      <c r="BD237" s="156"/>
      <c r="BE237" s="156">
        <f>VLOOKUP(A237,过21点!A:AV,48,0)</f>
        <v>0</v>
      </c>
      <c r="BF237" s="156"/>
      <c r="BG237" s="156"/>
    </row>
    <row r="238" customHeight="1" spans="1:59">
      <c r="A238" s="199" t="s">
        <v>3915</v>
      </c>
      <c r="B238" s="199" t="s">
        <v>53</v>
      </c>
      <c r="C238" s="199" t="s">
        <v>3906</v>
      </c>
      <c r="D238" s="199" t="s">
        <v>3916</v>
      </c>
      <c r="E238" s="144" t="s">
        <v>3694</v>
      </c>
      <c r="F238" s="142" t="s">
        <v>3917</v>
      </c>
      <c r="G238" s="144"/>
      <c r="H238" s="144"/>
      <c r="I238" s="143" t="s">
        <v>515</v>
      </c>
      <c r="J238" s="143"/>
      <c r="K238" s="144" t="s">
        <v>3918</v>
      </c>
      <c r="L238" s="144" t="s">
        <v>3919</v>
      </c>
      <c r="M238" s="144" t="s">
        <v>3920</v>
      </c>
      <c r="N238" s="144"/>
      <c r="O238" s="144"/>
      <c r="P238" s="142" t="s">
        <v>3921</v>
      </c>
      <c r="Q238" s="144" t="s">
        <v>3602</v>
      </c>
      <c r="R238" s="144" t="s">
        <v>3523</v>
      </c>
      <c r="S238" s="143" t="s">
        <v>130</v>
      </c>
      <c r="T238" s="142" t="s">
        <v>2921</v>
      </c>
      <c r="U238" s="144"/>
      <c r="V238" s="144"/>
      <c r="W238" s="144" t="s">
        <v>392</v>
      </c>
      <c r="X238" s="143" t="s">
        <v>2243</v>
      </c>
      <c r="Y238" s="246" t="s">
        <v>1955</v>
      </c>
      <c r="Z238" s="144" t="s">
        <v>3922</v>
      </c>
      <c r="AA238" s="144" t="s">
        <v>3923</v>
      </c>
      <c r="AB238" s="144"/>
      <c r="AC238" s="144"/>
      <c r="AD238" s="142" t="s">
        <v>2240</v>
      </c>
      <c r="AE238" s="144" t="s">
        <v>2027</v>
      </c>
      <c r="AF238" s="144" t="s">
        <v>3598</v>
      </c>
      <c r="AG238" s="143" t="s">
        <v>3924</v>
      </c>
      <c r="AH238" s="144" t="s">
        <v>1144</v>
      </c>
      <c r="AI238" s="144"/>
      <c r="AJ238" s="156">
        <v>4</v>
      </c>
      <c r="AK238" s="156">
        <v>3</v>
      </c>
      <c r="AL238" s="156">
        <f t="shared" si="9"/>
        <v>7</v>
      </c>
      <c r="AM238" s="156">
        <f>VLOOKUP(A238,匹配!E:L,8,0)</f>
        <v>0</v>
      </c>
      <c r="AN238" s="156">
        <f>VLOOKUP(A238,匹配!E:F,2,0)</f>
        <v>0</v>
      </c>
      <c r="AO238" s="156"/>
      <c r="AP238" s="156">
        <f>VLOOKUP(A238,匹配!E:H,4,0)</f>
        <v>0</v>
      </c>
      <c r="AQ238" s="156">
        <f>VLOOKUP(A238,匹配!E:N,10,0)</f>
        <v>0</v>
      </c>
      <c r="AR238" s="156">
        <f>VLOOKUP(A238,匹配!E:I,5,0)</f>
        <v>1.5</v>
      </c>
      <c r="AS238" s="156">
        <f>VLOOKUP(A238,匹配!E:K,7,0)</f>
        <v>0</v>
      </c>
      <c r="AT238" s="156">
        <f>VLOOKUP(A238,匹配!V:W,2,0)</f>
        <v>0.625</v>
      </c>
      <c r="AU238" s="156">
        <f>VLOOKUP(A238,匹配!E:M,9,0)</f>
        <v>0</v>
      </c>
      <c r="AV238" s="156"/>
      <c r="AW238" s="156"/>
      <c r="AX238" s="242"/>
      <c r="AY238" s="243"/>
      <c r="AZ238" s="156">
        <f t="shared" si="10"/>
        <v>20.5</v>
      </c>
      <c r="BA238" s="156">
        <f t="shared" si="11"/>
        <v>20.5</v>
      </c>
      <c r="BB238" s="156">
        <f>VLOOKUP(A238,过21点!A:AS,45,0)</f>
        <v>0</v>
      </c>
      <c r="BC238" s="156">
        <f>VLOOKUP(A238,过21点!A:AT,46,0)</f>
        <v>2</v>
      </c>
      <c r="BD238" s="156"/>
      <c r="BE238" s="156">
        <f>VLOOKUP(A238,过21点!A:AV,48,0)</f>
        <v>0</v>
      </c>
      <c r="BF238" s="156"/>
      <c r="BG238" s="156"/>
    </row>
    <row r="239" customHeight="1" spans="1:59">
      <c r="A239" s="199" t="s">
        <v>3925</v>
      </c>
      <c r="B239" s="199" t="s">
        <v>53</v>
      </c>
      <c r="C239" s="199" t="s">
        <v>3906</v>
      </c>
      <c r="D239" s="199" t="s">
        <v>3926</v>
      </c>
      <c r="E239" s="144" t="s">
        <v>3927</v>
      </c>
      <c r="F239" s="144" t="s">
        <v>3928</v>
      </c>
      <c r="G239" s="144"/>
      <c r="H239" s="144"/>
      <c r="I239" s="144" t="s">
        <v>3694</v>
      </c>
      <c r="J239" s="144" t="s">
        <v>3929</v>
      </c>
      <c r="K239" s="144" t="s">
        <v>283</v>
      </c>
      <c r="L239" s="144" t="s">
        <v>454</v>
      </c>
      <c r="M239" s="144" t="s">
        <v>3903</v>
      </c>
      <c r="N239" s="144"/>
      <c r="O239" s="144"/>
      <c r="P239" s="144" t="s">
        <v>3894</v>
      </c>
      <c r="Q239" s="144" t="s">
        <v>3745</v>
      </c>
      <c r="R239" s="144" t="s">
        <v>3930</v>
      </c>
      <c r="S239" s="144" t="s">
        <v>3931</v>
      </c>
      <c r="T239" s="144" t="s">
        <v>2907</v>
      </c>
      <c r="U239" s="144"/>
      <c r="V239" s="144"/>
      <c r="W239" s="144" t="s">
        <v>2807</v>
      </c>
      <c r="X239" s="144" t="s">
        <v>3912</v>
      </c>
      <c r="Y239" s="144" t="s">
        <v>3709</v>
      </c>
      <c r="Z239" s="143" t="s">
        <v>3695</v>
      </c>
      <c r="AA239" s="144" t="s">
        <v>2913</v>
      </c>
      <c r="AB239" s="144"/>
      <c r="AC239" s="144"/>
      <c r="AD239" s="144" t="s">
        <v>3932</v>
      </c>
      <c r="AE239" s="143" t="s">
        <v>97</v>
      </c>
      <c r="AF239" s="144" t="s">
        <v>2800</v>
      </c>
      <c r="AG239" s="144" t="s">
        <v>3914</v>
      </c>
      <c r="AH239" s="144" t="s">
        <v>1806</v>
      </c>
      <c r="AI239" s="144"/>
      <c r="AJ239" s="156"/>
      <c r="AK239" s="156"/>
      <c r="AL239" s="156">
        <f t="shared" si="9"/>
        <v>0</v>
      </c>
      <c r="AM239" s="156"/>
      <c r="AN239" s="156"/>
      <c r="AO239" s="156"/>
      <c r="AP239" s="156"/>
      <c r="AQ239" s="156"/>
      <c r="AR239" s="156"/>
      <c r="AS239" s="156"/>
      <c r="AT239" s="156">
        <f>VLOOKUP(A239,匹配!V:W,2,0)</f>
        <v>1.25</v>
      </c>
      <c r="AU239" s="156"/>
      <c r="AV239" s="156"/>
      <c r="AW239" s="156"/>
      <c r="AX239" s="242"/>
      <c r="AY239" s="243"/>
      <c r="AZ239" s="156">
        <f t="shared" si="10"/>
        <v>22</v>
      </c>
      <c r="BA239" s="156">
        <f t="shared" si="11"/>
        <v>22</v>
      </c>
      <c r="BB239" s="156">
        <f>VLOOKUP(A239,过21点!A:AS,45,0)</f>
        <v>0</v>
      </c>
      <c r="BC239" s="156">
        <f>VLOOKUP(A239,过21点!A:AT,46,0)</f>
        <v>0</v>
      </c>
      <c r="BD239" s="156"/>
      <c r="BE239" s="156">
        <f>VLOOKUP(A239,过21点!A:AV,48,0)</f>
        <v>0</v>
      </c>
      <c r="BF239" s="156"/>
      <c r="BG239" s="156"/>
    </row>
    <row r="240" customHeight="1" spans="1:59">
      <c r="A240" s="199" t="s">
        <v>3933</v>
      </c>
      <c r="B240" s="199" t="s">
        <v>53</v>
      </c>
      <c r="C240" s="199" t="s">
        <v>3906</v>
      </c>
      <c r="D240" s="199" t="s">
        <v>3907</v>
      </c>
      <c r="E240" s="144" t="s">
        <v>3927</v>
      </c>
      <c r="F240" s="144" t="s">
        <v>3934</v>
      </c>
      <c r="G240" s="144"/>
      <c r="H240" s="144"/>
      <c r="I240" s="143" t="s">
        <v>515</v>
      </c>
      <c r="J240" s="144" t="s">
        <v>870</v>
      </c>
      <c r="K240" s="144" t="s">
        <v>3935</v>
      </c>
      <c r="L240" s="144" t="s">
        <v>3936</v>
      </c>
      <c r="M240" s="144" t="s">
        <v>3937</v>
      </c>
      <c r="N240" s="144"/>
      <c r="O240" s="144"/>
      <c r="P240" s="144" t="s">
        <v>3920</v>
      </c>
      <c r="Q240" s="144" t="s">
        <v>3938</v>
      </c>
      <c r="R240" s="144" t="s">
        <v>3939</v>
      </c>
      <c r="S240" s="143" t="s">
        <v>234</v>
      </c>
      <c r="T240" s="144" t="s">
        <v>917</v>
      </c>
      <c r="U240" s="144"/>
      <c r="V240" s="144"/>
      <c r="W240" s="144" t="s">
        <v>2058</v>
      </c>
      <c r="X240" s="144" t="s">
        <v>3823</v>
      </c>
      <c r="Y240" s="143" t="s">
        <v>65</v>
      </c>
      <c r="Z240" s="144" t="s">
        <v>1011</v>
      </c>
      <c r="AA240" s="144" t="s">
        <v>3940</v>
      </c>
      <c r="AB240" s="144"/>
      <c r="AC240" s="144"/>
      <c r="AD240" s="144" t="s">
        <v>275</v>
      </c>
      <c r="AE240" s="144" t="s">
        <v>3941</v>
      </c>
      <c r="AF240" s="144" t="s">
        <v>3930</v>
      </c>
      <c r="AG240" s="144" t="s">
        <v>3914</v>
      </c>
      <c r="AH240" s="144" t="s">
        <v>1647</v>
      </c>
      <c r="AI240" s="144"/>
      <c r="AJ240" s="156"/>
      <c r="AK240" s="156">
        <f>VLOOKUP(A240,匹配!A:B,2,0)</f>
        <v>3</v>
      </c>
      <c r="AL240" s="156">
        <f t="shared" si="9"/>
        <v>3</v>
      </c>
      <c r="AM240" s="156"/>
      <c r="AN240" s="156"/>
      <c r="AO240" s="156"/>
      <c r="AP240" s="156"/>
      <c r="AQ240" s="156"/>
      <c r="AR240" s="156"/>
      <c r="AS240" s="156"/>
      <c r="AT240" s="156"/>
      <c r="AU240" s="156"/>
      <c r="AV240" s="156"/>
      <c r="AW240" s="156"/>
      <c r="AX240" s="242"/>
      <c r="AY240" s="243"/>
      <c r="AZ240" s="156">
        <f t="shared" si="10"/>
        <v>22</v>
      </c>
      <c r="BA240" s="156">
        <f t="shared" si="11"/>
        <v>22</v>
      </c>
      <c r="BB240" s="156">
        <f>VLOOKUP(A240,过21点!A:AS,45,0)</f>
        <v>0</v>
      </c>
      <c r="BC240" s="156">
        <f>VLOOKUP(A240,过21点!A:AT,46,0)</f>
        <v>2</v>
      </c>
      <c r="BD240" s="156"/>
      <c r="BE240" s="156">
        <f>VLOOKUP(A240,过21点!A:AV,48,0)</f>
        <v>0</v>
      </c>
      <c r="BF240" s="156"/>
      <c r="BG240" s="156"/>
    </row>
    <row r="241" customHeight="1" spans="1:59">
      <c r="A241" s="199" t="s">
        <v>3942</v>
      </c>
      <c r="B241" s="199" t="s">
        <v>53</v>
      </c>
      <c r="C241" s="199" t="s">
        <v>3943</v>
      </c>
      <c r="D241" s="199" t="s">
        <v>3944</v>
      </c>
      <c r="E241" s="144" t="s">
        <v>3945</v>
      </c>
      <c r="F241" s="144" t="s">
        <v>3946</v>
      </c>
      <c r="G241" s="144"/>
      <c r="H241" s="144"/>
      <c r="I241" s="144" t="s">
        <v>3947</v>
      </c>
      <c r="J241" s="144" t="s">
        <v>3948</v>
      </c>
      <c r="K241" s="144" t="s">
        <v>3949</v>
      </c>
      <c r="L241" s="144" t="s">
        <v>3950</v>
      </c>
      <c r="M241" s="143" t="s">
        <v>3951</v>
      </c>
      <c r="N241" s="144"/>
      <c r="O241" s="144"/>
      <c r="P241" s="144" t="s">
        <v>3952</v>
      </c>
      <c r="Q241" s="144" t="s">
        <v>3953</v>
      </c>
      <c r="R241" s="144" t="s">
        <v>3954</v>
      </c>
      <c r="S241" s="144" t="s">
        <v>3955</v>
      </c>
      <c r="T241" s="144" t="s">
        <v>3956</v>
      </c>
      <c r="U241" s="144"/>
      <c r="V241" s="144"/>
      <c r="W241" s="144" t="s">
        <v>3957</v>
      </c>
      <c r="X241" s="144" t="s">
        <v>3958</v>
      </c>
      <c r="Y241" s="144" t="s">
        <v>3959</v>
      </c>
      <c r="Z241" s="144" t="s">
        <v>3960</v>
      </c>
      <c r="AA241" s="144" t="s">
        <v>3961</v>
      </c>
      <c r="AB241" s="144"/>
      <c r="AC241" s="144"/>
      <c r="AD241" s="144" t="s">
        <v>3962</v>
      </c>
      <c r="AE241" s="144" t="s">
        <v>3963</v>
      </c>
      <c r="AF241" s="144" t="s">
        <v>3964</v>
      </c>
      <c r="AG241" s="144" t="s">
        <v>3965</v>
      </c>
      <c r="AH241" s="144" t="s">
        <v>3966</v>
      </c>
      <c r="AI241" s="144"/>
      <c r="AJ241" s="156"/>
      <c r="AK241" s="156"/>
      <c r="AL241" s="156">
        <f t="shared" si="9"/>
        <v>0</v>
      </c>
      <c r="AM241" s="156"/>
      <c r="AN241" s="156"/>
      <c r="AO241" s="156"/>
      <c r="AP241" s="156"/>
      <c r="AQ241" s="156"/>
      <c r="AR241" s="156">
        <v>1</v>
      </c>
      <c r="AS241" s="156"/>
      <c r="AT241" s="156"/>
      <c r="AU241" s="156"/>
      <c r="AV241" s="156"/>
      <c r="AW241" s="156"/>
      <c r="AX241" s="242"/>
      <c r="AY241" s="243"/>
      <c r="AZ241" s="156">
        <f t="shared" si="10"/>
        <v>21</v>
      </c>
      <c r="BA241" s="156">
        <f t="shared" si="11"/>
        <v>21</v>
      </c>
      <c r="BB241" s="156">
        <f>VLOOKUP(A241,过21点!A:AS,45,0)</f>
        <v>0</v>
      </c>
      <c r="BC241" s="156">
        <f>VLOOKUP(A241,过21点!A:AT,46,0)</f>
        <v>0</v>
      </c>
      <c r="BD241" s="156"/>
      <c r="BE241" s="156">
        <f>VLOOKUP(A241,过21点!A:AV,48,0)</f>
        <v>0</v>
      </c>
      <c r="BF241" s="156"/>
      <c r="BG241" s="156"/>
    </row>
    <row r="242" customHeight="1" spans="1:59">
      <c r="A242" s="199" t="s">
        <v>3967</v>
      </c>
      <c r="B242" s="199" t="s">
        <v>53</v>
      </c>
      <c r="C242" s="199" t="s">
        <v>3943</v>
      </c>
      <c r="D242" s="199" t="s">
        <v>3968</v>
      </c>
      <c r="E242" s="144" t="s">
        <v>3969</v>
      </c>
      <c r="F242" s="144" t="s">
        <v>3970</v>
      </c>
      <c r="G242" s="144"/>
      <c r="H242" s="144"/>
      <c r="I242" s="144" t="s">
        <v>295</v>
      </c>
      <c r="J242" s="142" t="s">
        <v>3971</v>
      </c>
      <c r="K242" s="144" t="s">
        <v>3972</v>
      </c>
      <c r="L242" s="142" t="s">
        <v>3973</v>
      </c>
      <c r="M242" s="144" t="s">
        <v>3974</v>
      </c>
      <c r="N242" s="144"/>
      <c r="O242" s="144"/>
      <c r="P242" s="144" t="s">
        <v>3975</v>
      </c>
      <c r="Q242" s="144" t="s">
        <v>3976</v>
      </c>
      <c r="R242" s="144" t="s">
        <v>3977</v>
      </c>
      <c r="S242" s="144" t="s">
        <v>2125</v>
      </c>
      <c r="T242" s="144" t="s">
        <v>3978</v>
      </c>
      <c r="U242" s="144" t="s">
        <v>3979</v>
      </c>
      <c r="V242" s="144"/>
      <c r="W242" s="144" t="s">
        <v>3273</v>
      </c>
      <c r="X242" s="144" t="s">
        <v>1995</v>
      </c>
      <c r="Y242" s="144" t="s">
        <v>3980</v>
      </c>
      <c r="Z242" s="142" t="s">
        <v>3981</v>
      </c>
      <c r="AA242" s="144" t="s">
        <v>733</v>
      </c>
      <c r="AB242" s="144"/>
      <c r="AC242" s="144"/>
      <c r="AD242" s="144" t="s">
        <v>1138</v>
      </c>
      <c r="AE242" s="144" t="s">
        <v>3939</v>
      </c>
      <c r="AF242" s="144" t="s">
        <v>3982</v>
      </c>
      <c r="AG242" s="144" t="s">
        <v>3983</v>
      </c>
      <c r="AH242" s="143"/>
      <c r="AI242" s="144"/>
      <c r="AJ242" s="156">
        <v>3</v>
      </c>
      <c r="AK242" s="156"/>
      <c r="AL242" s="156">
        <f t="shared" si="9"/>
        <v>3</v>
      </c>
      <c r="AM242" s="156">
        <f>VLOOKUP(A242,匹配!E:L,8,0)</f>
        <v>0</v>
      </c>
      <c r="AN242" s="156">
        <f>VLOOKUP(A242,匹配!E:F,2,0)</f>
        <v>0</v>
      </c>
      <c r="AO242" s="156"/>
      <c r="AP242" s="156">
        <f>VLOOKUP(A242,匹配!E:H,4,0)</f>
        <v>0</v>
      </c>
      <c r="AQ242" s="156">
        <f>VLOOKUP(A242,匹配!E:N,10,0)</f>
        <v>0</v>
      </c>
      <c r="AR242" s="156">
        <f>VLOOKUP(A242,匹配!E:I,5,0)</f>
        <v>1</v>
      </c>
      <c r="AS242" s="156">
        <f>VLOOKUP(A242,匹配!E:K,7,0)</f>
        <v>0</v>
      </c>
      <c r="AT242" s="156"/>
      <c r="AU242" s="156">
        <f>VLOOKUP(A242,匹配!E:M,9,0)</f>
        <v>0</v>
      </c>
      <c r="AV242" s="156"/>
      <c r="AW242" s="156"/>
      <c r="AX242" s="242"/>
      <c r="AY242" s="243"/>
      <c r="AZ242" s="156">
        <f t="shared" si="10"/>
        <v>21</v>
      </c>
      <c r="BA242" s="156">
        <f t="shared" si="11"/>
        <v>21</v>
      </c>
      <c r="BB242" s="156">
        <f>VLOOKUP(A242,过21点!A:AS,45,0)</f>
        <v>2</v>
      </c>
      <c r="BC242" s="156">
        <f>VLOOKUP(A242,过21点!A:AT,46,0)</f>
        <v>6</v>
      </c>
      <c r="BD242" s="156"/>
      <c r="BE242" s="156">
        <f>VLOOKUP(A242,过21点!A:AV,48,0)</f>
        <v>0</v>
      </c>
      <c r="BF242" s="156"/>
      <c r="BG242" s="156"/>
    </row>
    <row r="243" customHeight="1" spans="1:59">
      <c r="A243" s="199" t="s">
        <v>3984</v>
      </c>
      <c r="B243" s="199" t="s">
        <v>53</v>
      </c>
      <c r="C243" s="199" t="s">
        <v>3985</v>
      </c>
      <c r="D243" s="199" t="s">
        <v>3986</v>
      </c>
      <c r="E243" s="144" t="s">
        <v>1612</v>
      </c>
      <c r="F243" s="143" t="s">
        <v>1531</v>
      </c>
      <c r="G243" s="144"/>
      <c r="H243" s="144"/>
      <c r="I243" s="144" t="s">
        <v>3987</v>
      </c>
      <c r="J243" s="144" t="s">
        <v>3988</v>
      </c>
      <c r="K243" s="144" t="s">
        <v>3989</v>
      </c>
      <c r="L243" s="144" t="s">
        <v>3990</v>
      </c>
      <c r="M243" s="144" t="s">
        <v>3990</v>
      </c>
      <c r="N243" s="144"/>
      <c r="O243" s="144"/>
      <c r="P243" s="144" t="s">
        <v>3991</v>
      </c>
      <c r="Q243" s="144" t="s">
        <v>3992</v>
      </c>
      <c r="R243" s="144" t="s">
        <v>3993</v>
      </c>
      <c r="S243" s="144" t="s">
        <v>3994</v>
      </c>
      <c r="T243" s="144" t="s">
        <v>3995</v>
      </c>
      <c r="U243" s="144"/>
      <c r="V243" s="144"/>
      <c r="W243" s="144" t="s">
        <v>3990</v>
      </c>
      <c r="X243" s="144" t="s">
        <v>3996</v>
      </c>
      <c r="Y243" s="143" t="s">
        <v>3997</v>
      </c>
      <c r="Z243" s="144" t="s">
        <v>3998</v>
      </c>
      <c r="AA243" s="143" t="s">
        <v>3999</v>
      </c>
      <c r="AB243" s="143"/>
      <c r="AC243" s="143"/>
      <c r="AD243" s="143" t="s">
        <v>167</v>
      </c>
      <c r="AE243" s="144" t="s">
        <v>1753</v>
      </c>
      <c r="AF243" s="144" t="s">
        <v>1633</v>
      </c>
      <c r="AG243" s="143" t="s">
        <v>104</v>
      </c>
      <c r="AH243" s="143" t="s">
        <v>4000</v>
      </c>
      <c r="AI243" s="144"/>
      <c r="AJ243" s="156"/>
      <c r="AK243" s="156">
        <v>4</v>
      </c>
      <c r="AL243" s="156">
        <f t="shared" si="9"/>
        <v>4</v>
      </c>
      <c r="AM243" s="156"/>
      <c r="AN243" s="156"/>
      <c r="AO243" s="156"/>
      <c r="AP243" s="156"/>
      <c r="AQ243" s="156"/>
      <c r="AR243" s="156"/>
      <c r="AS243" s="156"/>
      <c r="AT243" s="156"/>
      <c r="AU243" s="156"/>
      <c r="AV243" s="156"/>
      <c r="AW243" s="156"/>
      <c r="AX243" s="242"/>
      <c r="AY243" s="243"/>
      <c r="AZ243" s="156">
        <f t="shared" si="10"/>
        <v>22</v>
      </c>
      <c r="BA243" s="156">
        <f t="shared" si="11"/>
        <v>22</v>
      </c>
      <c r="BB243" s="156">
        <f>VLOOKUP(A243,过21点!A:AS,45,0)</f>
        <v>0</v>
      </c>
      <c r="BC243" s="156">
        <f>VLOOKUP(A243,过21点!A:AT,46,0)</f>
        <v>0</v>
      </c>
      <c r="BD243" s="156"/>
      <c r="BE243" s="156">
        <f>VLOOKUP(A243,过21点!A:AV,48,0)</f>
        <v>0</v>
      </c>
      <c r="BF243" s="156"/>
      <c r="BG243" s="156"/>
    </row>
    <row r="244" customHeight="1" spans="1:59">
      <c r="A244" s="199" t="s">
        <v>4001</v>
      </c>
      <c r="B244" s="199" t="s">
        <v>53</v>
      </c>
      <c r="C244" s="199" t="s">
        <v>3985</v>
      </c>
      <c r="D244" s="199" t="s">
        <v>4002</v>
      </c>
      <c r="E244" s="144" t="s">
        <v>323</v>
      </c>
      <c r="F244" s="144" t="s">
        <v>381</v>
      </c>
      <c r="G244" s="144"/>
      <c r="H244" s="144" t="s">
        <v>4003</v>
      </c>
      <c r="I244" s="144" t="s">
        <v>4004</v>
      </c>
      <c r="J244" s="144" t="s">
        <v>4005</v>
      </c>
      <c r="K244" s="144" t="s">
        <v>958</v>
      </c>
      <c r="L244" s="144" t="s">
        <v>4006</v>
      </c>
      <c r="M244" s="144" t="s">
        <v>4007</v>
      </c>
      <c r="N244" s="144" t="s">
        <v>4008</v>
      </c>
      <c r="O244" s="144"/>
      <c r="P244" s="144" t="s">
        <v>276</v>
      </c>
      <c r="Q244" s="144" t="s">
        <v>1810</v>
      </c>
      <c r="R244" s="144" t="s">
        <v>4009</v>
      </c>
      <c r="S244" s="144" t="s">
        <v>4010</v>
      </c>
      <c r="T244" s="144" t="s">
        <v>4011</v>
      </c>
      <c r="U244" s="144"/>
      <c r="V244" s="144"/>
      <c r="W244" s="144" t="s">
        <v>4012</v>
      </c>
      <c r="X244" s="144" t="s">
        <v>4013</v>
      </c>
      <c r="Y244" s="144" t="s">
        <v>4014</v>
      </c>
      <c r="Z244" s="144" t="s">
        <v>4015</v>
      </c>
      <c r="AA244" s="144" t="s">
        <v>4016</v>
      </c>
      <c r="AB244" s="144" t="s">
        <v>4017</v>
      </c>
      <c r="AC244" s="144"/>
      <c r="AD244" s="144" t="s">
        <v>2338</v>
      </c>
      <c r="AE244" s="143" t="s">
        <v>3654</v>
      </c>
      <c r="AF244" s="144" t="s">
        <v>4018</v>
      </c>
      <c r="AG244" s="144" t="s">
        <v>4019</v>
      </c>
      <c r="AH244" s="144" t="s">
        <v>2048</v>
      </c>
      <c r="AI244" s="144"/>
      <c r="AJ244" s="156"/>
      <c r="AK244" s="156"/>
      <c r="AL244" s="156">
        <f t="shared" si="9"/>
        <v>0</v>
      </c>
      <c r="AM244" s="156">
        <f>VLOOKUP(A244,匹配!E:L,8,0)</f>
        <v>0</v>
      </c>
      <c r="AN244" s="156">
        <f>VLOOKUP(A244,匹配!E:F,2,0)</f>
        <v>0</v>
      </c>
      <c r="AO244" s="156"/>
      <c r="AP244" s="156">
        <f>VLOOKUP(A244,匹配!E:H,4,0)</f>
        <v>0</v>
      </c>
      <c r="AQ244" s="156">
        <f>VLOOKUP(A244,匹配!E:N,10,0)</f>
        <v>0</v>
      </c>
      <c r="AR244" s="156">
        <f>VLOOKUP(A244,匹配!E:I,5,0)</f>
        <v>0</v>
      </c>
      <c r="AS244" s="156">
        <f>VLOOKUP(A244,匹配!E:K,7,0)</f>
        <v>0</v>
      </c>
      <c r="AT244" s="156"/>
      <c r="AU244" s="156">
        <f>VLOOKUP(A244,匹配!E:M,9,0)</f>
        <v>0.375</v>
      </c>
      <c r="AV244" s="156"/>
      <c r="AW244" s="156"/>
      <c r="AX244" s="242"/>
      <c r="AY244" s="243"/>
      <c r="AZ244" s="156">
        <f t="shared" si="10"/>
        <v>22</v>
      </c>
      <c r="BA244" s="156">
        <f t="shared" si="11"/>
        <v>22</v>
      </c>
      <c r="BB244" s="156">
        <f>VLOOKUP(A244,过21点!A:AS,45,0)</f>
        <v>5</v>
      </c>
      <c r="BC244" s="156">
        <f>VLOOKUP(A244,过21点!A:AT,46,0)</f>
        <v>10</v>
      </c>
      <c r="BD244" s="156"/>
      <c r="BE244" s="156">
        <f>VLOOKUP(A244,过21点!A:AV,48,0)</f>
        <v>0.25</v>
      </c>
      <c r="BF244" s="156"/>
      <c r="BG244" s="156"/>
    </row>
    <row r="245" customHeight="1" spans="1:59">
      <c r="A245" s="199" t="s">
        <v>4020</v>
      </c>
      <c r="B245" s="199" t="s">
        <v>53</v>
      </c>
      <c r="C245" s="199" t="s">
        <v>3985</v>
      </c>
      <c r="D245" s="199" t="s">
        <v>4002</v>
      </c>
      <c r="E245" s="144" t="s">
        <v>4021</v>
      </c>
      <c r="F245" s="144" t="s">
        <v>4022</v>
      </c>
      <c r="G245" s="144"/>
      <c r="H245" s="144"/>
      <c r="I245" s="144" t="s">
        <v>4023</v>
      </c>
      <c r="J245" s="144" t="s">
        <v>1635</v>
      </c>
      <c r="K245" s="144" t="s">
        <v>1284</v>
      </c>
      <c r="L245" s="144" t="s">
        <v>4024</v>
      </c>
      <c r="M245" s="144" t="s">
        <v>4025</v>
      </c>
      <c r="N245" s="144"/>
      <c r="O245" s="144"/>
      <c r="P245" s="144" t="s">
        <v>1004</v>
      </c>
      <c r="Q245" s="144" t="s">
        <v>4024</v>
      </c>
      <c r="R245" s="144" t="s">
        <v>1287</v>
      </c>
      <c r="S245" s="246" t="s">
        <v>527</v>
      </c>
      <c r="T245" s="144" t="s">
        <v>4026</v>
      </c>
      <c r="U245" s="144"/>
      <c r="V245" s="144"/>
      <c r="W245" s="144" t="s">
        <v>4027</v>
      </c>
      <c r="X245" s="246" t="s">
        <v>3147</v>
      </c>
      <c r="Y245" s="144" t="s">
        <v>3718</v>
      </c>
      <c r="Z245" s="246" t="s">
        <v>1290</v>
      </c>
      <c r="AA245" s="144" t="s">
        <v>3706</v>
      </c>
      <c r="AB245" s="144"/>
      <c r="AC245" s="144"/>
      <c r="AD245" s="144" t="s">
        <v>1652</v>
      </c>
      <c r="AE245" s="144" t="s">
        <v>4028</v>
      </c>
      <c r="AF245" s="246" t="s">
        <v>3147</v>
      </c>
      <c r="AG245" s="144" t="s">
        <v>1287</v>
      </c>
      <c r="AH245" s="144" t="s">
        <v>4029</v>
      </c>
      <c r="AI245" s="144"/>
      <c r="AJ245" s="156"/>
      <c r="AK245" s="156"/>
      <c r="AL245" s="156">
        <f t="shared" si="9"/>
        <v>0</v>
      </c>
      <c r="AM245" s="156"/>
      <c r="AN245" s="156"/>
      <c r="AO245" s="156"/>
      <c r="AP245" s="156"/>
      <c r="AQ245" s="156"/>
      <c r="AR245" s="156"/>
      <c r="AS245" s="156"/>
      <c r="AT245" s="156">
        <v>1.25</v>
      </c>
      <c r="AU245" s="156"/>
      <c r="AV245" s="156"/>
      <c r="AW245" s="156"/>
      <c r="AX245" s="242"/>
      <c r="AY245" s="243"/>
      <c r="AZ245" s="156">
        <f t="shared" si="10"/>
        <v>22</v>
      </c>
      <c r="BA245" s="156">
        <f t="shared" si="11"/>
        <v>22</v>
      </c>
      <c r="BB245" s="156">
        <f>VLOOKUP(A245,过21点!A:AS,45,0)</f>
        <v>0</v>
      </c>
      <c r="BC245" s="156">
        <f>VLOOKUP(A245,过21点!A:AT,46,0)</f>
        <v>0</v>
      </c>
      <c r="BD245" s="156"/>
      <c r="BE245" s="156">
        <f>VLOOKUP(A245,过21点!A:AV,48,0)</f>
        <v>0</v>
      </c>
      <c r="BF245" s="156"/>
      <c r="BG245" s="156"/>
    </row>
    <row r="246" customHeight="1" spans="1:59">
      <c r="A246" s="199" t="s">
        <v>4030</v>
      </c>
      <c r="B246" s="199" t="s">
        <v>53</v>
      </c>
      <c r="C246" s="199" t="s">
        <v>3985</v>
      </c>
      <c r="D246" s="199" t="s">
        <v>4031</v>
      </c>
      <c r="E246" s="144" t="s">
        <v>1921</v>
      </c>
      <c r="F246" s="143" t="s">
        <v>149</v>
      </c>
      <c r="G246" s="144"/>
      <c r="H246" s="144"/>
      <c r="I246" s="144" t="s">
        <v>4032</v>
      </c>
      <c r="J246" s="144" t="s">
        <v>4033</v>
      </c>
      <c r="K246" s="144" t="s">
        <v>4034</v>
      </c>
      <c r="L246" s="144" t="s">
        <v>4035</v>
      </c>
      <c r="M246" s="144" t="s">
        <v>2878</v>
      </c>
      <c r="N246" s="144"/>
      <c r="O246" s="144"/>
      <c r="P246" s="144" t="s">
        <v>3941</v>
      </c>
      <c r="Q246" s="143" t="s">
        <v>1864</v>
      </c>
      <c r="R246" s="144" t="s">
        <v>4036</v>
      </c>
      <c r="S246" s="144" t="s">
        <v>4037</v>
      </c>
      <c r="T246" s="144" t="s">
        <v>4038</v>
      </c>
      <c r="U246" s="144"/>
      <c r="V246" s="143" t="s">
        <v>4039</v>
      </c>
      <c r="W246" s="144" t="s">
        <v>1829</v>
      </c>
      <c r="X246" s="143" t="s">
        <v>4040</v>
      </c>
      <c r="Y246" s="246" t="s">
        <v>1653</v>
      </c>
      <c r="Z246" s="144" t="s">
        <v>4041</v>
      </c>
      <c r="AA246" s="142" t="s">
        <v>4042</v>
      </c>
      <c r="AB246" s="144" t="s">
        <v>4043</v>
      </c>
      <c r="AC246" s="144"/>
      <c r="AD246" s="144" t="s">
        <v>4021</v>
      </c>
      <c r="AE246" s="143" t="s">
        <v>4044</v>
      </c>
      <c r="AF246" s="144" t="s">
        <v>3532</v>
      </c>
      <c r="AG246" s="143" t="s">
        <v>2129</v>
      </c>
      <c r="AH246" s="144" t="s">
        <v>1810</v>
      </c>
      <c r="AI246" s="144"/>
      <c r="AJ246" s="156"/>
      <c r="AK246" s="156">
        <v>4</v>
      </c>
      <c r="AL246" s="156">
        <f t="shared" si="9"/>
        <v>4</v>
      </c>
      <c r="AM246" s="156"/>
      <c r="AN246" s="156"/>
      <c r="AO246" s="156"/>
      <c r="AP246" s="156"/>
      <c r="AQ246" s="156"/>
      <c r="AR246" s="156"/>
      <c r="AS246" s="156"/>
      <c r="AT246" s="156"/>
      <c r="AU246" s="156">
        <v>0.5</v>
      </c>
      <c r="AV246" s="156"/>
      <c r="AW246" s="156"/>
      <c r="AX246" s="242"/>
      <c r="AY246" s="243"/>
      <c r="AZ246" s="156">
        <f t="shared" si="10"/>
        <v>22</v>
      </c>
      <c r="BA246" s="156">
        <f t="shared" si="11"/>
        <v>22</v>
      </c>
      <c r="BB246" s="156">
        <f>VLOOKUP(A246,过21点!A:AS,45,0)</f>
        <v>2</v>
      </c>
      <c r="BC246" s="156">
        <f>VLOOKUP(A246,过21点!A:AT,46,0)</f>
        <v>3</v>
      </c>
      <c r="BD246" s="156"/>
      <c r="BE246" s="156">
        <f>VLOOKUP(A246,过21点!A:AV,48,0)</f>
        <v>0</v>
      </c>
      <c r="BF246" s="156">
        <f>VLOOKUP(A246,匹配!R:S,2,0)</f>
        <v>0.5</v>
      </c>
      <c r="BG246" s="156"/>
    </row>
    <row r="247" customHeight="1" spans="1:59">
      <c r="A247" s="199" t="s">
        <v>4045</v>
      </c>
      <c r="B247" s="199" t="s">
        <v>53</v>
      </c>
      <c r="C247" s="199" t="s">
        <v>3985</v>
      </c>
      <c r="D247" s="199" t="s">
        <v>3986</v>
      </c>
      <c r="E247" s="144"/>
      <c r="F247" s="142" t="s">
        <v>4046</v>
      </c>
      <c r="G247" s="144"/>
      <c r="H247" s="144"/>
      <c r="I247" s="144" t="s">
        <v>4047</v>
      </c>
      <c r="J247" s="143" t="s">
        <v>4048</v>
      </c>
      <c r="K247" s="144" t="s">
        <v>4049</v>
      </c>
      <c r="L247" s="144" t="s">
        <v>4050</v>
      </c>
      <c r="M247" s="144" t="s">
        <v>4051</v>
      </c>
      <c r="N247" s="144"/>
      <c r="O247" s="144"/>
      <c r="P247" s="144" t="s">
        <v>4052</v>
      </c>
      <c r="Q247" s="144" t="s">
        <v>4053</v>
      </c>
      <c r="R247" s="143" t="s">
        <v>4054</v>
      </c>
      <c r="S247" s="143" t="s">
        <v>4055</v>
      </c>
      <c r="T247" s="144" t="s">
        <v>4056</v>
      </c>
      <c r="U247" s="144"/>
      <c r="V247" s="144"/>
      <c r="W247" s="144" t="s">
        <v>4057</v>
      </c>
      <c r="X247" s="144" t="s">
        <v>4058</v>
      </c>
      <c r="Y247" s="144" t="s">
        <v>4059</v>
      </c>
      <c r="Z247" s="144" t="s">
        <v>4060</v>
      </c>
      <c r="AA247" s="144" t="s">
        <v>4061</v>
      </c>
      <c r="AB247" s="144"/>
      <c r="AC247" s="144"/>
      <c r="AD247" s="144" t="s">
        <v>4062</v>
      </c>
      <c r="AE247" s="144" t="s">
        <v>4063</v>
      </c>
      <c r="AF247" s="144" t="s">
        <v>4064</v>
      </c>
      <c r="AG247" s="144" t="s">
        <v>4065</v>
      </c>
      <c r="AH247" s="143" t="s">
        <v>4066</v>
      </c>
      <c r="AI247" s="144"/>
      <c r="AJ247" s="156"/>
      <c r="AK247" s="156">
        <f>VLOOKUP(A247,匹配!A:B,2,0)</f>
        <v>2</v>
      </c>
      <c r="AL247" s="156">
        <f t="shared" si="9"/>
        <v>2</v>
      </c>
      <c r="AM247" s="156">
        <v>0.75</v>
      </c>
      <c r="AN247" s="156">
        <f>VLOOKUP(A247,匹配!E:F,2,0)</f>
        <v>0</v>
      </c>
      <c r="AO247" s="156"/>
      <c r="AP247" s="156">
        <f>VLOOKUP(A247,匹配!E:H,4,0)</f>
        <v>0</v>
      </c>
      <c r="AQ247" s="156">
        <f>VLOOKUP(A247,匹配!E:N,10,0)</f>
        <v>0</v>
      </c>
      <c r="AR247" s="156">
        <f>VLOOKUP(A247,匹配!E:I,5,0)</f>
        <v>0</v>
      </c>
      <c r="AS247" s="156">
        <f>VLOOKUP(A247,匹配!E:K,7,0)</f>
        <v>0</v>
      </c>
      <c r="AT247" s="156"/>
      <c r="AU247" s="156">
        <f>VLOOKUP(A247,匹配!E:M,9,0)</f>
        <v>0</v>
      </c>
      <c r="AV247" s="156">
        <f>VLOOKUP(A247,入职!A:L,12,0)</f>
        <v>1</v>
      </c>
      <c r="AW247" s="156"/>
      <c r="AX247" s="242">
        <f>VLOOKUP(A247,入职!A:I,9,0)</f>
        <v>43161</v>
      </c>
      <c r="AY247" s="243"/>
      <c r="AZ247" s="156">
        <f t="shared" si="10"/>
        <v>20.25</v>
      </c>
      <c r="BA247" s="156">
        <f t="shared" si="11"/>
        <v>20.25</v>
      </c>
      <c r="BB247" s="156">
        <f>VLOOKUP(A247,过21点!A:AS,45,0)</f>
        <v>0</v>
      </c>
      <c r="BC247" s="156">
        <f>VLOOKUP(A247,过21点!A:AT,46,0)</f>
        <v>0</v>
      </c>
      <c r="BD247" s="156"/>
      <c r="BE247" s="156">
        <f>VLOOKUP(A247,过21点!A:AV,48,0)</f>
        <v>0</v>
      </c>
      <c r="BF247" s="156"/>
      <c r="BG247" s="156"/>
    </row>
    <row r="248" customHeight="1" spans="1:59">
      <c r="A248" s="199" t="s">
        <v>4067</v>
      </c>
      <c r="B248" s="199" t="s">
        <v>136</v>
      </c>
      <c r="C248" s="199" t="s">
        <v>3985</v>
      </c>
      <c r="D248" s="199" t="s">
        <v>3968</v>
      </c>
      <c r="E248" s="144" t="s">
        <v>4068</v>
      </c>
      <c r="F248" s="144" t="s">
        <v>4069</v>
      </c>
      <c r="G248" s="144"/>
      <c r="H248" s="143"/>
      <c r="I248" s="143"/>
      <c r="J248" s="144" t="s">
        <v>4070</v>
      </c>
      <c r="K248" s="144" t="s">
        <v>3929</v>
      </c>
      <c r="L248" s="144" t="s">
        <v>4071</v>
      </c>
      <c r="M248" s="144" t="s">
        <v>4072</v>
      </c>
      <c r="N248" s="144"/>
      <c r="O248" s="144"/>
      <c r="P248" s="144" t="s">
        <v>4073</v>
      </c>
      <c r="Q248" s="143" t="s">
        <v>159</v>
      </c>
      <c r="R248" s="144" t="s">
        <v>1875</v>
      </c>
      <c r="S248" s="144" t="s">
        <v>3983</v>
      </c>
      <c r="T248" s="144" t="s">
        <v>1800</v>
      </c>
      <c r="U248" s="144"/>
      <c r="V248" s="144"/>
      <c r="W248" s="144" t="s">
        <v>4074</v>
      </c>
      <c r="X248" s="143"/>
      <c r="Y248" s="144" t="s">
        <v>4075</v>
      </c>
      <c r="Z248" s="144" t="s">
        <v>2144</v>
      </c>
      <c r="AA248" s="144" t="s">
        <v>4076</v>
      </c>
      <c r="AB248" s="144"/>
      <c r="AC248" s="143" t="s">
        <v>4077</v>
      </c>
      <c r="AD248" s="144" t="s">
        <v>4078</v>
      </c>
      <c r="AE248" s="144" t="s">
        <v>1083</v>
      </c>
      <c r="AF248" s="144" t="s">
        <v>4079</v>
      </c>
      <c r="AG248" s="143"/>
      <c r="AH248" s="144" t="s">
        <v>1920</v>
      </c>
      <c r="AI248" s="144"/>
      <c r="AJ248" s="156"/>
      <c r="AK248" s="156"/>
      <c r="AL248" s="156">
        <f t="shared" si="9"/>
        <v>0</v>
      </c>
      <c r="AM248" s="156">
        <f>VLOOKUP(A248,匹配!E:L,8,0)</f>
        <v>0</v>
      </c>
      <c r="AN248" s="156">
        <f>VLOOKUP(A248,匹配!E:F,2,0)</f>
        <v>0</v>
      </c>
      <c r="AO248" s="156"/>
      <c r="AP248" s="156">
        <f>VLOOKUP(A248,匹配!E:H,4,0)</f>
        <v>0</v>
      </c>
      <c r="AQ248" s="156">
        <f>VLOOKUP(A248,匹配!E:N,10,0)</f>
        <v>0</v>
      </c>
      <c r="AR248" s="156">
        <f>VLOOKUP(A248,匹配!E:I,5,0)</f>
        <v>2</v>
      </c>
      <c r="AS248" s="156">
        <f>VLOOKUP(A248,匹配!E:K,7,0)</f>
        <v>0</v>
      </c>
      <c r="AT248" s="156">
        <f>VLOOKUP(A248,匹配!V:W,2,0)</f>
        <v>2</v>
      </c>
      <c r="AU248" s="156">
        <f>VLOOKUP(A248,匹配!E:M,9,0)</f>
        <v>0</v>
      </c>
      <c r="AV248" s="156"/>
      <c r="AW248" s="156"/>
      <c r="AX248" s="242"/>
      <c r="AY248" s="243"/>
      <c r="AZ248" s="156">
        <f t="shared" si="10"/>
        <v>20</v>
      </c>
      <c r="BA248" s="156">
        <f t="shared" si="11"/>
        <v>20</v>
      </c>
      <c r="BB248" s="156">
        <f>VLOOKUP(A248,过21点!A:AS,45,0)</f>
        <v>6</v>
      </c>
      <c r="BC248" s="156">
        <f>VLOOKUP(A248,过21点!A:AT,46,0)</f>
        <v>6</v>
      </c>
      <c r="BD248" s="156"/>
      <c r="BE248" s="156">
        <f>VLOOKUP(A248,过21点!A:AV,48,0)</f>
        <v>0</v>
      </c>
      <c r="BF248" s="156">
        <f>VLOOKUP(A248,匹配!R:S,2,0)</f>
        <v>1</v>
      </c>
      <c r="BG248" s="156"/>
    </row>
    <row r="249" customHeight="1" spans="1:59">
      <c r="A249" s="199" t="s">
        <v>4080</v>
      </c>
      <c r="B249" s="199" t="s">
        <v>53</v>
      </c>
      <c r="C249" s="199" t="s">
        <v>4081</v>
      </c>
      <c r="D249" s="199" t="s">
        <v>4082</v>
      </c>
      <c r="E249" s="144" t="s">
        <v>4083</v>
      </c>
      <c r="F249" s="144" t="s">
        <v>3923</v>
      </c>
      <c r="G249" s="144"/>
      <c r="H249" s="144"/>
      <c r="I249" s="144" t="s">
        <v>3717</v>
      </c>
      <c r="J249" s="144" t="s">
        <v>4084</v>
      </c>
      <c r="K249" s="144" t="s">
        <v>4085</v>
      </c>
      <c r="L249" s="144" t="s">
        <v>4086</v>
      </c>
      <c r="M249" s="144" t="s">
        <v>3606</v>
      </c>
      <c r="N249" s="144"/>
      <c r="O249" s="144"/>
      <c r="P249" s="144" t="s">
        <v>4087</v>
      </c>
      <c r="Q249" s="144" t="s">
        <v>3721</v>
      </c>
      <c r="R249" s="144" t="s">
        <v>224</v>
      </c>
      <c r="S249" s="144" t="s">
        <v>3490</v>
      </c>
      <c r="T249" s="144" t="s">
        <v>2913</v>
      </c>
      <c r="U249" s="144"/>
      <c r="V249" s="144"/>
      <c r="W249" s="144" t="s">
        <v>4088</v>
      </c>
      <c r="X249" s="144" t="s">
        <v>4089</v>
      </c>
      <c r="Y249" s="144" t="s">
        <v>3769</v>
      </c>
      <c r="Z249" s="142" t="s">
        <v>2909</v>
      </c>
      <c r="AA249" s="144" t="s">
        <v>4016</v>
      </c>
      <c r="AB249" s="144"/>
      <c r="AC249" s="144"/>
      <c r="AD249" s="143" t="s">
        <v>4090</v>
      </c>
      <c r="AE249" s="144" t="s">
        <v>2190</v>
      </c>
      <c r="AF249" s="144" t="s">
        <v>944</v>
      </c>
      <c r="AG249" s="144" t="s">
        <v>2761</v>
      </c>
      <c r="AH249" s="144" t="s">
        <v>2814</v>
      </c>
      <c r="AI249" s="144"/>
      <c r="AJ249" s="156"/>
      <c r="AK249" s="156"/>
      <c r="AL249" s="156">
        <f t="shared" si="9"/>
        <v>0</v>
      </c>
      <c r="AM249" s="156">
        <f>VLOOKUP(A249,匹配!E:L,8,0)</f>
        <v>0</v>
      </c>
      <c r="AN249" s="156">
        <f>VLOOKUP(A249,匹配!E:F,2,0)</f>
        <v>0</v>
      </c>
      <c r="AO249" s="156"/>
      <c r="AP249" s="156">
        <f>VLOOKUP(A249,匹配!E:H,4,0)</f>
        <v>0</v>
      </c>
      <c r="AQ249" s="156">
        <f>VLOOKUP(A249,匹配!E:N,10,0)</f>
        <v>0</v>
      </c>
      <c r="AR249" s="156">
        <f>VLOOKUP(A249,匹配!E:I,5,0)</f>
        <v>0.5</v>
      </c>
      <c r="AS249" s="156">
        <f>VLOOKUP(A249,匹配!E:K,7,0)</f>
        <v>0</v>
      </c>
      <c r="AT249" s="156"/>
      <c r="AU249" s="156">
        <f>VLOOKUP(A249,匹配!E:M,9,0)</f>
        <v>0</v>
      </c>
      <c r="AV249" s="156"/>
      <c r="AW249" s="156"/>
      <c r="AX249" s="242"/>
      <c r="AY249" s="243"/>
      <c r="AZ249" s="156">
        <f t="shared" si="10"/>
        <v>21.5</v>
      </c>
      <c r="BA249" s="156">
        <f t="shared" si="11"/>
        <v>21.5</v>
      </c>
      <c r="BB249" s="156">
        <f>VLOOKUP(A249,过21点!A:AS,45,0)</f>
        <v>0</v>
      </c>
      <c r="BC249" s="156">
        <f>VLOOKUP(A249,过21点!A:AT,46,0)</f>
        <v>6</v>
      </c>
      <c r="BD249" s="156"/>
      <c r="BE249" s="156">
        <f>VLOOKUP(A249,过21点!A:AV,48,0)</f>
        <v>0</v>
      </c>
      <c r="BF249" s="156"/>
      <c r="BG249" s="156"/>
    </row>
    <row r="250" customHeight="1" spans="1:59">
      <c r="A250" s="199" t="s">
        <v>4091</v>
      </c>
      <c r="B250" s="199" t="s">
        <v>53</v>
      </c>
      <c r="C250" s="199" t="s">
        <v>4081</v>
      </c>
      <c r="D250" s="199" t="s">
        <v>4082</v>
      </c>
      <c r="E250" s="144" t="s">
        <v>4092</v>
      </c>
      <c r="F250" s="144" t="s">
        <v>4093</v>
      </c>
      <c r="G250" s="144"/>
      <c r="H250" s="144"/>
      <c r="I250" s="144" t="s">
        <v>4094</v>
      </c>
      <c r="J250" s="144" t="s">
        <v>4095</v>
      </c>
      <c r="K250" s="144" t="s">
        <v>4096</v>
      </c>
      <c r="L250" s="144" t="s">
        <v>4097</v>
      </c>
      <c r="M250" s="144" t="s">
        <v>4098</v>
      </c>
      <c r="N250" s="144"/>
      <c r="O250" s="144"/>
      <c r="P250" s="144" t="s">
        <v>4099</v>
      </c>
      <c r="Q250" s="144" t="s">
        <v>4100</v>
      </c>
      <c r="R250" s="144" t="s">
        <v>4101</v>
      </c>
      <c r="S250" s="144" t="s">
        <v>4102</v>
      </c>
      <c r="T250" s="144" t="s">
        <v>4103</v>
      </c>
      <c r="U250" s="144"/>
      <c r="V250" s="144"/>
      <c r="W250" s="144" t="s">
        <v>4104</v>
      </c>
      <c r="X250" s="144" t="s">
        <v>828</v>
      </c>
      <c r="Y250" s="144" t="s">
        <v>4105</v>
      </c>
      <c r="Z250" s="144" t="s">
        <v>4106</v>
      </c>
      <c r="AA250" s="144" t="s">
        <v>4107</v>
      </c>
      <c r="AB250" s="144"/>
      <c r="AC250" s="144"/>
      <c r="AD250" s="144" t="s">
        <v>4108</v>
      </c>
      <c r="AE250" s="144" t="s">
        <v>4109</v>
      </c>
      <c r="AF250" s="144" t="s">
        <v>1492</v>
      </c>
      <c r="AG250" s="144" t="s">
        <v>4110</v>
      </c>
      <c r="AH250" s="144" t="s">
        <v>4111</v>
      </c>
      <c r="AI250" s="144"/>
      <c r="AJ250" s="156"/>
      <c r="AK250" s="156"/>
      <c r="AL250" s="156">
        <f t="shared" si="9"/>
        <v>0</v>
      </c>
      <c r="AM250" s="156"/>
      <c r="AN250" s="156"/>
      <c r="AO250" s="156"/>
      <c r="AP250" s="156"/>
      <c r="AQ250" s="156"/>
      <c r="AR250" s="156"/>
      <c r="AS250" s="156"/>
      <c r="AT250" s="156"/>
      <c r="AU250" s="156"/>
      <c r="AV250" s="156"/>
      <c r="AW250" s="156"/>
      <c r="AX250" s="242"/>
      <c r="AY250" s="243"/>
      <c r="AZ250" s="156">
        <f t="shared" si="10"/>
        <v>22</v>
      </c>
      <c r="BA250" s="156">
        <f t="shared" si="11"/>
        <v>22</v>
      </c>
      <c r="BB250" s="156">
        <f>VLOOKUP(A250,过21点!A:AS,45,0)</f>
        <v>13</v>
      </c>
      <c r="BC250" s="156">
        <f>VLOOKUP(A250,过21点!A:AT,46,0)</f>
        <v>13</v>
      </c>
      <c r="BD250" s="156"/>
      <c r="BE250" s="156">
        <f>VLOOKUP(A250,过21点!A:AV,48,0)</f>
        <v>0.125</v>
      </c>
      <c r="BF250" s="156"/>
      <c r="BG250" s="156"/>
    </row>
    <row r="251" customHeight="1" spans="1:59">
      <c r="A251" s="199" t="s">
        <v>4112</v>
      </c>
      <c r="B251" s="199" t="s">
        <v>53</v>
      </c>
      <c r="C251" s="199" t="s">
        <v>4081</v>
      </c>
      <c r="D251" s="199" t="s">
        <v>4082</v>
      </c>
      <c r="E251" s="142" t="s">
        <v>4113</v>
      </c>
      <c r="F251" s="144" t="s">
        <v>4114</v>
      </c>
      <c r="G251" s="144"/>
      <c r="H251" s="144"/>
      <c r="I251" s="144" t="s">
        <v>1077</v>
      </c>
      <c r="J251" s="144" t="s">
        <v>2824</v>
      </c>
      <c r="K251" s="142" t="s">
        <v>4115</v>
      </c>
      <c r="L251" s="144" t="s">
        <v>4116</v>
      </c>
      <c r="M251" s="144" t="s">
        <v>4117</v>
      </c>
      <c r="N251" s="144"/>
      <c r="O251" s="144"/>
      <c r="P251" s="144" t="s">
        <v>932</v>
      </c>
      <c r="Q251" s="144" t="s">
        <v>4118</v>
      </c>
      <c r="R251" s="144" t="s">
        <v>4119</v>
      </c>
      <c r="S251" s="246" t="s">
        <v>4120</v>
      </c>
      <c r="T251" s="143" t="s">
        <v>2030</v>
      </c>
      <c r="U251" s="144"/>
      <c r="V251" s="144"/>
      <c r="W251" s="144" t="s">
        <v>4088</v>
      </c>
      <c r="X251" s="142" t="s">
        <v>4121</v>
      </c>
      <c r="Y251" s="144" t="s">
        <v>4122</v>
      </c>
      <c r="Z251" s="143" t="s">
        <v>4123</v>
      </c>
      <c r="AA251" s="142" t="s">
        <v>4124</v>
      </c>
      <c r="AB251" s="144"/>
      <c r="AC251" s="144"/>
      <c r="AD251" s="144" t="s">
        <v>1082</v>
      </c>
      <c r="AE251" s="144" t="s">
        <v>4125</v>
      </c>
      <c r="AF251" s="144" t="s">
        <v>4126</v>
      </c>
      <c r="AG251" s="144" t="s">
        <v>4127</v>
      </c>
      <c r="AH251" s="144" t="s">
        <v>4128</v>
      </c>
      <c r="AI251" s="144"/>
      <c r="AJ251" s="156"/>
      <c r="AK251" s="156">
        <v>4</v>
      </c>
      <c r="AL251" s="156">
        <f t="shared" si="9"/>
        <v>4</v>
      </c>
      <c r="AM251" s="156">
        <f>VLOOKUP(A251,匹配!E:L,8,0)</f>
        <v>0.25</v>
      </c>
      <c r="AN251" s="156">
        <f>VLOOKUP(A251,匹配!E:F,2,0)</f>
        <v>0</v>
      </c>
      <c r="AO251" s="156"/>
      <c r="AP251" s="156">
        <f>VLOOKUP(A251,匹配!E:H,4,0)</f>
        <v>0</v>
      </c>
      <c r="AQ251" s="156">
        <f>VLOOKUP(A251,匹配!E:N,10,0)</f>
        <v>0</v>
      </c>
      <c r="AR251" s="156">
        <f>VLOOKUP(A251,匹配!E:I,5,0)</f>
        <v>0</v>
      </c>
      <c r="AS251" s="156">
        <f>VLOOKUP(A251,匹配!E:K,7,0)</f>
        <v>0</v>
      </c>
      <c r="AT251" s="156">
        <f>VLOOKUP(A251,匹配!V:W,2,0)</f>
        <v>1.0625</v>
      </c>
      <c r="AU251" s="156">
        <f>VLOOKUP(A251,匹配!E:M,9,0)</f>
        <v>0</v>
      </c>
      <c r="AV251" s="156"/>
      <c r="AW251" s="156"/>
      <c r="AX251" s="242"/>
      <c r="AY251" s="243"/>
      <c r="AZ251" s="156">
        <f t="shared" si="10"/>
        <v>21.75</v>
      </c>
      <c r="BA251" s="156">
        <f t="shared" si="11"/>
        <v>21.75</v>
      </c>
      <c r="BB251" s="156">
        <f>VLOOKUP(A251,过21点!A:AS,45,0)</f>
        <v>0</v>
      </c>
      <c r="BC251" s="156">
        <f>VLOOKUP(A251,过21点!A:AT,46,0)</f>
        <v>2</v>
      </c>
      <c r="BD251" s="156"/>
      <c r="BE251" s="156">
        <f>VLOOKUP(A251,过21点!A:AV,48,0)</f>
        <v>0</v>
      </c>
      <c r="BF251" s="156"/>
      <c r="BG251" s="156"/>
    </row>
    <row r="252" customHeight="1" spans="1:59">
      <c r="A252" s="199" t="s">
        <v>4129</v>
      </c>
      <c r="B252" s="199" t="s">
        <v>53</v>
      </c>
      <c r="C252" s="199" t="s">
        <v>4081</v>
      </c>
      <c r="D252" s="199" t="s">
        <v>4082</v>
      </c>
      <c r="E252" s="144" t="s">
        <v>2392</v>
      </c>
      <c r="F252" s="142" t="s">
        <v>4130</v>
      </c>
      <c r="G252" s="144"/>
      <c r="H252" s="144"/>
      <c r="I252" s="144" t="s">
        <v>4131</v>
      </c>
      <c r="J252" s="144" t="s">
        <v>4132</v>
      </c>
      <c r="K252" s="144" t="s">
        <v>4133</v>
      </c>
      <c r="L252" s="144" t="s">
        <v>4134</v>
      </c>
      <c r="M252" s="144" t="s">
        <v>4135</v>
      </c>
      <c r="N252" s="144"/>
      <c r="O252" s="144"/>
      <c r="P252" s="144" t="s">
        <v>4136</v>
      </c>
      <c r="Q252" s="144" t="s">
        <v>4137</v>
      </c>
      <c r="R252" s="142" t="s">
        <v>4138</v>
      </c>
      <c r="S252" s="144" t="s">
        <v>4139</v>
      </c>
      <c r="T252" s="144" t="s">
        <v>2723</v>
      </c>
      <c r="U252" s="144"/>
      <c r="V252" s="144"/>
      <c r="W252" s="144" t="s">
        <v>3890</v>
      </c>
      <c r="X252" s="144" t="s">
        <v>4140</v>
      </c>
      <c r="Y252" s="142" t="s">
        <v>4141</v>
      </c>
      <c r="Z252" s="144" t="s">
        <v>4142</v>
      </c>
      <c r="AA252" s="144" t="s">
        <v>1804</v>
      </c>
      <c r="AB252" s="144"/>
      <c r="AC252" s="144"/>
      <c r="AD252" s="144" t="s">
        <v>4143</v>
      </c>
      <c r="AE252" s="144" t="s">
        <v>4016</v>
      </c>
      <c r="AF252" s="142" t="s">
        <v>3921</v>
      </c>
      <c r="AG252" s="144" t="s">
        <v>4144</v>
      </c>
      <c r="AH252" s="144" t="s">
        <v>373</v>
      </c>
      <c r="AI252" s="144"/>
      <c r="AJ252" s="156"/>
      <c r="AK252" s="156">
        <v>4</v>
      </c>
      <c r="AL252" s="156">
        <f t="shared" si="9"/>
        <v>4</v>
      </c>
      <c r="AM252" s="156"/>
      <c r="AN252" s="156"/>
      <c r="AO252" s="156"/>
      <c r="AP252" s="156"/>
      <c r="AQ252" s="156"/>
      <c r="AR252" s="156"/>
      <c r="AS252" s="156"/>
      <c r="AT252" s="156"/>
      <c r="AU252" s="156"/>
      <c r="AV252" s="156"/>
      <c r="AW252" s="156"/>
      <c r="AX252" s="242"/>
      <c r="AY252" s="243"/>
      <c r="AZ252" s="156">
        <f t="shared" si="10"/>
        <v>22</v>
      </c>
      <c r="BA252" s="156">
        <f t="shared" si="11"/>
        <v>22</v>
      </c>
      <c r="BB252" s="156">
        <f>VLOOKUP(A252,过21点!A:AS,45,0)</f>
        <v>0</v>
      </c>
      <c r="BC252" s="156">
        <f>VLOOKUP(A252,过21点!A:AT,46,0)</f>
        <v>4</v>
      </c>
      <c r="BD252" s="156"/>
      <c r="BE252" s="156">
        <f>VLOOKUP(A252,过21点!A:AV,48,0)</f>
        <v>0</v>
      </c>
      <c r="BF252" s="156"/>
      <c r="BG252" s="156"/>
    </row>
    <row r="253" customHeight="1" spans="1:59">
      <c r="A253" s="199" t="s">
        <v>4145</v>
      </c>
      <c r="B253" s="199" t="s">
        <v>53</v>
      </c>
      <c r="C253" s="199" t="s">
        <v>4081</v>
      </c>
      <c r="D253" s="199" t="s">
        <v>4146</v>
      </c>
      <c r="E253" s="144" t="s">
        <v>4147</v>
      </c>
      <c r="F253" s="144" t="s">
        <v>4148</v>
      </c>
      <c r="G253" s="144"/>
      <c r="H253" s="144"/>
      <c r="I253" s="143" t="s">
        <v>3951</v>
      </c>
      <c r="J253" s="144" t="s">
        <v>3471</v>
      </c>
      <c r="K253" s="144" t="s">
        <v>4149</v>
      </c>
      <c r="L253" s="144" t="s">
        <v>677</v>
      </c>
      <c r="M253" s="144" t="s">
        <v>4150</v>
      </c>
      <c r="N253" s="144"/>
      <c r="O253" s="144"/>
      <c r="P253" s="144" t="s">
        <v>4151</v>
      </c>
      <c r="Q253" s="144" t="s">
        <v>3531</v>
      </c>
      <c r="R253" s="144" t="s">
        <v>4152</v>
      </c>
      <c r="S253" s="144" t="s">
        <v>4153</v>
      </c>
      <c r="T253" s="143"/>
      <c r="U253" s="144"/>
      <c r="V253" s="144"/>
      <c r="W253" s="144" t="s">
        <v>4154</v>
      </c>
      <c r="X253" s="144" t="s">
        <v>1114</v>
      </c>
      <c r="Y253" s="143" t="s">
        <v>3070</v>
      </c>
      <c r="Z253" s="144" t="s">
        <v>3804</v>
      </c>
      <c r="AA253" s="144" t="s">
        <v>1015</v>
      </c>
      <c r="AB253" s="144"/>
      <c r="AC253" s="144"/>
      <c r="AD253" s="144" t="s">
        <v>1902</v>
      </c>
      <c r="AE253" s="144" t="s">
        <v>467</v>
      </c>
      <c r="AF253" s="143" t="s">
        <v>4155</v>
      </c>
      <c r="AG253" s="143" t="s">
        <v>847</v>
      </c>
      <c r="AH253" s="144" t="s">
        <v>4156</v>
      </c>
      <c r="AI253" s="144"/>
      <c r="AJ253" s="156"/>
      <c r="AK253" s="156"/>
      <c r="AL253" s="156">
        <f t="shared" si="9"/>
        <v>0</v>
      </c>
      <c r="AM253" s="156">
        <f>VLOOKUP(A253,匹配!E:L,8,0)</f>
        <v>0</v>
      </c>
      <c r="AN253" s="156">
        <f>VLOOKUP(A253,匹配!E:F,2,0)</f>
        <v>0</v>
      </c>
      <c r="AO253" s="156"/>
      <c r="AP253" s="156">
        <f>VLOOKUP(A253,匹配!E:H,4,0)</f>
        <v>0</v>
      </c>
      <c r="AQ253" s="156">
        <f>VLOOKUP(A253,匹配!E:N,10,0)</f>
        <v>0</v>
      </c>
      <c r="AR253" s="156">
        <v>1.5</v>
      </c>
      <c r="AS253" s="156">
        <f>VLOOKUP(A253,匹配!E:K,7,0)</f>
        <v>0</v>
      </c>
      <c r="AT253" s="156">
        <f>VLOOKUP(A253,匹配!V:W,2,0)</f>
        <v>1</v>
      </c>
      <c r="AU253" s="156">
        <f>VLOOKUP(A253,匹配!E:M,9,0)</f>
        <v>0</v>
      </c>
      <c r="AV253" s="156"/>
      <c r="AW253" s="156"/>
      <c r="AX253" s="242"/>
      <c r="AY253" s="243"/>
      <c r="AZ253" s="156">
        <f t="shared" si="10"/>
        <v>20.5</v>
      </c>
      <c r="BA253" s="156">
        <f t="shared" si="11"/>
        <v>20.5</v>
      </c>
      <c r="BB253" s="156">
        <f>VLOOKUP(A253,过21点!A:AS,45,0)</f>
        <v>0</v>
      </c>
      <c r="BC253" s="156">
        <f>VLOOKUP(A253,过21点!A:AT,46,0)</f>
        <v>5</v>
      </c>
      <c r="BD253" s="156"/>
      <c r="BE253" s="156">
        <f>VLOOKUP(A253,过21点!A:AV,48,0)</f>
        <v>0</v>
      </c>
      <c r="BF253" s="156"/>
      <c r="BG253" s="156"/>
    </row>
    <row r="254" customHeight="1" spans="1:59">
      <c r="A254" s="199" t="s">
        <v>4157</v>
      </c>
      <c r="B254" s="199" t="s">
        <v>53</v>
      </c>
      <c r="C254" s="199" t="s">
        <v>4158</v>
      </c>
      <c r="D254" s="199" t="s">
        <v>4159</v>
      </c>
      <c r="E254" s="144" t="s">
        <v>4160</v>
      </c>
      <c r="F254" s="144" t="s">
        <v>1878</v>
      </c>
      <c r="G254" s="144"/>
      <c r="H254" s="144"/>
      <c r="I254" s="144" t="s">
        <v>1472</v>
      </c>
      <c r="J254" s="144" t="s">
        <v>662</v>
      </c>
      <c r="K254" s="144" t="s">
        <v>3704</v>
      </c>
      <c r="L254" s="144" t="s">
        <v>277</v>
      </c>
      <c r="M254" s="144" t="s">
        <v>397</v>
      </c>
      <c r="N254" s="144"/>
      <c r="O254" s="144"/>
      <c r="P254" s="144" t="s">
        <v>2855</v>
      </c>
      <c r="Q254" s="143"/>
      <c r="R254" s="155" t="s">
        <v>1955</v>
      </c>
      <c r="S254" s="142" t="s">
        <v>4161</v>
      </c>
      <c r="T254" s="144" t="s">
        <v>871</v>
      </c>
      <c r="U254" s="144"/>
      <c r="V254" s="144"/>
      <c r="W254" s="144" t="s">
        <v>4162</v>
      </c>
      <c r="X254" s="144" t="s">
        <v>4163</v>
      </c>
      <c r="Y254" s="144" t="s">
        <v>411</v>
      </c>
      <c r="Z254" s="144" t="s">
        <v>781</v>
      </c>
      <c r="AA254" s="144" t="s">
        <v>1466</v>
      </c>
      <c r="AB254" s="144"/>
      <c r="AC254" s="144"/>
      <c r="AD254" s="155" t="s">
        <v>1708</v>
      </c>
      <c r="AE254" s="144" t="s">
        <v>2256</v>
      </c>
      <c r="AF254" s="142" t="s">
        <v>4164</v>
      </c>
      <c r="AG254" s="144" t="s">
        <v>1149</v>
      </c>
      <c r="AH254" s="144" t="s">
        <v>1466</v>
      </c>
      <c r="AI254" s="144"/>
      <c r="AJ254" s="156"/>
      <c r="AK254" s="156"/>
      <c r="AL254" s="156">
        <f t="shared" si="9"/>
        <v>0</v>
      </c>
      <c r="AM254" s="156">
        <f>VLOOKUP(A254,匹配!E:L,8,0)</f>
        <v>0</v>
      </c>
      <c r="AN254" s="156">
        <f>VLOOKUP(A254,匹配!E:F,2,0)</f>
        <v>0</v>
      </c>
      <c r="AO254" s="156"/>
      <c r="AP254" s="156">
        <f>VLOOKUP(A254,匹配!E:H,4,0)</f>
        <v>0</v>
      </c>
      <c r="AQ254" s="156">
        <f>VLOOKUP(A254,匹配!E:N,10,0)</f>
        <v>0</v>
      </c>
      <c r="AR254" s="156">
        <f>VLOOKUP(A254,匹配!E:I,5,0)</f>
        <v>1</v>
      </c>
      <c r="AS254" s="156">
        <f>VLOOKUP(A254,匹配!E:K,7,0)</f>
        <v>0</v>
      </c>
      <c r="AT254" s="156"/>
      <c r="AU254" s="156">
        <f>VLOOKUP(A254,匹配!E:M,9,0)</f>
        <v>0</v>
      </c>
      <c r="AV254" s="156"/>
      <c r="AW254" s="156"/>
      <c r="AX254" s="242"/>
      <c r="AY254" s="243"/>
      <c r="AZ254" s="156">
        <f t="shared" si="10"/>
        <v>21</v>
      </c>
      <c r="BA254" s="156">
        <f t="shared" si="11"/>
        <v>21</v>
      </c>
      <c r="BB254" s="156">
        <f>VLOOKUP(A254,过21点!A:AS,45,0)</f>
        <v>0</v>
      </c>
      <c r="BC254" s="156">
        <f>VLOOKUP(A254,过21点!A:AT,46,0)</f>
        <v>0</v>
      </c>
      <c r="BD254" s="156"/>
      <c r="BE254" s="156">
        <f>VLOOKUP(A254,过21点!A:AV,48,0)</f>
        <v>0</v>
      </c>
      <c r="BF254" s="156"/>
      <c r="BG254" s="156"/>
    </row>
    <row r="255" customHeight="1" spans="1:59">
      <c r="A255" s="199" t="s">
        <v>4165</v>
      </c>
      <c r="B255" s="199" t="s">
        <v>53</v>
      </c>
      <c r="C255" s="199" t="s">
        <v>4158</v>
      </c>
      <c r="D255" s="199" t="s">
        <v>4166</v>
      </c>
      <c r="E255" s="141"/>
      <c r="F255" s="141"/>
      <c r="G255" s="144"/>
      <c r="H255" s="144"/>
      <c r="I255" s="141"/>
      <c r="J255" s="155" t="s">
        <v>4167</v>
      </c>
      <c r="K255" s="144" t="s">
        <v>4168</v>
      </c>
      <c r="L255" s="144" t="s">
        <v>4169</v>
      </c>
      <c r="M255" s="155" t="s">
        <v>167</v>
      </c>
      <c r="N255" s="144"/>
      <c r="O255" s="144"/>
      <c r="P255" s="144" t="s">
        <v>4169</v>
      </c>
      <c r="Q255" s="144" t="s">
        <v>4170</v>
      </c>
      <c r="R255" s="144" t="s">
        <v>1896</v>
      </c>
      <c r="S255" s="141"/>
      <c r="T255" s="155" t="s">
        <v>167</v>
      </c>
      <c r="U255" s="144"/>
      <c r="V255" s="144"/>
      <c r="W255" s="144" t="s">
        <v>4168</v>
      </c>
      <c r="X255" s="144" t="s">
        <v>620</v>
      </c>
      <c r="Y255" s="144" t="s">
        <v>4168</v>
      </c>
      <c r="Z255" s="144" t="s">
        <v>3998</v>
      </c>
      <c r="AA255" s="144" t="s">
        <v>620</v>
      </c>
      <c r="AB255" s="144"/>
      <c r="AC255" s="144"/>
      <c r="AD255" s="144" t="s">
        <v>4171</v>
      </c>
      <c r="AE255" s="144" t="s">
        <v>4172</v>
      </c>
      <c r="AF255" s="141"/>
      <c r="AG255" s="155" t="s">
        <v>4173</v>
      </c>
      <c r="AH255" s="144" t="s">
        <v>1753</v>
      </c>
      <c r="AI255" s="144"/>
      <c r="AJ255" s="156"/>
      <c r="AK255" s="156"/>
      <c r="AL255" s="156">
        <f t="shared" si="9"/>
        <v>0</v>
      </c>
      <c r="AM255" s="156"/>
      <c r="AN255" s="156"/>
      <c r="AO255" s="156"/>
      <c r="AP255" s="156"/>
      <c r="AQ255" s="156"/>
      <c r="AR255" s="156"/>
      <c r="AS255" s="156"/>
      <c r="AT255" s="156"/>
      <c r="AU255" s="156"/>
      <c r="AV255" s="156"/>
      <c r="AW255" s="156"/>
      <c r="AX255" s="242"/>
      <c r="AY255" s="243"/>
      <c r="AZ255" s="156">
        <f t="shared" si="10"/>
        <v>18</v>
      </c>
      <c r="BA255" s="156">
        <v>18</v>
      </c>
      <c r="BB255" s="156">
        <f>VLOOKUP(A255,过21点!A:AS,45,0)</f>
        <v>0</v>
      </c>
      <c r="BC255" s="156">
        <f>VLOOKUP(A255,过21点!A:AT,46,0)</f>
        <v>0</v>
      </c>
      <c r="BD255" s="156"/>
      <c r="BE255" s="156">
        <f>VLOOKUP(A255,过21点!A:AV,48,0)</f>
        <v>0</v>
      </c>
      <c r="BF255" s="156"/>
      <c r="BG255" s="156"/>
    </row>
    <row r="256" customHeight="1" spans="1:59">
      <c r="A256" s="199" t="s">
        <v>4174</v>
      </c>
      <c r="B256" s="199" t="s">
        <v>53</v>
      </c>
      <c r="C256" s="199" t="s">
        <v>4158</v>
      </c>
      <c r="D256" s="199" t="s">
        <v>4175</v>
      </c>
      <c r="E256" s="144" t="s">
        <v>4176</v>
      </c>
      <c r="F256" s="144" t="s">
        <v>4177</v>
      </c>
      <c r="G256" s="144"/>
      <c r="H256" s="144"/>
      <c r="I256" s="144" t="s">
        <v>4178</v>
      </c>
      <c r="J256" s="144" t="s">
        <v>1921</v>
      </c>
      <c r="K256" s="144" t="s">
        <v>4179</v>
      </c>
      <c r="L256" s="144" t="s">
        <v>4035</v>
      </c>
      <c r="M256" s="144" t="s">
        <v>4180</v>
      </c>
      <c r="N256" s="144"/>
      <c r="O256" s="144"/>
      <c r="P256" s="144" t="s">
        <v>3900</v>
      </c>
      <c r="Q256" s="144" t="s">
        <v>4181</v>
      </c>
      <c r="R256" s="144" t="s">
        <v>4182</v>
      </c>
      <c r="S256" s="144" t="s">
        <v>460</v>
      </c>
      <c r="T256" s="144" t="s">
        <v>4183</v>
      </c>
      <c r="U256" s="144"/>
      <c r="V256" s="144"/>
      <c r="W256" s="144" t="s">
        <v>4184</v>
      </c>
      <c r="X256" s="144" t="s">
        <v>4185</v>
      </c>
      <c r="Y256" s="155" t="s">
        <v>1275</v>
      </c>
      <c r="Z256" s="144" t="s">
        <v>1812</v>
      </c>
      <c r="AA256" s="144" t="s">
        <v>4186</v>
      </c>
      <c r="AB256" s="144"/>
      <c r="AC256" s="144"/>
      <c r="AD256" s="144" t="s">
        <v>4187</v>
      </c>
      <c r="AE256" s="144" t="s">
        <v>783</v>
      </c>
      <c r="AF256" s="144" t="s">
        <v>4188</v>
      </c>
      <c r="AG256" s="144" t="s">
        <v>4189</v>
      </c>
      <c r="AH256" s="144" t="s">
        <v>4190</v>
      </c>
      <c r="AI256" s="144"/>
      <c r="AJ256" s="156"/>
      <c r="AK256" s="156"/>
      <c r="AL256" s="156">
        <f t="shared" si="9"/>
        <v>0</v>
      </c>
      <c r="AM256" s="156"/>
      <c r="AN256" s="156"/>
      <c r="AO256" s="156"/>
      <c r="AP256" s="156"/>
      <c r="AQ256" s="156"/>
      <c r="AR256" s="156"/>
      <c r="AS256" s="156"/>
      <c r="AT256" s="156"/>
      <c r="AU256" s="156"/>
      <c r="AV256" s="156"/>
      <c r="AW256" s="156"/>
      <c r="AX256" s="242"/>
      <c r="AY256" s="243"/>
      <c r="AZ256" s="156">
        <f t="shared" si="10"/>
        <v>22</v>
      </c>
      <c r="BA256" s="156">
        <f>22-AM256-AN256-AP256-AQ256-AR256-AS256-AV256</f>
        <v>22</v>
      </c>
      <c r="BB256" s="156">
        <f>VLOOKUP(A256,过21点!A:AS,45,0)</f>
        <v>0</v>
      </c>
      <c r="BC256" s="156">
        <f>VLOOKUP(A256,过21点!A:AT,46,0)</f>
        <v>0</v>
      </c>
      <c r="BD256" s="156"/>
      <c r="BE256" s="156">
        <f>VLOOKUP(A256,过21点!A:AV,48,0)</f>
        <v>0</v>
      </c>
      <c r="BF256" s="156"/>
      <c r="BG256" s="156"/>
    </row>
    <row r="257" customHeight="1" spans="1:59">
      <c r="A257" s="199" t="s">
        <v>4191</v>
      </c>
      <c r="B257" s="199" t="s">
        <v>136</v>
      </c>
      <c r="C257" s="199" t="s">
        <v>4192</v>
      </c>
      <c r="D257" s="199" t="s">
        <v>4193</v>
      </c>
      <c r="E257" s="144" t="s">
        <v>4194</v>
      </c>
      <c r="F257" s="144" t="s">
        <v>4195</v>
      </c>
      <c r="G257" s="144"/>
      <c r="H257" s="144"/>
      <c r="I257" s="144" t="s">
        <v>4196</v>
      </c>
      <c r="J257" s="144" t="s">
        <v>4197</v>
      </c>
      <c r="K257" s="144" t="s">
        <v>3220</v>
      </c>
      <c r="L257" s="144" t="s">
        <v>4198</v>
      </c>
      <c r="M257" s="144" t="s">
        <v>4199</v>
      </c>
      <c r="N257" s="144"/>
      <c r="O257" s="144"/>
      <c r="P257" s="144" t="s">
        <v>320</v>
      </c>
      <c r="Q257" s="144" t="s">
        <v>4200</v>
      </c>
      <c r="R257" s="144" t="s">
        <v>4201</v>
      </c>
      <c r="S257" s="144" t="s">
        <v>4202</v>
      </c>
      <c r="T257" s="144" t="s">
        <v>1144</v>
      </c>
      <c r="U257" s="144"/>
      <c r="V257" s="144"/>
      <c r="W257" s="144" t="s">
        <v>4203</v>
      </c>
      <c r="X257" s="144" t="s">
        <v>4204</v>
      </c>
      <c r="Y257" s="144" t="s">
        <v>882</v>
      </c>
      <c r="Z257" s="144" t="s">
        <v>696</v>
      </c>
      <c r="AA257" s="144" t="s">
        <v>857</v>
      </c>
      <c r="AB257" s="144"/>
      <c r="AC257" s="144"/>
      <c r="AD257" s="144" t="s">
        <v>4205</v>
      </c>
      <c r="AE257" s="144" t="s">
        <v>453</v>
      </c>
      <c r="AF257" s="144" t="s">
        <v>4206</v>
      </c>
      <c r="AG257" s="144" t="s">
        <v>2443</v>
      </c>
      <c r="AH257" s="246" t="s">
        <v>229</v>
      </c>
      <c r="AI257" s="144"/>
      <c r="AJ257" s="156"/>
      <c r="AK257" s="156"/>
      <c r="AL257" s="156">
        <f t="shared" si="9"/>
        <v>0</v>
      </c>
      <c r="AM257" s="156"/>
      <c r="AN257" s="156"/>
      <c r="AO257" s="156"/>
      <c r="AP257" s="156"/>
      <c r="AQ257" s="156"/>
      <c r="AR257" s="156"/>
      <c r="AS257" s="156"/>
      <c r="AT257" s="156"/>
      <c r="AU257" s="156"/>
      <c r="AV257" s="156">
        <f>VLOOKUP(A257,离职!A:D,4,0)</f>
        <v>0</v>
      </c>
      <c r="AW257" s="156"/>
      <c r="AX257" s="242"/>
      <c r="AY257" s="243">
        <f>VLOOKUP(A257,离职!A:C,3,0)</f>
        <v>43189</v>
      </c>
      <c r="AZ257" s="156">
        <f t="shared" si="10"/>
        <v>22</v>
      </c>
      <c r="BA257" s="156">
        <f>22-AM257-AN257-AP257-AQ257-AR257-AS257-AV257</f>
        <v>22</v>
      </c>
      <c r="BB257" s="156">
        <f>VLOOKUP(A257,过21点!A:AS,45,0)</f>
        <v>9</v>
      </c>
      <c r="BC257" s="156">
        <f>VLOOKUP(A257,过21点!A:AT,46,0)</f>
        <v>9</v>
      </c>
      <c r="BD257" s="156"/>
      <c r="BE257" s="156">
        <f>VLOOKUP(A257,过21点!A:AV,48,0)</f>
        <v>0.125</v>
      </c>
      <c r="BF257" s="156"/>
      <c r="BG257" s="156"/>
    </row>
    <row r="258" customHeight="1" spans="1:59">
      <c r="A258" s="199" t="s">
        <v>4207</v>
      </c>
      <c r="B258" s="199" t="s">
        <v>53</v>
      </c>
      <c r="C258" s="199" t="s">
        <v>4208</v>
      </c>
      <c r="D258" s="199" t="s">
        <v>4209</v>
      </c>
      <c r="E258" s="144" t="s">
        <v>849</v>
      </c>
      <c r="F258" s="144" t="s">
        <v>4210</v>
      </c>
      <c r="G258" s="144"/>
      <c r="H258" s="144"/>
      <c r="I258" s="144" t="s">
        <v>4211</v>
      </c>
      <c r="J258" s="144" t="s">
        <v>3372</v>
      </c>
      <c r="K258" s="144" t="s">
        <v>3930</v>
      </c>
      <c r="L258" s="144" t="s">
        <v>4212</v>
      </c>
      <c r="M258" s="144" t="s">
        <v>2290</v>
      </c>
      <c r="N258" s="144"/>
      <c r="O258" s="144"/>
      <c r="P258" s="144" t="s">
        <v>4213</v>
      </c>
      <c r="Q258" s="144" t="s">
        <v>2763</v>
      </c>
      <c r="R258" s="144" t="s">
        <v>4214</v>
      </c>
      <c r="S258" s="144" t="s">
        <v>4215</v>
      </c>
      <c r="T258" s="144" t="s">
        <v>1878</v>
      </c>
      <c r="U258" s="144"/>
      <c r="V258" s="144"/>
      <c r="W258" s="144" t="s">
        <v>4216</v>
      </c>
      <c r="X258" s="246" t="s">
        <v>72</v>
      </c>
      <c r="Y258" s="144" t="s">
        <v>4217</v>
      </c>
      <c r="Z258" s="144" t="s">
        <v>4218</v>
      </c>
      <c r="AA258" s="144" t="s">
        <v>863</v>
      </c>
      <c r="AB258" s="144"/>
      <c r="AC258" s="144"/>
      <c r="AD258" s="144" t="s">
        <v>4219</v>
      </c>
      <c r="AE258" s="144" t="s">
        <v>4220</v>
      </c>
      <c r="AF258" s="144" t="s">
        <v>4221</v>
      </c>
      <c r="AG258" s="144" t="s">
        <v>4222</v>
      </c>
      <c r="AH258" s="144" t="s">
        <v>753</v>
      </c>
      <c r="AI258" s="144"/>
      <c r="AJ258" s="156"/>
      <c r="AK258" s="156"/>
      <c r="AL258" s="156">
        <f t="shared" si="9"/>
        <v>0</v>
      </c>
      <c r="AM258" s="156"/>
      <c r="AN258" s="156"/>
      <c r="AO258" s="156"/>
      <c r="AP258" s="156"/>
      <c r="AQ258" s="156"/>
      <c r="AR258" s="156"/>
      <c r="AS258" s="156"/>
      <c r="AT258" s="156"/>
      <c r="AU258" s="156"/>
      <c r="AV258" s="156"/>
      <c r="AW258" s="156"/>
      <c r="AX258" s="242"/>
      <c r="AY258" s="243"/>
      <c r="AZ258" s="156">
        <f t="shared" si="10"/>
        <v>22</v>
      </c>
      <c r="BA258" s="156">
        <f>22-AM258-AN258-AP258-AQ258-AR258-AS258-AV258</f>
        <v>22</v>
      </c>
      <c r="BB258" s="156">
        <f>VLOOKUP(A258,过21点!A:AS,45,0)</f>
        <v>9</v>
      </c>
      <c r="BC258" s="156">
        <f>VLOOKUP(A258,过21点!A:AT,46,0)</f>
        <v>10</v>
      </c>
      <c r="BD258" s="156"/>
      <c r="BE258" s="156">
        <f>VLOOKUP(A258,过21点!A:AV,48,0)</f>
        <v>0.5</v>
      </c>
      <c r="BF258" s="156"/>
      <c r="BG258" s="156"/>
    </row>
    <row r="259" customHeight="1" spans="1:59">
      <c r="A259" s="199" t="s">
        <v>4223</v>
      </c>
      <c r="B259" s="199" t="s">
        <v>4224</v>
      </c>
      <c r="C259" s="199" t="s">
        <v>4225</v>
      </c>
      <c r="D259" s="199" t="s">
        <v>4226</v>
      </c>
      <c r="E259" s="144" t="s">
        <v>4227</v>
      </c>
      <c r="F259" s="142" t="s">
        <v>4228</v>
      </c>
      <c r="G259" s="144"/>
      <c r="H259" s="144"/>
      <c r="I259" s="142" t="s">
        <v>4229</v>
      </c>
      <c r="J259" s="144" t="s">
        <v>4230</v>
      </c>
      <c r="K259" s="144" t="s">
        <v>4231</v>
      </c>
      <c r="L259" s="144" t="s">
        <v>4232</v>
      </c>
      <c r="M259" s="144" t="s">
        <v>4233</v>
      </c>
      <c r="N259" s="144"/>
      <c r="O259" s="144"/>
      <c r="P259" s="144" t="s">
        <v>4234</v>
      </c>
      <c r="Q259" s="142" t="s">
        <v>4235</v>
      </c>
      <c r="R259" s="144" t="s">
        <v>4236</v>
      </c>
      <c r="S259" s="144" t="s">
        <v>4237</v>
      </c>
      <c r="T259" s="144" t="s">
        <v>873</v>
      </c>
      <c r="U259" s="144"/>
      <c r="V259" s="144"/>
      <c r="W259" s="144" t="s">
        <v>4238</v>
      </c>
      <c r="X259" s="144" t="s">
        <v>4239</v>
      </c>
      <c r="Y259" s="142" t="s">
        <v>4240</v>
      </c>
      <c r="Z259" s="142" t="s">
        <v>4241</v>
      </c>
      <c r="AA259" s="144" t="s">
        <v>4242</v>
      </c>
      <c r="AB259" s="144"/>
      <c r="AC259" s="144"/>
      <c r="AD259" s="142" t="s">
        <v>4243</v>
      </c>
      <c r="AE259" s="144" t="s">
        <v>4244</v>
      </c>
      <c r="AF259" s="144" t="s">
        <v>4245</v>
      </c>
      <c r="AG259" s="144" t="s">
        <v>4246</v>
      </c>
      <c r="AH259" s="144" t="s">
        <v>4247</v>
      </c>
      <c r="AI259" s="144"/>
      <c r="AJ259" s="156"/>
      <c r="AK259" s="156"/>
      <c r="AL259" s="156">
        <f>AK259+AJ259</f>
        <v>0</v>
      </c>
      <c r="AM259" s="156"/>
      <c r="AN259" s="156"/>
      <c r="AO259" s="156"/>
      <c r="AP259" s="156"/>
      <c r="AQ259" s="156"/>
      <c r="AR259" s="156"/>
      <c r="AS259" s="156"/>
      <c r="AT259" s="156"/>
      <c r="AU259" s="156"/>
      <c r="AV259" s="156"/>
      <c r="AW259" s="156"/>
      <c r="AX259" s="242"/>
      <c r="AY259" s="243"/>
      <c r="AZ259" s="156">
        <f>BA259</f>
        <v>22</v>
      </c>
      <c r="BA259" s="156">
        <f>22-AM259-AN259-AP259-AQ259-AR259-AS259-AV259</f>
        <v>22</v>
      </c>
      <c r="BB259" s="156">
        <f>VLOOKUP(A259,过21点!A:AS,45,0)</f>
        <v>17</v>
      </c>
      <c r="BC259" s="156">
        <f>VLOOKUP(A259,过21点!A:AT,46,0)</f>
        <v>18</v>
      </c>
      <c r="BD259" s="156"/>
      <c r="BE259" s="156">
        <f>VLOOKUP(A259,过21点!A:AV,48,0)</f>
        <v>2.5</v>
      </c>
      <c r="BF259" s="156"/>
      <c r="BG259" s="156"/>
    </row>
    <row r="260" customHeight="1" spans="1:59">
      <c r="A260" s="199" t="s">
        <v>4248</v>
      </c>
      <c r="B260" s="199" t="s">
        <v>4224</v>
      </c>
      <c r="C260" s="199" t="s">
        <v>4249</v>
      </c>
      <c r="D260" s="199" t="s">
        <v>4250</v>
      </c>
      <c r="E260" s="142" t="s">
        <v>4251</v>
      </c>
      <c r="F260" s="142" t="s">
        <v>4252</v>
      </c>
      <c r="G260" s="144"/>
      <c r="H260" s="144"/>
      <c r="I260" s="246" t="s">
        <v>4253</v>
      </c>
      <c r="J260" s="142" t="s">
        <v>4254</v>
      </c>
      <c r="K260" s="142" t="s">
        <v>4255</v>
      </c>
      <c r="L260" s="144" t="s">
        <v>4256</v>
      </c>
      <c r="M260" s="142" t="s">
        <v>4257</v>
      </c>
      <c r="N260" s="144"/>
      <c r="O260" s="144"/>
      <c r="P260" s="142" t="s">
        <v>4258</v>
      </c>
      <c r="Q260" s="144" t="s">
        <v>4259</v>
      </c>
      <c r="R260" s="144" t="s">
        <v>4260</v>
      </c>
      <c r="S260" s="142" t="s">
        <v>4261</v>
      </c>
      <c r="T260" s="142" t="s">
        <v>4262</v>
      </c>
      <c r="U260" s="144"/>
      <c r="V260" s="144"/>
      <c r="W260" s="246" t="s">
        <v>4263</v>
      </c>
      <c r="X260" s="144" t="s">
        <v>4264</v>
      </c>
      <c r="Y260" s="142" t="s">
        <v>4265</v>
      </c>
      <c r="Z260" s="142" t="s">
        <v>4266</v>
      </c>
      <c r="AA260" s="144" t="s">
        <v>4267</v>
      </c>
      <c r="AB260" s="144"/>
      <c r="AC260" s="144"/>
      <c r="AD260" s="142" t="s">
        <v>4268</v>
      </c>
      <c r="AE260" s="144" t="s">
        <v>4269</v>
      </c>
      <c r="AF260" s="144" t="s">
        <v>4270</v>
      </c>
      <c r="AG260" s="246" t="s">
        <v>4271</v>
      </c>
      <c r="AH260" s="142" t="s">
        <v>4272</v>
      </c>
      <c r="AI260" s="144"/>
      <c r="AJ260" s="156"/>
      <c r="AK260" s="156"/>
      <c r="AL260" s="156">
        <f t="shared" ref="AL260:AL315" si="12">AK260+AJ260</f>
        <v>0</v>
      </c>
      <c r="AM260" s="156">
        <f>VLOOKUP(A260,匹配!E:L,8,0)</f>
        <v>0.25</v>
      </c>
      <c r="AN260" s="156">
        <f>VLOOKUP(A260,匹配!E:F,2,0)</f>
        <v>0</v>
      </c>
      <c r="AO260" s="156"/>
      <c r="AP260" s="156">
        <f>VLOOKUP(A260,匹配!E:H,4,0)</f>
        <v>0</v>
      </c>
      <c r="AQ260" s="156">
        <f>VLOOKUP(A260,匹配!E:N,10,0)</f>
        <v>0</v>
      </c>
      <c r="AR260" s="156">
        <f>VLOOKUP(A260,匹配!E:I,5,0)</f>
        <v>0</v>
      </c>
      <c r="AS260" s="156">
        <f>VLOOKUP(A260,匹配!E:K,7,0)</f>
        <v>0</v>
      </c>
      <c r="AT260" s="156"/>
      <c r="AU260" s="156">
        <f>VLOOKUP(A260,匹配!E:M,9,0)</f>
        <v>0.5</v>
      </c>
      <c r="AV260" s="156"/>
      <c r="AW260" s="156"/>
      <c r="AX260" s="242"/>
      <c r="AY260" s="243"/>
      <c r="AZ260" s="156">
        <f t="shared" ref="AZ260:AZ315" si="13">BA260</f>
        <v>21.75</v>
      </c>
      <c r="BA260" s="156">
        <f t="shared" ref="BA260:BA315" si="14">22-AM260-AN260-AP260-AQ260-AR260-AS260-AV260</f>
        <v>21.75</v>
      </c>
      <c r="BB260" s="156">
        <f>VLOOKUP(A260,过21点!A:AS,45,0)</f>
        <v>11</v>
      </c>
      <c r="BC260" s="156">
        <f>VLOOKUP(A260,过21点!A:AT,46,0)</f>
        <v>16</v>
      </c>
      <c r="BD260" s="156"/>
      <c r="BE260" s="156">
        <f>VLOOKUP(A260,过21点!A:AV,48,0)</f>
        <v>1.375</v>
      </c>
      <c r="BF260" s="156"/>
      <c r="BG260" s="156"/>
    </row>
    <row r="261" customHeight="1" spans="1:59">
      <c r="A261" s="199" t="s">
        <v>4273</v>
      </c>
      <c r="B261" s="199" t="s">
        <v>4224</v>
      </c>
      <c r="C261" s="199" t="s">
        <v>4274</v>
      </c>
      <c r="D261" s="199" t="s">
        <v>378</v>
      </c>
      <c r="E261" s="144" t="s">
        <v>4275</v>
      </c>
      <c r="F261" s="144" t="s">
        <v>4276</v>
      </c>
      <c r="G261" s="144"/>
      <c r="H261" s="144"/>
      <c r="I261" s="144" t="s">
        <v>4277</v>
      </c>
      <c r="J261" s="144" t="s">
        <v>4278</v>
      </c>
      <c r="K261" s="144" t="s">
        <v>4279</v>
      </c>
      <c r="L261" s="144" t="s">
        <v>4280</v>
      </c>
      <c r="M261" s="144" t="s">
        <v>4281</v>
      </c>
      <c r="N261" s="144"/>
      <c r="O261" s="144"/>
      <c r="P261" s="144" t="s">
        <v>4282</v>
      </c>
      <c r="Q261" s="144" t="s">
        <v>4283</v>
      </c>
      <c r="R261" s="144" t="s">
        <v>4284</v>
      </c>
      <c r="S261" s="144" t="s">
        <v>4285</v>
      </c>
      <c r="T261" s="144" t="s">
        <v>517</v>
      </c>
      <c r="U261" s="144"/>
      <c r="V261" s="144"/>
      <c r="W261" s="144" t="s">
        <v>4286</v>
      </c>
      <c r="X261" s="144" t="s">
        <v>4287</v>
      </c>
      <c r="Y261" s="144" t="s">
        <v>4288</v>
      </c>
      <c r="Z261" s="144" t="s">
        <v>4289</v>
      </c>
      <c r="AA261" s="144" t="s">
        <v>4290</v>
      </c>
      <c r="AB261" s="144"/>
      <c r="AC261" s="144"/>
      <c r="AD261" s="144" t="s">
        <v>4291</v>
      </c>
      <c r="AE261" s="144" t="s">
        <v>4292</v>
      </c>
      <c r="AF261" s="144" t="s">
        <v>4293</v>
      </c>
      <c r="AG261" s="144" t="s">
        <v>4294</v>
      </c>
      <c r="AH261" s="144" t="s">
        <v>3955</v>
      </c>
      <c r="AI261" s="144"/>
      <c r="AJ261" s="156"/>
      <c r="AK261" s="156"/>
      <c r="AL261" s="156">
        <f t="shared" si="12"/>
        <v>0</v>
      </c>
      <c r="AM261" s="156"/>
      <c r="AN261" s="156"/>
      <c r="AO261" s="156"/>
      <c r="AP261" s="156"/>
      <c r="AQ261" s="156"/>
      <c r="AR261" s="156"/>
      <c r="AS261" s="156"/>
      <c r="AT261" s="156"/>
      <c r="AU261" s="156"/>
      <c r="AV261" s="156"/>
      <c r="AW261" s="156"/>
      <c r="AX261" s="242"/>
      <c r="AY261" s="243"/>
      <c r="AZ261" s="156">
        <f t="shared" si="13"/>
        <v>22</v>
      </c>
      <c r="BA261" s="156">
        <f t="shared" si="14"/>
        <v>22</v>
      </c>
      <c r="BB261" s="156">
        <f>VLOOKUP(A261,过21点!A:AS,45,0)</f>
        <v>0</v>
      </c>
      <c r="BC261" s="156">
        <f>VLOOKUP(A261,过21点!A:AT,46,0)</f>
        <v>0</v>
      </c>
      <c r="BD261" s="156"/>
      <c r="BE261" s="156">
        <f>VLOOKUP(A261,过21点!A:AV,48,0)</f>
        <v>0</v>
      </c>
      <c r="BF261" s="156"/>
      <c r="BG261" s="156"/>
    </row>
    <row r="262" customHeight="1" spans="1:59">
      <c r="A262" s="199" t="s">
        <v>4295</v>
      </c>
      <c r="B262" s="199" t="s">
        <v>4224</v>
      </c>
      <c r="C262" s="199" t="s">
        <v>4274</v>
      </c>
      <c r="D262" s="199" t="s">
        <v>378</v>
      </c>
      <c r="E262" s="144" t="s">
        <v>4296</v>
      </c>
      <c r="F262" s="144" t="s">
        <v>4297</v>
      </c>
      <c r="G262" s="144"/>
      <c r="H262" s="144"/>
      <c r="I262" s="246" t="s">
        <v>4298</v>
      </c>
      <c r="J262" s="144" t="s">
        <v>4299</v>
      </c>
      <c r="K262" s="144" t="s">
        <v>4300</v>
      </c>
      <c r="L262" s="144" t="s">
        <v>4301</v>
      </c>
      <c r="M262" s="144" t="s">
        <v>4302</v>
      </c>
      <c r="N262" s="144"/>
      <c r="O262" s="144"/>
      <c r="P262" s="144" t="s">
        <v>4303</v>
      </c>
      <c r="Q262" s="144" t="s">
        <v>385</v>
      </c>
      <c r="R262" s="144" t="s">
        <v>4304</v>
      </c>
      <c r="S262" s="144" t="s">
        <v>881</v>
      </c>
      <c r="T262" s="144" t="s">
        <v>4305</v>
      </c>
      <c r="U262" s="144"/>
      <c r="V262" s="144"/>
      <c r="W262" s="144" t="s">
        <v>1800</v>
      </c>
      <c r="X262" s="144" t="s">
        <v>4306</v>
      </c>
      <c r="Y262" s="144" t="s">
        <v>4307</v>
      </c>
      <c r="Z262" s="144" t="s">
        <v>4308</v>
      </c>
      <c r="AA262" s="144" t="s">
        <v>4309</v>
      </c>
      <c r="AB262" s="144"/>
      <c r="AC262" s="144"/>
      <c r="AD262" s="144" t="s">
        <v>334</v>
      </c>
      <c r="AE262" s="144" t="s">
        <v>3357</v>
      </c>
      <c r="AF262" s="144" t="s">
        <v>4310</v>
      </c>
      <c r="AG262" s="144" t="s">
        <v>4311</v>
      </c>
      <c r="AH262" s="144" t="s">
        <v>382</v>
      </c>
      <c r="AI262" s="144"/>
      <c r="AJ262" s="156"/>
      <c r="AK262" s="156"/>
      <c r="AL262" s="156">
        <f t="shared" si="12"/>
        <v>0</v>
      </c>
      <c r="AM262" s="156">
        <f>VLOOKUP(A262,匹配!E:L,8,0)</f>
        <v>0</v>
      </c>
      <c r="AN262" s="156">
        <f>VLOOKUP(A262,匹配!E:F,2,0)</f>
        <v>0</v>
      </c>
      <c r="AO262" s="156"/>
      <c r="AP262" s="156">
        <f>VLOOKUP(A262,匹配!E:H,4,0)</f>
        <v>0</v>
      </c>
      <c r="AQ262" s="156">
        <f>VLOOKUP(A262,匹配!E:N,10,0)</f>
        <v>0</v>
      </c>
      <c r="AR262" s="156">
        <f>VLOOKUP(A262,匹配!E:I,5,0)</f>
        <v>0.5</v>
      </c>
      <c r="AS262" s="156">
        <f>VLOOKUP(A262,匹配!E:K,7,0)</f>
        <v>0</v>
      </c>
      <c r="AT262" s="156"/>
      <c r="AU262" s="156">
        <f>VLOOKUP(A262,匹配!E:M,9,0)</f>
        <v>0</v>
      </c>
      <c r="AV262" s="156"/>
      <c r="AW262" s="156"/>
      <c r="AX262" s="242"/>
      <c r="AY262" s="243"/>
      <c r="AZ262" s="156">
        <f t="shared" si="13"/>
        <v>21.5</v>
      </c>
      <c r="BA262" s="156">
        <f t="shared" si="14"/>
        <v>21.5</v>
      </c>
      <c r="BB262" s="156">
        <f>VLOOKUP(A262,过21点!A:AS,45,0)</f>
        <v>0</v>
      </c>
      <c r="BC262" s="156">
        <f>VLOOKUP(A262,过21点!A:AT,46,0)</f>
        <v>1</v>
      </c>
      <c r="BD262" s="156"/>
      <c r="BE262" s="156">
        <f>VLOOKUP(A262,过21点!A:AV,48,0)</f>
        <v>0</v>
      </c>
      <c r="BF262" s="156"/>
      <c r="BG262" s="156"/>
    </row>
    <row r="263" customHeight="1" spans="1:59">
      <c r="A263" s="240" t="s">
        <v>4312</v>
      </c>
      <c r="B263" s="199" t="s">
        <v>53</v>
      </c>
      <c r="C263" s="199" t="s">
        <v>4313</v>
      </c>
      <c r="D263" s="199" t="s">
        <v>115</v>
      </c>
      <c r="E263" s="142" t="s">
        <v>4314</v>
      </c>
      <c r="F263" s="142" t="s">
        <v>4315</v>
      </c>
      <c r="G263" s="144"/>
      <c r="H263" s="144"/>
      <c r="I263" s="155" t="s">
        <v>4316</v>
      </c>
      <c r="J263" s="155" t="s">
        <v>4317</v>
      </c>
      <c r="K263" s="144" t="s">
        <v>2538</v>
      </c>
      <c r="L263" s="142" t="s">
        <v>4318</v>
      </c>
      <c r="M263" s="141" t="s">
        <v>2470</v>
      </c>
      <c r="N263" s="144"/>
      <c r="O263" s="144"/>
      <c r="P263" s="155" t="s">
        <v>123</v>
      </c>
      <c r="Q263" s="144" t="s">
        <v>4319</v>
      </c>
      <c r="R263" s="142" t="s">
        <v>4320</v>
      </c>
      <c r="S263" s="142" t="s">
        <v>4321</v>
      </c>
      <c r="T263" s="155" t="s">
        <v>4322</v>
      </c>
      <c r="U263" s="144"/>
      <c r="V263" s="144"/>
      <c r="W263" s="142" t="s">
        <v>4323</v>
      </c>
      <c r="X263" s="155" t="s">
        <v>4324</v>
      </c>
      <c r="Y263" s="142" t="s">
        <v>4325</v>
      </c>
      <c r="Z263" s="231">
        <v>0.935416666666667</v>
      </c>
      <c r="AA263" s="155" t="s">
        <v>4326</v>
      </c>
      <c r="AB263" s="144"/>
      <c r="AC263" s="144"/>
      <c r="AD263" s="144"/>
      <c r="AE263" s="144"/>
      <c r="AF263" s="144"/>
      <c r="AG263" s="144"/>
      <c r="AH263" s="144"/>
      <c r="AI263" s="144"/>
      <c r="AJ263" s="156"/>
      <c r="AK263" s="156"/>
      <c r="AL263" s="156">
        <f t="shared" si="12"/>
        <v>0</v>
      </c>
      <c r="AM263" s="156">
        <f>VLOOKUP(A263,匹配!E:L,8,0)</f>
        <v>0</v>
      </c>
      <c r="AN263" s="156">
        <f>VLOOKUP(A263,匹配!E:F,2,0)</f>
        <v>0</v>
      </c>
      <c r="AO263" s="156"/>
      <c r="AP263" s="156">
        <f>VLOOKUP(A263,匹配!E:H,4,0)</f>
        <v>0</v>
      </c>
      <c r="AQ263" s="156">
        <f>VLOOKUP(A263,匹配!E:N,10,0)</f>
        <v>0</v>
      </c>
      <c r="AR263" s="156">
        <f>VLOOKUP(A263,匹配!E:I,5,0)</f>
        <v>0</v>
      </c>
      <c r="AS263" s="156">
        <f>VLOOKUP(A263,匹配!E:K,7,0)</f>
        <v>0</v>
      </c>
      <c r="AT263" s="156"/>
      <c r="AU263" s="156">
        <v>1.375</v>
      </c>
      <c r="AV263" s="156">
        <f>VLOOKUP(A263,离职!A:D,4,0)</f>
        <v>5</v>
      </c>
      <c r="AW263" s="156"/>
      <c r="AX263" s="242"/>
      <c r="AY263" s="243">
        <f>VLOOKUP(A263,离职!A:C,3,0)</f>
        <v>43182</v>
      </c>
      <c r="AZ263" s="156">
        <f t="shared" si="13"/>
        <v>17</v>
      </c>
      <c r="BA263" s="156">
        <f t="shared" si="14"/>
        <v>17</v>
      </c>
      <c r="BB263" s="156">
        <f>VLOOKUP(A263,过21点!A:AS,45,0)</f>
        <v>10</v>
      </c>
      <c r="BC263" s="156">
        <f>VLOOKUP(A263,过21点!A:AT,46,0)</f>
        <v>11</v>
      </c>
      <c r="BD263" s="156"/>
      <c r="BE263" s="156">
        <f>VLOOKUP(A263,过21点!A:AV,48,0)</f>
        <v>1.5</v>
      </c>
      <c r="BF263" s="156"/>
      <c r="BG263" s="156"/>
    </row>
    <row r="264" customHeight="1" spans="1:59">
      <c r="A264" s="247" t="s">
        <v>4327</v>
      </c>
      <c r="B264" s="199" t="s">
        <v>53</v>
      </c>
      <c r="C264" s="199" t="s">
        <v>4313</v>
      </c>
      <c r="D264" s="199" t="s">
        <v>115</v>
      </c>
      <c r="E264" s="144" t="s">
        <v>4328</v>
      </c>
      <c r="F264" s="144" t="s">
        <v>4329</v>
      </c>
      <c r="G264" s="144"/>
      <c r="H264" s="144" t="s">
        <v>4330</v>
      </c>
      <c r="I264" s="144" t="s">
        <v>4331</v>
      </c>
      <c r="J264" s="144" t="s">
        <v>4332</v>
      </c>
      <c r="K264" s="144" t="s">
        <v>4333</v>
      </c>
      <c r="L264" s="144" t="s">
        <v>4334</v>
      </c>
      <c r="M264" s="143" t="s">
        <v>4335</v>
      </c>
      <c r="N264" s="144"/>
      <c r="O264" s="144"/>
      <c r="P264" s="144" t="s">
        <v>4336</v>
      </c>
      <c r="Q264" s="144" t="s">
        <v>4337</v>
      </c>
      <c r="R264" s="144" t="s">
        <v>4338</v>
      </c>
      <c r="S264" s="144" t="s">
        <v>4339</v>
      </c>
      <c r="T264" s="144" t="s">
        <v>4340</v>
      </c>
      <c r="U264" s="144"/>
      <c r="V264" s="144"/>
      <c r="W264" s="144" t="s">
        <v>4341</v>
      </c>
      <c r="X264" s="144" t="s">
        <v>4342</v>
      </c>
      <c r="Y264" s="144" t="s">
        <v>4343</v>
      </c>
      <c r="Z264" s="144" t="s">
        <v>4344</v>
      </c>
      <c r="AA264" s="144" t="s">
        <v>4345</v>
      </c>
      <c r="AB264" s="144"/>
      <c r="AC264" s="144" t="s">
        <v>4346</v>
      </c>
      <c r="AD264" s="144" t="s">
        <v>4347</v>
      </c>
      <c r="AE264" s="144" t="s">
        <v>4348</v>
      </c>
      <c r="AF264" s="144" t="s">
        <v>4349</v>
      </c>
      <c r="AG264" s="144" t="s">
        <v>4350</v>
      </c>
      <c r="AH264" s="144" t="s">
        <v>4351</v>
      </c>
      <c r="AI264" s="144"/>
      <c r="AJ264" s="156"/>
      <c r="AK264" s="156">
        <f>VLOOKUP(A264,匹配!A:B,2,0)</f>
        <v>1</v>
      </c>
      <c r="AL264" s="156">
        <f t="shared" si="12"/>
        <v>1</v>
      </c>
      <c r="AM264" s="156"/>
      <c r="AN264" s="156"/>
      <c r="AO264" s="156"/>
      <c r="AP264" s="156"/>
      <c r="AQ264" s="156"/>
      <c r="AR264" s="156"/>
      <c r="AS264" s="156"/>
      <c r="AT264" s="156"/>
      <c r="AU264" s="156"/>
      <c r="AV264" s="156"/>
      <c r="AW264" s="156"/>
      <c r="AX264" s="242"/>
      <c r="AY264" s="243"/>
      <c r="AZ264" s="156">
        <f t="shared" si="13"/>
        <v>22</v>
      </c>
      <c r="BA264" s="156">
        <f t="shared" si="14"/>
        <v>22</v>
      </c>
      <c r="BB264" s="156">
        <f>VLOOKUP(A264,过21点!A:AS,45,0)</f>
        <v>10</v>
      </c>
      <c r="BC264" s="156">
        <f>VLOOKUP(A264,过21点!A:AT,46,0)</f>
        <v>13</v>
      </c>
      <c r="BD264" s="156"/>
      <c r="BE264" s="156">
        <f>VLOOKUP(A264,过21点!A:AV,48,0)</f>
        <v>0.625</v>
      </c>
      <c r="BF264" s="156"/>
      <c r="BG264" s="156"/>
    </row>
    <row r="265" customHeight="1" spans="1:59">
      <c r="A265" s="247" t="s">
        <v>4352</v>
      </c>
      <c r="B265" s="199" t="s">
        <v>53</v>
      </c>
      <c r="C265" s="199" t="s">
        <v>4313</v>
      </c>
      <c r="D265" s="199" t="s">
        <v>115</v>
      </c>
      <c r="E265" s="144" t="s">
        <v>2543</v>
      </c>
      <c r="F265" s="144" t="s">
        <v>4353</v>
      </c>
      <c r="G265" s="144"/>
      <c r="H265" s="144"/>
      <c r="I265" s="144" t="s">
        <v>4354</v>
      </c>
      <c r="J265" s="144" t="s">
        <v>4355</v>
      </c>
      <c r="K265" s="144" t="s">
        <v>4356</v>
      </c>
      <c r="L265" s="143"/>
      <c r="M265" s="143"/>
      <c r="N265" s="144"/>
      <c r="O265" s="144"/>
      <c r="P265" s="144" t="s">
        <v>4357</v>
      </c>
      <c r="Q265" s="144" t="s">
        <v>4358</v>
      </c>
      <c r="R265" s="144" t="s">
        <v>4359</v>
      </c>
      <c r="S265" s="144" t="s">
        <v>506</v>
      </c>
      <c r="T265" s="155" t="s">
        <v>1791</v>
      </c>
      <c r="U265" s="144" t="s">
        <v>4360</v>
      </c>
      <c r="V265" s="144"/>
      <c r="W265" s="144" t="s">
        <v>4361</v>
      </c>
      <c r="X265" s="144" t="s">
        <v>4362</v>
      </c>
      <c r="Y265" s="144" t="s">
        <v>4363</v>
      </c>
      <c r="Z265" s="144" t="s">
        <v>4364</v>
      </c>
      <c r="AA265" s="144" t="s">
        <v>4365</v>
      </c>
      <c r="AB265" s="144"/>
      <c r="AC265" s="144"/>
      <c r="AD265" s="142" t="s">
        <v>4267</v>
      </c>
      <c r="AE265" s="144" t="s">
        <v>4366</v>
      </c>
      <c r="AF265" s="144" t="s">
        <v>4367</v>
      </c>
      <c r="AG265" s="144" t="s">
        <v>4368</v>
      </c>
      <c r="AH265" s="144" t="s">
        <v>4369</v>
      </c>
      <c r="AI265" s="144"/>
      <c r="AJ265" s="156"/>
      <c r="AK265" s="156"/>
      <c r="AL265" s="156">
        <f t="shared" si="12"/>
        <v>0</v>
      </c>
      <c r="AM265" s="156">
        <f>VLOOKUP(A265,匹配!E:L,8,0)</f>
        <v>0</v>
      </c>
      <c r="AN265" s="156">
        <f>VLOOKUP(A265,匹配!E:F,2,0)</f>
        <v>0</v>
      </c>
      <c r="AO265" s="156"/>
      <c r="AP265" s="156">
        <f>VLOOKUP(A265,匹配!E:H,4,0)</f>
        <v>0</v>
      </c>
      <c r="AQ265" s="156">
        <f>VLOOKUP(A265,匹配!E:N,10,0)</f>
        <v>0</v>
      </c>
      <c r="AR265" s="156">
        <f>VLOOKUP(A265,匹配!E:I,5,0)</f>
        <v>0</v>
      </c>
      <c r="AS265" s="156">
        <f>VLOOKUP(A265,匹配!E:K,7,0)</f>
        <v>0</v>
      </c>
      <c r="AT265" s="156"/>
      <c r="AU265" s="156">
        <f>VLOOKUP(A265,匹配!E:M,9,0)</f>
        <v>2</v>
      </c>
      <c r="AV265" s="156"/>
      <c r="AW265" s="156"/>
      <c r="AX265" s="242"/>
      <c r="AY265" s="243"/>
      <c r="AZ265" s="156">
        <f t="shared" si="13"/>
        <v>22</v>
      </c>
      <c r="BA265" s="156">
        <f t="shared" si="14"/>
        <v>22</v>
      </c>
      <c r="BB265" s="156">
        <f>VLOOKUP(A265,过21点!A:AS,45,0)</f>
        <v>9</v>
      </c>
      <c r="BC265" s="156">
        <f>VLOOKUP(A265,过21点!A:AT,46,0)</f>
        <v>16</v>
      </c>
      <c r="BD265" s="156"/>
      <c r="BE265" s="156">
        <f>VLOOKUP(A265,过21点!A:AV,48,0)</f>
        <v>1</v>
      </c>
      <c r="BF265" s="156"/>
      <c r="BG265" s="156"/>
    </row>
    <row r="266" customHeight="1" spans="1:59">
      <c r="A266" s="240" t="s">
        <v>4370</v>
      </c>
      <c r="B266" s="199" t="s">
        <v>53</v>
      </c>
      <c r="C266" s="199" t="s">
        <v>4371</v>
      </c>
      <c r="D266" s="199" t="s">
        <v>4372</v>
      </c>
      <c r="E266" s="155" t="s">
        <v>4373</v>
      </c>
      <c r="F266" s="155" t="s">
        <v>4374</v>
      </c>
      <c r="G266" s="144"/>
      <c r="H266" s="144"/>
      <c r="I266" s="143"/>
      <c r="J266" s="155" t="s">
        <v>4375</v>
      </c>
      <c r="K266" s="142" t="s">
        <v>4376</v>
      </c>
      <c r="L266" s="155" t="s">
        <v>4377</v>
      </c>
      <c r="M266" s="142" t="s">
        <v>4378</v>
      </c>
      <c r="N266" s="144"/>
      <c r="O266" s="143"/>
      <c r="P266" s="143"/>
      <c r="Q266" s="155" t="s">
        <v>4379</v>
      </c>
      <c r="R266" s="155" t="s">
        <v>934</v>
      </c>
      <c r="S266" s="143" t="s">
        <v>4380</v>
      </c>
      <c r="T266" s="143"/>
      <c r="U266" s="144"/>
      <c r="V266" s="144"/>
      <c r="W266" s="142" t="s">
        <v>4381</v>
      </c>
      <c r="X266" s="141" t="s">
        <v>2470</v>
      </c>
      <c r="Y266" s="142" t="s">
        <v>4382</v>
      </c>
      <c r="Z266" s="155" t="s">
        <v>4383</v>
      </c>
      <c r="AA266" s="155" t="s">
        <v>4384</v>
      </c>
      <c r="AB266" s="144"/>
      <c r="AC266" s="144"/>
      <c r="AD266" s="142" t="s">
        <v>4385</v>
      </c>
      <c r="AE266" s="141" t="s">
        <v>897</v>
      </c>
      <c r="AF266" s="141" t="s">
        <v>897</v>
      </c>
      <c r="AG266" s="144"/>
      <c r="AH266" s="144"/>
      <c r="AI266" s="144"/>
      <c r="AJ266" s="156"/>
      <c r="AK266" s="156"/>
      <c r="AL266" s="156">
        <f t="shared" si="12"/>
        <v>0</v>
      </c>
      <c r="AM266" s="156">
        <v>3</v>
      </c>
      <c r="AN266" s="156">
        <f>VLOOKUP(A266,匹配!E:F,2,0)</f>
        <v>0</v>
      </c>
      <c r="AO266" s="156"/>
      <c r="AP266" s="156">
        <f>VLOOKUP(A266,匹配!E:H,4,0)</f>
        <v>0</v>
      </c>
      <c r="AQ266" s="156">
        <f>VLOOKUP(A266,匹配!E:N,10,0)</f>
        <v>0</v>
      </c>
      <c r="AR266" s="156">
        <f>VLOOKUP(A266,匹配!E:I,5,0)</f>
        <v>0</v>
      </c>
      <c r="AS266" s="156">
        <f>VLOOKUP(A266,匹配!E:K,7,0)</f>
        <v>0</v>
      </c>
      <c r="AT266" s="156"/>
      <c r="AU266" s="156">
        <v>3</v>
      </c>
      <c r="AV266" s="156">
        <f>VLOOKUP(A266,离职!A:D,4,0)</f>
        <v>1</v>
      </c>
      <c r="AW266" s="156"/>
      <c r="AX266" s="242"/>
      <c r="AY266" s="243">
        <f>VLOOKUP(A266,离职!A:C,3,0)</f>
        <v>43188</v>
      </c>
      <c r="AZ266" s="156">
        <f t="shared" si="13"/>
        <v>18</v>
      </c>
      <c r="BA266" s="156">
        <f t="shared" si="14"/>
        <v>18</v>
      </c>
      <c r="BB266" s="156">
        <f>VLOOKUP(A266,过21点!A:AS,45,0)</f>
        <v>0</v>
      </c>
      <c r="BC266" s="156">
        <f>VLOOKUP(A266,过21点!A:AT,46,0)</f>
        <v>1</v>
      </c>
      <c r="BD266" s="156"/>
      <c r="BE266" s="156">
        <f>VLOOKUP(A266,过21点!A:AV,48,0)</f>
        <v>0</v>
      </c>
      <c r="BF266" s="156">
        <f>VLOOKUP(A266,匹配!R:S,2,0)</f>
        <v>2</v>
      </c>
      <c r="BG266" s="156"/>
    </row>
    <row r="267" customHeight="1" spans="1:59">
      <c r="A267" s="247" t="s">
        <v>4386</v>
      </c>
      <c r="B267" s="199" t="s">
        <v>53</v>
      </c>
      <c r="C267" s="199" t="s">
        <v>4387</v>
      </c>
      <c r="D267" s="199" t="s">
        <v>4388</v>
      </c>
      <c r="E267" s="155" t="s">
        <v>191</v>
      </c>
      <c r="F267" s="155" t="s">
        <v>4389</v>
      </c>
      <c r="G267" s="144"/>
      <c r="H267" s="144"/>
      <c r="I267" s="155" t="s">
        <v>1973</v>
      </c>
      <c r="J267" s="155" t="s">
        <v>4390</v>
      </c>
      <c r="K267" s="155" t="s">
        <v>4391</v>
      </c>
      <c r="L267" s="155" t="s">
        <v>4392</v>
      </c>
      <c r="M267" s="155" t="s">
        <v>4393</v>
      </c>
      <c r="N267" s="144"/>
      <c r="O267" s="144"/>
      <c r="P267" s="155" t="s">
        <v>3258</v>
      </c>
      <c r="Q267" s="142" t="s">
        <v>4394</v>
      </c>
      <c r="R267" s="155" t="s">
        <v>3230</v>
      </c>
      <c r="S267" s="155" t="s">
        <v>4395</v>
      </c>
      <c r="T267" s="155" t="s">
        <v>4396</v>
      </c>
      <c r="U267" s="144"/>
      <c r="V267" s="144"/>
      <c r="W267" s="155" t="s">
        <v>4397</v>
      </c>
      <c r="X267" s="155" t="s">
        <v>4396</v>
      </c>
      <c r="Y267" s="155" t="s">
        <v>1706</v>
      </c>
      <c r="Z267" s="155" t="s">
        <v>3842</v>
      </c>
      <c r="AA267" s="155" t="s">
        <v>4398</v>
      </c>
      <c r="AB267" s="144"/>
      <c r="AC267" s="144"/>
      <c r="AD267" s="155" t="s">
        <v>4391</v>
      </c>
      <c r="AE267" s="155" t="s">
        <v>4399</v>
      </c>
      <c r="AF267" s="155" t="s">
        <v>4400</v>
      </c>
      <c r="AG267" s="155" t="s">
        <v>3165</v>
      </c>
      <c r="AH267" s="155" t="s">
        <v>4398</v>
      </c>
      <c r="AI267" s="144"/>
      <c r="AJ267" s="156"/>
      <c r="AK267" s="156"/>
      <c r="AL267" s="156">
        <f t="shared" si="12"/>
        <v>0</v>
      </c>
      <c r="AM267" s="156"/>
      <c r="AN267" s="156"/>
      <c r="AO267" s="156"/>
      <c r="AP267" s="156"/>
      <c r="AQ267" s="156"/>
      <c r="AR267" s="156"/>
      <c r="AS267" s="156"/>
      <c r="AT267" s="156"/>
      <c r="AU267" s="156"/>
      <c r="AV267" s="156"/>
      <c r="AW267" s="156"/>
      <c r="AX267" s="242"/>
      <c r="AY267" s="243"/>
      <c r="AZ267" s="156">
        <f t="shared" si="13"/>
        <v>22</v>
      </c>
      <c r="BA267" s="156">
        <f t="shared" si="14"/>
        <v>22</v>
      </c>
      <c r="BB267" s="156">
        <f>VLOOKUP(A267,过21点!A:AS,45,0)</f>
        <v>14</v>
      </c>
      <c r="BC267" s="156">
        <f>VLOOKUP(A267,过21点!A:AT,46,0)</f>
        <v>20</v>
      </c>
      <c r="BD267" s="156"/>
      <c r="BE267" s="156">
        <f>VLOOKUP(A267,过21点!A:AV,48,0)</f>
        <v>1.25</v>
      </c>
      <c r="BF267" s="156"/>
      <c r="BG267" s="156"/>
    </row>
    <row r="268" customHeight="1" spans="1:59">
      <c r="A268" s="247" t="s">
        <v>4401</v>
      </c>
      <c r="B268" s="199" t="s">
        <v>53</v>
      </c>
      <c r="C268" s="199" t="s">
        <v>4402</v>
      </c>
      <c r="D268" s="199" t="s">
        <v>4403</v>
      </c>
      <c r="E268" s="144" t="s">
        <v>4404</v>
      </c>
      <c r="F268" s="144" t="s">
        <v>4405</v>
      </c>
      <c r="G268" s="144"/>
      <c r="H268" s="144"/>
      <c r="I268" s="144" t="s">
        <v>4406</v>
      </c>
      <c r="J268" s="142" t="s">
        <v>4407</v>
      </c>
      <c r="K268" s="142" t="s">
        <v>4408</v>
      </c>
      <c r="L268" s="144" t="s">
        <v>4409</v>
      </c>
      <c r="M268" s="144" t="s">
        <v>4410</v>
      </c>
      <c r="N268" s="144"/>
      <c r="O268" s="144"/>
      <c r="P268" s="144" t="s">
        <v>4411</v>
      </c>
      <c r="Q268" s="144" t="s">
        <v>4412</v>
      </c>
      <c r="R268" s="144" t="s">
        <v>4413</v>
      </c>
      <c r="S268" s="144" t="s">
        <v>4414</v>
      </c>
      <c r="T268" s="142" t="s">
        <v>4415</v>
      </c>
      <c r="U268" s="144"/>
      <c r="V268" s="144"/>
      <c r="W268" s="144" t="s">
        <v>4416</v>
      </c>
      <c r="X268" s="144" t="s">
        <v>4417</v>
      </c>
      <c r="Y268" s="144" t="s">
        <v>2995</v>
      </c>
      <c r="Z268" s="144" t="s">
        <v>3110</v>
      </c>
      <c r="AA268" s="144" t="s">
        <v>4418</v>
      </c>
      <c r="AB268" s="144"/>
      <c r="AC268" s="144"/>
      <c r="AD268" s="144" t="s">
        <v>4419</v>
      </c>
      <c r="AE268" s="144" t="s">
        <v>4420</v>
      </c>
      <c r="AF268" s="144" t="s">
        <v>4421</v>
      </c>
      <c r="AG268" s="144" t="s">
        <v>4422</v>
      </c>
      <c r="AH268" s="144" t="s">
        <v>4423</v>
      </c>
      <c r="AI268" s="144"/>
      <c r="AJ268" s="156"/>
      <c r="AK268" s="156"/>
      <c r="AL268" s="156">
        <f t="shared" si="12"/>
        <v>0</v>
      </c>
      <c r="AM268" s="156"/>
      <c r="AN268" s="156"/>
      <c r="AO268" s="156"/>
      <c r="AP268" s="156"/>
      <c r="AQ268" s="156"/>
      <c r="AR268" s="156"/>
      <c r="AS268" s="156"/>
      <c r="AT268" s="156"/>
      <c r="AU268" s="156"/>
      <c r="AV268" s="156"/>
      <c r="AW268" s="156"/>
      <c r="AX268" s="242"/>
      <c r="AY268" s="243"/>
      <c r="AZ268" s="156">
        <f t="shared" si="13"/>
        <v>22</v>
      </c>
      <c r="BA268" s="156">
        <f t="shared" si="14"/>
        <v>22</v>
      </c>
      <c r="BB268" s="156">
        <f>VLOOKUP(A268,过21点!A:AS,45,0)</f>
        <v>16</v>
      </c>
      <c r="BC268" s="156">
        <f>VLOOKUP(A268,过21点!A:AT,46,0)</f>
        <v>22</v>
      </c>
      <c r="BD268" s="156"/>
      <c r="BE268" s="156">
        <f>VLOOKUP(A268,过21点!A:AV,48,0)</f>
        <v>0.75</v>
      </c>
      <c r="BF268" s="156"/>
      <c r="BG268" s="156"/>
    </row>
    <row r="269" customHeight="1" spans="1:59">
      <c r="A269" s="247" t="s">
        <v>4424</v>
      </c>
      <c r="B269" s="199" t="s">
        <v>53</v>
      </c>
      <c r="C269" s="199" t="s">
        <v>4402</v>
      </c>
      <c r="D269" s="199" t="s">
        <v>4425</v>
      </c>
      <c r="E269" s="143"/>
      <c r="F269" s="143"/>
      <c r="G269" s="143"/>
      <c r="H269" s="144"/>
      <c r="I269" s="142" t="s">
        <v>4426</v>
      </c>
      <c r="J269" s="142" t="s">
        <v>4427</v>
      </c>
      <c r="K269" s="144" t="s">
        <v>4428</v>
      </c>
      <c r="L269" s="142" t="s">
        <v>4429</v>
      </c>
      <c r="M269" s="142" t="s">
        <v>4430</v>
      </c>
      <c r="N269" s="144"/>
      <c r="O269" s="144"/>
      <c r="P269" s="142" t="s">
        <v>4431</v>
      </c>
      <c r="Q269" s="142" t="s">
        <v>4432</v>
      </c>
      <c r="R269" s="142" t="s">
        <v>4433</v>
      </c>
      <c r="S269" s="142" t="s">
        <v>4434</v>
      </c>
      <c r="T269" s="142" t="s">
        <v>4435</v>
      </c>
      <c r="U269" s="144"/>
      <c r="V269" s="144"/>
      <c r="W269" s="142" t="s">
        <v>4436</v>
      </c>
      <c r="X269" s="142" t="s">
        <v>4437</v>
      </c>
      <c r="Y269" s="142" t="s">
        <v>4438</v>
      </c>
      <c r="Z269" s="142" t="s">
        <v>4439</v>
      </c>
      <c r="AA269" s="142" t="s">
        <v>4440</v>
      </c>
      <c r="AB269" s="144"/>
      <c r="AC269" s="144"/>
      <c r="AD269" s="142" t="s">
        <v>4441</v>
      </c>
      <c r="AE269" s="142" t="s">
        <v>4442</v>
      </c>
      <c r="AF269" s="142" t="s">
        <v>4443</v>
      </c>
      <c r="AG269" s="142" t="s">
        <v>4444</v>
      </c>
      <c r="AH269" s="142" t="s">
        <v>4445</v>
      </c>
      <c r="AI269" s="144"/>
      <c r="AJ269" s="156"/>
      <c r="AK269" s="156"/>
      <c r="AL269" s="156">
        <f t="shared" si="12"/>
        <v>0</v>
      </c>
      <c r="AM269" s="156"/>
      <c r="AN269" s="156"/>
      <c r="AO269" s="156"/>
      <c r="AP269" s="156"/>
      <c r="AQ269" s="156"/>
      <c r="AR269" s="156"/>
      <c r="AS269" s="156"/>
      <c r="AT269" s="156"/>
      <c r="AU269" s="156"/>
      <c r="AV269" s="156"/>
      <c r="AW269" s="156"/>
      <c r="AX269" s="242"/>
      <c r="AY269" s="243"/>
      <c r="AZ269" s="156">
        <f t="shared" si="13"/>
        <v>22</v>
      </c>
      <c r="BA269" s="156">
        <f t="shared" si="14"/>
        <v>22</v>
      </c>
      <c r="BB269" s="156">
        <f>VLOOKUP(A269,过21点!A:AS,45,0)</f>
        <v>9</v>
      </c>
      <c r="BC269" s="156">
        <f>VLOOKUP(A269,过21点!A:AT,46,0)</f>
        <v>20</v>
      </c>
      <c r="BD269" s="156"/>
      <c r="BE269" s="156">
        <f>VLOOKUP(A269,过21点!A:AV,48,0)</f>
        <v>0.125</v>
      </c>
      <c r="BF269" s="156"/>
      <c r="BG269" s="156"/>
    </row>
    <row r="270" customHeight="1" spans="1:59">
      <c r="A270" s="247" t="s">
        <v>4446</v>
      </c>
      <c r="B270" s="199" t="s">
        <v>53</v>
      </c>
      <c r="C270" s="199" t="s">
        <v>4447</v>
      </c>
      <c r="D270" s="199" t="s">
        <v>4448</v>
      </c>
      <c r="E270" s="142" t="s">
        <v>4449</v>
      </c>
      <c r="F270" s="142" t="s">
        <v>4450</v>
      </c>
      <c r="G270" s="144"/>
      <c r="H270" s="144"/>
      <c r="I270" s="142" t="s">
        <v>4451</v>
      </c>
      <c r="J270" s="142" t="s">
        <v>4452</v>
      </c>
      <c r="K270" s="142" t="s">
        <v>4453</v>
      </c>
      <c r="L270" s="142" t="s">
        <v>4454</v>
      </c>
      <c r="M270" s="142" t="s">
        <v>4455</v>
      </c>
      <c r="N270" s="144"/>
      <c r="O270" s="144"/>
      <c r="P270" s="142" t="s">
        <v>4456</v>
      </c>
      <c r="Q270" s="142" t="s">
        <v>3228</v>
      </c>
      <c r="R270" s="142" t="s">
        <v>4457</v>
      </c>
      <c r="S270" s="142" t="s">
        <v>4458</v>
      </c>
      <c r="T270" s="142" t="s">
        <v>4459</v>
      </c>
      <c r="U270" s="144"/>
      <c r="V270" s="144"/>
      <c r="W270" s="142" t="s">
        <v>4460</v>
      </c>
      <c r="X270" s="142" t="s">
        <v>4461</v>
      </c>
      <c r="Y270" s="142" t="s">
        <v>4462</v>
      </c>
      <c r="Z270" s="142" t="s">
        <v>4463</v>
      </c>
      <c r="AA270" s="142" t="s">
        <v>4464</v>
      </c>
      <c r="AB270" s="144"/>
      <c r="AC270" s="144"/>
      <c r="AD270" s="142" t="s">
        <v>4465</v>
      </c>
      <c r="AE270" s="142" t="s">
        <v>4466</v>
      </c>
      <c r="AF270" s="142" t="s">
        <v>4467</v>
      </c>
      <c r="AG270" s="155" t="s">
        <v>3777</v>
      </c>
      <c r="AH270" s="142" t="s">
        <v>4468</v>
      </c>
      <c r="AI270" s="144"/>
      <c r="AJ270" s="156"/>
      <c r="AK270" s="156"/>
      <c r="AL270" s="156">
        <f t="shared" si="12"/>
        <v>0</v>
      </c>
      <c r="AM270" s="156"/>
      <c r="AN270" s="156"/>
      <c r="AO270" s="156"/>
      <c r="AP270" s="156"/>
      <c r="AQ270" s="156"/>
      <c r="AR270" s="156"/>
      <c r="AS270" s="156"/>
      <c r="AT270" s="156"/>
      <c r="AU270" s="156"/>
      <c r="AV270" s="156"/>
      <c r="AW270" s="156"/>
      <c r="AX270" s="242"/>
      <c r="AY270" s="243"/>
      <c r="AZ270" s="156">
        <f t="shared" si="13"/>
        <v>22</v>
      </c>
      <c r="BA270" s="156">
        <f t="shared" si="14"/>
        <v>22</v>
      </c>
      <c r="BB270" s="156">
        <f>VLOOKUP(A270,过21点!A:AS,45,0)</f>
        <v>9</v>
      </c>
      <c r="BC270" s="156">
        <f>VLOOKUP(A270,过21点!A:AT,46,0)</f>
        <v>18</v>
      </c>
      <c r="BD270" s="156"/>
      <c r="BE270" s="156">
        <f>VLOOKUP(A270,过21点!A:AV,48,0)</f>
        <v>0.75</v>
      </c>
      <c r="BF270" s="156"/>
      <c r="BG270" s="156"/>
    </row>
    <row r="271" customHeight="1" spans="1:59">
      <c r="A271" s="247" t="s">
        <v>4469</v>
      </c>
      <c r="B271" s="199" t="s">
        <v>53</v>
      </c>
      <c r="C271" s="199" t="s">
        <v>4447</v>
      </c>
      <c r="D271" s="199" t="s">
        <v>2735</v>
      </c>
      <c r="E271" s="142" t="s">
        <v>4470</v>
      </c>
      <c r="F271" s="142" t="s">
        <v>4471</v>
      </c>
      <c r="G271" s="144"/>
      <c r="H271" s="144"/>
      <c r="I271" s="142" t="s">
        <v>4472</v>
      </c>
      <c r="J271" s="142" t="s">
        <v>4473</v>
      </c>
      <c r="K271" s="142" t="s">
        <v>4474</v>
      </c>
      <c r="L271" s="142" t="s">
        <v>4475</v>
      </c>
      <c r="M271" s="142" t="s">
        <v>4476</v>
      </c>
      <c r="N271" s="144"/>
      <c r="O271" s="144"/>
      <c r="P271" s="142" t="s">
        <v>4477</v>
      </c>
      <c r="Q271" s="142" t="s">
        <v>4478</v>
      </c>
      <c r="R271" s="142" t="s">
        <v>4479</v>
      </c>
      <c r="S271" s="142" t="s">
        <v>4480</v>
      </c>
      <c r="T271" s="142" t="s">
        <v>4481</v>
      </c>
      <c r="U271" s="144"/>
      <c r="V271" s="144"/>
      <c r="W271" s="142" t="s">
        <v>4482</v>
      </c>
      <c r="X271" s="142" t="s">
        <v>4483</v>
      </c>
      <c r="Y271" s="142" t="s">
        <v>4484</v>
      </c>
      <c r="Z271" s="142" t="s">
        <v>4485</v>
      </c>
      <c r="AA271" s="142" t="s">
        <v>4486</v>
      </c>
      <c r="AB271" s="144"/>
      <c r="AC271" s="144"/>
      <c r="AD271" s="142" t="s">
        <v>4487</v>
      </c>
      <c r="AE271" s="142" t="s">
        <v>4488</v>
      </c>
      <c r="AF271" s="142" t="s">
        <v>4489</v>
      </c>
      <c r="AG271" s="155" t="s">
        <v>933</v>
      </c>
      <c r="AH271" s="142" t="s">
        <v>4490</v>
      </c>
      <c r="AI271" s="144"/>
      <c r="AJ271" s="156"/>
      <c r="AK271" s="156"/>
      <c r="AL271" s="156">
        <f t="shared" si="12"/>
        <v>0</v>
      </c>
      <c r="AM271" s="156"/>
      <c r="AN271" s="156"/>
      <c r="AO271" s="156"/>
      <c r="AP271" s="156"/>
      <c r="AQ271" s="156"/>
      <c r="AR271" s="156"/>
      <c r="AS271" s="156"/>
      <c r="AT271" s="156"/>
      <c r="AU271" s="156"/>
      <c r="AV271" s="156"/>
      <c r="AW271" s="156"/>
      <c r="AX271" s="242"/>
      <c r="AY271" s="243"/>
      <c r="AZ271" s="156">
        <f t="shared" si="13"/>
        <v>22</v>
      </c>
      <c r="BA271" s="156">
        <f t="shared" si="14"/>
        <v>22</v>
      </c>
      <c r="BB271" s="156">
        <f>VLOOKUP(A271,过21点!A:AS,45,0)</f>
        <v>20</v>
      </c>
      <c r="BC271" s="156">
        <f>VLOOKUP(A271,过21点!A:AT,46,0)</f>
        <v>21</v>
      </c>
      <c r="BD271" s="156"/>
      <c r="BE271" s="156">
        <f>VLOOKUP(A271,过21点!A:AV,48,0)</f>
        <v>3.375</v>
      </c>
      <c r="BF271" s="156"/>
      <c r="BG271" s="156"/>
    </row>
    <row r="272" customHeight="1" spans="1:59">
      <c r="A272" s="247" t="s">
        <v>4491</v>
      </c>
      <c r="B272" s="199" t="s">
        <v>53</v>
      </c>
      <c r="C272" s="199" t="s">
        <v>4447</v>
      </c>
      <c r="D272" s="199" t="s">
        <v>2409</v>
      </c>
      <c r="E272" s="143"/>
      <c r="F272" s="142" t="s">
        <v>4492</v>
      </c>
      <c r="G272" s="144"/>
      <c r="H272" s="144"/>
      <c r="I272" s="142" t="s">
        <v>4493</v>
      </c>
      <c r="J272" s="142" t="s">
        <v>4494</v>
      </c>
      <c r="K272" s="142" t="s">
        <v>4495</v>
      </c>
      <c r="L272" s="142" t="s">
        <v>4496</v>
      </c>
      <c r="M272" s="142" t="s">
        <v>4497</v>
      </c>
      <c r="N272" s="144"/>
      <c r="O272" s="144"/>
      <c r="P272" s="142" t="s">
        <v>4498</v>
      </c>
      <c r="Q272" s="142" t="s">
        <v>4499</v>
      </c>
      <c r="R272" s="142" t="s">
        <v>4500</v>
      </c>
      <c r="S272" s="142" t="s">
        <v>4450</v>
      </c>
      <c r="T272" s="142" t="s">
        <v>4501</v>
      </c>
      <c r="U272" s="144"/>
      <c r="V272" s="144"/>
      <c r="W272" s="142" t="s">
        <v>4502</v>
      </c>
      <c r="X272" s="155" t="s">
        <v>4503</v>
      </c>
      <c r="Y272" s="142" t="s">
        <v>4498</v>
      </c>
      <c r="Z272" s="142" t="s">
        <v>4504</v>
      </c>
      <c r="AA272" s="142" t="s">
        <v>4505</v>
      </c>
      <c r="AB272" s="144"/>
      <c r="AC272" s="144"/>
      <c r="AD272" s="142" t="s">
        <v>4506</v>
      </c>
      <c r="AE272" s="142" t="s">
        <v>4507</v>
      </c>
      <c r="AF272" s="142" t="s">
        <v>4508</v>
      </c>
      <c r="AG272" s="142" t="s">
        <v>4509</v>
      </c>
      <c r="AH272" s="142" t="s">
        <v>4510</v>
      </c>
      <c r="AI272" s="144"/>
      <c r="AJ272" s="156"/>
      <c r="AK272" s="156">
        <f>VLOOKUP(A272,匹配!A:B,2,0)</f>
        <v>1</v>
      </c>
      <c r="AL272" s="156">
        <f t="shared" si="12"/>
        <v>1</v>
      </c>
      <c r="AM272" s="156"/>
      <c r="AN272" s="156"/>
      <c r="AO272" s="156"/>
      <c r="AP272" s="156"/>
      <c r="AQ272" s="156"/>
      <c r="AR272" s="156"/>
      <c r="AS272" s="156"/>
      <c r="AT272" s="156"/>
      <c r="AU272" s="156"/>
      <c r="AV272" s="156"/>
      <c r="AW272" s="156"/>
      <c r="AX272" s="242"/>
      <c r="AY272" s="243"/>
      <c r="AZ272" s="156">
        <f t="shared" si="13"/>
        <v>22</v>
      </c>
      <c r="BA272" s="156">
        <f t="shared" si="14"/>
        <v>22</v>
      </c>
      <c r="BB272" s="156">
        <f>VLOOKUP(A272,过21点!A:AS,45,0)</f>
        <v>2</v>
      </c>
      <c r="BC272" s="156">
        <f>VLOOKUP(A272,过21点!A:AT,46,0)</f>
        <v>5</v>
      </c>
      <c r="BD272" s="156"/>
      <c r="BE272" s="156">
        <f>VLOOKUP(A272,过21点!A:AV,48,0)</f>
        <v>0.5</v>
      </c>
      <c r="BF272" s="156"/>
      <c r="BG272" s="156"/>
    </row>
    <row r="273" customHeight="1" spans="1:59">
      <c r="A273" s="247" t="s">
        <v>4511</v>
      </c>
      <c r="B273" s="199" t="s">
        <v>53</v>
      </c>
      <c r="C273" s="199" t="s">
        <v>4447</v>
      </c>
      <c r="D273" s="199" t="s">
        <v>2409</v>
      </c>
      <c r="E273" s="144" t="s">
        <v>4512</v>
      </c>
      <c r="F273" s="144" t="s">
        <v>4513</v>
      </c>
      <c r="G273" s="144"/>
      <c r="H273" s="144"/>
      <c r="I273" s="144" t="s">
        <v>4514</v>
      </c>
      <c r="J273" s="144" t="s">
        <v>4515</v>
      </c>
      <c r="K273" s="144" t="s">
        <v>4516</v>
      </c>
      <c r="L273" s="144" t="s">
        <v>2809</v>
      </c>
      <c r="M273" s="144" t="s">
        <v>4517</v>
      </c>
      <c r="N273" s="144"/>
      <c r="O273" s="144"/>
      <c r="P273" s="144" t="s">
        <v>4518</v>
      </c>
      <c r="Q273" s="144" t="s">
        <v>290</v>
      </c>
      <c r="R273" s="144" t="s">
        <v>4519</v>
      </c>
      <c r="S273" s="144" t="s">
        <v>4520</v>
      </c>
      <c r="T273" s="144" t="s">
        <v>3913</v>
      </c>
      <c r="U273" s="144"/>
      <c r="V273" s="144"/>
      <c r="W273" s="144" t="s">
        <v>581</v>
      </c>
      <c r="X273" s="144" t="s">
        <v>4521</v>
      </c>
      <c r="Y273" s="144" t="s">
        <v>4522</v>
      </c>
      <c r="Z273" s="144" t="s">
        <v>4523</v>
      </c>
      <c r="AA273" s="144" t="s">
        <v>4524</v>
      </c>
      <c r="AB273" s="144"/>
      <c r="AC273" s="144"/>
      <c r="AD273" s="144" t="s">
        <v>4525</v>
      </c>
      <c r="AE273" s="144" t="s">
        <v>4526</v>
      </c>
      <c r="AF273" s="144" t="s">
        <v>4180</v>
      </c>
      <c r="AG273" s="144" t="s">
        <v>4527</v>
      </c>
      <c r="AH273" s="144" t="s">
        <v>4528</v>
      </c>
      <c r="AI273" s="144"/>
      <c r="AJ273" s="156"/>
      <c r="AK273" s="156"/>
      <c r="AL273" s="156">
        <f t="shared" si="12"/>
        <v>0</v>
      </c>
      <c r="AM273" s="156"/>
      <c r="AN273" s="156"/>
      <c r="AO273" s="156"/>
      <c r="AP273" s="156"/>
      <c r="AQ273" s="156"/>
      <c r="AR273" s="156"/>
      <c r="AS273" s="156"/>
      <c r="AT273" s="156"/>
      <c r="AU273" s="156"/>
      <c r="AV273" s="156"/>
      <c r="AW273" s="156"/>
      <c r="AX273" s="242"/>
      <c r="AY273" s="243"/>
      <c r="AZ273" s="156">
        <f t="shared" si="13"/>
        <v>22</v>
      </c>
      <c r="BA273" s="156">
        <f t="shared" si="14"/>
        <v>22</v>
      </c>
      <c r="BB273" s="156">
        <f>VLOOKUP(A273,过21点!A:AS,45,0)</f>
        <v>1</v>
      </c>
      <c r="BC273" s="156">
        <f>VLOOKUP(A273,过21点!A:AT,46,0)</f>
        <v>4</v>
      </c>
      <c r="BD273" s="156"/>
      <c r="BE273" s="156">
        <f>VLOOKUP(A273,过21点!A:AV,48,0)</f>
        <v>0.125</v>
      </c>
      <c r="BF273" s="156"/>
      <c r="BG273" s="156"/>
    </row>
    <row r="274" customHeight="1" spans="1:59">
      <c r="A274" s="247" t="s">
        <v>4529</v>
      </c>
      <c r="B274" s="199" t="s">
        <v>53</v>
      </c>
      <c r="C274" s="199" t="s">
        <v>4447</v>
      </c>
      <c r="D274" s="199" t="s">
        <v>4448</v>
      </c>
      <c r="E274" s="142" t="s">
        <v>4530</v>
      </c>
      <c r="F274" s="142" t="s">
        <v>4531</v>
      </c>
      <c r="G274" s="144"/>
      <c r="H274" s="144"/>
      <c r="I274" s="144" t="s">
        <v>4532</v>
      </c>
      <c r="J274" s="144" t="s">
        <v>3565</v>
      </c>
      <c r="K274" s="144" t="s">
        <v>4533</v>
      </c>
      <c r="L274" s="142" t="s">
        <v>4534</v>
      </c>
      <c r="M274" s="144" t="s">
        <v>834</v>
      </c>
      <c r="N274" s="144"/>
      <c r="O274" s="144"/>
      <c r="P274" s="143"/>
      <c r="Q274" s="143"/>
      <c r="R274" s="143"/>
      <c r="S274" s="143"/>
      <c r="T274" s="143"/>
      <c r="U274" s="143"/>
      <c r="V274" s="143"/>
      <c r="W274" s="143"/>
      <c r="X274" s="144" t="s">
        <v>4535</v>
      </c>
      <c r="Y274" s="144" t="s">
        <v>4536</v>
      </c>
      <c r="Z274" s="144" t="s">
        <v>4537</v>
      </c>
      <c r="AA274" s="144" t="s">
        <v>4538</v>
      </c>
      <c r="AB274" s="144"/>
      <c r="AC274" s="144"/>
      <c r="AD274" s="144" t="s">
        <v>4539</v>
      </c>
      <c r="AE274" s="144" t="s">
        <v>4540</v>
      </c>
      <c r="AF274" s="144" t="s">
        <v>4541</v>
      </c>
      <c r="AG274" s="144" t="s">
        <v>1960</v>
      </c>
      <c r="AH274" s="144" t="s">
        <v>318</v>
      </c>
      <c r="AI274" s="144"/>
      <c r="AJ274" s="156"/>
      <c r="AK274" s="156"/>
      <c r="AL274" s="156">
        <f t="shared" si="12"/>
        <v>0</v>
      </c>
      <c r="AM274" s="156">
        <f>VLOOKUP(A274,匹配!E:L,8,0)</f>
        <v>0</v>
      </c>
      <c r="AN274" s="156">
        <f>VLOOKUP(A274,匹配!E:F,2,0)</f>
        <v>0</v>
      </c>
      <c r="AO274" s="156"/>
      <c r="AP274" s="156">
        <f>VLOOKUP(A274,匹配!E:H,4,0)</f>
        <v>0</v>
      </c>
      <c r="AQ274" s="156">
        <f>VLOOKUP(A274,匹配!E:N,10,0)</f>
        <v>0</v>
      </c>
      <c r="AR274" s="156">
        <f>VLOOKUP(A274,匹配!E:I,5,0)</f>
        <v>6</v>
      </c>
      <c r="AS274" s="156">
        <f>VLOOKUP(A274,匹配!E:K,7,0)</f>
        <v>0</v>
      </c>
      <c r="AT274" s="156"/>
      <c r="AU274" s="156">
        <f>VLOOKUP(A274,匹配!E:M,9,0)</f>
        <v>0</v>
      </c>
      <c r="AV274" s="156"/>
      <c r="AW274" s="156"/>
      <c r="AX274" s="242"/>
      <c r="AY274" s="243"/>
      <c r="AZ274" s="156">
        <f t="shared" si="13"/>
        <v>16</v>
      </c>
      <c r="BA274" s="156">
        <f t="shared" si="14"/>
        <v>16</v>
      </c>
      <c r="BB274" s="156">
        <f>VLOOKUP(A274,过21点!A:AS,45,0)</f>
        <v>4</v>
      </c>
      <c r="BC274" s="156">
        <f>VLOOKUP(A274,过21点!A:AT,46,0)</f>
        <v>13</v>
      </c>
      <c r="BD274" s="156"/>
      <c r="BE274" s="156">
        <f>VLOOKUP(A274,过21点!A:AV,48,0)</f>
        <v>0.25</v>
      </c>
      <c r="BF274" s="156"/>
      <c r="BG274" s="156"/>
    </row>
    <row r="275" customHeight="1" spans="1:59">
      <c r="A275" s="247" t="s">
        <v>4542</v>
      </c>
      <c r="B275" s="199" t="s">
        <v>53</v>
      </c>
      <c r="C275" s="199" t="s">
        <v>4543</v>
      </c>
      <c r="D275" s="199" t="s">
        <v>4544</v>
      </c>
      <c r="E275" s="144" t="s">
        <v>4545</v>
      </c>
      <c r="F275" s="144" t="s">
        <v>4546</v>
      </c>
      <c r="G275" s="144"/>
      <c r="H275" s="144"/>
      <c r="I275" s="144" t="s">
        <v>4547</v>
      </c>
      <c r="J275" s="144" t="s">
        <v>4548</v>
      </c>
      <c r="K275" s="144" t="s">
        <v>4549</v>
      </c>
      <c r="L275" s="155" t="s">
        <v>4550</v>
      </c>
      <c r="M275" s="155" t="s">
        <v>3997</v>
      </c>
      <c r="N275" s="144"/>
      <c r="O275" s="144"/>
      <c r="P275" s="155" t="s">
        <v>4551</v>
      </c>
      <c r="Q275" s="155" t="s">
        <v>4552</v>
      </c>
      <c r="R275" s="144" t="s">
        <v>4553</v>
      </c>
      <c r="S275" s="144" t="s">
        <v>4177</v>
      </c>
      <c r="T275" s="144" t="s">
        <v>4554</v>
      </c>
      <c r="U275" s="144"/>
      <c r="V275" s="144"/>
      <c r="W275" s="144" t="s">
        <v>4555</v>
      </c>
      <c r="X275" s="144" t="s">
        <v>4556</v>
      </c>
      <c r="Y275" s="144" t="s">
        <v>4557</v>
      </c>
      <c r="Z275" s="144" t="s">
        <v>4558</v>
      </c>
      <c r="AA275" s="144" t="s">
        <v>4559</v>
      </c>
      <c r="AB275" s="144"/>
      <c r="AC275" s="144"/>
      <c r="AD275" s="142" t="s">
        <v>4560</v>
      </c>
      <c r="AE275" s="142" t="s">
        <v>4561</v>
      </c>
      <c r="AF275" s="142" t="s">
        <v>4562</v>
      </c>
      <c r="AG275" s="142" t="s">
        <v>4563</v>
      </c>
      <c r="AH275" s="142" t="s">
        <v>4564</v>
      </c>
      <c r="AI275" s="144"/>
      <c r="AJ275" s="156"/>
      <c r="AK275" s="156"/>
      <c r="AL275" s="156">
        <f t="shared" si="12"/>
        <v>0</v>
      </c>
      <c r="AM275" s="156"/>
      <c r="AN275" s="156"/>
      <c r="AO275" s="156"/>
      <c r="AP275" s="156"/>
      <c r="AQ275" s="156"/>
      <c r="AR275" s="156"/>
      <c r="AS275" s="156"/>
      <c r="AT275" s="156"/>
      <c r="AU275" s="156"/>
      <c r="AV275" s="156"/>
      <c r="AW275" s="156"/>
      <c r="AX275" s="242"/>
      <c r="AY275" s="243"/>
      <c r="AZ275" s="156">
        <f t="shared" si="13"/>
        <v>22</v>
      </c>
      <c r="BA275" s="156">
        <f t="shared" si="14"/>
        <v>22</v>
      </c>
      <c r="BB275" s="156">
        <f>VLOOKUP(A275,过21点!A:AS,45,0)</f>
        <v>5</v>
      </c>
      <c r="BC275" s="156">
        <f>VLOOKUP(A275,过21点!A:AT,46,0)</f>
        <v>5</v>
      </c>
      <c r="BD275" s="156"/>
      <c r="BE275" s="156">
        <f>VLOOKUP(A275,过21点!A:AV,48,0)</f>
        <v>1.25</v>
      </c>
      <c r="BF275" s="156"/>
      <c r="BG275" s="156"/>
    </row>
    <row r="276" customHeight="1" spans="1:59">
      <c r="A276" s="247" t="s">
        <v>4565</v>
      </c>
      <c r="B276" s="199" t="s">
        <v>53</v>
      </c>
      <c r="C276" s="199" t="s">
        <v>4543</v>
      </c>
      <c r="D276" s="199" t="s">
        <v>4566</v>
      </c>
      <c r="E276" s="142" t="s">
        <v>4567</v>
      </c>
      <c r="F276" s="142" t="s">
        <v>4568</v>
      </c>
      <c r="G276" s="144"/>
      <c r="H276" s="144"/>
      <c r="I276" s="155" t="s">
        <v>4503</v>
      </c>
      <c r="J276" s="142" t="s">
        <v>4569</v>
      </c>
      <c r="K276" s="142" t="s">
        <v>4570</v>
      </c>
      <c r="L276" s="155" t="s">
        <v>1148</v>
      </c>
      <c r="M276" s="142" t="s">
        <v>4571</v>
      </c>
      <c r="N276" s="144"/>
      <c r="O276" s="144"/>
      <c r="P276" s="142" t="s">
        <v>4572</v>
      </c>
      <c r="Q276" s="144" t="s">
        <v>521</v>
      </c>
      <c r="R276" s="143" t="s">
        <v>4573</v>
      </c>
      <c r="S276" s="143" t="s">
        <v>4574</v>
      </c>
      <c r="T276" s="144" t="s">
        <v>4575</v>
      </c>
      <c r="U276" s="144"/>
      <c r="V276" s="144"/>
      <c r="W276" s="155" t="s">
        <v>1088</v>
      </c>
      <c r="X276" s="141"/>
      <c r="Y276" s="142" t="s">
        <v>4576</v>
      </c>
      <c r="Z276" s="155" t="s">
        <v>3234</v>
      </c>
      <c r="AA276" s="142" t="s">
        <v>4577</v>
      </c>
      <c r="AB276" s="144"/>
      <c r="AC276" s="144"/>
      <c r="AD276" s="144" t="s">
        <v>2123</v>
      </c>
      <c r="AE276" s="144" t="s">
        <v>4578</v>
      </c>
      <c r="AF276" s="144" t="s">
        <v>1831</v>
      </c>
      <c r="AG276" s="144" t="s">
        <v>4579</v>
      </c>
      <c r="AH276" s="144" t="s">
        <v>4580</v>
      </c>
      <c r="AI276" s="144"/>
      <c r="AJ276" s="156"/>
      <c r="AK276" s="156"/>
      <c r="AL276" s="156">
        <f t="shared" si="12"/>
        <v>0</v>
      </c>
      <c r="AM276" s="156"/>
      <c r="AN276" s="156"/>
      <c r="AO276" s="156"/>
      <c r="AP276" s="156"/>
      <c r="AQ276" s="156"/>
      <c r="AR276" s="156"/>
      <c r="AS276" s="156"/>
      <c r="AT276" s="156"/>
      <c r="AU276" s="156"/>
      <c r="AV276" s="156"/>
      <c r="AW276" s="156"/>
      <c r="AX276" s="242"/>
      <c r="AY276" s="243"/>
      <c r="AZ276" s="156">
        <f t="shared" si="13"/>
        <v>22</v>
      </c>
      <c r="BA276" s="156">
        <f t="shared" si="14"/>
        <v>22</v>
      </c>
      <c r="BB276" s="156">
        <f>VLOOKUP(A276,过21点!A:AS,45,0)</f>
        <v>3</v>
      </c>
      <c r="BC276" s="156">
        <f>VLOOKUP(A276,过21点!A:AT,46,0)</f>
        <v>5</v>
      </c>
      <c r="BD276" s="156"/>
      <c r="BE276" s="156">
        <f>VLOOKUP(A276,过21点!A:AV,48,0)</f>
        <v>1.125</v>
      </c>
      <c r="BF276" s="156">
        <v>1</v>
      </c>
      <c r="BG276" s="156"/>
    </row>
    <row r="277" customHeight="1" spans="1:59">
      <c r="A277" s="240" t="s">
        <v>4581</v>
      </c>
      <c r="B277" s="199" t="s">
        <v>53</v>
      </c>
      <c r="C277" s="199" t="s">
        <v>4543</v>
      </c>
      <c r="D277" s="199" t="s">
        <v>4582</v>
      </c>
      <c r="E277" s="143" t="s">
        <v>2139</v>
      </c>
      <c r="F277" s="144" t="s">
        <v>2706</v>
      </c>
      <c r="G277" s="144"/>
      <c r="H277" s="144"/>
      <c r="I277" s="144" t="s">
        <v>4583</v>
      </c>
      <c r="J277" s="144" t="s">
        <v>1811</v>
      </c>
      <c r="K277" s="144" t="s">
        <v>1811</v>
      </c>
      <c r="L277" s="144" t="s">
        <v>385</v>
      </c>
      <c r="M277" s="143" t="s">
        <v>527</v>
      </c>
      <c r="N277" s="144"/>
      <c r="O277" s="144"/>
      <c r="P277" s="142" t="s">
        <v>4584</v>
      </c>
      <c r="Q277" s="144" t="s">
        <v>886</v>
      </c>
      <c r="R277" s="142" t="s">
        <v>4291</v>
      </c>
      <c r="S277" s="155" t="s">
        <v>3362</v>
      </c>
      <c r="T277" s="143" t="s">
        <v>2846</v>
      </c>
      <c r="U277" s="144"/>
      <c r="V277" s="144"/>
      <c r="W277" s="142" t="s">
        <v>4585</v>
      </c>
      <c r="X277" s="142" t="s">
        <v>4586</v>
      </c>
      <c r="Y277" s="142" t="s">
        <v>4587</v>
      </c>
      <c r="Z277" s="155" t="s">
        <v>1708</v>
      </c>
      <c r="AA277" s="142" t="s">
        <v>4585</v>
      </c>
      <c r="AB277" s="144"/>
      <c r="AC277" s="144"/>
      <c r="AD277" s="142" t="s">
        <v>4588</v>
      </c>
      <c r="AE277" s="141"/>
      <c r="AF277" s="141"/>
      <c r="AG277" s="141"/>
      <c r="AH277" s="141"/>
      <c r="AI277" s="144"/>
      <c r="AJ277" s="156"/>
      <c r="AK277" s="156">
        <f>VLOOKUP(A277,匹配!A:B,2,0)</f>
        <v>3</v>
      </c>
      <c r="AL277" s="156">
        <f t="shared" si="12"/>
        <v>3</v>
      </c>
      <c r="AM277" s="156"/>
      <c r="AN277" s="156"/>
      <c r="AO277" s="156"/>
      <c r="AP277" s="156"/>
      <c r="AQ277" s="156"/>
      <c r="AR277" s="156"/>
      <c r="AS277" s="156"/>
      <c r="AT277" s="156"/>
      <c r="AU277" s="156"/>
      <c r="AV277" s="156">
        <f>VLOOKUP(A277,离职!A:D,4,0)</f>
        <v>0</v>
      </c>
      <c r="AW277" s="156"/>
      <c r="AX277" s="242"/>
      <c r="AY277" s="243">
        <f>VLOOKUP(A277,离职!A:C,3,0)</f>
        <v>43185</v>
      </c>
      <c r="AZ277" s="156">
        <f t="shared" si="13"/>
        <v>22</v>
      </c>
      <c r="BA277" s="156">
        <f t="shared" si="14"/>
        <v>22</v>
      </c>
      <c r="BB277" s="156">
        <f>VLOOKUP(A277,过21点!A:AS,45,0)</f>
        <v>0</v>
      </c>
      <c r="BC277" s="156">
        <f>VLOOKUP(A277,过21点!A:AT,46,0)</f>
        <v>0</v>
      </c>
      <c r="BD277" s="156"/>
      <c r="BE277" s="156">
        <f>VLOOKUP(A277,过21点!A:AV,48,0)</f>
        <v>0</v>
      </c>
      <c r="BF277" s="156"/>
      <c r="BG277" s="156"/>
    </row>
    <row r="278" customHeight="1" spans="1:59">
      <c r="A278" s="247" t="s">
        <v>4589</v>
      </c>
      <c r="B278" s="199" t="s">
        <v>53</v>
      </c>
      <c r="C278" s="199" t="s">
        <v>4543</v>
      </c>
      <c r="D278" s="199" t="s">
        <v>4566</v>
      </c>
      <c r="E278" s="144" t="s">
        <v>320</v>
      </c>
      <c r="F278" s="144" t="s">
        <v>3940</v>
      </c>
      <c r="G278" s="144"/>
      <c r="H278" s="144"/>
      <c r="I278" s="144" t="s">
        <v>2859</v>
      </c>
      <c r="J278" s="144" t="s">
        <v>4590</v>
      </c>
      <c r="K278" s="143" t="s">
        <v>1707</v>
      </c>
      <c r="L278" s="143" t="s">
        <v>1707</v>
      </c>
      <c r="M278" s="143"/>
      <c r="N278" s="144"/>
      <c r="O278" s="143"/>
      <c r="P278" s="144" t="s">
        <v>4591</v>
      </c>
      <c r="Q278" s="144" t="s">
        <v>4592</v>
      </c>
      <c r="R278" s="144" t="s">
        <v>3317</v>
      </c>
      <c r="S278" s="144" t="s">
        <v>1845</v>
      </c>
      <c r="T278" s="144" t="s">
        <v>592</v>
      </c>
      <c r="U278" s="144"/>
      <c r="V278" s="144"/>
      <c r="W278" s="144" t="s">
        <v>1808</v>
      </c>
      <c r="X278" s="144" t="s">
        <v>1777</v>
      </c>
      <c r="Y278" s="155" t="s">
        <v>4593</v>
      </c>
      <c r="Z278" s="144" t="s">
        <v>4594</v>
      </c>
      <c r="AA278" s="143"/>
      <c r="AB278" s="144"/>
      <c r="AC278" s="143"/>
      <c r="AD278" s="144" t="s">
        <v>2859</v>
      </c>
      <c r="AE278" s="144" t="s">
        <v>4595</v>
      </c>
      <c r="AF278" s="144" t="s">
        <v>4596</v>
      </c>
      <c r="AG278" s="141"/>
      <c r="AH278" s="144" t="s">
        <v>2339</v>
      </c>
      <c r="AI278" s="144"/>
      <c r="AJ278" s="156"/>
      <c r="AK278" s="156">
        <f>VLOOKUP(A278,匹配!A:B,2,0)</f>
        <v>3</v>
      </c>
      <c r="AL278" s="156">
        <f t="shared" si="12"/>
        <v>3</v>
      </c>
      <c r="AM278" s="156">
        <f>VLOOKUP(A278,匹配!E:L,8,0)</f>
        <v>0</v>
      </c>
      <c r="AN278" s="156">
        <f>VLOOKUP(A278,匹配!E:F,2,0)</f>
        <v>0</v>
      </c>
      <c r="AO278" s="156"/>
      <c r="AP278" s="156">
        <f>VLOOKUP(A278,匹配!E:H,4,0)</f>
        <v>0</v>
      </c>
      <c r="AQ278" s="156">
        <f>VLOOKUP(A278,匹配!E:N,10,0)</f>
        <v>0</v>
      </c>
      <c r="AR278" s="156">
        <f>VLOOKUP(A278,匹配!E:I,5,0)</f>
        <v>0</v>
      </c>
      <c r="AS278" s="156">
        <f>VLOOKUP(A278,匹配!E:K,7,0)</f>
        <v>0</v>
      </c>
      <c r="AT278" s="156"/>
      <c r="AU278" s="156">
        <f>VLOOKUP(A278,匹配!E:M,9,0)</f>
        <v>3</v>
      </c>
      <c r="AV278" s="156"/>
      <c r="AW278" s="156"/>
      <c r="AX278" s="242"/>
      <c r="AY278" s="243"/>
      <c r="AZ278" s="156">
        <f t="shared" si="13"/>
        <v>22</v>
      </c>
      <c r="BA278" s="156">
        <f t="shared" si="14"/>
        <v>22</v>
      </c>
      <c r="BB278" s="156">
        <f>VLOOKUP(A278,过21点!A:AS,45,0)</f>
        <v>0</v>
      </c>
      <c r="BC278" s="156">
        <f>VLOOKUP(A278,过21点!A:AT,46,0)</f>
        <v>3</v>
      </c>
      <c r="BD278" s="156"/>
      <c r="BE278" s="156">
        <f>VLOOKUP(A278,过21点!A:AV,48,0)</f>
        <v>0</v>
      </c>
      <c r="BF278" s="156">
        <f>VLOOKUP(A278,匹配!R:S,2,0)</f>
        <v>2</v>
      </c>
      <c r="BG278" s="156"/>
    </row>
    <row r="279" customHeight="1" spans="1:59">
      <c r="A279" s="247" t="s">
        <v>4597</v>
      </c>
      <c r="B279" s="199" t="s">
        <v>53</v>
      </c>
      <c r="C279" s="199" t="s">
        <v>4543</v>
      </c>
      <c r="D279" s="199" t="s">
        <v>4582</v>
      </c>
      <c r="E279" s="142" t="s">
        <v>4598</v>
      </c>
      <c r="F279" s="142" t="s">
        <v>4599</v>
      </c>
      <c r="G279" s="143"/>
      <c r="H279" s="144"/>
      <c r="I279" s="142" t="s">
        <v>4600</v>
      </c>
      <c r="J279" s="144" t="s">
        <v>4601</v>
      </c>
      <c r="K279" s="144" t="s">
        <v>2040</v>
      </c>
      <c r="L279" s="142" t="s">
        <v>4602</v>
      </c>
      <c r="M279" s="144" t="s">
        <v>433</v>
      </c>
      <c r="N279" s="144"/>
      <c r="O279" s="144"/>
      <c r="P279" s="142" t="s">
        <v>4603</v>
      </c>
      <c r="Q279" s="155" t="s">
        <v>4604</v>
      </c>
      <c r="R279" s="142" t="s">
        <v>4605</v>
      </c>
      <c r="S279" s="142" t="s">
        <v>4606</v>
      </c>
      <c r="T279" s="143"/>
      <c r="U279" s="143"/>
      <c r="V279" s="144"/>
      <c r="W279" s="142" t="s">
        <v>4607</v>
      </c>
      <c r="X279" s="142" t="s">
        <v>4608</v>
      </c>
      <c r="Y279" s="142" t="s">
        <v>4609</v>
      </c>
      <c r="Z279" s="142" t="s">
        <v>4610</v>
      </c>
      <c r="AA279" s="142" t="s">
        <v>4611</v>
      </c>
      <c r="AB279" s="143"/>
      <c r="AC279" s="144"/>
      <c r="AD279" s="142" t="s">
        <v>4612</v>
      </c>
      <c r="AE279" s="143"/>
      <c r="AF279" s="144" t="s">
        <v>4613</v>
      </c>
      <c r="AG279" s="144" t="s">
        <v>385</v>
      </c>
      <c r="AH279" s="142" t="s">
        <v>4614</v>
      </c>
      <c r="AI279" s="144"/>
      <c r="AJ279" s="156"/>
      <c r="AK279" s="156"/>
      <c r="AL279" s="156">
        <f t="shared" si="12"/>
        <v>0</v>
      </c>
      <c r="AM279" s="156">
        <f>VLOOKUP(A279,匹配!E:L,8,0)</f>
        <v>0</v>
      </c>
      <c r="AN279" s="156">
        <f>VLOOKUP(A279,匹配!E:F,2,0)</f>
        <v>0</v>
      </c>
      <c r="AO279" s="156"/>
      <c r="AP279" s="156">
        <f>VLOOKUP(A279,匹配!E:H,4,0)</f>
        <v>0</v>
      </c>
      <c r="AQ279" s="156">
        <f>VLOOKUP(A279,匹配!E:N,10,0)</f>
        <v>0</v>
      </c>
      <c r="AR279" s="156">
        <f>VLOOKUP(A279,匹配!E:I,5,0)</f>
        <v>0</v>
      </c>
      <c r="AS279" s="156">
        <f>VLOOKUP(A279,匹配!E:K,7,0)</f>
        <v>0</v>
      </c>
      <c r="AT279" s="156"/>
      <c r="AU279" s="156">
        <f>VLOOKUP(A279,匹配!E:M,9,0)</f>
        <v>2</v>
      </c>
      <c r="AV279" s="156"/>
      <c r="AW279" s="156"/>
      <c r="AX279" s="242"/>
      <c r="AY279" s="243"/>
      <c r="AZ279" s="156">
        <f t="shared" si="13"/>
        <v>22</v>
      </c>
      <c r="BA279" s="156">
        <f t="shared" si="14"/>
        <v>22</v>
      </c>
      <c r="BB279" s="156">
        <f>VLOOKUP(A279,过21点!A:AS,45,0)</f>
        <v>0</v>
      </c>
      <c r="BC279" s="156">
        <f>VLOOKUP(A279,过21点!A:AT,46,0)</f>
        <v>0</v>
      </c>
      <c r="BD279" s="156"/>
      <c r="BE279" s="156">
        <f>VLOOKUP(A279,过21点!A:AV,48,0)</f>
        <v>0</v>
      </c>
      <c r="BF279" s="156">
        <f>VLOOKUP(A279,匹配!R:S,2,0)</f>
        <v>3</v>
      </c>
      <c r="BG279" s="156"/>
    </row>
    <row r="280" customHeight="1" spans="1:59">
      <c r="A280" s="247" t="s">
        <v>4615</v>
      </c>
      <c r="B280" s="199" t="s">
        <v>53</v>
      </c>
      <c r="C280" s="199" t="s">
        <v>4543</v>
      </c>
      <c r="D280" s="199" t="s">
        <v>4566</v>
      </c>
      <c r="E280" s="144" t="s">
        <v>1138</v>
      </c>
      <c r="F280" s="144" t="s">
        <v>4616</v>
      </c>
      <c r="G280" s="143"/>
      <c r="H280" s="144"/>
      <c r="I280" s="143"/>
      <c r="J280" s="143" t="s">
        <v>4617</v>
      </c>
      <c r="K280" s="143"/>
      <c r="L280" s="144" t="s">
        <v>873</v>
      </c>
      <c r="M280" s="144" t="s">
        <v>880</v>
      </c>
      <c r="N280" s="143"/>
      <c r="O280" s="143"/>
      <c r="P280" s="143"/>
      <c r="Q280" s="143" t="s">
        <v>4618</v>
      </c>
      <c r="R280" s="144" t="s">
        <v>4619</v>
      </c>
      <c r="S280" s="143"/>
      <c r="T280" s="143" t="s">
        <v>4620</v>
      </c>
      <c r="U280" s="143"/>
      <c r="V280" s="143"/>
      <c r="W280" s="143" t="s">
        <v>1704</v>
      </c>
      <c r="X280" s="144" t="s">
        <v>1138</v>
      </c>
      <c r="Y280" s="143" t="s">
        <v>4621</v>
      </c>
      <c r="Z280" s="143"/>
      <c r="AA280" s="143"/>
      <c r="AB280" s="144"/>
      <c r="AC280" s="143"/>
      <c r="AD280" s="144" t="s">
        <v>857</v>
      </c>
      <c r="AE280" s="155" t="s">
        <v>3763</v>
      </c>
      <c r="AF280" s="141"/>
      <c r="AG280" s="144" t="s">
        <v>433</v>
      </c>
      <c r="AH280" s="144" t="s">
        <v>759</v>
      </c>
      <c r="AI280" s="144"/>
      <c r="AJ280" s="156"/>
      <c r="AK280" s="156">
        <f>VLOOKUP(A280,匹配!A:B,2,0)</f>
        <v>3</v>
      </c>
      <c r="AL280" s="156">
        <f t="shared" si="12"/>
        <v>3</v>
      </c>
      <c r="AM280" s="156">
        <f>VLOOKUP(A280,匹配!E:L,8,0)</f>
        <v>0</v>
      </c>
      <c r="AN280" s="156">
        <f>VLOOKUP(A280,匹配!E:F,2,0)</f>
        <v>0</v>
      </c>
      <c r="AO280" s="156"/>
      <c r="AP280" s="156">
        <f>VLOOKUP(A280,匹配!E:H,4,0)</f>
        <v>0</v>
      </c>
      <c r="AQ280" s="156">
        <f>VLOOKUP(A280,匹配!E:N,10,0)</f>
        <v>0</v>
      </c>
      <c r="AR280" s="156">
        <f>VLOOKUP(A280,匹配!E:I,5,0)</f>
        <v>0</v>
      </c>
      <c r="AS280" s="156">
        <f>VLOOKUP(A280,匹配!E:K,7,0)</f>
        <v>0</v>
      </c>
      <c r="AT280" s="156"/>
      <c r="AU280" s="156">
        <f>VLOOKUP(A280,匹配!E:M,9,0)</f>
        <v>7</v>
      </c>
      <c r="AV280" s="156"/>
      <c r="AW280" s="156"/>
      <c r="AX280" s="242"/>
      <c r="AY280" s="243"/>
      <c r="AZ280" s="156">
        <f t="shared" si="13"/>
        <v>22</v>
      </c>
      <c r="BA280" s="156">
        <f t="shared" si="14"/>
        <v>22</v>
      </c>
      <c r="BB280" s="156">
        <f>VLOOKUP(A280,过21点!A:AS,45,0)</f>
        <v>3</v>
      </c>
      <c r="BC280" s="156">
        <f>VLOOKUP(A280,过21点!A:AT,46,0)</f>
        <v>3</v>
      </c>
      <c r="BD280" s="156"/>
      <c r="BE280" s="156">
        <f>VLOOKUP(A280,过21点!A:AV,48,0)</f>
        <v>0.375</v>
      </c>
      <c r="BF280" s="156">
        <f>VLOOKUP(A280,匹配!R:S,2,0)</f>
        <v>8</v>
      </c>
      <c r="BG280" s="156"/>
    </row>
    <row r="281" customHeight="1" spans="1:59">
      <c r="A281" s="247" t="s">
        <v>4622</v>
      </c>
      <c r="B281" s="199" t="s">
        <v>53</v>
      </c>
      <c r="C281" s="199" t="s">
        <v>4543</v>
      </c>
      <c r="D281" s="199" t="s">
        <v>4623</v>
      </c>
      <c r="E281" s="144"/>
      <c r="F281" s="144"/>
      <c r="G281" s="144"/>
      <c r="H281" s="144"/>
      <c r="I281" s="144"/>
      <c r="J281" s="144"/>
      <c r="K281" s="144"/>
      <c r="L281" s="144"/>
      <c r="M281" s="144"/>
      <c r="N281" s="144"/>
      <c r="O281" s="144"/>
      <c r="P281" s="144"/>
      <c r="Q281" s="144"/>
      <c r="R281" s="144"/>
      <c r="S281" s="144"/>
      <c r="T281" s="144"/>
      <c r="U281" s="144"/>
      <c r="V281" s="144"/>
      <c r="W281" s="144"/>
      <c r="X281" s="144"/>
      <c r="Y281" s="142" t="s">
        <v>4624</v>
      </c>
      <c r="Z281" s="144" t="s">
        <v>4625</v>
      </c>
      <c r="AA281" s="144" t="s">
        <v>4626</v>
      </c>
      <c r="AB281" s="144"/>
      <c r="AC281" s="144"/>
      <c r="AD281" s="144" t="s">
        <v>176</v>
      </c>
      <c r="AE281" s="144" t="s">
        <v>1474</v>
      </c>
      <c r="AF281" s="144" t="s">
        <v>1893</v>
      </c>
      <c r="AG281" s="144" t="s">
        <v>1475</v>
      </c>
      <c r="AH281" s="155" t="s">
        <v>4627</v>
      </c>
      <c r="AI281" s="144"/>
      <c r="AJ281" s="156"/>
      <c r="AK281" s="156"/>
      <c r="AL281" s="156">
        <f t="shared" si="12"/>
        <v>0</v>
      </c>
      <c r="AM281" s="156"/>
      <c r="AN281" s="156"/>
      <c r="AO281" s="156"/>
      <c r="AP281" s="156"/>
      <c r="AQ281" s="156"/>
      <c r="AR281" s="156"/>
      <c r="AS281" s="156"/>
      <c r="AT281" s="156"/>
      <c r="AU281" s="156"/>
      <c r="AV281" s="156">
        <f>VLOOKUP(A281,入职!A:L,12,0)</f>
        <v>14</v>
      </c>
      <c r="AW281" s="156"/>
      <c r="AX281" s="242">
        <f>VLOOKUP(A281,入职!A:I,9,0)</f>
        <v>43180</v>
      </c>
      <c r="AY281" s="243"/>
      <c r="AZ281" s="156">
        <f t="shared" si="13"/>
        <v>8</v>
      </c>
      <c r="BA281" s="156">
        <f t="shared" si="14"/>
        <v>8</v>
      </c>
      <c r="BB281" s="156">
        <f>VLOOKUP(A281,过21点!A:AS,45,0)</f>
        <v>0</v>
      </c>
      <c r="BC281" s="156">
        <f>VLOOKUP(A281,过21点!A:AT,46,0)</f>
        <v>0</v>
      </c>
      <c r="BD281" s="156"/>
      <c r="BE281" s="156">
        <f>VLOOKUP(A281,过21点!A:AV,48,0)</f>
        <v>0</v>
      </c>
      <c r="BF281" s="156"/>
      <c r="BG281" s="156"/>
    </row>
    <row r="282" customHeight="1" spans="1:59">
      <c r="A282" s="247" t="s">
        <v>4628</v>
      </c>
      <c r="B282" s="199" t="s">
        <v>53</v>
      </c>
      <c r="C282" s="199" t="s">
        <v>4543</v>
      </c>
      <c r="D282" s="199" t="s">
        <v>1823</v>
      </c>
      <c r="E282" s="144" t="s">
        <v>3344</v>
      </c>
      <c r="F282" s="144" t="s">
        <v>2815</v>
      </c>
      <c r="G282" s="144"/>
      <c r="H282" s="144"/>
      <c r="I282" s="144" t="s">
        <v>4629</v>
      </c>
      <c r="J282" s="155" t="s">
        <v>3608</v>
      </c>
      <c r="K282" s="155" t="s">
        <v>4630</v>
      </c>
      <c r="L282" s="142" t="s">
        <v>4631</v>
      </c>
      <c r="M282" s="142" t="s">
        <v>4632</v>
      </c>
      <c r="N282" s="144"/>
      <c r="O282" s="144"/>
      <c r="P282" s="144" t="s">
        <v>2119</v>
      </c>
      <c r="Q282" s="155" t="s">
        <v>525</v>
      </c>
      <c r="R282" s="155" t="s">
        <v>3608</v>
      </c>
      <c r="S282" s="155" t="s">
        <v>2129</v>
      </c>
      <c r="T282" s="142" t="s">
        <v>4633</v>
      </c>
      <c r="U282" s="144"/>
      <c r="V282" s="144"/>
      <c r="W282" s="144" t="s">
        <v>4303</v>
      </c>
      <c r="X282" s="144" t="s">
        <v>1849</v>
      </c>
      <c r="Y282" s="155" t="s">
        <v>3924</v>
      </c>
      <c r="Z282" s="142" t="s">
        <v>4634</v>
      </c>
      <c r="AA282" s="155" t="s">
        <v>1148</v>
      </c>
      <c r="AB282" s="143"/>
      <c r="AC282" s="144"/>
      <c r="AD282" s="144" t="s">
        <v>4635</v>
      </c>
      <c r="AE282" s="155" t="s">
        <v>4636</v>
      </c>
      <c r="AF282" s="144" t="s">
        <v>3804</v>
      </c>
      <c r="AG282" s="155" t="s">
        <v>3924</v>
      </c>
      <c r="AH282" s="144" t="s">
        <v>3610</v>
      </c>
      <c r="AI282" s="144"/>
      <c r="AJ282" s="156"/>
      <c r="AK282" s="156"/>
      <c r="AL282" s="156">
        <f t="shared" si="12"/>
        <v>0</v>
      </c>
      <c r="AM282" s="156"/>
      <c r="AN282" s="156"/>
      <c r="AO282" s="156"/>
      <c r="AP282" s="156"/>
      <c r="AQ282" s="156"/>
      <c r="AR282" s="156"/>
      <c r="AS282" s="156"/>
      <c r="AT282" s="156"/>
      <c r="AU282" s="156"/>
      <c r="AV282" s="156"/>
      <c r="AW282" s="156"/>
      <c r="AX282" s="242"/>
      <c r="AY282" s="243"/>
      <c r="AZ282" s="156">
        <f t="shared" si="13"/>
        <v>22</v>
      </c>
      <c r="BA282" s="156">
        <f t="shared" si="14"/>
        <v>22</v>
      </c>
      <c r="BB282" s="156">
        <f>VLOOKUP(A282,过21点!A:AS,45,0)</f>
        <v>0</v>
      </c>
      <c r="BC282" s="156">
        <f>VLOOKUP(A282,过21点!A:AT,46,0)</f>
        <v>0</v>
      </c>
      <c r="BD282" s="156"/>
      <c r="BE282" s="156">
        <f>VLOOKUP(A282,过21点!A:AV,48,0)</f>
        <v>0</v>
      </c>
      <c r="BF282" s="156">
        <f>VLOOKUP(A282,匹配!R:S,2,0)</f>
        <v>1</v>
      </c>
      <c r="BG282" s="156"/>
    </row>
    <row r="283" customHeight="1" spans="1:59">
      <c r="A283" s="247" t="s">
        <v>4637</v>
      </c>
      <c r="B283" s="199" t="s">
        <v>53</v>
      </c>
      <c r="C283" s="199" t="s">
        <v>4543</v>
      </c>
      <c r="D283" s="199" t="s">
        <v>4566</v>
      </c>
      <c r="E283" s="143"/>
      <c r="F283" s="144" t="s">
        <v>4638</v>
      </c>
      <c r="G283" s="143"/>
      <c r="H283" s="144"/>
      <c r="I283" s="143"/>
      <c r="J283" s="144" t="s">
        <v>1546</v>
      </c>
      <c r="K283" s="144" t="s">
        <v>4639</v>
      </c>
      <c r="L283" s="144" t="s">
        <v>1076</v>
      </c>
      <c r="M283" s="144" t="s">
        <v>423</v>
      </c>
      <c r="N283" s="143"/>
      <c r="O283" s="144"/>
      <c r="P283" s="144" t="s">
        <v>4640</v>
      </c>
      <c r="Q283" s="144" t="s">
        <v>4338</v>
      </c>
      <c r="R283" s="144" t="s">
        <v>4641</v>
      </c>
      <c r="S283" s="144" t="s">
        <v>1922</v>
      </c>
      <c r="T283" s="143"/>
      <c r="U283" s="143"/>
      <c r="V283" s="144"/>
      <c r="W283" s="144" t="s">
        <v>4642</v>
      </c>
      <c r="X283" s="144" t="s">
        <v>434</v>
      </c>
      <c r="Y283" s="144" t="s">
        <v>4643</v>
      </c>
      <c r="Z283" s="144" t="s">
        <v>864</v>
      </c>
      <c r="AA283" s="144" t="s">
        <v>4644</v>
      </c>
      <c r="AB283" s="143"/>
      <c r="AC283" s="144"/>
      <c r="AD283" s="144" t="s">
        <v>4645</v>
      </c>
      <c r="AE283" s="144" t="s">
        <v>4646</v>
      </c>
      <c r="AF283" s="144" t="s">
        <v>3376</v>
      </c>
      <c r="AG283" s="144" t="s">
        <v>1894</v>
      </c>
      <c r="AH283" s="144" t="s">
        <v>912</v>
      </c>
      <c r="AI283" s="144"/>
      <c r="AJ283" s="156"/>
      <c r="AK283" s="156"/>
      <c r="AL283" s="156">
        <f t="shared" si="12"/>
        <v>0</v>
      </c>
      <c r="AM283" s="156">
        <f>VLOOKUP(A283,匹配!E:L,8,0)</f>
        <v>0</v>
      </c>
      <c r="AN283" s="156">
        <f>VLOOKUP(A283,匹配!E:F,2,0)</f>
        <v>0</v>
      </c>
      <c r="AO283" s="156"/>
      <c r="AP283" s="156">
        <f>VLOOKUP(A283,匹配!E:H,4,0)</f>
        <v>0</v>
      </c>
      <c r="AQ283" s="156">
        <f>VLOOKUP(A283,匹配!E:N,10,0)</f>
        <v>0</v>
      </c>
      <c r="AR283" s="156">
        <f>VLOOKUP(A283,匹配!E:I,5,0)</f>
        <v>0</v>
      </c>
      <c r="AS283" s="156">
        <f>VLOOKUP(A283,匹配!E:K,7,0)</f>
        <v>0</v>
      </c>
      <c r="AT283" s="156"/>
      <c r="AU283" s="156">
        <f>VLOOKUP(A283,匹配!E:M,9,0)</f>
        <v>3</v>
      </c>
      <c r="AV283" s="156"/>
      <c r="AW283" s="156"/>
      <c r="AX283" s="242"/>
      <c r="AY283" s="243"/>
      <c r="AZ283" s="156">
        <f t="shared" si="13"/>
        <v>22</v>
      </c>
      <c r="BA283" s="156">
        <f t="shared" si="14"/>
        <v>22</v>
      </c>
      <c r="BB283" s="156">
        <f>VLOOKUP(A283,过21点!A:AS,45,0)</f>
        <v>4</v>
      </c>
      <c r="BC283" s="156">
        <f>VLOOKUP(A283,过21点!A:AT,46,0)</f>
        <v>4</v>
      </c>
      <c r="BD283" s="156"/>
      <c r="BE283" s="156">
        <f>VLOOKUP(A283,过21点!A:AV,48,0)</f>
        <v>0.5</v>
      </c>
      <c r="BF283" s="156">
        <f>VLOOKUP(A283,匹配!R:S,2,0)</f>
        <v>4</v>
      </c>
      <c r="BG283" s="156"/>
    </row>
    <row r="284" customHeight="1" spans="1:59">
      <c r="A284" s="247" t="s">
        <v>4647</v>
      </c>
      <c r="B284" s="199" t="s">
        <v>53</v>
      </c>
      <c r="C284" s="199" t="s">
        <v>4543</v>
      </c>
      <c r="D284" s="199" t="s">
        <v>4566</v>
      </c>
      <c r="E284" s="144" t="s">
        <v>4648</v>
      </c>
      <c r="F284" s="144" t="s">
        <v>3774</v>
      </c>
      <c r="G284" s="143"/>
      <c r="H284" s="143"/>
      <c r="I284" s="143" t="s">
        <v>1706</v>
      </c>
      <c r="J284" s="144" t="s">
        <v>4649</v>
      </c>
      <c r="K284" s="144" t="s">
        <v>4650</v>
      </c>
      <c r="L284" s="144" t="s">
        <v>4651</v>
      </c>
      <c r="M284" s="144" t="s">
        <v>4652</v>
      </c>
      <c r="N284" s="144"/>
      <c r="O284" s="144"/>
      <c r="P284" s="144" t="s">
        <v>2430</v>
      </c>
      <c r="Q284" s="144" t="s">
        <v>4653</v>
      </c>
      <c r="R284" s="144" t="s">
        <v>4654</v>
      </c>
      <c r="S284" s="144" t="s">
        <v>4655</v>
      </c>
      <c r="T284" s="144" t="s">
        <v>4656</v>
      </c>
      <c r="U284" s="143"/>
      <c r="V284" s="143"/>
      <c r="W284" s="144" t="s">
        <v>4657</v>
      </c>
      <c r="X284" s="144" t="s">
        <v>3652</v>
      </c>
      <c r="Y284" s="144" t="s">
        <v>4658</v>
      </c>
      <c r="Z284" s="144" t="s">
        <v>898</v>
      </c>
      <c r="AA284" s="144" t="s">
        <v>4659</v>
      </c>
      <c r="AB284" s="144"/>
      <c r="AC284" s="144"/>
      <c r="AD284" s="144" t="s">
        <v>2011</v>
      </c>
      <c r="AE284" s="144" t="s">
        <v>4071</v>
      </c>
      <c r="AF284" s="144" t="s">
        <v>4660</v>
      </c>
      <c r="AG284" s="144" t="s">
        <v>4661</v>
      </c>
      <c r="AH284" s="144" t="s">
        <v>4662</v>
      </c>
      <c r="AI284" s="144"/>
      <c r="AJ284" s="156"/>
      <c r="AK284" s="156">
        <f>VLOOKUP(A284,匹配!A:B,2,0)</f>
        <v>1</v>
      </c>
      <c r="AL284" s="156">
        <f t="shared" si="12"/>
        <v>1</v>
      </c>
      <c r="AM284" s="156"/>
      <c r="AN284" s="156"/>
      <c r="AO284" s="156"/>
      <c r="AP284" s="156"/>
      <c r="AQ284" s="156"/>
      <c r="AR284" s="156"/>
      <c r="AS284" s="156"/>
      <c r="AT284" s="156"/>
      <c r="AU284" s="156"/>
      <c r="AV284" s="156"/>
      <c r="AW284" s="156"/>
      <c r="AX284" s="242"/>
      <c r="AY284" s="243"/>
      <c r="AZ284" s="156">
        <f t="shared" si="13"/>
        <v>22</v>
      </c>
      <c r="BA284" s="156">
        <f t="shared" si="14"/>
        <v>22</v>
      </c>
      <c r="BB284" s="156">
        <f>VLOOKUP(A284,过21点!A:AS,45,0)</f>
        <v>13</v>
      </c>
      <c r="BC284" s="156">
        <f>VLOOKUP(A284,过21点!A:AT,46,0)</f>
        <v>14</v>
      </c>
      <c r="BD284" s="156"/>
      <c r="BE284" s="156">
        <f>VLOOKUP(A284,过21点!A:AV,48,0)</f>
        <v>1.25</v>
      </c>
      <c r="BF284" s="156">
        <f>VLOOKUP(A284,匹配!R:S,2,0)</f>
        <v>4</v>
      </c>
      <c r="BG284" s="156"/>
    </row>
    <row r="285" customHeight="1" spans="1:59">
      <c r="A285" s="247" t="s">
        <v>4663</v>
      </c>
      <c r="B285" s="199" t="s">
        <v>53</v>
      </c>
      <c r="C285" s="199" t="s">
        <v>4543</v>
      </c>
      <c r="D285" s="199" t="s">
        <v>1421</v>
      </c>
      <c r="E285" s="143"/>
      <c r="F285" s="143"/>
      <c r="G285" s="144"/>
      <c r="H285" s="144"/>
      <c r="I285" s="142" t="s">
        <v>4664</v>
      </c>
      <c r="J285" s="144" t="s">
        <v>3867</v>
      </c>
      <c r="K285" s="142" t="s">
        <v>4665</v>
      </c>
      <c r="L285" s="144" t="s">
        <v>319</v>
      </c>
      <c r="M285" s="144" t="s">
        <v>4666</v>
      </c>
      <c r="N285" s="144"/>
      <c r="O285" s="144"/>
      <c r="P285" s="144" t="s">
        <v>2919</v>
      </c>
      <c r="Q285" s="144" t="s">
        <v>3781</v>
      </c>
      <c r="R285" s="143" t="s">
        <v>2129</v>
      </c>
      <c r="S285" s="142" t="s">
        <v>4667</v>
      </c>
      <c r="T285" s="144" t="s">
        <v>4668</v>
      </c>
      <c r="U285" s="144"/>
      <c r="V285" s="144"/>
      <c r="W285" s="144" t="s">
        <v>486</v>
      </c>
      <c r="X285" s="144" t="s">
        <v>3788</v>
      </c>
      <c r="Y285" s="144" t="s">
        <v>299</v>
      </c>
      <c r="Z285" s="144" t="s">
        <v>4669</v>
      </c>
      <c r="AA285" s="144" t="s">
        <v>4670</v>
      </c>
      <c r="AB285" s="144"/>
      <c r="AC285" s="144"/>
      <c r="AD285" s="144" t="s">
        <v>3982</v>
      </c>
      <c r="AE285" s="144" t="s">
        <v>3569</v>
      </c>
      <c r="AF285" s="144" t="s">
        <v>4671</v>
      </c>
      <c r="AG285" s="144" t="s">
        <v>4672</v>
      </c>
      <c r="AH285" s="144" t="s">
        <v>3335</v>
      </c>
      <c r="AI285" s="144"/>
      <c r="AJ285" s="156"/>
      <c r="AK285" s="156">
        <f>VLOOKUP(A285,匹配!A:B,2,0)</f>
        <v>1</v>
      </c>
      <c r="AL285" s="156">
        <f t="shared" si="12"/>
        <v>1</v>
      </c>
      <c r="AM285" s="156">
        <f>VLOOKUP(A285,匹配!E:L,8,0)</f>
        <v>2</v>
      </c>
      <c r="AN285" s="156">
        <f>VLOOKUP(A285,匹配!E:F,2,0)</f>
        <v>0</v>
      </c>
      <c r="AO285" s="156"/>
      <c r="AP285" s="156">
        <f>VLOOKUP(A285,匹配!E:H,4,0)</f>
        <v>0</v>
      </c>
      <c r="AQ285" s="156">
        <f>VLOOKUP(A285,匹配!E:N,10,0)</f>
        <v>0</v>
      </c>
      <c r="AR285" s="156">
        <f>VLOOKUP(A285,匹配!E:I,5,0)</f>
        <v>0</v>
      </c>
      <c r="AS285" s="156">
        <f>VLOOKUP(A285,匹配!E:K,7,0)</f>
        <v>0</v>
      </c>
      <c r="AT285" s="156"/>
      <c r="AU285" s="156">
        <f>VLOOKUP(A285,匹配!E:M,9,0)</f>
        <v>0</v>
      </c>
      <c r="AV285" s="156"/>
      <c r="AW285" s="156"/>
      <c r="AX285" s="242"/>
      <c r="AY285" s="243"/>
      <c r="AZ285" s="156">
        <f t="shared" si="13"/>
        <v>20</v>
      </c>
      <c r="BA285" s="156">
        <f t="shared" si="14"/>
        <v>20</v>
      </c>
      <c r="BB285" s="156">
        <f>VLOOKUP(A285,过21点!A:AS,45,0)</f>
        <v>1</v>
      </c>
      <c r="BC285" s="156">
        <f>VLOOKUP(A285,过21点!A:AT,46,0)</f>
        <v>1</v>
      </c>
      <c r="BD285" s="156"/>
      <c r="BE285" s="156">
        <f>VLOOKUP(A285,过21点!A:AV,48,0)</f>
        <v>0</v>
      </c>
      <c r="BF285" s="156"/>
      <c r="BG285" s="156"/>
    </row>
    <row r="286" customHeight="1" spans="1:59">
      <c r="A286" s="240" t="s">
        <v>4673</v>
      </c>
      <c r="B286" s="199" t="s">
        <v>53</v>
      </c>
      <c r="C286" s="199" t="s">
        <v>4543</v>
      </c>
      <c r="D286" s="199" t="s">
        <v>4582</v>
      </c>
      <c r="E286" s="144" t="s">
        <v>4674</v>
      </c>
      <c r="F286" s="144" t="s">
        <v>4675</v>
      </c>
      <c r="G286" s="144"/>
      <c r="H286" s="144"/>
      <c r="I286" s="144" t="s">
        <v>4676</v>
      </c>
      <c r="J286" s="144" t="s">
        <v>4677</v>
      </c>
      <c r="K286" s="144" t="s">
        <v>4678</v>
      </c>
      <c r="L286" s="144" t="s">
        <v>592</v>
      </c>
      <c r="M286" s="144" t="s">
        <v>4679</v>
      </c>
      <c r="N286" s="144"/>
      <c r="O286" s="144"/>
      <c r="P286" s="144" t="s">
        <v>4680</v>
      </c>
      <c r="Q286" s="144" t="s">
        <v>4681</v>
      </c>
      <c r="R286" s="144" t="s">
        <v>4682</v>
      </c>
      <c r="S286" s="144" t="s">
        <v>4683</v>
      </c>
      <c r="T286" s="143"/>
      <c r="U286" s="144"/>
      <c r="V286" s="144"/>
      <c r="W286" s="144" t="s">
        <v>3827</v>
      </c>
      <c r="X286" s="144" t="s">
        <v>497</v>
      </c>
      <c r="Y286" s="144" t="s">
        <v>4684</v>
      </c>
      <c r="Z286" s="144" t="s">
        <v>4685</v>
      </c>
      <c r="AA286" s="143" t="s">
        <v>4686</v>
      </c>
      <c r="AB286" s="144"/>
      <c r="AC286" s="144"/>
      <c r="AD286" s="144" t="s">
        <v>4687</v>
      </c>
      <c r="AE286" s="141"/>
      <c r="AF286" s="141"/>
      <c r="AG286" s="141"/>
      <c r="AH286" s="141"/>
      <c r="AI286" s="144"/>
      <c r="AJ286" s="156"/>
      <c r="AK286" s="156"/>
      <c r="AL286" s="156">
        <f t="shared" si="12"/>
        <v>0</v>
      </c>
      <c r="AM286" s="156">
        <f>VLOOKUP(A286,匹配!E:L,8,0)</f>
        <v>0</v>
      </c>
      <c r="AN286" s="156">
        <f>VLOOKUP(A286,匹配!E:F,2,0)</f>
        <v>0</v>
      </c>
      <c r="AO286" s="156"/>
      <c r="AP286" s="156">
        <f>VLOOKUP(A286,匹配!E:H,4,0)</f>
        <v>0</v>
      </c>
      <c r="AQ286" s="156">
        <f>VLOOKUP(A286,匹配!E:N,10,0)</f>
        <v>0</v>
      </c>
      <c r="AR286" s="156">
        <f>VLOOKUP(A286,匹配!E:I,5,0)</f>
        <v>0</v>
      </c>
      <c r="AS286" s="156">
        <f>VLOOKUP(A286,匹配!E:K,7,0)</f>
        <v>0</v>
      </c>
      <c r="AT286" s="156"/>
      <c r="AU286" s="156">
        <f>VLOOKUP(A286,匹配!E:M,9,0)</f>
        <v>1.625</v>
      </c>
      <c r="AV286" s="156">
        <f>VLOOKUP(A286,离职!A:D,4,0)</f>
        <v>0</v>
      </c>
      <c r="AW286" s="156"/>
      <c r="AX286" s="242"/>
      <c r="AY286" s="243">
        <f>VLOOKUP(A286,离职!A:C,3,0)</f>
        <v>43185</v>
      </c>
      <c r="AZ286" s="156">
        <f t="shared" si="13"/>
        <v>22</v>
      </c>
      <c r="BA286" s="156">
        <f t="shared" si="14"/>
        <v>22</v>
      </c>
      <c r="BB286" s="156">
        <f>VLOOKUP(A286,过21点!A:AS,45,0)</f>
        <v>3</v>
      </c>
      <c r="BC286" s="156">
        <f>VLOOKUP(A286,过21点!A:AT,46,0)</f>
        <v>3</v>
      </c>
      <c r="BD286" s="156"/>
      <c r="BE286" s="156">
        <f>VLOOKUP(A286,过21点!A:AV,48,0)</f>
        <v>0.125</v>
      </c>
      <c r="BF286" s="156"/>
      <c r="BG286" s="156"/>
    </row>
    <row r="287" customHeight="1" spans="1:59">
      <c r="A287" s="247" t="s">
        <v>4688</v>
      </c>
      <c r="B287" s="199" t="s">
        <v>53</v>
      </c>
      <c r="C287" s="199" t="s">
        <v>4543</v>
      </c>
      <c r="D287" s="199" t="s">
        <v>4582</v>
      </c>
      <c r="E287" s="143" t="s">
        <v>3348</v>
      </c>
      <c r="F287" s="144" t="s">
        <v>4689</v>
      </c>
      <c r="G287" s="144"/>
      <c r="H287" s="144"/>
      <c r="I287" s="143"/>
      <c r="J287" s="143" t="s">
        <v>4690</v>
      </c>
      <c r="K287" s="143" t="s">
        <v>4691</v>
      </c>
      <c r="L287" s="143" t="s">
        <v>4692</v>
      </c>
      <c r="M287" s="144" t="s">
        <v>1963</v>
      </c>
      <c r="N287" s="144"/>
      <c r="O287" s="144"/>
      <c r="P287" s="144" t="s">
        <v>4693</v>
      </c>
      <c r="Q287" s="143" t="s">
        <v>4694</v>
      </c>
      <c r="R287" s="143"/>
      <c r="S287" s="142" t="s">
        <v>4695</v>
      </c>
      <c r="T287" s="142" t="s">
        <v>4696</v>
      </c>
      <c r="U287" s="144"/>
      <c r="V287" s="143"/>
      <c r="W287" s="143"/>
      <c r="X287" s="143" t="s">
        <v>3258</v>
      </c>
      <c r="Y287" s="142" t="s">
        <v>4697</v>
      </c>
      <c r="Z287" s="144" t="s">
        <v>3283</v>
      </c>
      <c r="AA287" s="142" t="s">
        <v>4698</v>
      </c>
      <c r="AB287" s="144"/>
      <c r="AC287" s="144"/>
      <c r="AD287" s="142" t="s">
        <v>4699</v>
      </c>
      <c r="AE287" s="142" t="s">
        <v>4700</v>
      </c>
      <c r="AF287" s="142" t="s">
        <v>4701</v>
      </c>
      <c r="AG287" s="144" t="s">
        <v>4702</v>
      </c>
      <c r="AH287" s="142" t="s">
        <v>4703</v>
      </c>
      <c r="AI287" s="144"/>
      <c r="AJ287" s="156"/>
      <c r="AK287" s="156">
        <f>VLOOKUP(A287,匹配!A:B,2,0)</f>
        <v>4</v>
      </c>
      <c r="AL287" s="156">
        <f t="shared" si="12"/>
        <v>4</v>
      </c>
      <c r="AM287" s="156">
        <f>VLOOKUP(A287,匹配!E:L,8,0)</f>
        <v>0</v>
      </c>
      <c r="AN287" s="156">
        <f>VLOOKUP(A287,匹配!E:F,2,0)</f>
        <v>0</v>
      </c>
      <c r="AO287" s="156"/>
      <c r="AP287" s="156">
        <f>VLOOKUP(A287,匹配!E:H,4,0)</f>
        <v>0</v>
      </c>
      <c r="AQ287" s="156">
        <f>VLOOKUP(A287,匹配!E:N,10,0)</f>
        <v>0</v>
      </c>
      <c r="AR287" s="156">
        <f>VLOOKUP(A287,匹配!E:I,5,0)</f>
        <v>0</v>
      </c>
      <c r="AS287" s="156">
        <f>VLOOKUP(A287,匹配!E:K,7,0)</f>
        <v>0</v>
      </c>
      <c r="AT287" s="156"/>
      <c r="AU287" s="156">
        <f>VLOOKUP(A287,匹配!E:M,9,0)</f>
        <v>4</v>
      </c>
      <c r="AV287" s="156"/>
      <c r="AW287" s="156"/>
      <c r="AX287" s="242"/>
      <c r="AY287" s="243"/>
      <c r="AZ287" s="156">
        <f t="shared" si="13"/>
        <v>22</v>
      </c>
      <c r="BA287" s="156">
        <f t="shared" si="14"/>
        <v>22</v>
      </c>
      <c r="BB287" s="156">
        <f>VLOOKUP(A287,过21点!A:AS,45,0)</f>
        <v>7</v>
      </c>
      <c r="BC287" s="156">
        <f>VLOOKUP(A287,过21点!A:AT,46,0)</f>
        <v>10</v>
      </c>
      <c r="BD287" s="156"/>
      <c r="BE287" s="156">
        <f>VLOOKUP(A287,过21点!A:AV,48,0)</f>
        <v>1.125</v>
      </c>
      <c r="BF287" s="156">
        <f>VLOOKUP(A287,匹配!R:S,2,0)</f>
        <v>3</v>
      </c>
      <c r="BG287" s="156"/>
    </row>
    <row r="288" customHeight="1" spans="1:59">
      <c r="A288" s="240" t="s">
        <v>4704</v>
      </c>
      <c r="B288" s="199" t="s">
        <v>53</v>
      </c>
      <c r="C288" s="199" t="s">
        <v>4543</v>
      </c>
      <c r="D288" s="199" t="s">
        <v>4544</v>
      </c>
      <c r="E288" s="144" t="s">
        <v>659</v>
      </c>
      <c r="F288" s="144" t="s">
        <v>1862</v>
      </c>
      <c r="G288" s="144"/>
      <c r="H288" s="144"/>
      <c r="I288" s="155" t="s">
        <v>4705</v>
      </c>
      <c r="J288" s="155" t="s">
        <v>4706</v>
      </c>
      <c r="K288" s="144" t="s">
        <v>4583</v>
      </c>
      <c r="L288" s="144" t="s">
        <v>517</v>
      </c>
      <c r="M288" s="144" t="s">
        <v>274</v>
      </c>
      <c r="N288" s="144"/>
      <c r="O288" s="144"/>
      <c r="P288" s="144" t="s">
        <v>4707</v>
      </c>
      <c r="Q288" s="144" t="s">
        <v>4708</v>
      </c>
      <c r="R288" s="144" t="s">
        <v>4709</v>
      </c>
      <c r="S288" s="155" t="s">
        <v>4710</v>
      </c>
      <c r="T288" s="155" t="s">
        <v>2175</v>
      </c>
      <c r="U288" s="144"/>
      <c r="V288" s="144"/>
      <c r="W288" s="144" t="s">
        <v>4711</v>
      </c>
      <c r="X288" s="155" t="s">
        <v>4551</v>
      </c>
      <c r="Y288" s="155" t="s">
        <v>4712</v>
      </c>
      <c r="Z288" s="142" t="s">
        <v>4713</v>
      </c>
      <c r="AA288" s="142" t="s">
        <v>4714</v>
      </c>
      <c r="AB288" s="144"/>
      <c r="AC288" s="144"/>
      <c r="AD288" s="155" t="s">
        <v>4173</v>
      </c>
      <c r="AE288" s="141"/>
      <c r="AF288" s="141"/>
      <c r="AG288" s="141"/>
      <c r="AH288" s="141"/>
      <c r="AI288" s="144"/>
      <c r="AJ288" s="156"/>
      <c r="AK288" s="156"/>
      <c r="AL288" s="156">
        <f t="shared" si="12"/>
        <v>0</v>
      </c>
      <c r="AM288" s="156"/>
      <c r="AN288" s="156"/>
      <c r="AO288" s="156"/>
      <c r="AP288" s="156"/>
      <c r="AQ288" s="156"/>
      <c r="AR288" s="156"/>
      <c r="AS288" s="156"/>
      <c r="AT288" s="156"/>
      <c r="AU288" s="156"/>
      <c r="AV288" s="156">
        <f>VLOOKUP(A288,离职!A:D,4,0)</f>
        <v>0</v>
      </c>
      <c r="AW288" s="156"/>
      <c r="AX288" s="242"/>
      <c r="AY288" s="243">
        <f>VLOOKUP(A288,离职!A:C,3,0)</f>
        <v>43185</v>
      </c>
      <c r="AZ288" s="156">
        <f t="shared" si="13"/>
        <v>22</v>
      </c>
      <c r="BA288" s="156">
        <f t="shared" si="14"/>
        <v>22</v>
      </c>
      <c r="BB288" s="156">
        <f>VLOOKUP(A288,过21点!A:AS,45,0)</f>
        <v>2</v>
      </c>
      <c r="BC288" s="156">
        <f>VLOOKUP(A288,过21点!A:AT,46,0)</f>
        <v>2</v>
      </c>
      <c r="BD288" s="156"/>
      <c r="BE288" s="156">
        <f>VLOOKUP(A288,过21点!A:AV,48,0)</f>
        <v>1.25</v>
      </c>
      <c r="BF288" s="156"/>
      <c r="BG288" s="156"/>
    </row>
    <row r="289" customHeight="1" spans="1:59">
      <c r="A289" s="247" t="s">
        <v>4715</v>
      </c>
      <c r="B289" s="199" t="s">
        <v>53</v>
      </c>
      <c r="C289" s="199" t="s">
        <v>4543</v>
      </c>
      <c r="D289" s="199" t="s">
        <v>1823</v>
      </c>
      <c r="E289" s="144" t="s">
        <v>4716</v>
      </c>
      <c r="F289" s="144" t="s">
        <v>4717</v>
      </c>
      <c r="G289" s="144"/>
      <c r="H289" s="144"/>
      <c r="I289" s="144" t="s">
        <v>4629</v>
      </c>
      <c r="J289" s="144" t="s">
        <v>320</v>
      </c>
      <c r="K289" s="144" t="s">
        <v>4629</v>
      </c>
      <c r="L289" s="155" t="s">
        <v>229</v>
      </c>
      <c r="M289" s="142" t="s">
        <v>4718</v>
      </c>
      <c r="N289" s="144"/>
      <c r="O289" s="144"/>
      <c r="P289" s="142" t="s">
        <v>4719</v>
      </c>
      <c r="Q289" s="142" t="s">
        <v>4720</v>
      </c>
      <c r="R289" s="142" t="s">
        <v>4721</v>
      </c>
      <c r="S289" s="142" t="s">
        <v>4722</v>
      </c>
      <c r="T289" s="142" t="s">
        <v>4723</v>
      </c>
      <c r="U289" s="144"/>
      <c r="V289" s="144"/>
      <c r="W289" s="142" t="s">
        <v>4724</v>
      </c>
      <c r="X289" s="142" t="s">
        <v>4634</v>
      </c>
      <c r="Y289" s="142" t="s">
        <v>321</v>
      </c>
      <c r="Z289" s="142" t="s">
        <v>4634</v>
      </c>
      <c r="AA289" s="142" t="s">
        <v>4306</v>
      </c>
      <c r="AB289" s="144"/>
      <c r="AC289" s="144"/>
      <c r="AD289" s="142" t="s">
        <v>4725</v>
      </c>
      <c r="AE289" s="142" t="s">
        <v>4726</v>
      </c>
      <c r="AF289" s="144" t="s">
        <v>1277</v>
      </c>
      <c r="AG289" s="142" t="s">
        <v>4727</v>
      </c>
      <c r="AH289" s="142" t="s">
        <v>327</v>
      </c>
      <c r="AI289" s="144"/>
      <c r="AJ289" s="156"/>
      <c r="AK289" s="156"/>
      <c r="AL289" s="156">
        <f t="shared" si="12"/>
        <v>0</v>
      </c>
      <c r="AM289" s="156"/>
      <c r="AN289" s="156"/>
      <c r="AO289" s="156"/>
      <c r="AP289" s="156"/>
      <c r="AQ289" s="156"/>
      <c r="AR289" s="156"/>
      <c r="AS289" s="156"/>
      <c r="AT289" s="156"/>
      <c r="AU289" s="156"/>
      <c r="AV289" s="156"/>
      <c r="AW289" s="156"/>
      <c r="AX289" s="242"/>
      <c r="AY289" s="243"/>
      <c r="AZ289" s="156">
        <f t="shared" si="13"/>
        <v>22</v>
      </c>
      <c r="BA289" s="156">
        <f t="shared" si="14"/>
        <v>22</v>
      </c>
      <c r="BB289" s="156">
        <f>VLOOKUP(A289,过21点!A:AS,45,0)</f>
        <v>0</v>
      </c>
      <c r="BC289" s="156">
        <f>VLOOKUP(A289,过21点!A:AT,46,0)</f>
        <v>0</v>
      </c>
      <c r="BD289" s="156"/>
      <c r="BE289" s="156">
        <f>VLOOKUP(A289,过21点!A:AV,48,0)</f>
        <v>0</v>
      </c>
      <c r="BF289" s="156"/>
      <c r="BG289" s="156"/>
    </row>
    <row r="290" customHeight="1" spans="1:59">
      <c r="A290" s="240" t="s">
        <v>4728</v>
      </c>
      <c r="B290" s="233" t="str">
        <f>VLOOKUP(A290,[1]Sheet1!$A:$B,2,0)</f>
        <v>上海嵩恒网络科技股份有限公司</v>
      </c>
      <c r="C290" s="233" t="str">
        <f>VLOOKUP(A290,[1]Sheet1!$A:$C,3,0)</f>
        <v>软件中心</v>
      </c>
      <c r="D290" s="233" t="str">
        <f>VLOOKUP(A290,[1]Sheet1!$A:$F,6,0)</f>
        <v>副总裁特别助理</v>
      </c>
      <c r="E290" s="234"/>
      <c r="F290" s="234"/>
      <c r="G290" s="234"/>
      <c r="H290" s="234"/>
      <c r="I290" s="234"/>
      <c r="J290" s="234"/>
      <c r="K290" s="234"/>
      <c r="L290" s="234"/>
      <c r="M290" s="234"/>
      <c r="N290" s="234"/>
      <c r="O290" s="234"/>
      <c r="P290" s="234"/>
      <c r="Q290" s="234"/>
      <c r="R290" s="234"/>
      <c r="S290" s="234"/>
      <c r="T290" s="234"/>
      <c r="U290" s="234"/>
      <c r="V290" s="234"/>
      <c r="W290" s="234"/>
      <c r="X290" s="234"/>
      <c r="Y290" s="234"/>
      <c r="Z290" s="234"/>
      <c r="AA290" s="234"/>
      <c r="AB290" s="234"/>
      <c r="AC290" s="234"/>
      <c r="AD290" s="234"/>
      <c r="AE290" s="234"/>
      <c r="AF290" s="234"/>
      <c r="AG290" s="234"/>
      <c r="AH290" s="234"/>
      <c r="AI290" s="234"/>
      <c r="AJ290" s="156"/>
      <c r="AK290" s="156"/>
      <c r="AL290" s="156">
        <f t="shared" si="12"/>
        <v>0</v>
      </c>
      <c r="AM290" s="156"/>
      <c r="AN290" s="156"/>
      <c r="AO290" s="156"/>
      <c r="AP290" s="156"/>
      <c r="AQ290" s="156"/>
      <c r="AR290" s="156"/>
      <c r="AS290" s="156"/>
      <c r="AT290" s="156"/>
      <c r="AU290" s="156"/>
      <c r="AV290" s="156">
        <f>VLOOKUP(A290,离职!A:D,4,0)</f>
        <v>22</v>
      </c>
      <c r="AW290" s="156"/>
      <c r="AX290" s="242"/>
      <c r="AY290" s="243">
        <f>VLOOKUP(A290,离职!A:C,3,0)</f>
        <v>43160</v>
      </c>
      <c r="AZ290" s="156">
        <f t="shared" si="13"/>
        <v>0</v>
      </c>
      <c r="BA290" s="156">
        <f t="shared" si="14"/>
        <v>0</v>
      </c>
      <c r="BB290" s="156">
        <f>VLOOKUP(A290,过21点!A:AS,45,0)</f>
        <v>0</v>
      </c>
      <c r="BC290" s="156">
        <f>VLOOKUP(A290,过21点!A:AT,46,0)</f>
        <v>0</v>
      </c>
      <c r="BD290" s="156"/>
      <c r="BE290" s="156">
        <f>VLOOKUP(A290,过21点!A:AV,48,0)</f>
        <v>0</v>
      </c>
      <c r="BF290" s="156"/>
      <c r="BG290" s="156"/>
    </row>
    <row r="291" customHeight="1" spans="1:59">
      <c r="A291" s="199" t="s">
        <v>4729</v>
      </c>
      <c r="B291" s="199" t="s">
        <v>53</v>
      </c>
      <c r="C291" s="199" t="s">
        <v>4730</v>
      </c>
      <c r="D291" s="199" t="s">
        <v>87</v>
      </c>
      <c r="E291" s="144"/>
      <c r="F291" s="144"/>
      <c r="G291" s="144"/>
      <c r="H291" s="144"/>
      <c r="I291" s="144"/>
      <c r="J291" s="144"/>
      <c r="K291" s="144"/>
      <c r="L291" s="144"/>
      <c r="M291" s="144"/>
      <c r="N291" s="144"/>
      <c r="O291" s="144"/>
      <c r="P291" s="144"/>
      <c r="Q291" s="142" t="s">
        <v>4731</v>
      </c>
      <c r="R291" s="144" t="s">
        <v>4732</v>
      </c>
      <c r="S291" s="144" t="s">
        <v>4591</v>
      </c>
      <c r="T291" s="144" t="s">
        <v>1810</v>
      </c>
      <c r="U291" s="144"/>
      <c r="V291" s="144"/>
      <c r="W291" s="143" t="s">
        <v>72</v>
      </c>
      <c r="X291" s="144" t="s">
        <v>2057</v>
      </c>
      <c r="Y291" s="144" t="s">
        <v>4580</v>
      </c>
      <c r="Z291" s="144" t="s">
        <v>3798</v>
      </c>
      <c r="AA291" s="144" t="s">
        <v>4733</v>
      </c>
      <c r="AB291" s="144"/>
      <c r="AC291" s="144"/>
      <c r="AD291" s="144" t="s">
        <v>4734</v>
      </c>
      <c r="AE291" s="144" t="s">
        <v>4735</v>
      </c>
      <c r="AF291" s="144" t="s">
        <v>578</v>
      </c>
      <c r="AG291" s="144" t="s">
        <v>3611</v>
      </c>
      <c r="AH291" s="144" t="s">
        <v>3800</v>
      </c>
      <c r="AI291" s="144"/>
      <c r="AJ291" s="156"/>
      <c r="AK291" s="156">
        <f>VLOOKUP(A291,匹配!A:B,2,0)</f>
        <v>1</v>
      </c>
      <c r="AL291" s="156">
        <f t="shared" si="12"/>
        <v>1</v>
      </c>
      <c r="AM291" s="156"/>
      <c r="AN291" s="156"/>
      <c r="AO291" s="156"/>
      <c r="AP291" s="156"/>
      <c r="AQ291" s="156"/>
      <c r="AR291" s="156"/>
      <c r="AS291" s="156"/>
      <c r="AT291" s="156"/>
      <c r="AU291" s="156"/>
      <c r="AV291" s="156">
        <f>VLOOKUP(A291,入职!A:L,12,0)</f>
        <v>8</v>
      </c>
      <c r="AW291" s="156"/>
      <c r="AX291" s="242">
        <f>VLOOKUP(A291,入职!A:I,9,0)</f>
        <v>43172</v>
      </c>
      <c r="AY291" s="243"/>
      <c r="AZ291" s="156">
        <f t="shared" si="13"/>
        <v>14</v>
      </c>
      <c r="BA291" s="156">
        <f t="shared" si="14"/>
        <v>14</v>
      </c>
      <c r="BB291" s="156">
        <f>VLOOKUP(A291,过21点!A:AS,45,0)</f>
        <v>0</v>
      </c>
      <c r="BC291" s="156">
        <f>VLOOKUP(A291,过21点!A:AT,46,0)</f>
        <v>2</v>
      </c>
      <c r="BD291" s="156"/>
      <c r="BE291" s="156">
        <f>VLOOKUP(A291,过21点!A:AV,48,0)</f>
        <v>0</v>
      </c>
      <c r="BF291" s="156"/>
      <c r="BG291" s="156"/>
    </row>
    <row r="292" customHeight="1" spans="1:59">
      <c r="A292" s="199" t="s">
        <v>4736</v>
      </c>
      <c r="B292" s="199" t="s">
        <v>53</v>
      </c>
      <c r="C292" s="199" t="s">
        <v>4737</v>
      </c>
      <c r="D292" s="199" t="s">
        <v>162</v>
      </c>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c r="AC292" s="144"/>
      <c r="AD292" s="144"/>
      <c r="AE292" s="144"/>
      <c r="AF292" s="142" t="s">
        <v>4738</v>
      </c>
      <c r="AG292" s="144" t="s">
        <v>4739</v>
      </c>
      <c r="AH292" s="144" t="s">
        <v>4740</v>
      </c>
      <c r="AI292" s="144"/>
      <c r="AJ292" s="156"/>
      <c r="AK292" s="156"/>
      <c r="AL292" s="156">
        <f t="shared" si="12"/>
        <v>0</v>
      </c>
      <c r="AM292" s="156"/>
      <c r="AN292" s="156"/>
      <c r="AO292" s="156"/>
      <c r="AP292" s="156"/>
      <c r="AQ292" s="156"/>
      <c r="AR292" s="156"/>
      <c r="AS292" s="156"/>
      <c r="AT292" s="156"/>
      <c r="AU292" s="156"/>
      <c r="AV292" s="156">
        <f>VLOOKUP(A292,入职!A:L,12,0)</f>
        <v>19</v>
      </c>
      <c r="AW292" s="156"/>
      <c r="AX292" s="242" t="str">
        <f>VLOOKUP(A292,入职!A:I,9,0)</f>
        <v>2018-03-28</v>
      </c>
      <c r="AY292" s="243"/>
      <c r="AZ292" s="156">
        <f t="shared" si="13"/>
        <v>3</v>
      </c>
      <c r="BA292" s="156">
        <f t="shared" si="14"/>
        <v>3</v>
      </c>
      <c r="BB292" s="156">
        <f>VLOOKUP(A292,过21点!A:AS,45,0)</f>
        <v>0</v>
      </c>
      <c r="BC292" s="156">
        <f>VLOOKUP(A292,过21点!A:AT,46,0)</f>
        <v>0</v>
      </c>
      <c r="BD292" s="156"/>
      <c r="BE292" s="156">
        <f>VLOOKUP(A292,过21点!A:AV,48,0)</f>
        <v>0</v>
      </c>
      <c r="BF292" s="156"/>
      <c r="BG292" s="156"/>
    </row>
    <row r="293" customHeight="1" spans="1:59">
      <c r="A293" s="199" t="s">
        <v>4741</v>
      </c>
      <c r="B293" s="199" t="s">
        <v>53</v>
      </c>
      <c r="C293" s="199" t="s">
        <v>4737</v>
      </c>
      <c r="D293" s="199" t="s">
        <v>162</v>
      </c>
      <c r="E293" s="144" t="s">
        <v>4717</v>
      </c>
      <c r="F293" s="144" t="s">
        <v>838</v>
      </c>
      <c r="G293" s="144"/>
      <c r="H293" s="144"/>
      <c r="I293" s="144" t="s">
        <v>1463</v>
      </c>
      <c r="J293" s="144" t="s">
        <v>1150</v>
      </c>
      <c r="K293" s="142" t="s">
        <v>4742</v>
      </c>
      <c r="L293" s="144" t="s">
        <v>452</v>
      </c>
      <c r="M293" s="144" t="s">
        <v>683</v>
      </c>
      <c r="N293" s="144"/>
      <c r="O293" s="144"/>
      <c r="P293" s="144" t="s">
        <v>3559</v>
      </c>
      <c r="Q293" s="144" t="s">
        <v>2698</v>
      </c>
      <c r="R293" s="144" t="s">
        <v>2057</v>
      </c>
      <c r="S293" s="144" t="s">
        <v>1291</v>
      </c>
      <c r="T293" s="144" t="s">
        <v>1842</v>
      </c>
      <c r="U293" s="144"/>
      <c r="V293" s="144"/>
      <c r="W293" s="144" t="s">
        <v>3794</v>
      </c>
      <c r="X293" s="143" t="s">
        <v>2889</v>
      </c>
      <c r="Y293" s="144" t="s">
        <v>2057</v>
      </c>
      <c r="Z293" s="143" t="s">
        <v>1864</v>
      </c>
      <c r="AA293" s="144" t="s">
        <v>2058</v>
      </c>
      <c r="AB293" s="144"/>
      <c r="AC293" s="144"/>
      <c r="AD293" s="144" t="s">
        <v>4215</v>
      </c>
      <c r="AE293" s="143" t="s">
        <v>4743</v>
      </c>
      <c r="AF293" s="144" t="s">
        <v>4744</v>
      </c>
      <c r="AG293" s="144" t="s">
        <v>943</v>
      </c>
      <c r="AH293" s="144" t="s">
        <v>3798</v>
      </c>
      <c r="AI293" s="144"/>
      <c r="AJ293" s="156">
        <v>1</v>
      </c>
      <c r="AK293" s="156">
        <f>VLOOKUP(A293,匹配!A:B,2,0)</f>
        <v>2</v>
      </c>
      <c r="AL293" s="156">
        <f t="shared" si="12"/>
        <v>3</v>
      </c>
      <c r="AM293" s="156">
        <f>VLOOKUP(A293,匹配!E:L,8,0)</f>
        <v>0</v>
      </c>
      <c r="AN293" s="156">
        <f>VLOOKUP(A293,匹配!E:F,2,0)</f>
        <v>0</v>
      </c>
      <c r="AO293" s="156"/>
      <c r="AP293" s="156">
        <f>VLOOKUP(A293,匹配!E:H,4,0)</f>
        <v>0</v>
      </c>
      <c r="AQ293" s="156">
        <f>VLOOKUP(A293,匹配!E:N,10,0)</f>
        <v>0</v>
      </c>
      <c r="AR293" s="156">
        <f>VLOOKUP(A293,匹配!E:I,5,0)</f>
        <v>0</v>
      </c>
      <c r="AS293" s="156">
        <f>VLOOKUP(A293,匹配!E:K,7,0)</f>
        <v>0</v>
      </c>
      <c r="AT293" s="156"/>
      <c r="AU293" s="156">
        <f>VLOOKUP(A293,匹配!E:M,9,0)</f>
        <v>0.125</v>
      </c>
      <c r="AV293" s="156"/>
      <c r="AW293" s="156"/>
      <c r="AX293" s="242"/>
      <c r="AY293" s="243"/>
      <c r="AZ293" s="156">
        <f t="shared" si="13"/>
        <v>22</v>
      </c>
      <c r="BA293" s="156">
        <f t="shared" si="14"/>
        <v>22</v>
      </c>
      <c r="BB293" s="156">
        <f>VLOOKUP(A293,过21点!A:AS,45,0)</f>
        <v>4</v>
      </c>
      <c r="BC293" s="156">
        <f>VLOOKUP(A293,过21点!A:AT,46,0)</f>
        <v>5</v>
      </c>
      <c r="BD293" s="156"/>
      <c r="BE293" s="156">
        <f>VLOOKUP(A293,过21点!A:AV,48,0)</f>
        <v>0.375</v>
      </c>
      <c r="BF293" s="156"/>
      <c r="BG293" s="156"/>
    </row>
    <row r="294" customHeight="1" spans="1:59">
      <c r="A294" s="199" t="s">
        <v>4745</v>
      </c>
      <c r="B294" s="199" t="s">
        <v>53</v>
      </c>
      <c r="C294" s="199" t="s">
        <v>4737</v>
      </c>
      <c r="D294" s="199" t="s">
        <v>162</v>
      </c>
      <c r="E294" s="144" t="s">
        <v>1816</v>
      </c>
      <c r="F294" s="144" t="s">
        <v>703</v>
      </c>
      <c r="G294" s="144"/>
      <c r="H294" s="144"/>
      <c r="I294" s="144" t="s">
        <v>3476</v>
      </c>
      <c r="J294" s="144" t="s">
        <v>2418</v>
      </c>
      <c r="K294" s="144" t="s">
        <v>4746</v>
      </c>
      <c r="L294" s="144" t="s">
        <v>1011</v>
      </c>
      <c r="M294" s="144" t="s">
        <v>4747</v>
      </c>
      <c r="N294" s="144"/>
      <c r="O294" s="144"/>
      <c r="P294" s="143" t="s">
        <v>4748</v>
      </c>
      <c r="Q294" s="144" t="s">
        <v>4749</v>
      </c>
      <c r="R294" s="144" t="s">
        <v>462</v>
      </c>
      <c r="S294" s="144" t="s">
        <v>3709</v>
      </c>
      <c r="T294" s="144" t="s">
        <v>175</v>
      </c>
      <c r="U294" s="144"/>
      <c r="V294" s="144"/>
      <c r="W294" s="144" t="s">
        <v>4750</v>
      </c>
      <c r="X294" s="144" t="s">
        <v>4751</v>
      </c>
      <c r="Y294" s="144" t="s">
        <v>4752</v>
      </c>
      <c r="Z294" s="144" t="s">
        <v>3623</v>
      </c>
      <c r="AA294" s="144" t="s">
        <v>4753</v>
      </c>
      <c r="AB294" s="144"/>
      <c r="AC294" s="144"/>
      <c r="AD294" s="144" t="s">
        <v>700</v>
      </c>
      <c r="AE294" s="143" t="s">
        <v>3869</v>
      </c>
      <c r="AF294" s="144" t="s">
        <v>4754</v>
      </c>
      <c r="AG294" s="144" t="s">
        <v>4755</v>
      </c>
      <c r="AH294" s="144" t="s">
        <v>4756</v>
      </c>
      <c r="AI294" s="144"/>
      <c r="AJ294" s="156"/>
      <c r="AK294" s="156">
        <f>VLOOKUP(A294,匹配!A:B,2,0)</f>
        <v>2</v>
      </c>
      <c r="AL294" s="156">
        <f t="shared" si="12"/>
        <v>2</v>
      </c>
      <c r="AM294" s="156"/>
      <c r="AN294" s="156"/>
      <c r="AO294" s="156"/>
      <c r="AP294" s="156"/>
      <c r="AQ294" s="156"/>
      <c r="AR294" s="156"/>
      <c r="AS294" s="156"/>
      <c r="AT294" s="156"/>
      <c r="AU294" s="156"/>
      <c r="AV294" s="156"/>
      <c r="AW294" s="156"/>
      <c r="AX294" s="242"/>
      <c r="AY294" s="243"/>
      <c r="AZ294" s="156">
        <f t="shared" si="13"/>
        <v>22</v>
      </c>
      <c r="BA294" s="156">
        <f t="shared" si="14"/>
        <v>22</v>
      </c>
      <c r="BB294" s="156">
        <f>VLOOKUP(A294,过21点!A:AS,45,0)</f>
        <v>6</v>
      </c>
      <c r="BC294" s="156">
        <f>VLOOKUP(A294,过21点!A:AT,46,0)</f>
        <v>11</v>
      </c>
      <c r="BD294" s="156"/>
      <c r="BE294" s="156">
        <f>VLOOKUP(A294,过21点!A:AV,48,0)</f>
        <v>0.25</v>
      </c>
      <c r="BF294" s="156"/>
      <c r="BG294" s="156"/>
    </row>
    <row r="295" customHeight="1" spans="1:59">
      <c r="A295" s="199" t="s">
        <v>4757</v>
      </c>
      <c r="B295" s="199" t="s">
        <v>53</v>
      </c>
      <c r="C295" s="199" t="s">
        <v>4737</v>
      </c>
      <c r="D295" s="199" t="s">
        <v>3214</v>
      </c>
      <c r="E295" s="144" t="s">
        <v>4758</v>
      </c>
      <c r="F295" s="144" t="s">
        <v>4759</v>
      </c>
      <c r="G295" s="144"/>
      <c r="H295" s="144"/>
      <c r="I295" s="144" t="s">
        <v>4760</v>
      </c>
      <c r="J295" s="144" t="s">
        <v>4761</v>
      </c>
      <c r="K295" s="144" t="s">
        <v>4762</v>
      </c>
      <c r="L295" s="144" t="s">
        <v>3811</v>
      </c>
      <c r="M295" s="144" t="s">
        <v>4763</v>
      </c>
      <c r="N295" s="144"/>
      <c r="O295" s="144"/>
      <c r="P295" s="144" t="s">
        <v>4764</v>
      </c>
      <c r="Q295" s="144" t="s">
        <v>4765</v>
      </c>
      <c r="R295" s="144" t="s">
        <v>4766</v>
      </c>
      <c r="S295" s="144" t="s">
        <v>3475</v>
      </c>
      <c r="T295" s="144" t="s">
        <v>3809</v>
      </c>
      <c r="U295" s="144"/>
      <c r="V295" s="144"/>
      <c r="W295" s="144" t="s">
        <v>4767</v>
      </c>
      <c r="X295" s="144" t="s">
        <v>4768</v>
      </c>
      <c r="Y295" s="144" t="s">
        <v>571</v>
      </c>
      <c r="Z295" s="144" t="s">
        <v>4769</v>
      </c>
      <c r="AA295" s="144" t="s">
        <v>4770</v>
      </c>
      <c r="AB295" s="144"/>
      <c r="AC295" s="144"/>
      <c r="AD295" s="144" t="s">
        <v>4764</v>
      </c>
      <c r="AE295" s="144" t="s">
        <v>4771</v>
      </c>
      <c r="AF295" s="144" t="s">
        <v>4772</v>
      </c>
      <c r="AG295" s="144" t="s">
        <v>4773</v>
      </c>
      <c r="AH295" s="144" t="s">
        <v>4774</v>
      </c>
      <c r="AI295" s="144"/>
      <c r="AJ295" s="156"/>
      <c r="AK295" s="156"/>
      <c r="AL295" s="156">
        <f t="shared" si="12"/>
        <v>0</v>
      </c>
      <c r="AM295" s="156"/>
      <c r="AN295" s="156"/>
      <c r="AO295" s="156"/>
      <c r="AP295" s="156"/>
      <c r="AQ295" s="156"/>
      <c r="AR295" s="156"/>
      <c r="AS295" s="156"/>
      <c r="AT295" s="156"/>
      <c r="AU295" s="156"/>
      <c r="AV295" s="156"/>
      <c r="AW295" s="156"/>
      <c r="AX295" s="242"/>
      <c r="AY295" s="243"/>
      <c r="AZ295" s="156">
        <f t="shared" si="13"/>
        <v>22</v>
      </c>
      <c r="BA295" s="156">
        <f t="shared" si="14"/>
        <v>22</v>
      </c>
      <c r="BB295" s="156">
        <f>VLOOKUP(A295,过21点!A:AS,45,0)</f>
        <v>11</v>
      </c>
      <c r="BC295" s="156">
        <f>VLOOKUP(A295,过21点!A:AT,46,0)</f>
        <v>21</v>
      </c>
      <c r="BD295" s="156"/>
      <c r="BE295" s="156">
        <f>VLOOKUP(A295,过21点!A:AV,48,0)</f>
        <v>0.5</v>
      </c>
      <c r="BF295" s="156"/>
      <c r="BG295" s="156"/>
    </row>
    <row r="296" customHeight="1" spans="1:59">
      <c r="A296" s="199" t="s">
        <v>4775</v>
      </c>
      <c r="B296" s="199" t="s">
        <v>53</v>
      </c>
      <c r="C296" s="199" t="s">
        <v>4737</v>
      </c>
      <c r="D296" s="199" t="s">
        <v>162</v>
      </c>
      <c r="E296" s="144" t="s">
        <v>4776</v>
      </c>
      <c r="F296" s="144" t="s">
        <v>2057</v>
      </c>
      <c r="G296" s="144"/>
      <c r="H296" s="144"/>
      <c r="I296" s="144" t="s">
        <v>3564</v>
      </c>
      <c r="J296" s="144" t="s">
        <v>4777</v>
      </c>
      <c r="K296" s="144" t="s">
        <v>73</v>
      </c>
      <c r="L296" s="144" t="s">
        <v>4778</v>
      </c>
      <c r="M296" s="144" t="s">
        <v>4779</v>
      </c>
      <c r="N296" s="144"/>
      <c r="O296" s="144"/>
      <c r="P296" s="144" t="s">
        <v>4780</v>
      </c>
      <c r="Q296" s="144" t="s">
        <v>277</v>
      </c>
      <c r="R296" s="144" t="s">
        <v>4781</v>
      </c>
      <c r="S296" s="144" t="s">
        <v>3522</v>
      </c>
      <c r="T296" s="144" t="s">
        <v>4014</v>
      </c>
      <c r="U296" s="144"/>
      <c r="V296" s="144"/>
      <c r="W296" s="144" t="s">
        <v>3564</v>
      </c>
      <c r="X296" s="144" t="s">
        <v>4782</v>
      </c>
      <c r="Y296" s="144" t="s">
        <v>943</v>
      </c>
      <c r="Z296" s="144" t="s">
        <v>1829</v>
      </c>
      <c r="AA296" s="144" t="s">
        <v>4783</v>
      </c>
      <c r="AB296" s="144"/>
      <c r="AC296" s="144"/>
      <c r="AD296" s="144" t="s">
        <v>3875</v>
      </c>
      <c r="AE296" s="144" t="s">
        <v>4784</v>
      </c>
      <c r="AF296" s="144" t="s">
        <v>4785</v>
      </c>
      <c r="AG296" s="144" t="s">
        <v>4786</v>
      </c>
      <c r="AH296" s="144" t="s">
        <v>4787</v>
      </c>
      <c r="AI296" s="144"/>
      <c r="AJ296" s="156"/>
      <c r="AK296" s="156"/>
      <c r="AL296" s="156">
        <f t="shared" si="12"/>
        <v>0</v>
      </c>
      <c r="AM296" s="156"/>
      <c r="AN296" s="156"/>
      <c r="AO296" s="156"/>
      <c r="AP296" s="156"/>
      <c r="AQ296" s="156"/>
      <c r="AR296" s="156"/>
      <c r="AS296" s="156"/>
      <c r="AT296" s="156"/>
      <c r="AU296" s="156"/>
      <c r="AV296" s="156"/>
      <c r="AW296" s="156"/>
      <c r="AX296" s="242"/>
      <c r="AY296" s="243"/>
      <c r="AZ296" s="156">
        <f t="shared" si="13"/>
        <v>22</v>
      </c>
      <c r="BA296" s="156">
        <f t="shared" si="14"/>
        <v>22</v>
      </c>
      <c r="BB296" s="156">
        <f>VLOOKUP(A296,过21点!A:AS,45,0)</f>
        <v>1</v>
      </c>
      <c r="BC296" s="156">
        <f>VLOOKUP(A296,过21点!A:AT,46,0)</f>
        <v>10</v>
      </c>
      <c r="BD296" s="156"/>
      <c r="BE296" s="156">
        <f>VLOOKUP(A296,过21点!A:AV,48,0)</f>
        <v>0.25</v>
      </c>
      <c r="BF296" s="156"/>
      <c r="BG296" s="156"/>
    </row>
    <row r="297" customHeight="1" spans="1:59">
      <c r="A297" s="199" t="s">
        <v>4788</v>
      </c>
      <c r="B297" s="199" t="s">
        <v>53</v>
      </c>
      <c r="C297" s="199" t="s">
        <v>4789</v>
      </c>
      <c r="D297" s="199" t="s">
        <v>1966</v>
      </c>
      <c r="E297" s="144" t="s">
        <v>4790</v>
      </c>
      <c r="F297" s="144" t="s">
        <v>2144</v>
      </c>
      <c r="G297" s="144"/>
      <c r="H297" s="144"/>
      <c r="I297" s="144" t="s">
        <v>3637</v>
      </c>
      <c r="J297" s="144" t="s">
        <v>3516</v>
      </c>
      <c r="K297" s="144" t="s">
        <v>4791</v>
      </c>
      <c r="L297" s="144" t="s">
        <v>3880</v>
      </c>
      <c r="M297" s="144" t="s">
        <v>4792</v>
      </c>
      <c r="N297" s="144"/>
      <c r="O297" s="143" t="s">
        <v>4793</v>
      </c>
      <c r="P297" s="144" t="s">
        <v>3706</v>
      </c>
      <c r="Q297" s="144" t="s">
        <v>2196</v>
      </c>
      <c r="R297" s="144" t="s">
        <v>1287</v>
      </c>
      <c r="S297" s="144" t="s">
        <v>3709</v>
      </c>
      <c r="T297" s="144" t="s">
        <v>4794</v>
      </c>
      <c r="U297" s="144"/>
      <c r="V297" s="144"/>
      <c r="W297" s="144" t="s">
        <v>3564</v>
      </c>
      <c r="X297" s="144" t="s">
        <v>2393</v>
      </c>
      <c r="Y297" s="144" t="s">
        <v>2855</v>
      </c>
      <c r="Z297" s="144" t="s">
        <v>2926</v>
      </c>
      <c r="AA297" s="144" t="s">
        <v>2038</v>
      </c>
      <c r="AB297" s="144"/>
      <c r="AC297" s="144"/>
      <c r="AD297" s="143" t="s">
        <v>1787</v>
      </c>
      <c r="AE297" s="144" t="s">
        <v>78</v>
      </c>
      <c r="AF297" s="144" t="s">
        <v>857</v>
      </c>
      <c r="AG297" s="144" t="s">
        <v>4110</v>
      </c>
      <c r="AH297" s="144" t="s">
        <v>3798</v>
      </c>
      <c r="AI297" s="144"/>
      <c r="AJ297" s="156"/>
      <c r="AK297" s="156">
        <f>VLOOKUP(A297,匹配!A:B,2,0)</f>
        <v>1</v>
      </c>
      <c r="AL297" s="156">
        <f t="shared" si="12"/>
        <v>1</v>
      </c>
      <c r="AM297" s="156"/>
      <c r="AN297" s="156"/>
      <c r="AO297" s="156"/>
      <c r="AP297" s="156"/>
      <c r="AQ297" s="156"/>
      <c r="AR297" s="156"/>
      <c r="AS297" s="156"/>
      <c r="AT297" s="156"/>
      <c r="AU297" s="156"/>
      <c r="AV297" s="156"/>
      <c r="AW297" s="156"/>
      <c r="AX297" s="242"/>
      <c r="AY297" s="243"/>
      <c r="AZ297" s="156">
        <f t="shared" si="13"/>
        <v>22</v>
      </c>
      <c r="BA297" s="156">
        <f t="shared" si="14"/>
        <v>22</v>
      </c>
      <c r="BB297" s="156">
        <f>VLOOKUP(A297,过21点!A:AS,45,0)</f>
        <v>5</v>
      </c>
      <c r="BC297" s="156">
        <f>VLOOKUP(A297,过21点!A:AT,46,0)</f>
        <v>12</v>
      </c>
      <c r="BD297" s="156"/>
      <c r="BE297" s="156">
        <f>VLOOKUP(A297,过21点!A:AV,48,0)</f>
        <v>0.125</v>
      </c>
      <c r="BF297" s="156">
        <f>VLOOKUP(A297,匹配!R:S,2,0)</f>
        <v>0.75</v>
      </c>
      <c r="BG297" s="156"/>
    </row>
    <row r="298" customHeight="1" spans="1:59">
      <c r="A298" s="199" t="s">
        <v>4795</v>
      </c>
      <c r="B298" s="199" t="s">
        <v>53</v>
      </c>
      <c r="C298" s="199" t="s">
        <v>4789</v>
      </c>
      <c r="D298" s="199" t="s">
        <v>1966</v>
      </c>
      <c r="E298" s="142" t="s">
        <v>4796</v>
      </c>
      <c r="F298" s="144" t="s">
        <v>838</v>
      </c>
      <c r="G298" s="144"/>
      <c r="H298" s="144"/>
      <c r="I298" s="144" t="s">
        <v>4797</v>
      </c>
      <c r="J298" s="144" t="s">
        <v>4798</v>
      </c>
      <c r="K298" s="144" t="s">
        <v>2421</v>
      </c>
      <c r="L298" s="144" t="s">
        <v>4799</v>
      </c>
      <c r="M298" s="144" t="s">
        <v>4800</v>
      </c>
      <c r="N298" s="144"/>
      <c r="O298" s="144"/>
      <c r="P298" s="143" t="s">
        <v>4801</v>
      </c>
      <c r="Q298" s="142" t="s">
        <v>4802</v>
      </c>
      <c r="R298" s="144" t="s">
        <v>4803</v>
      </c>
      <c r="S298" s="142" t="s">
        <v>4572</v>
      </c>
      <c r="T298" s="142" t="s">
        <v>4804</v>
      </c>
      <c r="U298" s="144"/>
      <c r="V298" s="144"/>
      <c r="W298" s="143" t="s">
        <v>4805</v>
      </c>
      <c r="X298" s="144" t="s">
        <v>4806</v>
      </c>
      <c r="Y298" s="143" t="s">
        <v>4807</v>
      </c>
      <c r="Z298" s="144" t="s">
        <v>4808</v>
      </c>
      <c r="AA298" s="144" t="s">
        <v>4809</v>
      </c>
      <c r="AB298" s="144"/>
      <c r="AC298" s="144"/>
      <c r="AD298" s="144" t="s">
        <v>3814</v>
      </c>
      <c r="AE298" s="143" t="s">
        <v>4810</v>
      </c>
      <c r="AF298" s="144" t="s">
        <v>4811</v>
      </c>
      <c r="AG298" s="144" t="s">
        <v>4812</v>
      </c>
      <c r="AH298" s="144" t="s">
        <v>4799</v>
      </c>
      <c r="AI298" s="144"/>
      <c r="AJ298" s="156">
        <v>4</v>
      </c>
      <c r="AK298" s="156">
        <f>VLOOKUP(A298,匹配!A:B,2,0)</f>
        <v>3</v>
      </c>
      <c r="AL298" s="156">
        <f t="shared" si="12"/>
        <v>7</v>
      </c>
      <c r="AM298" s="156">
        <f>VLOOKUP(A298,匹配!E:L,8,0)</f>
        <v>0</v>
      </c>
      <c r="AN298" s="156">
        <f>VLOOKUP(A298,匹配!E:F,2,0)</f>
        <v>0</v>
      </c>
      <c r="AO298" s="156"/>
      <c r="AP298" s="156">
        <f>VLOOKUP(A298,匹配!E:H,4,0)</f>
        <v>0</v>
      </c>
      <c r="AQ298" s="156">
        <f>VLOOKUP(A298,匹配!E:N,10,0)</f>
        <v>0</v>
      </c>
      <c r="AR298" s="156">
        <f>VLOOKUP(A298,匹配!E:I,5,0)</f>
        <v>0</v>
      </c>
      <c r="AS298" s="156">
        <f>VLOOKUP(A298,匹配!E:K,7,0)</f>
        <v>0</v>
      </c>
      <c r="AT298" s="156"/>
      <c r="AU298" s="156">
        <f>VLOOKUP(A298,匹配!E:M,9,0)</f>
        <v>0.25</v>
      </c>
      <c r="AV298" s="156"/>
      <c r="AW298" s="156"/>
      <c r="AX298" s="242"/>
      <c r="AY298" s="243"/>
      <c r="AZ298" s="156">
        <f t="shared" si="13"/>
        <v>22</v>
      </c>
      <c r="BA298" s="156">
        <f t="shared" si="14"/>
        <v>22</v>
      </c>
      <c r="BB298" s="156">
        <f>VLOOKUP(A298,过21点!A:AS,45,0)</f>
        <v>5</v>
      </c>
      <c r="BC298" s="156">
        <f>VLOOKUP(A298,过21点!A:AT,46,0)</f>
        <v>13</v>
      </c>
      <c r="BD298" s="156"/>
      <c r="BE298" s="156">
        <f>VLOOKUP(A298,过21点!A:AV,48,0)</f>
        <v>0.625</v>
      </c>
      <c r="BF298" s="156"/>
      <c r="BG298" s="156"/>
    </row>
    <row r="299" customHeight="1" spans="1:59">
      <c r="A299" s="199" t="s">
        <v>4813</v>
      </c>
      <c r="B299" s="199" t="s">
        <v>53</v>
      </c>
      <c r="C299" s="199" t="s">
        <v>4789</v>
      </c>
      <c r="D299" s="199" t="s">
        <v>4814</v>
      </c>
      <c r="E299" s="144" t="s">
        <v>4815</v>
      </c>
      <c r="F299" s="144" t="s">
        <v>3927</v>
      </c>
      <c r="G299" s="144"/>
      <c r="H299" s="144"/>
      <c r="I299" s="144" t="s">
        <v>4816</v>
      </c>
      <c r="J299" s="144" t="s">
        <v>3344</v>
      </c>
      <c r="K299" s="144" t="s">
        <v>4817</v>
      </c>
      <c r="L299" s="144" t="s">
        <v>4818</v>
      </c>
      <c r="M299" s="144" t="s">
        <v>2052</v>
      </c>
      <c r="N299" s="144"/>
      <c r="O299" s="144"/>
      <c r="P299" s="144" t="s">
        <v>4819</v>
      </c>
      <c r="Q299" s="144" t="s">
        <v>4820</v>
      </c>
      <c r="R299" s="144" t="s">
        <v>4821</v>
      </c>
      <c r="S299" s="144" t="s">
        <v>4822</v>
      </c>
      <c r="T299" s="144" t="s">
        <v>1970</v>
      </c>
      <c r="U299" s="144"/>
      <c r="V299" s="144"/>
      <c r="W299" s="144" t="s">
        <v>4823</v>
      </c>
      <c r="X299" s="144" t="s">
        <v>4824</v>
      </c>
      <c r="Y299" s="144" t="s">
        <v>4825</v>
      </c>
      <c r="Z299" s="144" t="s">
        <v>4826</v>
      </c>
      <c r="AA299" s="144" t="s">
        <v>1809</v>
      </c>
      <c r="AB299" s="144"/>
      <c r="AC299" s="144"/>
      <c r="AD299" s="144" t="s">
        <v>4827</v>
      </c>
      <c r="AE299" s="144" t="s">
        <v>4087</v>
      </c>
      <c r="AF299" s="144" t="s">
        <v>4828</v>
      </c>
      <c r="AG299" s="144" t="s">
        <v>4829</v>
      </c>
      <c r="AH299" s="144" t="s">
        <v>3463</v>
      </c>
      <c r="AI299" s="144"/>
      <c r="AJ299" s="156"/>
      <c r="AK299" s="156"/>
      <c r="AL299" s="156">
        <f t="shared" si="12"/>
        <v>0</v>
      </c>
      <c r="AM299" s="156"/>
      <c r="AN299" s="156"/>
      <c r="AO299" s="156"/>
      <c r="AP299" s="156"/>
      <c r="AQ299" s="156"/>
      <c r="AR299" s="156"/>
      <c r="AS299" s="156"/>
      <c r="AT299" s="156"/>
      <c r="AU299" s="156"/>
      <c r="AV299" s="156"/>
      <c r="AW299" s="156"/>
      <c r="AX299" s="242"/>
      <c r="AY299" s="243"/>
      <c r="AZ299" s="156">
        <f t="shared" si="13"/>
        <v>22</v>
      </c>
      <c r="BA299" s="156">
        <f t="shared" si="14"/>
        <v>22</v>
      </c>
      <c r="BB299" s="156">
        <f>VLOOKUP(A299,过21点!A:AS,45,0)</f>
        <v>8</v>
      </c>
      <c r="BC299" s="156">
        <f>VLOOKUP(A299,过21点!A:AT,46,0)</f>
        <v>14</v>
      </c>
      <c r="BD299" s="156"/>
      <c r="BE299" s="156">
        <f>VLOOKUP(A299,过21点!A:AV,48,0)</f>
        <v>0.625</v>
      </c>
      <c r="BF299" s="156"/>
      <c r="BG299" s="156"/>
    </row>
    <row r="300" customHeight="1" spans="1:59">
      <c r="A300" s="199" t="s">
        <v>4830</v>
      </c>
      <c r="B300" s="199" t="s">
        <v>53</v>
      </c>
      <c r="C300" s="199" t="s">
        <v>4789</v>
      </c>
      <c r="D300" s="199" t="s">
        <v>115</v>
      </c>
      <c r="E300" s="144" t="s">
        <v>4790</v>
      </c>
      <c r="F300" s="144" t="s">
        <v>3798</v>
      </c>
      <c r="G300" s="144"/>
      <c r="H300" s="144"/>
      <c r="I300" s="144" t="s">
        <v>3637</v>
      </c>
      <c r="J300" s="143" t="s">
        <v>4831</v>
      </c>
      <c r="K300" s="144" t="s">
        <v>1650</v>
      </c>
      <c r="L300" s="144" t="s">
        <v>4405</v>
      </c>
      <c r="M300" s="144" t="s">
        <v>4118</v>
      </c>
      <c r="N300" s="144"/>
      <c r="O300" s="144"/>
      <c r="P300" s="144" t="s">
        <v>4832</v>
      </c>
      <c r="Q300" s="144" t="s">
        <v>3061</v>
      </c>
      <c r="R300" s="143" t="s">
        <v>4124</v>
      </c>
      <c r="S300" s="144" t="s">
        <v>3564</v>
      </c>
      <c r="T300" s="144" t="s">
        <v>3594</v>
      </c>
      <c r="U300" s="144"/>
      <c r="V300" s="144"/>
      <c r="W300" s="144" t="s">
        <v>2686</v>
      </c>
      <c r="X300" s="144" t="s">
        <v>3630</v>
      </c>
      <c r="Y300" s="144" t="s">
        <v>2459</v>
      </c>
      <c r="Z300" s="144" t="s">
        <v>1979</v>
      </c>
      <c r="AA300" s="144" t="s">
        <v>1999</v>
      </c>
      <c r="AB300" s="144"/>
      <c r="AC300" s="144"/>
      <c r="AD300" s="246" t="s">
        <v>3147</v>
      </c>
      <c r="AE300" s="144" t="s">
        <v>295</v>
      </c>
      <c r="AF300" s="144" t="s">
        <v>4833</v>
      </c>
      <c r="AG300" s="144" t="s">
        <v>4834</v>
      </c>
      <c r="AH300" s="144" t="s">
        <v>142</v>
      </c>
      <c r="AI300" s="144"/>
      <c r="AJ300" s="156"/>
      <c r="AK300" s="156">
        <f>VLOOKUP(A300,匹配!A:B,2,0)</f>
        <v>3</v>
      </c>
      <c r="AL300" s="156">
        <f t="shared" si="12"/>
        <v>3</v>
      </c>
      <c r="AM300" s="156"/>
      <c r="AN300" s="156"/>
      <c r="AO300" s="156"/>
      <c r="AP300" s="156"/>
      <c r="AQ300" s="156"/>
      <c r="AR300" s="156"/>
      <c r="AS300" s="156"/>
      <c r="AT300" s="156"/>
      <c r="AU300" s="156"/>
      <c r="AV300" s="156"/>
      <c r="AW300" s="156"/>
      <c r="AX300" s="242"/>
      <c r="AY300" s="243"/>
      <c r="AZ300" s="156">
        <f t="shared" si="13"/>
        <v>22</v>
      </c>
      <c r="BA300" s="156">
        <f t="shared" si="14"/>
        <v>22</v>
      </c>
      <c r="BB300" s="156">
        <f>VLOOKUP(A300,过21点!A:AS,45,0)</f>
        <v>3</v>
      </c>
      <c r="BC300" s="156">
        <f>VLOOKUP(A300,过21点!A:AT,46,0)</f>
        <v>14</v>
      </c>
      <c r="BD300" s="156"/>
      <c r="BE300" s="156">
        <f>VLOOKUP(A300,过21点!A:AV,48,0)</f>
        <v>0.25</v>
      </c>
      <c r="BF300" s="156"/>
      <c r="BG300" s="156"/>
    </row>
    <row r="301" customHeight="1" spans="1:59">
      <c r="A301" s="199" t="s">
        <v>4835</v>
      </c>
      <c r="B301" s="199" t="s">
        <v>53</v>
      </c>
      <c r="C301" s="199" t="s">
        <v>4789</v>
      </c>
      <c r="D301" s="199" t="s">
        <v>1966</v>
      </c>
      <c r="E301" s="144" t="s">
        <v>4836</v>
      </c>
      <c r="F301" s="144" t="s">
        <v>4837</v>
      </c>
      <c r="G301" s="144"/>
      <c r="H301" s="144"/>
      <c r="I301" s="144" t="s">
        <v>2060</v>
      </c>
      <c r="J301" s="144" t="s">
        <v>4838</v>
      </c>
      <c r="K301" s="144" t="s">
        <v>4839</v>
      </c>
      <c r="L301" s="144" t="s">
        <v>584</v>
      </c>
      <c r="M301" s="144" t="s">
        <v>683</v>
      </c>
      <c r="N301" s="144"/>
      <c r="O301" s="144"/>
      <c r="P301" s="144" t="s">
        <v>4840</v>
      </c>
      <c r="Q301" s="144" t="s">
        <v>2821</v>
      </c>
      <c r="R301" s="144" t="s">
        <v>3703</v>
      </c>
      <c r="S301" s="143"/>
      <c r="T301" s="143"/>
      <c r="U301" s="144"/>
      <c r="V301" s="144"/>
      <c r="W301" s="144" t="s">
        <v>4841</v>
      </c>
      <c r="X301" s="144" t="s">
        <v>1995</v>
      </c>
      <c r="Y301" s="144" t="s">
        <v>1816</v>
      </c>
      <c r="Z301" s="144" t="s">
        <v>4800</v>
      </c>
      <c r="AA301" s="144" t="s">
        <v>4842</v>
      </c>
      <c r="AB301" s="144"/>
      <c r="AC301" s="144"/>
      <c r="AD301" s="144" t="s">
        <v>2697</v>
      </c>
      <c r="AE301" s="144" t="s">
        <v>438</v>
      </c>
      <c r="AF301" s="144" t="s">
        <v>4843</v>
      </c>
      <c r="AG301" s="143" t="s">
        <v>72</v>
      </c>
      <c r="AH301" s="143" t="s">
        <v>72</v>
      </c>
      <c r="AI301" s="144"/>
      <c r="AJ301" s="156"/>
      <c r="AK301" s="156">
        <f>VLOOKUP(A301,匹配!A:B,2,0)</f>
        <v>2</v>
      </c>
      <c r="AL301" s="156">
        <f t="shared" si="12"/>
        <v>2</v>
      </c>
      <c r="AM301" s="156">
        <f>VLOOKUP(A301,匹配!E:L,8,0)</f>
        <v>0</v>
      </c>
      <c r="AN301" s="156">
        <f>VLOOKUP(A301,匹配!E:F,2,0)</f>
        <v>0</v>
      </c>
      <c r="AO301" s="156"/>
      <c r="AP301" s="156">
        <f>VLOOKUP(A301,匹配!E:H,4,0)</f>
        <v>0</v>
      </c>
      <c r="AQ301" s="156">
        <f>VLOOKUP(A301,匹配!E:N,10,0)</f>
        <v>0</v>
      </c>
      <c r="AR301" s="156">
        <f>VLOOKUP(A301,匹配!E:I,5,0)</f>
        <v>1</v>
      </c>
      <c r="AS301" s="156">
        <f>VLOOKUP(A301,匹配!E:K,7,0)</f>
        <v>0</v>
      </c>
      <c r="AT301" s="156"/>
      <c r="AU301" s="156">
        <f>VLOOKUP(A301,匹配!E:M,9,0)</f>
        <v>1</v>
      </c>
      <c r="AV301" s="156"/>
      <c r="AW301" s="156"/>
      <c r="AX301" s="242"/>
      <c r="AY301" s="243"/>
      <c r="AZ301" s="156">
        <f t="shared" si="13"/>
        <v>21</v>
      </c>
      <c r="BA301" s="156">
        <f t="shared" si="14"/>
        <v>21</v>
      </c>
      <c r="BB301" s="156">
        <f>VLOOKUP(A301,过21点!A:AS,45,0)</f>
        <v>6</v>
      </c>
      <c r="BC301" s="156">
        <f>VLOOKUP(A301,过21点!A:AT,46,0)</f>
        <v>9</v>
      </c>
      <c r="BD301" s="156"/>
      <c r="BE301" s="156">
        <f>VLOOKUP(A301,过21点!A:AV,48,0)</f>
        <v>0.75</v>
      </c>
      <c r="BF301" s="156"/>
      <c r="BG301" s="156"/>
    </row>
    <row r="302" customHeight="1" spans="1:59">
      <c r="A302" s="199" t="s">
        <v>4844</v>
      </c>
      <c r="B302" s="199" t="s">
        <v>53</v>
      </c>
      <c r="C302" s="199" t="s">
        <v>4845</v>
      </c>
      <c r="D302" s="199" t="s">
        <v>4846</v>
      </c>
      <c r="E302" s="144" t="s">
        <v>4847</v>
      </c>
      <c r="F302" s="144" t="s">
        <v>4848</v>
      </c>
      <c r="G302" s="144"/>
      <c r="H302" s="144"/>
      <c r="I302" s="144" t="s">
        <v>4849</v>
      </c>
      <c r="J302" s="142" t="s">
        <v>4850</v>
      </c>
      <c r="K302" s="144" t="s">
        <v>579</v>
      </c>
      <c r="L302" s="144" t="s">
        <v>4851</v>
      </c>
      <c r="M302" s="144" t="s">
        <v>4852</v>
      </c>
      <c r="N302" s="144"/>
      <c r="O302" s="144"/>
      <c r="P302" s="144" t="s">
        <v>4853</v>
      </c>
      <c r="Q302" s="144" t="s">
        <v>4854</v>
      </c>
      <c r="R302" s="144" t="s">
        <v>4803</v>
      </c>
      <c r="S302" s="144" t="s">
        <v>4855</v>
      </c>
      <c r="T302" s="144" t="s">
        <v>3109</v>
      </c>
      <c r="U302" s="144"/>
      <c r="V302" s="144"/>
      <c r="W302" s="144" t="s">
        <v>2448</v>
      </c>
      <c r="X302" s="144" t="s">
        <v>4856</v>
      </c>
      <c r="Y302" s="144" t="s">
        <v>4857</v>
      </c>
      <c r="Z302" s="144" t="s">
        <v>4858</v>
      </c>
      <c r="AA302" s="144" t="s">
        <v>3717</v>
      </c>
      <c r="AB302" s="144"/>
      <c r="AC302" s="144"/>
      <c r="AD302" s="144" t="s">
        <v>3629</v>
      </c>
      <c r="AE302" s="142" t="s">
        <v>4859</v>
      </c>
      <c r="AF302" s="144" t="s">
        <v>4860</v>
      </c>
      <c r="AG302" s="144" t="s">
        <v>2394</v>
      </c>
      <c r="AH302" s="144" t="s">
        <v>1012</v>
      </c>
      <c r="AI302" s="144"/>
      <c r="AJ302" s="156"/>
      <c r="AK302" s="156">
        <v>2</v>
      </c>
      <c r="AL302" s="156">
        <f t="shared" si="12"/>
        <v>2</v>
      </c>
      <c r="AM302" s="156"/>
      <c r="AN302" s="156"/>
      <c r="AO302" s="156"/>
      <c r="AP302" s="156"/>
      <c r="AQ302" s="156"/>
      <c r="AR302" s="156"/>
      <c r="AS302" s="156"/>
      <c r="AT302" s="156"/>
      <c r="AU302" s="156"/>
      <c r="AV302" s="156"/>
      <c r="AW302" s="156"/>
      <c r="AX302" s="242"/>
      <c r="AY302" s="243"/>
      <c r="AZ302" s="156">
        <f t="shared" si="13"/>
        <v>22</v>
      </c>
      <c r="BA302" s="156">
        <f t="shared" si="14"/>
        <v>22</v>
      </c>
      <c r="BB302" s="156">
        <f>VLOOKUP(A302,过21点!A:AS,45,0)</f>
        <v>10</v>
      </c>
      <c r="BC302" s="156">
        <f>VLOOKUP(A302,过21点!A:AT,46,0)</f>
        <v>13</v>
      </c>
      <c r="BD302" s="156"/>
      <c r="BE302" s="156">
        <f>VLOOKUP(A302,过21点!A:AV,48,0)</f>
        <v>0.375</v>
      </c>
      <c r="BF302" s="156"/>
      <c r="BG302" s="156"/>
    </row>
    <row r="303" customHeight="1" spans="1:59">
      <c r="A303" s="199" t="s">
        <v>4861</v>
      </c>
      <c r="B303" s="199" t="s">
        <v>53</v>
      </c>
      <c r="C303" s="199" t="s">
        <v>4845</v>
      </c>
      <c r="D303" s="199" t="s">
        <v>4862</v>
      </c>
      <c r="E303" s="144" t="s">
        <v>4863</v>
      </c>
      <c r="F303" s="142" t="s">
        <v>4864</v>
      </c>
      <c r="G303" s="144"/>
      <c r="H303" s="144"/>
      <c r="I303" s="144" t="s">
        <v>4865</v>
      </c>
      <c r="J303" s="142" t="s">
        <v>333</v>
      </c>
      <c r="K303" s="142" t="s">
        <v>4866</v>
      </c>
      <c r="L303" s="144" t="s">
        <v>4867</v>
      </c>
      <c r="M303" s="144" t="s">
        <v>4038</v>
      </c>
      <c r="N303" s="144"/>
      <c r="O303" s="144"/>
      <c r="P303" s="144" t="s">
        <v>4868</v>
      </c>
      <c r="Q303" s="144" t="s">
        <v>4869</v>
      </c>
      <c r="R303" s="144" t="s">
        <v>956</v>
      </c>
      <c r="S303" s="142" t="s">
        <v>4870</v>
      </c>
      <c r="T303" s="142" t="s">
        <v>4871</v>
      </c>
      <c r="U303" s="144"/>
      <c r="V303" s="144"/>
      <c r="W303" s="144" t="s">
        <v>4872</v>
      </c>
      <c r="X303" s="144" t="s">
        <v>3638</v>
      </c>
      <c r="Y303" s="142" t="s">
        <v>4164</v>
      </c>
      <c r="Z303" s="144" t="s">
        <v>3638</v>
      </c>
      <c r="AA303" s="143" t="s">
        <v>4090</v>
      </c>
      <c r="AB303" s="144"/>
      <c r="AC303" s="144"/>
      <c r="AD303" s="144" t="s">
        <v>587</v>
      </c>
      <c r="AE303" s="144" t="s">
        <v>4873</v>
      </c>
      <c r="AF303" s="142" t="s">
        <v>4874</v>
      </c>
      <c r="AG303" s="144" t="s">
        <v>325</v>
      </c>
      <c r="AH303" s="144" t="s">
        <v>3188</v>
      </c>
      <c r="AI303" s="144"/>
      <c r="AJ303" s="156">
        <v>7</v>
      </c>
      <c r="AK303" s="156">
        <f>VLOOKUP(A303,匹配!A:B,2,0)</f>
        <v>1</v>
      </c>
      <c r="AL303" s="156">
        <f t="shared" si="12"/>
        <v>8</v>
      </c>
      <c r="AM303" s="156"/>
      <c r="AN303" s="156"/>
      <c r="AO303" s="156"/>
      <c r="AP303" s="156"/>
      <c r="AQ303" s="156"/>
      <c r="AR303" s="156"/>
      <c r="AS303" s="156"/>
      <c r="AT303" s="156"/>
      <c r="AU303" s="156"/>
      <c r="AV303" s="156"/>
      <c r="AW303" s="156"/>
      <c r="AX303" s="242"/>
      <c r="AY303" s="243"/>
      <c r="AZ303" s="156">
        <f t="shared" si="13"/>
        <v>22</v>
      </c>
      <c r="BA303" s="156">
        <f t="shared" si="14"/>
        <v>22</v>
      </c>
      <c r="BB303" s="156">
        <f>VLOOKUP(A303,过21点!A:AS,45,0)</f>
        <v>3</v>
      </c>
      <c r="BC303" s="156">
        <f>VLOOKUP(A303,过21点!A:AT,46,0)</f>
        <v>10</v>
      </c>
      <c r="BD303" s="156"/>
      <c r="BE303" s="156">
        <f>VLOOKUP(A303,过21点!A:AV,48,0)</f>
        <v>0.125</v>
      </c>
      <c r="BF303" s="156"/>
      <c r="BG303" s="156"/>
    </row>
    <row r="304" customHeight="1" spans="1:59">
      <c r="A304" s="199" t="s">
        <v>4875</v>
      </c>
      <c r="B304" s="199" t="s">
        <v>53</v>
      </c>
      <c r="C304" s="199" t="s">
        <v>4876</v>
      </c>
      <c r="D304" s="199" t="s">
        <v>356</v>
      </c>
      <c r="E304" s="144" t="s">
        <v>4877</v>
      </c>
      <c r="F304" s="144" t="s">
        <v>4878</v>
      </c>
      <c r="G304" s="144"/>
      <c r="H304" s="144"/>
      <c r="I304" s="144" t="s">
        <v>2196</v>
      </c>
      <c r="J304" s="142" t="s">
        <v>4879</v>
      </c>
      <c r="K304" s="144" t="s">
        <v>4880</v>
      </c>
      <c r="L304" s="142" t="s">
        <v>4881</v>
      </c>
      <c r="M304" s="143" t="s">
        <v>4882</v>
      </c>
      <c r="N304" s="144"/>
      <c r="O304" s="144"/>
      <c r="P304" s="144" t="s">
        <v>4528</v>
      </c>
      <c r="Q304" s="144" t="s">
        <v>4883</v>
      </c>
      <c r="R304" s="143" t="s">
        <v>4884</v>
      </c>
      <c r="S304" s="144" t="s">
        <v>4885</v>
      </c>
      <c r="T304" s="144" t="s">
        <v>2392</v>
      </c>
      <c r="U304" s="144"/>
      <c r="V304" s="144"/>
      <c r="W304" s="144" t="s">
        <v>2435</v>
      </c>
      <c r="X304" s="144" t="s">
        <v>4886</v>
      </c>
      <c r="Y304" s="144" t="s">
        <v>4887</v>
      </c>
      <c r="Z304" s="143" t="s">
        <v>4888</v>
      </c>
      <c r="AA304" s="142" t="s">
        <v>4889</v>
      </c>
      <c r="AB304" s="144"/>
      <c r="AC304" s="144"/>
      <c r="AD304" s="144" t="s">
        <v>949</v>
      </c>
      <c r="AE304" s="144" t="s">
        <v>4890</v>
      </c>
      <c r="AF304" s="144" t="s">
        <v>4891</v>
      </c>
      <c r="AG304" s="144" t="s">
        <v>474</v>
      </c>
      <c r="AH304" s="142" t="s">
        <v>4892</v>
      </c>
      <c r="AI304" s="144"/>
      <c r="AJ304" s="156">
        <v>4</v>
      </c>
      <c r="AK304" s="156"/>
      <c r="AL304" s="156">
        <f t="shared" si="12"/>
        <v>4</v>
      </c>
      <c r="AM304" s="156">
        <f>VLOOKUP(A304,匹配!E:L,8,0)</f>
        <v>0</v>
      </c>
      <c r="AN304" s="156">
        <f>VLOOKUP(A304,匹配!E:F,2,0)</f>
        <v>0</v>
      </c>
      <c r="AO304" s="156"/>
      <c r="AP304" s="156">
        <f>VLOOKUP(A304,匹配!E:H,4,0)</f>
        <v>0</v>
      </c>
      <c r="AQ304" s="156">
        <f>VLOOKUP(A304,匹配!E:N,10,0)</f>
        <v>0</v>
      </c>
      <c r="AR304" s="156">
        <f>VLOOKUP(A304,匹配!E:I,5,0)</f>
        <v>0</v>
      </c>
      <c r="AS304" s="156">
        <f>VLOOKUP(A304,匹配!E:K,7,0)</f>
        <v>0</v>
      </c>
      <c r="AT304" s="156"/>
      <c r="AU304" s="156">
        <f>VLOOKUP(A304,匹配!E:M,9,0)</f>
        <v>0.375</v>
      </c>
      <c r="AV304" s="156"/>
      <c r="AW304" s="156"/>
      <c r="AX304" s="242"/>
      <c r="AY304" s="243"/>
      <c r="AZ304" s="156">
        <f t="shared" si="13"/>
        <v>22</v>
      </c>
      <c r="BA304" s="156">
        <f t="shared" si="14"/>
        <v>22</v>
      </c>
      <c r="BB304" s="156">
        <f>VLOOKUP(A304,过21点!A:AS,45,0)</f>
        <v>8</v>
      </c>
      <c r="BC304" s="156">
        <f>VLOOKUP(A304,过21点!A:AT,46,0)</f>
        <v>15</v>
      </c>
      <c r="BD304" s="156"/>
      <c r="BE304" s="156">
        <f>VLOOKUP(A304,过21点!A:AV,48,0)</f>
        <v>1.125</v>
      </c>
      <c r="BF304" s="156"/>
      <c r="BG304" s="156"/>
    </row>
    <row r="305" customHeight="1" spans="1:59">
      <c r="A305" s="199" t="s">
        <v>4893</v>
      </c>
      <c r="B305" s="199" t="s">
        <v>53</v>
      </c>
      <c r="C305" s="199" t="s">
        <v>4876</v>
      </c>
      <c r="D305" s="199" t="s">
        <v>294</v>
      </c>
      <c r="E305" s="144" t="s">
        <v>4894</v>
      </c>
      <c r="F305" s="144" t="s">
        <v>4895</v>
      </c>
      <c r="G305" s="144"/>
      <c r="H305" s="144"/>
      <c r="I305" s="144" t="s">
        <v>170</v>
      </c>
      <c r="J305" s="144" t="s">
        <v>4896</v>
      </c>
      <c r="K305" s="143" t="s">
        <v>65</v>
      </c>
      <c r="L305" s="144" t="s">
        <v>4897</v>
      </c>
      <c r="M305" s="144" t="s">
        <v>4898</v>
      </c>
      <c r="N305" s="144"/>
      <c r="O305" s="144"/>
      <c r="P305" s="143" t="s">
        <v>104</v>
      </c>
      <c r="Q305" s="144" t="s">
        <v>4899</v>
      </c>
      <c r="R305" s="144" t="s">
        <v>4186</v>
      </c>
      <c r="S305" s="144" t="s">
        <v>526</v>
      </c>
      <c r="T305" s="144" t="s">
        <v>416</v>
      </c>
      <c r="U305" s="144"/>
      <c r="V305" s="144"/>
      <c r="W305" s="144" t="s">
        <v>4900</v>
      </c>
      <c r="X305" s="144" t="s">
        <v>418</v>
      </c>
      <c r="Y305" s="144" t="s">
        <v>4901</v>
      </c>
      <c r="Z305" s="144" t="s">
        <v>4902</v>
      </c>
      <c r="AA305" s="144" t="s">
        <v>460</v>
      </c>
      <c r="AB305" s="144"/>
      <c r="AC305" s="144"/>
      <c r="AD305" s="144" t="s">
        <v>4903</v>
      </c>
      <c r="AE305" s="143" t="s">
        <v>123</v>
      </c>
      <c r="AF305" s="144" t="s">
        <v>4904</v>
      </c>
      <c r="AG305" s="144" t="s">
        <v>877</v>
      </c>
      <c r="AH305" s="144" t="s">
        <v>4905</v>
      </c>
      <c r="AI305" s="143" t="s">
        <v>4906</v>
      </c>
      <c r="AJ305" s="156"/>
      <c r="AK305" s="156">
        <f>VLOOKUP(A305,匹配!A:B,2,0)</f>
        <v>2</v>
      </c>
      <c r="AL305" s="156">
        <f t="shared" si="12"/>
        <v>2</v>
      </c>
      <c r="AM305" s="156">
        <f>VLOOKUP(A305,匹配!E:L,8,0)</f>
        <v>0</v>
      </c>
      <c r="AN305" s="156">
        <f>VLOOKUP(A305,匹配!E:F,2,0)</f>
        <v>0</v>
      </c>
      <c r="AO305" s="156"/>
      <c r="AP305" s="156">
        <f>VLOOKUP(A305,匹配!E:H,4,0)</f>
        <v>0</v>
      </c>
      <c r="AQ305" s="156">
        <f>VLOOKUP(A305,匹配!E:N,10,0)</f>
        <v>0</v>
      </c>
      <c r="AR305" s="156">
        <f>VLOOKUP(A305,匹配!E:I,5,0)</f>
        <v>0</v>
      </c>
      <c r="AS305" s="156">
        <f>VLOOKUP(A305,匹配!E:K,7,0)</f>
        <v>0</v>
      </c>
      <c r="AT305" s="156"/>
      <c r="AU305" s="156">
        <f>VLOOKUP(A305,匹配!E:M,9,0)</f>
        <v>1</v>
      </c>
      <c r="AV305" s="156"/>
      <c r="AW305" s="156"/>
      <c r="AX305" s="242"/>
      <c r="AY305" s="243"/>
      <c r="AZ305" s="156">
        <f t="shared" si="13"/>
        <v>22</v>
      </c>
      <c r="BA305" s="156">
        <f t="shared" si="14"/>
        <v>22</v>
      </c>
      <c r="BB305" s="156">
        <f>VLOOKUP(A305,过21点!A:AS,45,0)</f>
        <v>3</v>
      </c>
      <c r="BC305" s="156">
        <f>VLOOKUP(A305,过21点!A:AT,46,0)</f>
        <v>5</v>
      </c>
      <c r="BD305" s="156"/>
      <c r="BE305" s="156">
        <f>VLOOKUP(A305,过21点!A:AV,48,0)</f>
        <v>0</v>
      </c>
      <c r="BF305" s="156">
        <f>VLOOKUP(A305,匹配!R:S,2,0)</f>
        <v>1</v>
      </c>
      <c r="BG305" s="156"/>
    </row>
    <row r="306" customHeight="1" spans="1:59">
      <c r="A306" s="199" t="s">
        <v>4907</v>
      </c>
      <c r="B306" s="199" t="s">
        <v>53</v>
      </c>
      <c r="C306" s="199" t="s">
        <v>4876</v>
      </c>
      <c r="D306" s="199" t="s">
        <v>162</v>
      </c>
      <c r="E306" s="144" t="s">
        <v>4038</v>
      </c>
      <c r="F306" s="144" t="s">
        <v>274</v>
      </c>
      <c r="G306" s="144"/>
      <c r="H306" s="144"/>
      <c r="I306" s="144" t="s">
        <v>4908</v>
      </c>
      <c r="J306" s="144" t="s">
        <v>4909</v>
      </c>
      <c r="K306" s="142" t="s">
        <v>4910</v>
      </c>
      <c r="L306" s="143" t="s">
        <v>4911</v>
      </c>
      <c r="M306" s="143" t="s">
        <v>3842</v>
      </c>
      <c r="N306" s="144"/>
      <c r="O306" s="144"/>
      <c r="P306" s="144" t="s">
        <v>381</v>
      </c>
      <c r="Q306" s="144" t="s">
        <v>4912</v>
      </c>
      <c r="R306" s="144" t="s">
        <v>4913</v>
      </c>
      <c r="S306" s="144" t="s">
        <v>4914</v>
      </c>
      <c r="T306" s="144" t="s">
        <v>4915</v>
      </c>
      <c r="U306" s="144"/>
      <c r="V306" s="144"/>
      <c r="W306" s="144" t="s">
        <v>4916</v>
      </c>
      <c r="X306" s="144" t="s">
        <v>4917</v>
      </c>
      <c r="Y306" s="144" t="s">
        <v>4918</v>
      </c>
      <c r="Z306" s="143" t="s">
        <v>2031</v>
      </c>
      <c r="AA306" s="144" t="s">
        <v>3794</v>
      </c>
      <c r="AB306" s="144"/>
      <c r="AC306" s="144"/>
      <c r="AD306" s="144" t="s">
        <v>4919</v>
      </c>
      <c r="AE306" s="144" t="s">
        <v>4920</v>
      </c>
      <c r="AF306" s="144" t="s">
        <v>4921</v>
      </c>
      <c r="AG306" s="142" t="s">
        <v>4922</v>
      </c>
      <c r="AH306" s="143" t="s">
        <v>4923</v>
      </c>
      <c r="AI306" s="144"/>
      <c r="AJ306" s="156">
        <v>2</v>
      </c>
      <c r="AK306" s="156">
        <f>VLOOKUP(A306,匹配!A:B,2,0)</f>
        <v>3</v>
      </c>
      <c r="AL306" s="156">
        <f t="shared" si="12"/>
        <v>5</v>
      </c>
      <c r="AM306" s="156">
        <f>VLOOKUP(A306,匹配!E:L,8,0)</f>
        <v>0</v>
      </c>
      <c r="AN306" s="156">
        <f>VLOOKUP(A306,匹配!E:F,2,0)</f>
        <v>0</v>
      </c>
      <c r="AO306" s="156"/>
      <c r="AP306" s="156">
        <f>VLOOKUP(A306,匹配!E:H,4,0)</f>
        <v>0</v>
      </c>
      <c r="AQ306" s="156">
        <f>VLOOKUP(A306,匹配!E:N,10,0)</f>
        <v>0</v>
      </c>
      <c r="AR306" s="156">
        <f>VLOOKUP(A306,匹配!E:I,5,0)</f>
        <v>0</v>
      </c>
      <c r="AS306" s="156">
        <f>VLOOKUP(A306,匹配!E:K,7,0)</f>
        <v>0</v>
      </c>
      <c r="AT306" s="156"/>
      <c r="AU306" s="156">
        <f>VLOOKUP(A306,匹配!E:M,9,0)</f>
        <v>0.125</v>
      </c>
      <c r="AV306" s="156"/>
      <c r="AW306" s="156"/>
      <c r="AX306" s="242"/>
      <c r="AY306" s="243"/>
      <c r="AZ306" s="156">
        <f t="shared" si="13"/>
        <v>22</v>
      </c>
      <c r="BA306" s="156">
        <f t="shared" si="14"/>
        <v>22</v>
      </c>
      <c r="BB306" s="156">
        <f>VLOOKUP(A306,过21点!A:AS,45,0)</f>
        <v>8</v>
      </c>
      <c r="BC306" s="156">
        <f>VLOOKUP(A306,过21点!A:AT,46,0)</f>
        <v>10</v>
      </c>
      <c r="BD306" s="156"/>
      <c r="BE306" s="156">
        <f>VLOOKUP(A306,过21点!A:AV,48,0)</f>
        <v>1.375</v>
      </c>
      <c r="BF306" s="156"/>
      <c r="BG306" s="156"/>
    </row>
    <row r="307" customHeight="1" spans="1:59">
      <c r="A307" s="199" t="s">
        <v>4924</v>
      </c>
      <c r="B307" s="199" t="s">
        <v>53</v>
      </c>
      <c r="C307" s="199" t="s">
        <v>4876</v>
      </c>
      <c r="D307" s="199" t="s">
        <v>2682</v>
      </c>
      <c r="E307" s="144" t="s">
        <v>1145</v>
      </c>
      <c r="F307" s="144" t="s">
        <v>1819</v>
      </c>
      <c r="G307" s="144"/>
      <c r="H307" s="144"/>
      <c r="I307" s="144" t="s">
        <v>3611</v>
      </c>
      <c r="J307" s="144" t="s">
        <v>4925</v>
      </c>
      <c r="K307" s="144" t="s">
        <v>4926</v>
      </c>
      <c r="L307" s="144" t="s">
        <v>4927</v>
      </c>
      <c r="M307" s="143" t="s">
        <v>4928</v>
      </c>
      <c r="N307" s="144"/>
      <c r="O307" s="144"/>
      <c r="P307" s="143" t="s">
        <v>4929</v>
      </c>
      <c r="Q307" s="144" t="s">
        <v>3018</v>
      </c>
      <c r="R307" s="144" t="s">
        <v>1647</v>
      </c>
      <c r="S307" s="144" t="s">
        <v>2389</v>
      </c>
      <c r="T307" s="144" t="s">
        <v>948</v>
      </c>
      <c r="U307" s="144"/>
      <c r="V307" s="144"/>
      <c r="W307" s="144" t="s">
        <v>4930</v>
      </c>
      <c r="X307" s="144" t="s">
        <v>301</v>
      </c>
      <c r="Y307" s="144" t="s">
        <v>4931</v>
      </c>
      <c r="Z307" s="144" t="s">
        <v>2010</v>
      </c>
      <c r="AA307" s="144" t="s">
        <v>4932</v>
      </c>
      <c r="AB307" s="144"/>
      <c r="AC307" s="144"/>
      <c r="AD307" s="144" t="s">
        <v>2698</v>
      </c>
      <c r="AE307" s="144" t="s">
        <v>2122</v>
      </c>
      <c r="AF307" s="144" t="s">
        <v>4071</v>
      </c>
      <c r="AG307" s="144" t="s">
        <v>839</v>
      </c>
      <c r="AH307" s="144" t="s">
        <v>882</v>
      </c>
      <c r="AI307" s="144"/>
      <c r="AJ307" s="156"/>
      <c r="AK307" s="156"/>
      <c r="AL307" s="156">
        <f t="shared" si="12"/>
        <v>0</v>
      </c>
      <c r="AM307" s="156">
        <f>VLOOKUP(A307,匹配!E:L,8,0)</f>
        <v>0</v>
      </c>
      <c r="AN307" s="156">
        <f>VLOOKUP(A307,匹配!E:F,2,0)</f>
        <v>0</v>
      </c>
      <c r="AO307" s="156"/>
      <c r="AP307" s="156">
        <f>VLOOKUP(A307,匹配!E:H,4,0)</f>
        <v>0</v>
      </c>
      <c r="AQ307" s="156">
        <f>VLOOKUP(A307,匹配!E:N,10,0)</f>
        <v>0</v>
      </c>
      <c r="AR307" s="156">
        <f>VLOOKUP(A307,匹配!E:I,5,0)</f>
        <v>0</v>
      </c>
      <c r="AS307" s="156">
        <f>VLOOKUP(A307,匹配!E:K,7,0)</f>
        <v>0</v>
      </c>
      <c r="AT307" s="156"/>
      <c r="AU307" s="156">
        <f>VLOOKUP(A307,匹配!E:M,9,0)</f>
        <v>0.75</v>
      </c>
      <c r="AV307" s="156"/>
      <c r="AW307" s="156"/>
      <c r="AX307" s="242"/>
      <c r="AY307" s="243"/>
      <c r="AZ307" s="156">
        <f t="shared" si="13"/>
        <v>22</v>
      </c>
      <c r="BA307" s="156">
        <f t="shared" si="14"/>
        <v>22</v>
      </c>
      <c r="BB307" s="156">
        <f>VLOOKUP(A307,过21点!A:AS,45,0)</f>
        <v>7</v>
      </c>
      <c r="BC307" s="156">
        <f>VLOOKUP(A307,过21点!A:AT,46,0)</f>
        <v>12</v>
      </c>
      <c r="BD307" s="156"/>
      <c r="BE307" s="156">
        <f>VLOOKUP(A307,过21点!A:AV,48,0)</f>
        <v>1.125</v>
      </c>
      <c r="BF307" s="156"/>
      <c r="BG307" s="156"/>
    </row>
    <row r="308" customHeight="1" spans="1:59">
      <c r="A308" s="199" t="s">
        <v>4933</v>
      </c>
      <c r="B308" s="199" t="s">
        <v>53</v>
      </c>
      <c r="C308" s="199" t="s">
        <v>4876</v>
      </c>
      <c r="D308" s="199" t="s">
        <v>2682</v>
      </c>
      <c r="E308" s="144" t="s">
        <v>958</v>
      </c>
      <c r="F308" s="142" t="s">
        <v>4934</v>
      </c>
      <c r="G308" s="144"/>
      <c r="H308" s="144"/>
      <c r="I308" s="143" t="s">
        <v>1018</v>
      </c>
      <c r="J308" s="144" t="s">
        <v>4935</v>
      </c>
      <c r="K308" s="144" t="s">
        <v>4936</v>
      </c>
      <c r="L308" s="144" t="s">
        <v>4937</v>
      </c>
      <c r="M308" s="143" t="s">
        <v>3842</v>
      </c>
      <c r="N308" s="144"/>
      <c r="O308" s="144"/>
      <c r="P308" s="142" t="s">
        <v>935</v>
      </c>
      <c r="Q308" s="144" t="s">
        <v>1866</v>
      </c>
      <c r="R308" s="144" t="s">
        <v>1151</v>
      </c>
      <c r="S308" s="144" t="s">
        <v>698</v>
      </c>
      <c r="T308" s="143" t="s">
        <v>4938</v>
      </c>
      <c r="U308" s="144"/>
      <c r="V308" s="144"/>
      <c r="W308" s="144" t="s">
        <v>3291</v>
      </c>
      <c r="X308" s="144" t="s">
        <v>2421</v>
      </c>
      <c r="Y308" s="143" t="s">
        <v>4939</v>
      </c>
      <c r="Z308" s="143" t="s">
        <v>4940</v>
      </c>
      <c r="AA308" s="144" t="s">
        <v>4779</v>
      </c>
      <c r="AB308" s="144"/>
      <c r="AC308" s="144"/>
      <c r="AD308" s="144" t="s">
        <v>3475</v>
      </c>
      <c r="AE308" s="143" t="s">
        <v>4941</v>
      </c>
      <c r="AF308" s="144" t="s">
        <v>4942</v>
      </c>
      <c r="AG308" s="144" t="s">
        <v>4943</v>
      </c>
      <c r="AH308" s="144" t="s">
        <v>4200</v>
      </c>
      <c r="AI308" s="144"/>
      <c r="AJ308" s="156">
        <v>2</v>
      </c>
      <c r="AK308" s="156">
        <f>VLOOKUP(A308,匹配!A:B,2,0)</f>
        <v>2</v>
      </c>
      <c r="AL308" s="156">
        <f t="shared" si="12"/>
        <v>4</v>
      </c>
      <c r="AM308" s="156">
        <f>VLOOKUP(A308,匹配!E:L,8,0)</f>
        <v>0</v>
      </c>
      <c r="AN308" s="156">
        <f>VLOOKUP(A308,匹配!E:F,2,0)</f>
        <v>0</v>
      </c>
      <c r="AO308" s="156"/>
      <c r="AP308" s="156">
        <f>VLOOKUP(A308,匹配!E:H,4,0)</f>
        <v>0</v>
      </c>
      <c r="AQ308" s="156">
        <f>VLOOKUP(A308,匹配!E:N,10,0)</f>
        <v>0</v>
      </c>
      <c r="AR308" s="156">
        <f>VLOOKUP(A308,匹配!E:I,5,0)</f>
        <v>0</v>
      </c>
      <c r="AS308" s="156">
        <f>VLOOKUP(A308,匹配!E:K,7,0)</f>
        <v>0</v>
      </c>
      <c r="AT308" s="156"/>
      <c r="AU308" s="156">
        <f>VLOOKUP(A308,匹配!E:M,9,0)</f>
        <v>0.625</v>
      </c>
      <c r="AV308" s="156"/>
      <c r="AW308" s="156"/>
      <c r="AX308" s="242"/>
      <c r="AY308" s="243"/>
      <c r="AZ308" s="156">
        <f t="shared" si="13"/>
        <v>22</v>
      </c>
      <c r="BA308" s="156">
        <f t="shared" si="14"/>
        <v>22</v>
      </c>
      <c r="BB308" s="156">
        <f>VLOOKUP(A308,过21点!A:AS,45,0)</f>
        <v>10</v>
      </c>
      <c r="BC308" s="156">
        <v>15</v>
      </c>
      <c r="BD308" s="156"/>
      <c r="BE308" s="156">
        <f>VLOOKUP(A308,过21点!A:AV,48,0)</f>
        <v>1.875</v>
      </c>
      <c r="BF308" s="156"/>
      <c r="BG308" s="156"/>
    </row>
    <row r="309" customHeight="1" spans="1:59">
      <c r="A309" s="199" t="s">
        <v>4944</v>
      </c>
      <c r="B309" s="199" t="s">
        <v>53</v>
      </c>
      <c r="C309" s="199" t="s">
        <v>4876</v>
      </c>
      <c r="D309" s="199" t="s">
        <v>162</v>
      </c>
      <c r="E309" s="144" t="s">
        <v>1019</v>
      </c>
      <c r="F309" s="144" t="s">
        <v>2064</v>
      </c>
      <c r="G309" s="144"/>
      <c r="H309" s="144"/>
      <c r="I309" s="142" t="s">
        <v>4042</v>
      </c>
      <c r="J309" s="142" t="s">
        <v>4945</v>
      </c>
      <c r="K309" s="142" t="s">
        <v>4534</v>
      </c>
      <c r="L309" s="144" t="s">
        <v>4946</v>
      </c>
      <c r="M309" s="143" t="s">
        <v>1704</v>
      </c>
      <c r="N309" s="144"/>
      <c r="O309" s="144"/>
      <c r="P309" s="144" t="s">
        <v>295</v>
      </c>
      <c r="Q309" s="144" t="s">
        <v>3316</v>
      </c>
      <c r="R309" s="144" t="s">
        <v>2234</v>
      </c>
      <c r="S309" s="144" t="s">
        <v>1472</v>
      </c>
      <c r="T309" s="144" t="s">
        <v>4947</v>
      </c>
      <c r="U309" s="144"/>
      <c r="V309" s="144"/>
      <c r="W309" s="144" t="s">
        <v>1867</v>
      </c>
      <c r="X309" s="144" t="s">
        <v>4086</v>
      </c>
      <c r="Y309" s="144" t="s">
        <v>4948</v>
      </c>
      <c r="Z309" s="143" t="s">
        <v>4949</v>
      </c>
      <c r="AA309" s="144" t="s">
        <v>1143</v>
      </c>
      <c r="AB309" s="144"/>
      <c r="AC309" s="144"/>
      <c r="AD309" s="143" t="s">
        <v>4950</v>
      </c>
      <c r="AE309" s="144" t="s">
        <v>2023</v>
      </c>
      <c r="AF309" s="144" t="s">
        <v>4951</v>
      </c>
      <c r="AG309" s="142" t="s">
        <v>4952</v>
      </c>
      <c r="AH309" s="144" t="s">
        <v>381</v>
      </c>
      <c r="AI309" s="144"/>
      <c r="AJ309" s="156">
        <v>4</v>
      </c>
      <c r="AK309" s="156">
        <f>VLOOKUP(A309,匹配!A:B,2,0)</f>
        <v>3</v>
      </c>
      <c r="AL309" s="156">
        <f t="shared" si="12"/>
        <v>7</v>
      </c>
      <c r="AM309" s="156"/>
      <c r="AN309" s="156"/>
      <c r="AO309" s="156"/>
      <c r="AP309" s="156"/>
      <c r="AQ309" s="156"/>
      <c r="AR309" s="156"/>
      <c r="AS309" s="156"/>
      <c r="AT309" s="156"/>
      <c r="AU309" s="156"/>
      <c r="AV309" s="156"/>
      <c r="AW309" s="156"/>
      <c r="AX309" s="242"/>
      <c r="AY309" s="243"/>
      <c r="AZ309" s="156">
        <f t="shared" si="13"/>
        <v>22</v>
      </c>
      <c r="BA309" s="156">
        <f t="shared" si="14"/>
        <v>22</v>
      </c>
      <c r="BB309" s="156">
        <f>VLOOKUP(A309,过21点!A:AS,45,0)</f>
        <v>4</v>
      </c>
      <c r="BC309" s="156">
        <f>VLOOKUP(A309,过21点!A:AT,46,0)</f>
        <v>12</v>
      </c>
      <c r="BD309" s="156"/>
      <c r="BE309" s="156">
        <f>VLOOKUP(A309,过21点!A:AV,48,0)</f>
        <v>1.125</v>
      </c>
      <c r="BF309" s="156"/>
      <c r="BG309" s="156"/>
    </row>
    <row r="310" customHeight="1" spans="1:59">
      <c r="A310" s="199" t="s">
        <v>4953</v>
      </c>
      <c r="B310" s="199" t="s">
        <v>53</v>
      </c>
      <c r="C310" s="199" t="s">
        <v>4954</v>
      </c>
      <c r="D310" s="199" t="s">
        <v>4955</v>
      </c>
      <c r="E310" s="144" t="s">
        <v>4956</v>
      </c>
      <c r="F310" s="144" t="s">
        <v>4190</v>
      </c>
      <c r="G310" s="144"/>
      <c r="H310" s="144"/>
      <c r="I310" s="144" t="s">
        <v>4522</v>
      </c>
      <c r="J310" s="144" t="s">
        <v>4957</v>
      </c>
      <c r="K310" s="144" t="s">
        <v>2336</v>
      </c>
      <c r="L310" s="144" t="s">
        <v>4716</v>
      </c>
      <c r="M310" s="144" t="s">
        <v>2427</v>
      </c>
      <c r="N310" s="144"/>
      <c r="O310" s="144"/>
      <c r="P310" s="144" t="s">
        <v>4958</v>
      </c>
      <c r="Q310" s="144" t="s">
        <v>4959</v>
      </c>
      <c r="R310" s="144" t="s">
        <v>150</v>
      </c>
      <c r="S310" s="144" t="s">
        <v>450</v>
      </c>
      <c r="T310" s="144" t="s">
        <v>4960</v>
      </c>
      <c r="U310" s="144"/>
      <c r="V310" s="144"/>
      <c r="W310" s="144" t="s">
        <v>4961</v>
      </c>
      <c r="X310" s="144" t="s">
        <v>4962</v>
      </c>
      <c r="Y310" s="144" t="s">
        <v>4963</v>
      </c>
      <c r="Z310" s="144" t="s">
        <v>4964</v>
      </c>
      <c r="AA310" s="144" t="s">
        <v>4965</v>
      </c>
      <c r="AB310" s="144"/>
      <c r="AC310" s="144"/>
      <c r="AD310" s="144" t="s">
        <v>4966</v>
      </c>
      <c r="AE310" s="144" t="s">
        <v>4967</v>
      </c>
      <c r="AF310" s="144" t="s">
        <v>2199</v>
      </c>
      <c r="AG310" s="144" t="s">
        <v>4968</v>
      </c>
      <c r="AH310" s="143" t="s">
        <v>4969</v>
      </c>
      <c r="AI310" s="144"/>
      <c r="AJ310" s="156"/>
      <c r="AK310" s="156">
        <f>VLOOKUP(A310,匹配!A:B,2,0)</f>
        <v>1</v>
      </c>
      <c r="AL310" s="156">
        <f t="shared" si="12"/>
        <v>1</v>
      </c>
      <c r="AM310" s="156"/>
      <c r="AN310" s="156"/>
      <c r="AO310" s="156"/>
      <c r="AP310" s="156"/>
      <c r="AQ310" s="156"/>
      <c r="AR310" s="156"/>
      <c r="AS310" s="156"/>
      <c r="AT310" s="156"/>
      <c r="AU310" s="156"/>
      <c r="AV310" s="156"/>
      <c r="AW310" s="156"/>
      <c r="AX310" s="242"/>
      <c r="AY310" s="243"/>
      <c r="AZ310" s="156">
        <f t="shared" si="13"/>
        <v>22</v>
      </c>
      <c r="BA310" s="156">
        <f t="shared" si="14"/>
        <v>22</v>
      </c>
      <c r="BB310" s="156">
        <f>VLOOKUP(A310,过21点!A:AS,45,0)</f>
        <v>4</v>
      </c>
      <c r="BC310" s="156">
        <f>VLOOKUP(A310,过21点!A:AT,46,0)</f>
        <v>9</v>
      </c>
      <c r="BD310" s="156"/>
      <c r="BE310" s="156">
        <f>VLOOKUP(A310,过21点!A:AV,48,0)</f>
        <v>0.125</v>
      </c>
      <c r="BF310" s="156"/>
      <c r="BG310" s="156"/>
    </row>
    <row r="311" customHeight="1" spans="1:59">
      <c r="A311" s="199" t="s">
        <v>4970</v>
      </c>
      <c r="B311" s="199" t="s">
        <v>53</v>
      </c>
      <c r="C311" s="199" t="s">
        <v>4954</v>
      </c>
      <c r="D311" s="199" t="s">
        <v>4971</v>
      </c>
      <c r="E311" s="144" t="s">
        <v>4972</v>
      </c>
      <c r="F311" s="144" t="s">
        <v>4973</v>
      </c>
      <c r="G311" s="144"/>
      <c r="H311" s="144"/>
      <c r="I311" s="144" t="s">
        <v>4974</v>
      </c>
      <c r="J311" s="144" t="s">
        <v>2005</v>
      </c>
      <c r="K311" s="144" t="s">
        <v>3361</v>
      </c>
      <c r="L311" s="144" t="s">
        <v>4975</v>
      </c>
      <c r="M311" s="143" t="s">
        <v>4976</v>
      </c>
      <c r="N311" s="144"/>
      <c r="O311" s="144"/>
      <c r="P311" s="144" t="s">
        <v>4977</v>
      </c>
      <c r="Q311" s="144" t="s">
        <v>2249</v>
      </c>
      <c r="R311" s="144" t="s">
        <v>4671</v>
      </c>
      <c r="S311" s="144" t="s">
        <v>4978</v>
      </c>
      <c r="T311" s="144" t="s">
        <v>1957</v>
      </c>
      <c r="U311" s="144"/>
      <c r="V311" s="144"/>
      <c r="W311" s="144" t="s">
        <v>2901</v>
      </c>
      <c r="X311" s="144" t="s">
        <v>2334</v>
      </c>
      <c r="Y311" s="144" t="s">
        <v>74</v>
      </c>
      <c r="Z311" s="144" t="s">
        <v>4979</v>
      </c>
      <c r="AA311" s="144" t="s">
        <v>4980</v>
      </c>
      <c r="AB311" s="144"/>
      <c r="AC311" s="144"/>
      <c r="AD311" s="144" t="s">
        <v>3637</v>
      </c>
      <c r="AE311" s="144" t="s">
        <v>1145</v>
      </c>
      <c r="AF311" s="144" t="s">
        <v>4981</v>
      </c>
      <c r="AG311" s="144" t="s">
        <v>4982</v>
      </c>
      <c r="AH311" s="143" t="s">
        <v>4983</v>
      </c>
      <c r="AI311" s="144"/>
      <c r="AJ311" s="156"/>
      <c r="AK311" s="156"/>
      <c r="AL311" s="156">
        <f t="shared" si="12"/>
        <v>0</v>
      </c>
      <c r="AM311" s="156">
        <f>VLOOKUP(A311,匹配!E:L,8,0)</f>
        <v>0</v>
      </c>
      <c r="AN311" s="156">
        <f>VLOOKUP(A311,匹配!E:F,2,0)</f>
        <v>0</v>
      </c>
      <c r="AO311" s="156"/>
      <c r="AP311" s="156">
        <f>VLOOKUP(A311,匹配!E:H,4,0)</f>
        <v>0</v>
      </c>
      <c r="AQ311" s="156">
        <f>VLOOKUP(A311,匹配!E:N,10,0)</f>
        <v>0</v>
      </c>
      <c r="AR311" s="156">
        <f>VLOOKUP(A311,匹配!E:I,5,0)</f>
        <v>0</v>
      </c>
      <c r="AS311" s="156">
        <f>VLOOKUP(A311,匹配!E:K,7,0)</f>
        <v>0</v>
      </c>
      <c r="AT311" s="156"/>
      <c r="AU311" s="156">
        <f>VLOOKUP(A311,匹配!E:M,9,0)</f>
        <v>1</v>
      </c>
      <c r="AV311" s="156"/>
      <c r="AW311" s="156"/>
      <c r="AX311" s="242"/>
      <c r="AY311" s="243"/>
      <c r="AZ311" s="156">
        <f t="shared" si="13"/>
        <v>22</v>
      </c>
      <c r="BA311" s="156">
        <f t="shared" si="14"/>
        <v>22</v>
      </c>
      <c r="BB311" s="156">
        <f>VLOOKUP(A311,过21点!A:AS,45,0)</f>
        <v>2</v>
      </c>
      <c r="BC311" s="156">
        <f>VLOOKUP(A311,过21点!A:AT,46,0)</f>
        <v>12</v>
      </c>
      <c r="BD311" s="156"/>
      <c r="BE311" s="156">
        <f>VLOOKUP(A311,过21点!A:AV,48,0)</f>
        <v>0.25</v>
      </c>
      <c r="BF311" s="156"/>
      <c r="BG311" s="156"/>
    </row>
    <row r="312" customHeight="1" spans="1:59">
      <c r="A312" s="199" t="s">
        <v>4984</v>
      </c>
      <c r="B312" s="199" t="s">
        <v>53</v>
      </c>
      <c r="C312" s="199" t="s">
        <v>4954</v>
      </c>
      <c r="D312" s="199" t="s">
        <v>2345</v>
      </c>
      <c r="E312" s="142" t="s">
        <v>4985</v>
      </c>
      <c r="F312" s="142" t="s">
        <v>4986</v>
      </c>
      <c r="G312" s="144"/>
      <c r="H312" s="144"/>
      <c r="I312" s="143" t="s">
        <v>4987</v>
      </c>
      <c r="J312" s="142" t="s">
        <v>4988</v>
      </c>
      <c r="K312" s="143" t="s">
        <v>4989</v>
      </c>
      <c r="L312" s="143" t="s">
        <v>4990</v>
      </c>
      <c r="M312" s="143" t="s">
        <v>4991</v>
      </c>
      <c r="N312" s="144"/>
      <c r="O312" s="144"/>
      <c r="P312" s="143" t="s">
        <v>4992</v>
      </c>
      <c r="Q312" s="143" t="s">
        <v>4993</v>
      </c>
      <c r="R312" s="144" t="s">
        <v>4994</v>
      </c>
      <c r="S312" s="143" t="s">
        <v>4995</v>
      </c>
      <c r="T312" s="142" t="s">
        <v>4996</v>
      </c>
      <c r="U312" s="144"/>
      <c r="V312" s="144"/>
      <c r="W312" s="142" t="s">
        <v>4997</v>
      </c>
      <c r="X312" s="142" t="s">
        <v>4998</v>
      </c>
      <c r="Y312" s="142" t="s">
        <v>4999</v>
      </c>
      <c r="Z312" s="142" t="s">
        <v>3494</v>
      </c>
      <c r="AA312" s="142" t="s">
        <v>5000</v>
      </c>
      <c r="AB312" s="144"/>
      <c r="AC312" s="144"/>
      <c r="AD312" s="142" t="s">
        <v>5001</v>
      </c>
      <c r="AE312" s="142" t="s">
        <v>5002</v>
      </c>
      <c r="AF312" s="142" t="s">
        <v>5003</v>
      </c>
      <c r="AG312" s="142" t="s">
        <v>5004</v>
      </c>
      <c r="AH312" s="142" t="s">
        <v>5005</v>
      </c>
      <c r="AI312" s="144"/>
      <c r="AJ312" s="156">
        <v>15</v>
      </c>
      <c r="AK312" s="156"/>
      <c r="AL312" s="156">
        <f t="shared" si="12"/>
        <v>15</v>
      </c>
      <c r="AM312" s="156">
        <f>VLOOKUP(A312,匹配!E:L,8,0)</f>
        <v>0</v>
      </c>
      <c r="AN312" s="156">
        <f>VLOOKUP(A312,匹配!E:F,2,0)</f>
        <v>0</v>
      </c>
      <c r="AO312" s="156"/>
      <c r="AP312" s="156">
        <f>VLOOKUP(A312,匹配!E:H,4,0)</f>
        <v>0</v>
      </c>
      <c r="AQ312" s="156">
        <f>VLOOKUP(A312,匹配!E:N,10,0)</f>
        <v>0</v>
      </c>
      <c r="AR312" s="156">
        <f>VLOOKUP(A312,匹配!E:I,5,0)</f>
        <v>0</v>
      </c>
      <c r="AS312" s="156">
        <f>VLOOKUP(A312,匹配!E:K,7,0)</f>
        <v>0</v>
      </c>
      <c r="AT312" s="156"/>
      <c r="AU312" s="156">
        <f>VLOOKUP(A312,匹配!E:M,9,0)</f>
        <v>0.875</v>
      </c>
      <c r="AV312" s="156"/>
      <c r="AW312" s="156"/>
      <c r="AX312" s="242"/>
      <c r="AY312" s="243"/>
      <c r="AZ312" s="156">
        <f t="shared" si="13"/>
        <v>22</v>
      </c>
      <c r="BA312" s="156">
        <f t="shared" si="14"/>
        <v>22</v>
      </c>
      <c r="BB312" s="156">
        <f>VLOOKUP(A312,过21点!A:AS,45,0)</f>
        <v>5</v>
      </c>
      <c r="BC312" s="156">
        <f>VLOOKUP(A312,过21点!A:AT,46,0)</f>
        <v>15</v>
      </c>
      <c r="BD312" s="156"/>
      <c r="BE312" s="156">
        <f>VLOOKUP(A312,过21点!A:AV,48,0)</f>
        <v>0.625</v>
      </c>
      <c r="BF312" s="156"/>
      <c r="BG312" s="156"/>
    </row>
    <row r="313" customHeight="1" spans="1:59">
      <c r="A313" s="199" t="s">
        <v>5006</v>
      </c>
      <c r="B313" s="199" t="s">
        <v>53</v>
      </c>
      <c r="C313" s="199" t="s">
        <v>4954</v>
      </c>
      <c r="D313" s="199" t="s">
        <v>2345</v>
      </c>
      <c r="E313" s="144" t="s">
        <v>5007</v>
      </c>
      <c r="F313" s="144" t="s">
        <v>2907</v>
      </c>
      <c r="G313" s="144"/>
      <c r="H313" s="144"/>
      <c r="I313" s="144" t="s">
        <v>5008</v>
      </c>
      <c r="J313" s="144" t="s">
        <v>741</v>
      </c>
      <c r="K313" s="144" t="s">
        <v>5009</v>
      </c>
      <c r="L313" s="144" t="s">
        <v>4522</v>
      </c>
      <c r="M313" s="144" t="s">
        <v>5010</v>
      </c>
      <c r="N313" s="144"/>
      <c r="O313" s="144"/>
      <c r="P313" s="144" t="s">
        <v>5011</v>
      </c>
      <c r="Q313" s="144" t="s">
        <v>2426</v>
      </c>
      <c r="R313" s="144" t="s">
        <v>2275</v>
      </c>
      <c r="S313" s="144" t="s">
        <v>5012</v>
      </c>
      <c r="T313" s="144" t="s">
        <v>3571</v>
      </c>
      <c r="U313" s="144"/>
      <c r="V313" s="144"/>
      <c r="W313" s="144" t="s">
        <v>741</v>
      </c>
      <c r="X313" s="144" t="s">
        <v>5013</v>
      </c>
      <c r="Y313" s="144" t="s">
        <v>2398</v>
      </c>
      <c r="Z313" s="144" t="s">
        <v>2406</v>
      </c>
      <c r="AA313" s="144" t="s">
        <v>2196</v>
      </c>
      <c r="AB313" s="144"/>
      <c r="AC313" s="144"/>
      <c r="AD313" s="144" t="s">
        <v>5014</v>
      </c>
      <c r="AE313" s="144" t="s">
        <v>5015</v>
      </c>
      <c r="AF313" s="144" t="s">
        <v>4960</v>
      </c>
      <c r="AG313" s="144" t="s">
        <v>4790</v>
      </c>
      <c r="AH313" s="144" t="s">
        <v>3623</v>
      </c>
      <c r="AI313" s="144"/>
      <c r="AJ313" s="156"/>
      <c r="AK313" s="156"/>
      <c r="AL313" s="156">
        <f t="shared" si="12"/>
        <v>0</v>
      </c>
      <c r="AM313" s="156"/>
      <c r="AN313" s="156"/>
      <c r="AO313" s="156"/>
      <c r="AP313" s="156"/>
      <c r="AQ313" s="156"/>
      <c r="AR313" s="156"/>
      <c r="AS313" s="156"/>
      <c r="AT313" s="156"/>
      <c r="AU313" s="156"/>
      <c r="AV313" s="156"/>
      <c r="AW313" s="156"/>
      <c r="AX313" s="242"/>
      <c r="AY313" s="243"/>
      <c r="AZ313" s="156">
        <f t="shared" si="13"/>
        <v>22</v>
      </c>
      <c r="BA313" s="156">
        <f t="shared" si="14"/>
        <v>22</v>
      </c>
      <c r="BB313" s="156">
        <f>VLOOKUP(A313,过21点!A:AS,45,0)</f>
        <v>2</v>
      </c>
      <c r="BC313" s="156">
        <f>VLOOKUP(A313,过21点!A:AT,46,0)</f>
        <v>18</v>
      </c>
      <c r="BD313" s="156"/>
      <c r="BE313" s="156">
        <f>VLOOKUP(A313,过21点!A:AV,48,0)</f>
        <v>0</v>
      </c>
      <c r="BF313" s="156"/>
      <c r="BG313" s="156"/>
    </row>
    <row r="314" customHeight="1" spans="1:59">
      <c r="A314" s="199" t="s">
        <v>5016</v>
      </c>
      <c r="B314" s="199" t="s">
        <v>53</v>
      </c>
      <c r="C314" s="199" t="s">
        <v>4954</v>
      </c>
      <c r="D314" s="199" t="s">
        <v>4971</v>
      </c>
      <c r="E314" s="144" t="s">
        <v>3524</v>
      </c>
      <c r="F314" s="144" t="s">
        <v>5017</v>
      </c>
      <c r="G314" s="144" t="s">
        <v>5018</v>
      </c>
      <c r="H314" s="144"/>
      <c r="I314" s="142" t="s">
        <v>5019</v>
      </c>
      <c r="J314" s="144" t="s">
        <v>5020</v>
      </c>
      <c r="K314" s="144" t="s">
        <v>3363</v>
      </c>
      <c r="L314" s="143" t="s">
        <v>3777</v>
      </c>
      <c r="M314" s="143" t="s">
        <v>5021</v>
      </c>
      <c r="N314" s="144"/>
      <c r="O314" s="144"/>
      <c r="P314" s="144" t="s">
        <v>5022</v>
      </c>
      <c r="Q314" s="142" t="s">
        <v>5023</v>
      </c>
      <c r="R314" s="142" t="s">
        <v>5024</v>
      </c>
      <c r="S314" s="142" t="s">
        <v>4130</v>
      </c>
      <c r="T314" s="143"/>
      <c r="U314" s="144"/>
      <c r="V314" s="144"/>
      <c r="W314" s="144" t="s">
        <v>5025</v>
      </c>
      <c r="X314" s="142" t="s">
        <v>5026</v>
      </c>
      <c r="Y314" s="142" t="s">
        <v>5027</v>
      </c>
      <c r="Z314" s="142" t="s">
        <v>5028</v>
      </c>
      <c r="AA314" s="144" t="s">
        <v>5029</v>
      </c>
      <c r="AB314" s="144"/>
      <c r="AC314" s="144"/>
      <c r="AD314" s="144" t="s">
        <v>953</v>
      </c>
      <c r="AE314" s="144" t="s">
        <v>272</v>
      </c>
      <c r="AF314" s="142" t="s">
        <v>5030</v>
      </c>
      <c r="AG314" s="143" t="s">
        <v>5031</v>
      </c>
      <c r="AH314" s="144" t="s">
        <v>5032</v>
      </c>
      <c r="AI314" s="144"/>
      <c r="AJ314" s="156">
        <v>8</v>
      </c>
      <c r="AK314" s="156">
        <f>VLOOKUP(A314,匹配!A:B,2,0)</f>
        <v>3</v>
      </c>
      <c r="AL314" s="156">
        <f t="shared" si="12"/>
        <v>11</v>
      </c>
      <c r="AM314" s="156">
        <f>VLOOKUP(A314,匹配!E:L,8,0)</f>
        <v>0</v>
      </c>
      <c r="AN314" s="156">
        <f>VLOOKUP(A314,匹配!E:F,2,0)</f>
        <v>0</v>
      </c>
      <c r="AO314" s="156"/>
      <c r="AP314" s="156">
        <f>VLOOKUP(A314,匹配!E:H,4,0)</f>
        <v>0</v>
      </c>
      <c r="AQ314" s="156">
        <f>VLOOKUP(A314,匹配!E:N,10,0)</f>
        <v>0</v>
      </c>
      <c r="AR314" s="156">
        <f>VLOOKUP(A314,匹配!E:I,5,0)</f>
        <v>1</v>
      </c>
      <c r="AS314" s="156">
        <f>VLOOKUP(A314,匹配!E:K,7,0)</f>
        <v>0</v>
      </c>
      <c r="AT314" s="156"/>
      <c r="AU314" s="156">
        <f>VLOOKUP(A314,匹配!E:M,9,0)</f>
        <v>0</v>
      </c>
      <c r="AV314" s="156"/>
      <c r="AW314" s="156"/>
      <c r="AX314" s="242"/>
      <c r="AY314" s="243"/>
      <c r="AZ314" s="156">
        <f t="shared" si="13"/>
        <v>21</v>
      </c>
      <c r="BA314" s="156">
        <f t="shared" si="14"/>
        <v>21</v>
      </c>
      <c r="BB314" s="156">
        <f>VLOOKUP(A314,过21点!A:AS,45,0)</f>
        <v>9</v>
      </c>
      <c r="BC314" s="156">
        <f>VLOOKUP(A314,过21点!A:AT,46,0)</f>
        <v>14</v>
      </c>
      <c r="BD314" s="156"/>
      <c r="BE314" s="156">
        <f>VLOOKUP(A314,过21点!A:AV,48,0)</f>
        <v>1.5</v>
      </c>
      <c r="BF314" s="156"/>
      <c r="BG314" s="156"/>
    </row>
    <row r="315" customHeight="1" spans="1:59">
      <c r="A315" s="199" t="s">
        <v>5033</v>
      </c>
      <c r="B315" s="199" t="s">
        <v>53</v>
      </c>
      <c r="C315" s="199" t="s">
        <v>4954</v>
      </c>
      <c r="D315" s="199" t="s">
        <v>5034</v>
      </c>
      <c r="E315" s="144" t="s">
        <v>5035</v>
      </c>
      <c r="F315" s="144" t="s">
        <v>5036</v>
      </c>
      <c r="G315" s="144"/>
      <c r="H315" s="144"/>
      <c r="I315" s="142" t="s">
        <v>5037</v>
      </c>
      <c r="J315" s="144" t="s">
        <v>3901</v>
      </c>
      <c r="K315" s="144" t="s">
        <v>5038</v>
      </c>
      <c r="L315" s="144" t="s">
        <v>5039</v>
      </c>
      <c r="M315" s="144" t="s">
        <v>5040</v>
      </c>
      <c r="N315" s="144"/>
      <c r="O315" s="144"/>
      <c r="P315" s="144" t="s">
        <v>5041</v>
      </c>
      <c r="Q315" s="144" t="s">
        <v>2307</v>
      </c>
      <c r="R315" s="144" t="s">
        <v>5042</v>
      </c>
      <c r="S315" s="144" t="s">
        <v>3804</v>
      </c>
      <c r="T315" s="144" t="s">
        <v>1804</v>
      </c>
      <c r="U315" s="144"/>
      <c r="V315" s="144"/>
      <c r="W315" s="144" t="s">
        <v>4839</v>
      </c>
      <c r="X315" s="144" t="s">
        <v>5043</v>
      </c>
      <c r="Y315" s="142" t="s">
        <v>3664</v>
      </c>
      <c r="Z315" s="144" t="s">
        <v>4786</v>
      </c>
      <c r="AA315" s="144" t="s">
        <v>5044</v>
      </c>
      <c r="AB315" s="144"/>
      <c r="AC315" s="144"/>
      <c r="AD315" s="144" t="s">
        <v>178</v>
      </c>
      <c r="AE315" s="144" t="s">
        <v>5045</v>
      </c>
      <c r="AF315" s="144" t="s">
        <v>5046</v>
      </c>
      <c r="AG315" s="144" t="s">
        <v>5047</v>
      </c>
      <c r="AH315" s="143" t="s">
        <v>5048</v>
      </c>
      <c r="AI315" s="144"/>
      <c r="AJ315" s="156">
        <v>2</v>
      </c>
      <c r="AK315" s="156"/>
      <c r="AL315" s="156">
        <f t="shared" si="12"/>
        <v>2</v>
      </c>
      <c r="AM315" s="156">
        <f>VLOOKUP(A315,匹配!E:L,8,0)</f>
        <v>0</v>
      </c>
      <c r="AN315" s="156">
        <f>VLOOKUP(A315,匹配!E:F,2,0)</f>
        <v>0</v>
      </c>
      <c r="AO315" s="156"/>
      <c r="AP315" s="156">
        <f>VLOOKUP(A315,匹配!E:H,4,0)</f>
        <v>0</v>
      </c>
      <c r="AQ315" s="156">
        <f>VLOOKUP(A315,匹配!E:N,10,0)</f>
        <v>0</v>
      </c>
      <c r="AR315" s="156">
        <f>VLOOKUP(A315,匹配!E:I,5,0)</f>
        <v>0.5</v>
      </c>
      <c r="AS315" s="156">
        <f>VLOOKUP(A315,匹配!E:K,7,0)</f>
        <v>0</v>
      </c>
      <c r="AT315" s="156"/>
      <c r="AU315" s="156">
        <f>VLOOKUP(A315,匹配!E:M,9,0)</f>
        <v>0</v>
      </c>
      <c r="AV315" s="156"/>
      <c r="AW315" s="156"/>
      <c r="AX315" s="242"/>
      <c r="AY315" s="243"/>
      <c r="AZ315" s="156">
        <f t="shared" si="13"/>
        <v>21.5</v>
      </c>
      <c r="BA315" s="156">
        <f t="shared" si="14"/>
        <v>21.5</v>
      </c>
      <c r="BB315" s="156">
        <f>VLOOKUP(A315,过21点!A:AS,45,0)</f>
        <v>3</v>
      </c>
      <c r="BC315" s="156">
        <f>VLOOKUP(A315,过21点!A:AT,46,0)</f>
        <v>8</v>
      </c>
      <c r="BD315" s="156"/>
      <c r="BE315" s="156">
        <f>VLOOKUP(A315,过21点!A:AV,48,0)</f>
        <v>0.375</v>
      </c>
      <c r="BF315" s="156"/>
      <c r="BG315" s="156"/>
    </row>
    <row r="316" customHeight="1" spans="1:59">
      <c r="A316" s="199" t="s">
        <v>5049</v>
      </c>
      <c r="B316" s="199" t="s">
        <v>53</v>
      </c>
      <c r="C316" s="199" t="s">
        <v>4954</v>
      </c>
      <c r="D316" s="199" t="s">
        <v>2409</v>
      </c>
      <c r="E316" s="144"/>
      <c r="F316" s="144"/>
      <c r="G316" s="144"/>
      <c r="H316" s="144"/>
      <c r="I316" s="144"/>
      <c r="J316" s="144"/>
      <c r="K316" s="144"/>
      <c r="L316" s="144"/>
      <c r="M316" s="144"/>
      <c r="N316" s="144"/>
      <c r="O316" s="144"/>
      <c r="P316" s="144"/>
      <c r="Q316" s="144"/>
      <c r="R316" s="144"/>
      <c r="S316" s="144"/>
      <c r="T316" s="142" t="s">
        <v>5050</v>
      </c>
      <c r="U316" s="144"/>
      <c r="V316" s="144"/>
      <c r="W316" s="144" t="s">
        <v>5051</v>
      </c>
      <c r="X316" s="144" t="s">
        <v>5052</v>
      </c>
      <c r="Y316" s="144" t="s">
        <v>5053</v>
      </c>
      <c r="Z316" s="144" t="s">
        <v>5054</v>
      </c>
      <c r="AA316" s="144" t="s">
        <v>5055</v>
      </c>
      <c r="AB316" s="144"/>
      <c r="AC316" s="144"/>
      <c r="AD316" s="144" t="s">
        <v>5056</v>
      </c>
      <c r="AE316" s="144" t="s">
        <v>4072</v>
      </c>
      <c r="AF316" s="144" t="s">
        <v>5057</v>
      </c>
      <c r="AG316" s="144" t="s">
        <v>5058</v>
      </c>
      <c r="AH316" s="144" t="s">
        <v>2313</v>
      </c>
      <c r="AI316" s="144"/>
      <c r="AJ316" s="156"/>
      <c r="AK316" s="156"/>
      <c r="AL316" s="156">
        <f t="shared" ref="AL316:AL379" si="15">AK316+AJ316</f>
        <v>0</v>
      </c>
      <c r="AM316" s="156"/>
      <c r="AN316" s="156"/>
      <c r="AO316" s="156"/>
      <c r="AP316" s="156"/>
      <c r="AQ316" s="156"/>
      <c r="AR316" s="156"/>
      <c r="AS316" s="156"/>
      <c r="AT316" s="156"/>
      <c r="AU316" s="156"/>
      <c r="AV316" s="156">
        <f>VLOOKUP(A316,入职!A:L,12,0)</f>
        <v>11</v>
      </c>
      <c r="AW316" s="156"/>
      <c r="AX316" s="242">
        <f>VLOOKUP(A316,入职!A:I,9,0)</f>
        <v>43175</v>
      </c>
      <c r="AY316" s="243"/>
      <c r="AZ316" s="156">
        <f t="shared" ref="AZ316:AZ379" si="16">BA316</f>
        <v>11</v>
      </c>
      <c r="BA316" s="156">
        <f t="shared" ref="BA316:BA379" si="17">22-AM316-AN316-AP316-AQ316-AR316-AS316-AV316</f>
        <v>11</v>
      </c>
      <c r="BB316" s="156">
        <f>VLOOKUP(A316,过21点!A:AS,45,0)</f>
        <v>0</v>
      </c>
      <c r="BC316" s="156">
        <f>VLOOKUP(A316,过21点!A:AT,46,0)</f>
        <v>3</v>
      </c>
      <c r="BD316" s="156"/>
      <c r="BE316" s="156">
        <f>VLOOKUP(A316,过21点!A:AV,48,0)</f>
        <v>0</v>
      </c>
      <c r="BF316" s="156"/>
      <c r="BG316" s="156"/>
    </row>
    <row r="317" customHeight="1" spans="1:59">
      <c r="A317" s="199" t="s">
        <v>5059</v>
      </c>
      <c r="B317" s="199" t="s">
        <v>53</v>
      </c>
      <c r="C317" s="199" t="s">
        <v>4954</v>
      </c>
      <c r="D317" s="199" t="s">
        <v>5060</v>
      </c>
      <c r="E317" s="142" t="s">
        <v>4996</v>
      </c>
      <c r="F317" s="144" t="s">
        <v>5061</v>
      </c>
      <c r="G317" s="144"/>
      <c r="H317" s="144" t="s">
        <v>297</v>
      </c>
      <c r="I317" s="144" t="s">
        <v>3523</v>
      </c>
      <c r="J317" s="142" t="s">
        <v>5062</v>
      </c>
      <c r="K317" s="144" t="s">
        <v>4319</v>
      </c>
      <c r="L317" s="142" t="s">
        <v>2910</v>
      </c>
      <c r="M317" s="142" t="s">
        <v>2921</v>
      </c>
      <c r="N317" s="144"/>
      <c r="O317" s="144"/>
      <c r="P317" s="144" t="s">
        <v>3272</v>
      </c>
      <c r="Q317" s="144" t="s">
        <v>5063</v>
      </c>
      <c r="R317" s="143" t="s">
        <v>3362</v>
      </c>
      <c r="S317" s="142" t="s">
        <v>5064</v>
      </c>
      <c r="T317" s="144" t="s">
        <v>5065</v>
      </c>
      <c r="U317" s="144"/>
      <c r="V317" s="144"/>
      <c r="W317" s="142" t="s">
        <v>5066</v>
      </c>
      <c r="X317" s="144" t="s">
        <v>3351</v>
      </c>
      <c r="Y317" s="144" t="s">
        <v>313</v>
      </c>
      <c r="Z317" s="144" t="s">
        <v>3638</v>
      </c>
      <c r="AA317" s="144" t="s">
        <v>5067</v>
      </c>
      <c r="AB317" s="144"/>
      <c r="AC317" s="144"/>
      <c r="AD317" s="144" t="s">
        <v>5068</v>
      </c>
      <c r="AE317" s="144" t="s">
        <v>3617</v>
      </c>
      <c r="AF317" s="144" t="s">
        <v>2745</v>
      </c>
      <c r="AG317" s="144" t="s">
        <v>834</v>
      </c>
      <c r="AH317" s="142" t="s">
        <v>5069</v>
      </c>
      <c r="AI317" s="144"/>
      <c r="AJ317" s="156">
        <v>6</v>
      </c>
      <c r="AK317" s="156">
        <f>VLOOKUP(A317,匹配!A:B,2,0)</f>
        <v>1</v>
      </c>
      <c r="AL317" s="156">
        <f t="shared" si="15"/>
        <v>7</v>
      </c>
      <c r="AM317" s="156"/>
      <c r="AN317" s="156"/>
      <c r="AO317" s="156"/>
      <c r="AP317" s="156"/>
      <c r="AQ317" s="156"/>
      <c r="AR317" s="156">
        <v>0.5</v>
      </c>
      <c r="AS317" s="156"/>
      <c r="AT317" s="156"/>
      <c r="AU317" s="156"/>
      <c r="AV317" s="156"/>
      <c r="AW317" s="156"/>
      <c r="AX317" s="242"/>
      <c r="AY317" s="243"/>
      <c r="AZ317" s="156">
        <f t="shared" si="16"/>
        <v>21.5</v>
      </c>
      <c r="BA317" s="156">
        <f t="shared" si="17"/>
        <v>21.5</v>
      </c>
      <c r="BB317" s="156">
        <f>VLOOKUP(A317,过21点!A:AS,45,0)</f>
        <v>6</v>
      </c>
      <c r="BC317" s="156">
        <f>VLOOKUP(A317,过21点!A:AT,46,0)</f>
        <v>15</v>
      </c>
      <c r="BD317" s="156"/>
      <c r="BE317" s="156">
        <v>0.625</v>
      </c>
      <c r="BF317" s="156"/>
      <c r="BG317" s="156"/>
    </row>
    <row r="318" customHeight="1" spans="1:59">
      <c r="A318" s="199" t="s">
        <v>5070</v>
      </c>
      <c r="B318" s="199" t="s">
        <v>53</v>
      </c>
      <c r="C318" s="199" t="s">
        <v>4954</v>
      </c>
      <c r="D318" s="199" t="s">
        <v>5071</v>
      </c>
      <c r="E318" s="144" t="s">
        <v>367</v>
      </c>
      <c r="F318" s="143" t="s">
        <v>2872</v>
      </c>
      <c r="G318" s="144"/>
      <c r="H318" s="144"/>
      <c r="I318" s="144" t="s">
        <v>5072</v>
      </c>
      <c r="J318" s="144" t="s">
        <v>5073</v>
      </c>
      <c r="K318" s="144" t="s">
        <v>3476</v>
      </c>
      <c r="L318" s="144" t="s">
        <v>2028</v>
      </c>
      <c r="M318" s="144" t="s">
        <v>1777</v>
      </c>
      <c r="N318" s="144"/>
      <c r="O318" s="144"/>
      <c r="P318" s="144" t="s">
        <v>5074</v>
      </c>
      <c r="Q318" s="144" t="s">
        <v>2381</v>
      </c>
      <c r="R318" s="144" t="s">
        <v>1811</v>
      </c>
      <c r="S318" s="143" t="s">
        <v>5075</v>
      </c>
      <c r="T318" s="144" t="s">
        <v>351</v>
      </c>
      <c r="U318" s="144"/>
      <c r="V318" s="144"/>
      <c r="W318" s="144" t="s">
        <v>3850</v>
      </c>
      <c r="X318" s="144" t="s">
        <v>3593</v>
      </c>
      <c r="Y318" s="144" t="s">
        <v>5076</v>
      </c>
      <c r="Z318" s="144" t="s">
        <v>2019</v>
      </c>
      <c r="AA318" s="144" t="s">
        <v>5077</v>
      </c>
      <c r="AB318" s="144"/>
      <c r="AC318" s="144"/>
      <c r="AD318" s="144" t="s">
        <v>2418</v>
      </c>
      <c r="AE318" s="144" t="s">
        <v>5078</v>
      </c>
      <c r="AF318" s="144" t="s">
        <v>3570</v>
      </c>
      <c r="AG318" s="142" t="s">
        <v>5079</v>
      </c>
      <c r="AH318" s="144" t="s">
        <v>4601</v>
      </c>
      <c r="AI318" s="144"/>
      <c r="AJ318" s="156">
        <v>1</v>
      </c>
      <c r="AK318" s="156">
        <f>VLOOKUP(A318,匹配!A:B,2,0)</f>
        <v>2</v>
      </c>
      <c r="AL318" s="156">
        <f t="shared" si="15"/>
        <v>3</v>
      </c>
      <c r="AM318" s="156"/>
      <c r="AN318" s="156"/>
      <c r="AO318" s="156"/>
      <c r="AP318" s="156"/>
      <c r="AQ318" s="156"/>
      <c r="AR318" s="156"/>
      <c r="AS318" s="156"/>
      <c r="AT318" s="156"/>
      <c r="AU318" s="156"/>
      <c r="AV318" s="156"/>
      <c r="AW318" s="156"/>
      <c r="AX318" s="242"/>
      <c r="AY318" s="243"/>
      <c r="AZ318" s="156">
        <f t="shared" si="16"/>
        <v>22</v>
      </c>
      <c r="BA318" s="156">
        <f t="shared" si="17"/>
        <v>22</v>
      </c>
      <c r="BB318" s="156">
        <f>VLOOKUP(A318,过21点!A:AS,45,0)</f>
        <v>2</v>
      </c>
      <c r="BC318" s="156">
        <f>VLOOKUP(A318,过21点!A:AT,46,0)</f>
        <v>13</v>
      </c>
      <c r="BD318" s="156"/>
      <c r="BE318" s="156">
        <f>VLOOKUP(A318,过21点!A:AV,48,0)</f>
        <v>0</v>
      </c>
      <c r="BF318" s="156"/>
      <c r="BG318" s="156"/>
    </row>
    <row r="319" customHeight="1" spans="1:59">
      <c r="A319" s="199" t="s">
        <v>5080</v>
      </c>
      <c r="B319" s="199" t="s">
        <v>53</v>
      </c>
      <c r="C319" s="199" t="s">
        <v>4954</v>
      </c>
      <c r="D319" s="199" t="s">
        <v>2345</v>
      </c>
      <c r="E319" s="144" t="s">
        <v>3141</v>
      </c>
      <c r="F319" s="144" t="s">
        <v>5081</v>
      </c>
      <c r="G319" s="144"/>
      <c r="H319" s="144"/>
      <c r="I319" s="144" t="s">
        <v>3476</v>
      </c>
      <c r="J319" s="144" t="s">
        <v>5082</v>
      </c>
      <c r="K319" s="144" t="s">
        <v>5083</v>
      </c>
      <c r="L319" s="144" t="s">
        <v>3523</v>
      </c>
      <c r="M319" s="144" t="s">
        <v>4869</v>
      </c>
      <c r="N319" s="144"/>
      <c r="O319" s="144"/>
      <c r="P319" s="144" t="s">
        <v>5084</v>
      </c>
      <c r="Q319" s="144" t="s">
        <v>4869</v>
      </c>
      <c r="R319" s="144" t="s">
        <v>3725</v>
      </c>
      <c r="S319" s="144" t="s">
        <v>3602</v>
      </c>
      <c r="T319" s="144" t="s">
        <v>885</v>
      </c>
      <c r="U319" s="144"/>
      <c r="V319" s="144"/>
      <c r="W319" s="144" t="s">
        <v>5085</v>
      </c>
      <c r="X319" s="144" t="s">
        <v>5086</v>
      </c>
      <c r="Y319" s="144" t="s">
        <v>1291</v>
      </c>
      <c r="Z319" s="144" t="s">
        <v>1777</v>
      </c>
      <c r="AA319" s="144" t="s">
        <v>5087</v>
      </c>
      <c r="AB319" s="144"/>
      <c r="AC319" s="144"/>
      <c r="AD319" s="144" t="s">
        <v>2248</v>
      </c>
      <c r="AE319" s="144" t="s">
        <v>312</v>
      </c>
      <c r="AF319" s="144" t="s">
        <v>1967</v>
      </c>
      <c r="AG319" s="144" t="s">
        <v>3142</v>
      </c>
      <c r="AH319" s="144" t="s">
        <v>674</v>
      </c>
      <c r="AI319" s="144"/>
      <c r="AJ319" s="156"/>
      <c r="AK319" s="156"/>
      <c r="AL319" s="156">
        <f t="shared" si="15"/>
        <v>0</v>
      </c>
      <c r="AM319" s="156"/>
      <c r="AN319" s="156"/>
      <c r="AO319" s="156"/>
      <c r="AP319" s="156"/>
      <c r="AQ319" s="156"/>
      <c r="AR319" s="156"/>
      <c r="AS319" s="156"/>
      <c r="AT319" s="156"/>
      <c r="AU319" s="156"/>
      <c r="AV319" s="156"/>
      <c r="AW319" s="156"/>
      <c r="AX319" s="242"/>
      <c r="AY319" s="243"/>
      <c r="AZ319" s="156">
        <f t="shared" si="16"/>
        <v>22</v>
      </c>
      <c r="BA319" s="156">
        <f t="shared" si="17"/>
        <v>22</v>
      </c>
      <c r="BB319" s="156">
        <f>VLOOKUP(A319,过21点!A:AS,45,0)</f>
        <v>1</v>
      </c>
      <c r="BC319" s="156">
        <f>VLOOKUP(A319,过21点!A:AT,46,0)</f>
        <v>14</v>
      </c>
      <c r="BD319" s="156"/>
      <c r="BE319" s="156">
        <f>VLOOKUP(A319,过21点!A:AV,48,0)</f>
        <v>0.125</v>
      </c>
      <c r="BF319" s="156"/>
      <c r="BG319" s="156"/>
    </row>
    <row r="320" customHeight="1" spans="1:59">
      <c r="A320" s="199" t="s">
        <v>5088</v>
      </c>
      <c r="B320" s="199" t="s">
        <v>53</v>
      </c>
      <c r="C320" s="199" t="s">
        <v>4954</v>
      </c>
      <c r="D320" s="199" t="s">
        <v>4971</v>
      </c>
      <c r="E320" s="144" t="s">
        <v>5089</v>
      </c>
      <c r="F320" s="142" t="s">
        <v>5090</v>
      </c>
      <c r="G320" s="144"/>
      <c r="H320" s="144"/>
      <c r="I320" s="143" t="s">
        <v>1708</v>
      </c>
      <c r="J320" s="142" t="s">
        <v>4949</v>
      </c>
      <c r="K320" s="142" t="s">
        <v>5091</v>
      </c>
      <c r="L320" s="142" t="s">
        <v>5092</v>
      </c>
      <c r="M320" s="144" t="s">
        <v>3931</v>
      </c>
      <c r="N320" s="144"/>
      <c r="O320" s="144"/>
      <c r="P320" s="144" t="s">
        <v>5093</v>
      </c>
      <c r="Q320" s="144" t="s">
        <v>5094</v>
      </c>
      <c r="R320" s="144" t="s">
        <v>1929</v>
      </c>
      <c r="S320" s="143" t="s">
        <v>5095</v>
      </c>
      <c r="T320" s="142" t="s">
        <v>5096</v>
      </c>
      <c r="U320" s="144"/>
      <c r="V320" s="144"/>
      <c r="W320" s="142" t="s">
        <v>5097</v>
      </c>
      <c r="X320" s="142" t="s">
        <v>5098</v>
      </c>
      <c r="Y320" s="142" t="s">
        <v>5099</v>
      </c>
      <c r="Z320" s="142" t="s">
        <v>4892</v>
      </c>
      <c r="AA320" s="143"/>
      <c r="AB320" s="144"/>
      <c r="AC320" s="144"/>
      <c r="AD320" s="142" t="s">
        <v>5100</v>
      </c>
      <c r="AE320" s="143" t="s">
        <v>5101</v>
      </c>
      <c r="AF320" s="142" t="s">
        <v>5102</v>
      </c>
      <c r="AG320" s="142" t="s">
        <v>5103</v>
      </c>
      <c r="AH320" s="142" t="s">
        <v>5005</v>
      </c>
      <c r="AI320" s="144"/>
      <c r="AJ320" s="156">
        <v>13</v>
      </c>
      <c r="AK320" s="156">
        <f>VLOOKUP(A320,匹配!A:B,2,0)</f>
        <v>2</v>
      </c>
      <c r="AL320" s="156">
        <f t="shared" si="15"/>
        <v>15</v>
      </c>
      <c r="AM320" s="156">
        <f>VLOOKUP(A320,匹配!E:L,8,0)</f>
        <v>1.375</v>
      </c>
      <c r="AN320" s="156">
        <f>VLOOKUP(A320,匹配!E:F,2,0)</f>
        <v>0</v>
      </c>
      <c r="AO320" s="156"/>
      <c r="AP320" s="156">
        <f>VLOOKUP(A320,匹配!E:H,4,0)</f>
        <v>0</v>
      </c>
      <c r="AQ320" s="156">
        <f>VLOOKUP(A320,匹配!E:N,10,0)</f>
        <v>0</v>
      </c>
      <c r="AR320" s="156">
        <f>VLOOKUP(A320,匹配!E:I,5,0)</f>
        <v>0</v>
      </c>
      <c r="AS320" s="156">
        <f>VLOOKUP(A320,匹配!E:K,7,0)</f>
        <v>0</v>
      </c>
      <c r="AT320" s="156"/>
      <c r="AU320" s="156">
        <f>VLOOKUP(A320,匹配!E:M,9,0)</f>
        <v>0</v>
      </c>
      <c r="AV320" s="156"/>
      <c r="AW320" s="156"/>
      <c r="AX320" s="242"/>
      <c r="AY320" s="243"/>
      <c r="AZ320" s="156">
        <f t="shared" si="16"/>
        <v>20.625</v>
      </c>
      <c r="BA320" s="156">
        <f t="shared" si="17"/>
        <v>20.625</v>
      </c>
      <c r="BB320" s="156">
        <f>VLOOKUP(A320,过21点!A:AS,45,0)</f>
        <v>0</v>
      </c>
      <c r="BC320" s="156">
        <f>VLOOKUP(A320,过21点!A:AT,46,0)</f>
        <v>5</v>
      </c>
      <c r="BD320" s="156"/>
      <c r="BE320" s="156">
        <f>VLOOKUP(A320,过21点!A:AV,48,0)</f>
        <v>0</v>
      </c>
      <c r="BF320" s="156"/>
      <c r="BG320" s="156"/>
    </row>
    <row r="321" customHeight="1" spans="1:59">
      <c r="A321" s="199" t="s">
        <v>5104</v>
      </c>
      <c r="B321" s="199" t="s">
        <v>53</v>
      </c>
      <c r="C321" s="199" t="s">
        <v>4954</v>
      </c>
      <c r="D321" s="199" t="s">
        <v>5071</v>
      </c>
      <c r="E321" s="144" t="s">
        <v>1931</v>
      </c>
      <c r="F321" s="144" t="s">
        <v>1810</v>
      </c>
      <c r="G321" s="144"/>
      <c r="H321" s="144"/>
      <c r="I321" s="144" t="s">
        <v>5105</v>
      </c>
      <c r="J321" s="144" t="s">
        <v>742</v>
      </c>
      <c r="K321" s="144" t="s">
        <v>5106</v>
      </c>
      <c r="L321" s="144" t="s">
        <v>5107</v>
      </c>
      <c r="M321" s="144" t="s">
        <v>5108</v>
      </c>
      <c r="N321" s="144"/>
      <c r="O321" s="144"/>
      <c r="P321" s="144" t="s">
        <v>2034</v>
      </c>
      <c r="Q321" s="144" t="s">
        <v>5109</v>
      </c>
      <c r="R321" s="144" t="s">
        <v>4075</v>
      </c>
      <c r="S321" s="144" t="s">
        <v>5110</v>
      </c>
      <c r="T321" s="144" t="s">
        <v>5111</v>
      </c>
      <c r="U321" s="144"/>
      <c r="V321" s="144"/>
      <c r="W321" s="144" t="s">
        <v>5112</v>
      </c>
      <c r="X321" s="144" t="s">
        <v>2732</v>
      </c>
      <c r="Y321" s="144" t="s">
        <v>3922</v>
      </c>
      <c r="Z321" s="144" t="s">
        <v>3606</v>
      </c>
      <c r="AA321" s="144" t="s">
        <v>2706</v>
      </c>
      <c r="AB321" s="144"/>
      <c r="AC321" s="144"/>
      <c r="AD321" s="144" t="s">
        <v>3810</v>
      </c>
      <c r="AE321" s="144" t="s">
        <v>5113</v>
      </c>
      <c r="AF321" s="144" t="s">
        <v>2971</v>
      </c>
      <c r="AG321" s="144" t="s">
        <v>5114</v>
      </c>
      <c r="AH321" s="144" t="s">
        <v>3822</v>
      </c>
      <c r="AI321" s="144"/>
      <c r="AJ321" s="156"/>
      <c r="AK321" s="156"/>
      <c r="AL321" s="156">
        <f t="shared" si="15"/>
        <v>0</v>
      </c>
      <c r="AM321" s="156"/>
      <c r="AN321" s="156"/>
      <c r="AO321" s="156"/>
      <c r="AP321" s="156"/>
      <c r="AQ321" s="156"/>
      <c r="AR321" s="156"/>
      <c r="AS321" s="156"/>
      <c r="AT321" s="156"/>
      <c r="AU321" s="156"/>
      <c r="AV321" s="156"/>
      <c r="AW321" s="156"/>
      <c r="AX321" s="242"/>
      <c r="AY321" s="243"/>
      <c r="AZ321" s="156">
        <f t="shared" si="16"/>
        <v>22</v>
      </c>
      <c r="BA321" s="156">
        <f t="shared" si="17"/>
        <v>22</v>
      </c>
      <c r="BB321" s="156">
        <f>VLOOKUP(A321,过21点!A:AS,45,0)</f>
        <v>4</v>
      </c>
      <c r="BC321" s="156">
        <f>VLOOKUP(A321,过21点!A:AT,46,0)</f>
        <v>9</v>
      </c>
      <c r="BD321" s="156"/>
      <c r="BE321" s="156">
        <f>VLOOKUP(A321,过21点!A:AV,48,0)</f>
        <v>0.125</v>
      </c>
      <c r="BF321" s="156"/>
      <c r="BG321" s="156"/>
    </row>
    <row r="322" customHeight="1" spans="1:59">
      <c r="A322" s="199" t="s">
        <v>5115</v>
      </c>
      <c r="B322" s="199" t="s">
        <v>53</v>
      </c>
      <c r="C322" s="199" t="s">
        <v>4954</v>
      </c>
      <c r="D322" s="199" t="s">
        <v>5116</v>
      </c>
      <c r="E322" s="144"/>
      <c r="F322" s="144"/>
      <c r="G322" s="144"/>
      <c r="H322" s="144"/>
      <c r="I322" s="144"/>
      <c r="J322" s="144"/>
      <c r="K322" s="142" t="s">
        <v>5117</v>
      </c>
      <c r="L322" s="144" t="s">
        <v>5118</v>
      </c>
      <c r="M322" s="144" t="s">
        <v>5119</v>
      </c>
      <c r="N322" s="144"/>
      <c r="O322" s="144"/>
      <c r="P322" s="144" t="s">
        <v>5120</v>
      </c>
      <c r="Q322" s="144" t="s">
        <v>5121</v>
      </c>
      <c r="R322" s="144" t="s">
        <v>5122</v>
      </c>
      <c r="S322" s="144" t="s">
        <v>5123</v>
      </c>
      <c r="T322" s="144" t="s">
        <v>5124</v>
      </c>
      <c r="U322" s="144"/>
      <c r="V322" s="144"/>
      <c r="W322" s="144" t="s">
        <v>5125</v>
      </c>
      <c r="X322" s="144" t="s">
        <v>5126</v>
      </c>
      <c r="Y322" s="144" t="s">
        <v>5127</v>
      </c>
      <c r="Z322" s="144" t="s">
        <v>5128</v>
      </c>
      <c r="AA322" s="144" t="s">
        <v>5129</v>
      </c>
      <c r="AB322" s="144"/>
      <c r="AC322" s="144"/>
      <c r="AD322" s="144" t="s">
        <v>5130</v>
      </c>
      <c r="AE322" s="144" t="s">
        <v>5131</v>
      </c>
      <c r="AF322" s="144" t="s">
        <v>5132</v>
      </c>
      <c r="AG322" s="144" t="s">
        <v>5133</v>
      </c>
      <c r="AH322" s="144" t="s">
        <v>5134</v>
      </c>
      <c r="AI322" s="144"/>
      <c r="AJ322" s="156"/>
      <c r="AK322" s="156"/>
      <c r="AL322" s="156">
        <f t="shared" si="15"/>
        <v>0</v>
      </c>
      <c r="AM322" s="156"/>
      <c r="AN322" s="156"/>
      <c r="AO322" s="156"/>
      <c r="AP322" s="156"/>
      <c r="AQ322" s="156"/>
      <c r="AR322" s="156"/>
      <c r="AS322" s="156"/>
      <c r="AT322" s="156"/>
      <c r="AU322" s="156"/>
      <c r="AV322" s="156">
        <f>VLOOKUP(A322,入职!A:L,12,0)</f>
        <v>4</v>
      </c>
      <c r="AW322" s="156"/>
      <c r="AX322" s="242">
        <f>VLOOKUP(A322,入职!A:I,9,0)</f>
        <v>43166</v>
      </c>
      <c r="AY322" s="243"/>
      <c r="AZ322" s="156">
        <f t="shared" si="16"/>
        <v>18</v>
      </c>
      <c r="BA322" s="156">
        <f t="shared" si="17"/>
        <v>18</v>
      </c>
      <c r="BB322" s="156">
        <f>VLOOKUP(A322,过21点!A:AS,45,0)</f>
        <v>10</v>
      </c>
      <c r="BC322" s="156">
        <f>VLOOKUP(A322,过21点!A:AT,46,0)</f>
        <v>15</v>
      </c>
      <c r="BD322" s="156"/>
      <c r="BE322" s="156">
        <f>VLOOKUP(A322,过21点!A:AV,48,0)</f>
        <v>0.75</v>
      </c>
      <c r="BF322" s="156"/>
      <c r="BG322" s="156"/>
    </row>
    <row r="323" customHeight="1" spans="1:59">
      <c r="A323" s="199" t="s">
        <v>5135</v>
      </c>
      <c r="B323" s="199" t="s">
        <v>53</v>
      </c>
      <c r="C323" s="199" t="s">
        <v>4954</v>
      </c>
      <c r="D323" s="199" t="s">
        <v>5071</v>
      </c>
      <c r="E323" s="143"/>
      <c r="F323" s="143"/>
      <c r="G323" s="144"/>
      <c r="H323" s="144"/>
      <c r="I323" s="143"/>
      <c r="J323" s="143"/>
      <c r="K323" s="144" t="s">
        <v>5136</v>
      </c>
      <c r="L323" s="144" t="s">
        <v>3247</v>
      </c>
      <c r="M323" s="144" t="s">
        <v>5137</v>
      </c>
      <c r="N323" s="144"/>
      <c r="O323" s="144" t="s">
        <v>5138</v>
      </c>
      <c r="P323" s="144" t="s">
        <v>5139</v>
      </c>
      <c r="Q323" s="144" t="s">
        <v>5140</v>
      </c>
      <c r="R323" s="144" t="s">
        <v>5141</v>
      </c>
      <c r="S323" s="144" t="s">
        <v>5142</v>
      </c>
      <c r="T323" s="144" t="s">
        <v>5143</v>
      </c>
      <c r="U323" s="144"/>
      <c r="V323" s="144" t="s">
        <v>5144</v>
      </c>
      <c r="W323" s="144" t="s">
        <v>5145</v>
      </c>
      <c r="X323" s="144" t="s">
        <v>5146</v>
      </c>
      <c r="Y323" s="144" t="s">
        <v>5147</v>
      </c>
      <c r="Z323" s="144" t="s">
        <v>5148</v>
      </c>
      <c r="AA323" s="144" t="s">
        <v>5149</v>
      </c>
      <c r="AB323" s="144"/>
      <c r="AC323" s="144" t="s">
        <v>5150</v>
      </c>
      <c r="AD323" s="144" t="s">
        <v>5151</v>
      </c>
      <c r="AE323" s="144" t="s">
        <v>5152</v>
      </c>
      <c r="AF323" s="144" t="s">
        <v>640</v>
      </c>
      <c r="AG323" s="144" t="s">
        <v>5153</v>
      </c>
      <c r="AH323" s="144" t="s">
        <v>4005</v>
      </c>
      <c r="AI323" s="144"/>
      <c r="AJ323" s="156"/>
      <c r="AK323" s="156"/>
      <c r="AL323" s="156">
        <f t="shared" si="15"/>
        <v>0</v>
      </c>
      <c r="AM323" s="156">
        <f>VLOOKUP(A323,匹配!E:L,8,0)</f>
        <v>0</v>
      </c>
      <c r="AN323" s="156">
        <f>VLOOKUP(A323,匹配!E:F,2,0)</f>
        <v>0</v>
      </c>
      <c r="AO323" s="156"/>
      <c r="AP323" s="156">
        <f>VLOOKUP(A323,匹配!E:H,4,0)</f>
        <v>0</v>
      </c>
      <c r="AQ323" s="156">
        <f>VLOOKUP(A323,匹配!E:N,10,0)</f>
        <v>0</v>
      </c>
      <c r="AR323" s="156">
        <f>VLOOKUP(A323,匹配!E:I,5,0)</f>
        <v>0</v>
      </c>
      <c r="AS323" s="156">
        <f>VLOOKUP(A323,匹配!E:K,7,0)</f>
        <v>0</v>
      </c>
      <c r="AT323" s="156"/>
      <c r="AU323" s="156">
        <f>VLOOKUP(A323,匹配!E:M,9,0)</f>
        <v>4</v>
      </c>
      <c r="AV323" s="156"/>
      <c r="AW323" s="156"/>
      <c r="AX323" s="242"/>
      <c r="AY323" s="243"/>
      <c r="AZ323" s="156">
        <f t="shared" si="16"/>
        <v>22</v>
      </c>
      <c r="BA323" s="156">
        <f t="shared" si="17"/>
        <v>22</v>
      </c>
      <c r="BB323" s="156">
        <f>VLOOKUP(A323,过21点!A:AS,45,0)</f>
        <v>9</v>
      </c>
      <c r="BC323" s="156">
        <f>VLOOKUP(A323,过21点!A:AT,46,0)</f>
        <v>13</v>
      </c>
      <c r="BD323" s="156"/>
      <c r="BE323" s="156">
        <f>VLOOKUP(A323,过21点!A:AV,48,0)</f>
        <v>1.25</v>
      </c>
      <c r="BF323" s="156"/>
      <c r="BG323" s="156"/>
    </row>
    <row r="324" customHeight="1" spans="1:59">
      <c r="A324" s="199" t="s">
        <v>5154</v>
      </c>
      <c r="B324" s="199" t="s">
        <v>53</v>
      </c>
      <c r="C324" s="199" t="s">
        <v>4954</v>
      </c>
      <c r="D324" s="199" t="s">
        <v>5155</v>
      </c>
      <c r="E324" s="144" t="s">
        <v>69</v>
      </c>
      <c r="F324" s="142" t="s">
        <v>5156</v>
      </c>
      <c r="G324" s="144"/>
      <c r="H324" s="144"/>
      <c r="I324" s="143" t="s">
        <v>5157</v>
      </c>
      <c r="J324" s="142" t="s">
        <v>5158</v>
      </c>
      <c r="K324" s="144" t="s">
        <v>5159</v>
      </c>
      <c r="L324" s="143"/>
      <c r="M324" s="143"/>
      <c r="N324" s="144"/>
      <c r="O324" s="144"/>
      <c r="P324" s="144" t="s">
        <v>5160</v>
      </c>
      <c r="Q324" s="144" t="s">
        <v>5161</v>
      </c>
      <c r="R324" s="142" t="s">
        <v>5162</v>
      </c>
      <c r="S324" s="246" t="s">
        <v>5163</v>
      </c>
      <c r="T324" s="144" t="s">
        <v>5164</v>
      </c>
      <c r="U324" s="144"/>
      <c r="V324" s="144"/>
      <c r="W324" s="143"/>
      <c r="X324" s="144" t="s">
        <v>5072</v>
      </c>
      <c r="Y324" s="142" t="s">
        <v>5165</v>
      </c>
      <c r="Z324" s="144" t="s">
        <v>5166</v>
      </c>
      <c r="AA324" s="144" t="s">
        <v>5078</v>
      </c>
      <c r="AB324" s="144"/>
      <c r="AC324" s="144"/>
      <c r="AD324" s="143" t="s">
        <v>5167</v>
      </c>
      <c r="AE324" s="142" t="s">
        <v>5168</v>
      </c>
      <c r="AF324" s="142" t="s">
        <v>5102</v>
      </c>
      <c r="AG324" s="144" t="s">
        <v>5169</v>
      </c>
      <c r="AH324" s="144" t="s">
        <v>5170</v>
      </c>
      <c r="AI324" s="144"/>
      <c r="AJ324" s="156">
        <v>6</v>
      </c>
      <c r="AK324" s="156"/>
      <c r="AL324" s="156">
        <f t="shared" si="15"/>
        <v>6</v>
      </c>
      <c r="AM324" s="156">
        <f>VLOOKUP(A324,匹配!E:L,8,0)</f>
        <v>1.375</v>
      </c>
      <c r="AN324" s="156">
        <f>VLOOKUP(A324,匹配!E:F,2,0)</f>
        <v>0</v>
      </c>
      <c r="AO324" s="156"/>
      <c r="AP324" s="156">
        <f>VLOOKUP(A324,匹配!E:H,4,0)</f>
        <v>0</v>
      </c>
      <c r="AQ324" s="156">
        <f>VLOOKUP(A324,匹配!E:N,10,0)</f>
        <v>0</v>
      </c>
      <c r="AR324" s="156">
        <f>VLOOKUP(A324,匹配!E:I,5,0)</f>
        <v>2</v>
      </c>
      <c r="AS324" s="156">
        <f>VLOOKUP(A324,匹配!E:K,7,0)</f>
        <v>0</v>
      </c>
      <c r="AT324" s="156"/>
      <c r="AU324" s="156">
        <f>VLOOKUP(A324,匹配!E:M,9,0)</f>
        <v>0</v>
      </c>
      <c r="AV324" s="156"/>
      <c r="AW324" s="156"/>
      <c r="AX324" s="242"/>
      <c r="AY324" s="243"/>
      <c r="AZ324" s="156">
        <f t="shared" si="16"/>
        <v>18.625</v>
      </c>
      <c r="BA324" s="156">
        <f t="shared" si="17"/>
        <v>18.625</v>
      </c>
      <c r="BB324" s="156">
        <f>VLOOKUP(A324,过21点!A:AS,45,0)</f>
        <v>0</v>
      </c>
      <c r="BC324" s="156">
        <f>VLOOKUP(A324,过21点!A:AT,46,0)</f>
        <v>3</v>
      </c>
      <c r="BD324" s="156"/>
      <c r="BE324" s="156">
        <f>VLOOKUP(A324,过21点!A:AV,48,0)</f>
        <v>0</v>
      </c>
      <c r="BF324" s="156"/>
      <c r="BG324" s="156"/>
    </row>
    <row r="325" customHeight="1" spans="1:59">
      <c r="A325" s="199" t="s">
        <v>5171</v>
      </c>
      <c r="B325" s="199" t="s">
        <v>53</v>
      </c>
      <c r="C325" s="199" t="s">
        <v>5172</v>
      </c>
      <c r="D325" s="199" t="s">
        <v>378</v>
      </c>
      <c r="E325" s="144" t="s">
        <v>320</v>
      </c>
      <c r="F325" s="144" t="s">
        <v>3899</v>
      </c>
      <c r="G325" s="144"/>
      <c r="H325" s="144"/>
      <c r="I325" s="144" t="s">
        <v>1790</v>
      </c>
      <c r="J325" s="144" t="s">
        <v>5173</v>
      </c>
      <c r="K325" s="144" t="s">
        <v>873</v>
      </c>
      <c r="L325" s="143" t="s">
        <v>159</v>
      </c>
      <c r="M325" s="144" t="s">
        <v>864</v>
      </c>
      <c r="N325" s="144"/>
      <c r="O325" s="144"/>
      <c r="P325" s="143" t="s">
        <v>3777</v>
      </c>
      <c r="Q325" s="144" t="s">
        <v>4869</v>
      </c>
      <c r="R325" s="143" t="s">
        <v>5174</v>
      </c>
      <c r="S325" s="142" t="s">
        <v>5175</v>
      </c>
      <c r="T325" s="144" t="s">
        <v>2010</v>
      </c>
      <c r="U325" s="144" t="s">
        <v>5176</v>
      </c>
      <c r="V325" s="144"/>
      <c r="W325" s="142" t="s">
        <v>4859</v>
      </c>
      <c r="X325" s="144" t="s">
        <v>4834</v>
      </c>
      <c r="Y325" s="143" t="s">
        <v>762</v>
      </c>
      <c r="Z325" s="144" t="s">
        <v>5177</v>
      </c>
      <c r="AA325" s="142" t="s">
        <v>5178</v>
      </c>
      <c r="AB325" s="144"/>
      <c r="AC325" s="144"/>
      <c r="AD325" s="142" t="s">
        <v>5179</v>
      </c>
      <c r="AE325" s="144" t="s">
        <v>5180</v>
      </c>
      <c r="AF325" s="144" t="s">
        <v>5181</v>
      </c>
      <c r="AG325" s="144" t="s">
        <v>3638</v>
      </c>
      <c r="AH325" s="143" t="s">
        <v>5182</v>
      </c>
      <c r="AI325" s="144"/>
      <c r="AJ325" s="156">
        <v>4</v>
      </c>
      <c r="AK325" s="156">
        <f>VLOOKUP(A325,匹配!A:B,2,0)</f>
        <v>2</v>
      </c>
      <c r="AL325" s="156">
        <f t="shared" si="15"/>
        <v>6</v>
      </c>
      <c r="AM325" s="156">
        <f>VLOOKUP(A325,匹配!E:L,8,0)</f>
        <v>0</v>
      </c>
      <c r="AN325" s="156">
        <f>VLOOKUP(A325,匹配!E:F,2,0)</f>
        <v>0</v>
      </c>
      <c r="AO325" s="156"/>
      <c r="AP325" s="156">
        <f>VLOOKUP(A325,匹配!E:H,4,0)</f>
        <v>0</v>
      </c>
      <c r="AQ325" s="156">
        <f>VLOOKUP(A325,匹配!E:N,10,0)</f>
        <v>0</v>
      </c>
      <c r="AR325" s="156">
        <f>VLOOKUP(A325,匹配!E:I,5,0)</f>
        <v>0</v>
      </c>
      <c r="AS325" s="156">
        <f>VLOOKUP(A325,匹配!E:K,7,0)</f>
        <v>0</v>
      </c>
      <c r="AT325" s="156"/>
      <c r="AU325" s="156">
        <f>VLOOKUP(A325,匹配!E:M,9,0)</f>
        <v>0.875</v>
      </c>
      <c r="AV325" s="156"/>
      <c r="AW325" s="156"/>
      <c r="AX325" s="242"/>
      <c r="AY325" s="243"/>
      <c r="AZ325" s="156">
        <f t="shared" si="16"/>
        <v>22</v>
      </c>
      <c r="BA325" s="156">
        <f t="shared" si="17"/>
        <v>22</v>
      </c>
      <c r="BB325" s="156">
        <f>VLOOKUP(A325,过21点!A:AS,45,0)</f>
        <v>1</v>
      </c>
      <c r="BC325" s="156">
        <f>VLOOKUP(A325,过21点!A:AT,46,0)</f>
        <v>9</v>
      </c>
      <c r="BD325" s="156"/>
      <c r="BE325" s="156">
        <f>VLOOKUP(A325,过21点!A:AV,48,0)</f>
        <v>0.125</v>
      </c>
      <c r="BF325" s="156"/>
      <c r="BG325" s="156"/>
    </row>
    <row r="326" customHeight="1" spans="1:59">
      <c r="A326" s="199" t="s">
        <v>5183</v>
      </c>
      <c r="B326" s="199" t="s">
        <v>53</v>
      </c>
      <c r="C326" s="199" t="s">
        <v>5172</v>
      </c>
      <c r="D326" s="199" t="s">
        <v>378</v>
      </c>
      <c r="E326" s="144" t="s">
        <v>4790</v>
      </c>
      <c r="F326" s="144" t="s">
        <v>3703</v>
      </c>
      <c r="G326" s="144"/>
      <c r="H326" s="144"/>
      <c r="I326" s="144" t="s">
        <v>3522</v>
      </c>
      <c r="J326" s="144" t="s">
        <v>5184</v>
      </c>
      <c r="K326" s="144" t="s">
        <v>4960</v>
      </c>
      <c r="L326" s="144" t="s">
        <v>4960</v>
      </c>
      <c r="M326" s="144" t="s">
        <v>5185</v>
      </c>
      <c r="N326" s="144"/>
      <c r="O326" s="144"/>
      <c r="P326" s="144" t="s">
        <v>1960</v>
      </c>
      <c r="Q326" s="144" t="s">
        <v>2697</v>
      </c>
      <c r="R326" s="144" t="s">
        <v>5186</v>
      </c>
      <c r="S326" s="144" t="s">
        <v>3564</v>
      </c>
      <c r="T326" s="144" t="s">
        <v>2057</v>
      </c>
      <c r="U326" s="144"/>
      <c r="V326" s="144"/>
      <c r="W326" s="143" t="s">
        <v>5187</v>
      </c>
      <c r="X326" s="144" t="s">
        <v>2436</v>
      </c>
      <c r="Y326" s="144" t="s">
        <v>142</v>
      </c>
      <c r="Z326" s="144" t="s">
        <v>4790</v>
      </c>
      <c r="AA326" s="144" t="s">
        <v>875</v>
      </c>
      <c r="AB326" s="144"/>
      <c r="AC326" s="144"/>
      <c r="AD326" s="143" t="s">
        <v>1787</v>
      </c>
      <c r="AE326" s="143"/>
      <c r="AF326" s="144" t="s">
        <v>2051</v>
      </c>
      <c r="AG326" s="144" t="s">
        <v>5188</v>
      </c>
      <c r="AH326" s="144" t="s">
        <v>3871</v>
      </c>
      <c r="AI326" s="144"/>
      <c r="AJ326" s="156"/>
      <c r="AK326" s="156">
        <f>VLOOKUP(A326,匹配!A:B,2,0)</f>
        <v>1</v>
      </c>
      <c r="AL326" s="156">
        <f t="shared" si="15"/>
        <v>1</v>
      </c>
      <c r="AM326" s="156">
        <f>VLOOKUP(A326,匹配!E:L,8,0)</f>
        <v>0</v>
      </c>
      <c r="AN326" s="156">
        <f>VLOOKUP(A326,匹配!E:F,2,0)</f>
        <v>0</v>
      </c>
      <c r="AO326" s="156"/>
      <c r="AP326" s="156">
        <f>VLOOKUP(A326,匹配!E:H,4,0)</f>
        <v>0</v>
      </c>
      <c r="AQ326" s="156">
        <f>VLOOKUP(A326,匹配!E:N,10,0)</f>
        <v>0</v>
      </c>
      <c r="AR326" s="156">
        <f>VLOOKUP(A326,匹配!E:I,5,0)</f>
        <v>1</v>
      </c>
      <c r="AS326" s="156">
        <f>VLOOKUP(A326,匹配!E:K,7,0)</f>
        <v>0</v>
      </c>
      <c r="AT326" s="156"/>
      <c r="AU326" s="156">
        <f>VLOOKUP(A326,匹配!E:M,9,0)</f>
        <v>0.5</v>
      </c>
      <c r="AV326" s="156"/>
      <c r="AW326" s="156"/>
      <c r="AX326" s="242"/>
      <c r="AY326" s="243"/>
      <c r="AZ326" s="156">
        <f t="shared" si="16"/>
        <v>21</v>
      </c>
      <c r="BA326" s="156">
        <f t="shared" si="17"/>
        <v>21</v>
      </c>
      <c r="BB326" s="156">
        <f>VLOOKUP(A326,过21点!A:AS,45,0)</f>
        <v>0</v>
      </c>
      <c r="BC326" s="156">
        <f>VLOOKUP(A326,过21点!A:AT,46,0)</f>
        <v>12</v>
      </c>
      <c r="BD326" s="156"/>
      <c r="BE326" s="156">
        <f>VLOOKUP(A326,过21点!A:AV,48,0)</f>
        <v>0</v>
      </c>
      <c r="BF326" s="156"/>
      <c r="BG326" s="156"/>
    </row>
    <row r="327" customHeight="1" spans="1:59">
      <c r="A327" s="199" t="s">
        <v>5189</v>
      </c>
      <c r="B327" s="199" t="s">
        <v>53</v>
      </c>
      <c r="C327" s="199" t="s">
        <v>5172</v>
      </c>
      <c r="D327" s="199" t="s">
        <v>378</v>
      </c>
      <c r="E327" s="144" t="s">
        <v>4863</v>
      </c>
      <c r="F327" s="142" t="s">
        <v>4864</v>
      </c>
      <c r="G327" s="144"/>
      <c r="H327" s="144"/>
      <c r="I327" s="144" t="s">
        <v>4865</v>
      </c>
      <c r="J327" s="142" t="s">
        <v>5190</v>
      </c>
      <c r="K327" s="144" t="s">
        <v>3524</v>
      </c>
      <c r="L327" s="144" t="s">
        <v>4867</v>
      </c>
      <c r="M327" s="144" t="s">
        <v>4038</v>
      </c>
      <c r="N327" s="144"/>
      <c r="O327" s="144"/>
      <c r="P327" s="144" t="s">
        <v>4868</v>
      </c>
      <c r="Q327" s="144" t="s">
        <v>4869</v>
      </c>
      <c r="R327" s="144" t="s">
        <v>956</v>
      </c>
      <c r="S327" s="143" t="s">
        <v>3070</v>
      </c>
      <c r="T327" s="143" t="s">
        <v>1148</v>
      </c>
      <c r="U327" s="144"/>
      <c r="V327" s="144"/>
      <c r="W327" s="144" t="s">
        <v>4872</v>
      </c>
      <c r="X327" s="144" t="s">
        <v>5191</v>
      </c>
      <c r="Y327" s="144" t="s">
        <v>2694</v>
      </c>
      <c r="Z327" s="144" t="s">
        <v>1143</v>
      </c>
      <c r="AA327" s="246" t="s">
        <v>4090</v>
      </c>
      <c r="AB327" s="144"/>
      <c r="AC327" s="144"/>
      <c r="AD327" s="144" t="s">
        <v>587</v>
      </c>
      <c r="AE327" s="144" t="s">
        <v>2019</v>
      </c>
      <c r="AF327" s="142" t="s">
        <v>4874</v>
      </c>
      <c r="AG327" s="144" t="s">
        <v>325</v>
      </c>
      <c r="AH327" s="144" t="s">
        <v>4087</v>
      </c>
      <c r="AI327" s="144"/>
      <c r="AJ327" s="156">
        <v>3</v>
      </c>
      <c r="AK327" s="156">
        <f>VLOOKUP(A327,匹配!A:B,2,0)</f>
        <v>3</v>
      </c>
      <c r="AL327" s="156">
        <f t="shared" si="15"/>
        <v>6</v>
      </c>
      <c r="AM327" s="156"/>
      <c r="AN327" s="156"/>
      <c r="AO327" s="156"/>
      <c r="AP327" s="156"/>
      <c r="AQ327" s="156"/>
      <c r="AR327" s="156"/>
      <c r="AS327" s="156"/>
      <c r="AT327" s="156"/>
      <c r="AU327" s="156"/>
      <c r="AV327" s="156"/>
      <c r="AW327" s="156"/>
      <c r="AX327" s="242"/>
      <c r="AY327" s="243"/>
      <c r="AZ327" s="156">
        <f t="shared" si="16"/>
        <v>22</v>
      </c>
      <c r="BA327" s="156">
        <f t="shared" si="17"/>
        <v>22</v>
      </c>
      <c r="BB327" s="156">
        <f>VLOOKUP(A327,过21点!A:AS,45,0)</f>
        <v>3</v>
      </c>
      <c r="BC327" s="156">
        <f>VLOOKUP(A327,过21点!A:AT,46,0)</f>
        <v>10</v>
      </c>
      <c r="BD327" s="156"/>
      <c r="BE327" s="156">
        <f>VLOOKUP(A327,过21点!A:AV,48,0)</f>
        <v>0.125</v>
      </c>
      <c r="BF327" s="156"/>
      <c r="BG327" s="156"/>
    </row>
    <row r="328" customHeight="1" spans="1:59">
      <c r="A328" s="199" t="s">
        <v>5192</v>
      </c>
      <c r="B328" s="199" t="s">
        <v>53</v>
      </c>
      <c r="C328" s="199" t="s">
        <v>5172</v>
      </c>
      <c r="D328" s="199" t="s">
        <v>2132</v>
      </c>
      <c r="E328" s="144"/>
      <c r="F328" s="144"/>
      <c r="G328" s="144"/>
      <c r="H328" s="144"/>
      <c r="I328" s="144"/>
      <c r="J328" s="144"/>
      <c r="K328" s="144"/>
      <c r="L328" s="144"/>
      <c r="M328" s="144"/>
      <c r="N328" s="144"/>
      <c r="O328" s="144"/>
      <c r="P328" s="144"/>
      <c r="Q328" s="144"/>
      <c r="R328" s="144"/>
      <c r="S328" s="142" t="s">
        <v>5193</v>
      </c>
      <c r="T328" s="144" t="s">
        <v>5194</v>
      </c>
      <c r="U328" s="144"/>
      <c r="V328" s="144"/>
      <c r="W328" s="144" t="s">
        <v>5195</v>
      </c>
      <c r="X328" s="144" t="s">
        <v>5196</v>
      </c>
      <c r="Y328" s="144" t="s">
        <v>4338</v>
      </c>
      <c r="Z328" s="144" t="s">
        <v>5197</v>
      </c>
      <c r="AA328" s="144" t="s">
        <v>5198</v>
      </c>
      <c r="AB328" s="144"/>
      <c r="AC328" s="144"/>
      <c r="AD328" s="144" t="s">
        <v>1563</v>
      </c>
      <c r="AE328" s="144" t="s">
        <v>3900</v>
      </c>
      <c r="AF328" s="144" t="s">
        <v>5199</v>
      </c>
      <c r="AG328" s="144" t="s">
        <v>5200</v>
      </c>
      <c r="AH328" s="144" t="s">
        <v>5201</v>
      </c>
      <c r="AI328" s="144"/>
      <c r="AJ328" s="156"/>
      <c r="AK328" s="156"/>
      <c r="AL328" s="156">
        <f t="shared" si="15"/>
        <v>0</v>
      </c>
      <c r="AM328" s="156"/>
      <c r="AN328" s="156"/>
      <c r="AO328" s="156"/>
      <c r="AP328" s="156"/>
      <c r="AQ328" s="156"/>
      <c r="AR328" s="156"/>
      <c r="AS328" s="156"/>
      <c r="AT328" s="156"/>
      <c r="AU328" s="156"/>
      <c r="AV328" s="156">
        <f>VLOOKUP(A328,入职!A:L,12,0)</f>
        <v>10</v>
      </c>
      <c r="AW328" s="156"/>
      <c r="AX328" s="242">
        <f>VLOOKUP(A328,入职!A:I,9,0)</f>
        <v>43174</v>
      </c>
      <c r="AY328" s="243"/>
      <c r="AZ328" s="156">
        <f t="shared" si="16"/>
        <v>12</v>
      </c>
      <c r="BA328" s="156">
        <f t="shared" si="17"/>
        <v>12</v>
      </c>
      <c r="BB328" s="156">
        <f>VLOOKUP(A328,过21点!A:AS,45,0)</f>
        <v>0</v>
      </c>
      <c r="BC328" s="156">
        <f>VLOOKUP(A328,过21点!A:AT,46,0)</f>
        <v>0</v>
      </c>
      <c r="BD328" s="156"/>
      <c r="BE328" s="156">
        <f>VLOOKUP(A328,过21点!A:AV,48,0)</f>
        <v>0</v>
      </c>
      <c r="BF328" s="156"/>
      <c r="BG328" s="156"/>
    </row>
    <row r="329" customHeight="1" spans="1:59">
      <c r="A329" s="199" t="s">
        <v>5202</v>
      </c>
      <c r="B329" s="199" t="s">
        <v>53</v>
      </c>
      <c r="C329" s="199" t="s">
        <v>5203</v>
      </c>
      <c r="D329" s="199" t="s">
        <v>5204</v>
      </c>
      <c r="E329" s="144" t="s">
        <v>5205</v>
      </c>
      <c r="F329" s="144" t="s">
        <v>5206</v>
      </c>
      <c r="G329" s="144"/>
      <c r="H329" s="144"/>
      <c r="I329" s="144" t="s">
        <v>5207</v>
      </c>
      <c r="J329" s="144" t="s">
        <v>657</v>
      </c>
      <c r="K329" s="144" t="s">
        <v>5208</v>
      </c>
      <c r="L329" s="144" t="s">
        <v>5209</v>
      </c>
      <c r="M329" s="144" t="s">
        <v>5210</v>
      </c>
      <c r="N329" s="144"/>
      <c r="O329" s="144"/>
      <c r="P329" s="144" t="s">
        <v>5211</v>
      </c>
      <c r="Q329" s="144" t="s">
        <v>5212</v>
      </c>
      <c r="R329" s="144" t="s">
        <v>5213</v>
      </c>
      <c r="S329" s="144" t="s">
        <v>5214</v>
      </c>
      <c r="T329" s="144" t="s">
        <v>2877</v>
      </c>
      <c r="U329" s="144"/>
      <c r="V329" s="144"/>
      <c r="W329" s="144" t="s">
        <v>5215</v>
      </c>
      <c r="X329" s="144" t="s">
        <v>5210</v>
      </c>
      <c r="Y329" s="144" t="s">
        <v>2817</v>
      </c>
      <c r="Z329" s="144" t="s">
        <v>5216</v>
      </c>
      <c r="AA329" s="144" t="s">
        <v>5217</v>
      </c>
      <c r="AB329" s="144"/>
      <c r="AC329" s="144"/>
      <c r="AD329" s="144" t="s">
        <v>5218</v>
      </c>
      <c r="AE329" s="144" t="s">
        <v>5219</v>
      </c>
      <c r="AF329" s="144" t="s">
        <v>5220</v>
      </c>
      <c r="AG329" s="144" t="s">
        <v>5221</v>
      </c>
      <c r="AH329" s="144" t="s">
        <v>3859</v>
      </c>
      <c r="AI329" s="144"/>
      <c r="AJ329" s="156"/>
      <c r="AK329" s="156"/>
      <c r="AL329" s="156">
        <f t="shared" si="15"/>
        <v>0</v>
      </c>
      <c r="AM329" s="156"/>
      <c r="AN329" s="156"/>
      <c r="AO329" s="156"/>
      <c r="AP329" s="156"/>
      <c r="AQ329" s="156"/>
      <c r="AR329" s="156"/>
      <c r="AS329" s="156"/>
      <c r="AT329" s="156"/>
      <c r="AU329" s="156"/>
      <c r="AV329" s="156"/>
      <c r="AW329" s="156"/>
      <c r="AX329" s="242"/>
      <c r="AY329" s="243"/>
      <c r="AZ329" s="156">
        <f t="shared" si="16"/>
        <v>22</v>
      </c>
      <c r="BA329" s="156">
        <f t="shared" si="17"/>
        <v>22</v>
      </c>
      <c r="BB329" s="156">
        <f>VLOOKUP(A329,过21点!A:AS,45,0)</f>
        <v>4</v>
      </c>
      <c r="BC329" s="156">
        <f>VLOOKUP(A329,过21点!A:AT,46,0)</f>
        <v>10</v>
      </c>
      <c r="BD329" s="156"/>
      <c r="BE329" s="156">
        <f>VLOOKUP(A329,过21点!A:AV,48,0)</f>
        <v>0</v>
      </c>
      <c r="BF329" s="156"/>
      <c r="BG329" s="156"/>
    </row>
    <row r="330" customHeight="1" spans="1:59">
      <c r="A330" s="199" t="s">
        <v>5222</v>
      </c>
      <c r="B330" s="199" t="s">
        <v>136</v>
      </c>
      <c r="C330" s="199" t="s">
        <v>5223</v>
      </c>
      <c r="D330" s="199" t="s">
        <v>316</v>
      </c>
      <c r="E330" s="144" t="s">
        <v>5224</v>
      </c>
      <c r="F330" s="144" t="s">
        <v>5225</v>
      </c>
      <c r="G330" s="144"/>
      <c r="H330" s="144"/>
      <c r="I330" s="144" t="s">
        <v>5226</v>
      </c>
      <c r="J330" s="144" t="s">
        <v>5227</v>
      </c>
      <c r="K330" s="144" t="s">
        <v>5228</v>
      </c>
      <c r="L330" s="144" t="s">
        <v>5229</v>
      </c>
      <c r="M330" s="144" t="s">
        <v>1738</v>
      </c>
      <c r="N330" s="144"/>
      <c r="O330" s="144"/>
      <c r="P330" s="144" t="s">
        <v>5230</v>
      </c>
      <c r="Q330" s="144" t="s">
        <v>5231</v>
      </c>
      <c r="R330" s="144" t="s">
        <v>5232</v>
      </c>
      <c r="S330" s="144" t="s">
        <v>5233</v>
      </c>
      <c r="T330" s="144" t="s">
        <v>5234</v>
      </c>
      <c r="U330" s="144"/>
      <c r="V330" s="144"/>
      <c r="W330" s="144" t="s">
        <v>5235</v>
      </c>
      <c r="X330" s="144" t="s">
        <v>5236</v>
      </c>
      <c r="Y330" s="144" t="s">
        <v>5237</v>
      </c>
      <c r="Z330" s="144" t="s">
        <v>5238</v>
      </c>
      <c r="AA330" s="144" t="s">
        <v>1424</v>
      </c>
      <c r="AB330" s="144"/>
      <c r="AC330" s="144"/>
      <c r="AD330" s="144" t="s">
        <v>5239</v>
      </c>
      <c r="AE330" s="144" t="s">
        <v>5240</v>
      </c>
      <c r="AF330" s="143" t="s">
        <v>5241</v>
      </c>
      <c r="AG330" s="144" t="s">
        <v>5242</v>
      </c>
      <c r="AH330" s="144" t="s">
        <v>4640</v>
      </c>
      <c r="AI330" s="144"/>
      <c r="AJ330" s="156"/>
      <c r="AK330" s="156"/>
      <c r="AL330" s="156">
        <f t="shared" si="15"/>
        <v>0</v>
      </c>
      <c r="AM330" s="156">
        <f>VLOOKUP(A330,匹配!E:L,8,0)</f>
        <v>0.375</v>
      </c>
      <c r="AN330" s="156">
        <f>VLOOKUP(A330,匹配!E:F,2,0)</f>
        <v>0</v>
      </c>
      <c r="AO330" s="156"/>
      <c r="AP330" s="156">
        <f>VLOOKUP(A330,匹配!E:H,4,0)</f>
        <v>0</v>
      </c>
      <c r="AQ330" s="156">
        <f>VLOOKUP(A330,匹配!E:N,10,0)</f>
        <v>0</v>
      </c>
      <c r="AR330" s="156">
        <f>VLOOKUP(A330,匹配!E:I,5,0)</f>
        <v>0</v>
      </c>
      <c r="AS330" s="156">
        <f>VLOOKUP(A330,匹配!E:K,7,0)</f>
        <v>0</v>
      </c>
      <c r="AT330" s="156"/>
      <c r="AU330" s="156">
        <f>VLOOKUP(A330,匹配!E:M,9,0)</f>
        <v>0</v>
      </c>
      <c r="AV330" s="156"/>
      <c r="AW330" s="156"/>
      <c r="AX330" s="242"/>
      <c r="AY330" s="243"/>
      <c r="AZ330" s="156">
        <f t="shared" si="16"/>
        <v>21.625</v>
      </c>
      <c r="BA330" s="156">
        <f t="shared" si="17"/>
        <v>21.625</v>
      </c>
      <c r="BB330" s="156">
        <f>VLOOKUP(A330,过21点!A:AS,45,0)</f>
        <v>0</v>
      </c>
      <c r="BC330" s="156">
        <f>VLOOKUP(A330,过21点!A:AT,46,0)</f>
        <v>2</v>
      </c>
      <c r="BD330" s="156"/>
      <c r="BE330" s="156">
        <f>VLOOKUP(A330,过21点!A:AV,48,0)</f>
        <v>0</v>
      </c>
      <c r="BF330" s="156"/>
      <c r="BG330" s="156"/>
    </row>
    <row r="331" customHeight="1" spans="1:59">
      <c r="A331" s="199" t="s">
        <v>5243</v>
      </c>
      <c r="B331" s="199" t="s">
        <v>136</v>
      </c>
      <c r="C331" s="199" t="s">
        <v>5223</v>
      </c>
      <c r="D331" s="199" t="s">
        <v>4814</v>
      </c>
      <c r="E331" s="144" t="s">
        <v>5244</v>
      </c>
      <c r="F331" s="144" t="s">
        <v>5245</v>
      </c>
      <c r="G331" s="144"/>
      <c r="H331" s="144"/>
      <c r="I331" s="144" t="s">
        <v>5246</v>
      </c>
      <c r="J331" s="144" t="s">
        <v>5247</v>
      </c>
      <c r="K331" s="144" t="s">
        <v>5248</v>
      </c>
      <c r="L331" s="144" t="s">
        <v>5249</v>
      </c>
      <c r="M331" s="144" t="s">
        <v>5250</v>
      </c>
      <c r="N331" s="144"/>
      <c r="O331" s="144"/>
      <c r="P331" s="144" t="s">
        <v>5251</v>
      </c>
      <c r="Q331" s="144" t="s">
        <v>5252</v>
      </c>
      <c r="R331" s="144" t="s">
        <v>5253</v>
      </c>
      <c r="S331" s="144" t="s">
        <v>5254</v>
      </c>
      <c r="T331" s="144" t="s">
        <v>5255</v>
      </c>
      <c r="U331" s="144"/>
      <c r="V331" s="144"/>
      <c r="W331" s="144" t="s">
        <v>5256</v>
      </c>
      <c r="X331" s="144" t="s">
        <v>5257</v>
      </c>
      <c r="Y331" s="144" t="s">
        <v>5258</v>
      </c>
      <c r="Z331" s="144" t="s">
        <v>5259</v>
      </c>
      <c r="AA331" s="144" t="s">
        <v>5260</v>
      </c>
      <c r="AB331" s="144"/>
      <c r="AC331" s="144"/>
      <c r="AD331" s="144" t="s">
        <v>5261</v>
      </c>
      <c r="AE331" s="144" t="s">
        <v>5262</v>
      </c>
      <c r="AF331" s="144" t="s">
        <v>5263</v>
      </c>
      <c r="AG331" s="144" t="s">
        <v>5264</v>
      </c>
      <c r="AH331" s="144" t="s">
        <v>5265</v>
      </c>
      <c r="AI331" s="144" t="s">
        <v>5266</v>
      </c>
      <c r="AJ331" s="156"/>
      <c r="AK331" s="156"/>
      <c r="AL331" s="156">
        <f t="shared" si="15"/>
        <v>0</v>
      </c>
      <c r="AM331" s="156"/>
      <c r="AN331" s="156"/>
      <c r="AO331" s="156"/>
      <c r="AP331" s="156"/>
      <c r="AQ331" s="156"/>
      <c r="AR331" s="156"/>
      <c r="AS331" s="156"/>
      <c r="AT331" s="156"/>
      <c r="AU331" s="156"/>
      <c r="AV331" s="156"/>
      <c r="AW331" s="156"/>
      <c r="AX331" s="242"/>
      <c r="AY331" s="243"/>
      <c r="AZ331" s="156">
        <f t="shared" si="16"/>
        <v>22</v>
      </c>
      <c r="BA331" s="156">
        <f t="shared" si="17"/>
        <v>22</v>
      </c>
      <c r="BB331" s="156">
        <f>VLOOKUP(A331,过21点!A:AS,45,0)</f>
        <v>0</v>
      </c>
      <c r="BC331" s="156">
        <f>VLOOKUP(A331,过21点!A:AT,46,0)</f>
        <v>8</v>
      </c>
      <c r="BD331" s="156"/>
      <c r="BE331" s="156">
        <f>VLOOKUP(A331,过21点!A:AV,48,0)</f>
        <v>0</v>
      </c>
      <c r="BF331" s="156"/>
      <c r="BG331" s="156"/>
    </row>
    <row r="332" customHeight="1" spans="1:59">
      <c r="A332" s="199" t="s">
        <v>5267</v>
      </c>
      <c r="B332" s="199" t="s">
        <v>136</v>
      </c>
      <c r="C332" s="199" t="s">
        <v>5223</v>
      </c>
      <c r="D332" s="199" t="s">
        <v>316</v>
      </c>
      <c r="E332" s="144" t="s">
        <v>5268</v>
      </c>
      <c r="F332" s="143" t="s">
        <v>5269</v>
      </c>
      <c r="G332" s="144"/>
      <c r="H332" s="144"/>
      <c r="I332" s="144" t="s">
        <v>5270</v>
      </c>
      <c r="J332" s="144" t="s">
        <v>5197</v>
      </c>
      <c r="K332" s="144" t="s">
        <v>5271</v>
      </c>
      <c r="L332" s="144" t="s">
        <v>5272</v>
      </c>
      <c r="M332" s="144" t="s">
        <v>1874</v>
      </c>
      <c r="N332" s="144"/>
      <c r="O332" s="144"/>
      <c r="P332" s="144" t="s">
        <v>5273</v>
      </c>
      <c r="Q332" s="144" t="s">
        <v>5274</v>
      </c>
      <c r="R332" s="144" t="s">
        <v>5275</v>
      </c>
      <c r="S332" s="144" t="s">
        <v>5276</v>
      </c>
      <c r="T332" s="144" t="s">
        <v>5277</v>
      </c>
      <c r="U332" s="144"/>
      <c r="V332" s="144"/>
      <c r="W332" s="144" t="s">
        <v>5278</v>
      </c>
      <c r="X332" s="144" t="s">
        <v>3962</v>
      </c>
      <c r="Y332" s="144" t="s">
        <v>5279</v>
      </c>
      <c r="Z332" s="144" t="s">
        <v>3949</v>
      </c>
      <c r="AA332" s="144" t="s">
        <v>520</v>
      </c>
      <c r="AB332" s="144"/>
      <c r="AC332" s="144"/>
      <c r="AD332" s="144" t="s">
        <v>5280</v>
      </c>
      <c r="AE332" s="144" t="s">
        <v>5281</v>
      </c>
      <c r="AF332" s="143" t="s">
        <v>5282</v>
      </c>
      <c r="AG332" s="144" t="s">
        <v>4182</v>
      </c>
      <c r="AH332" s="144" t="s">
        <v>1597</v>
      </c>
      <c r="AI332" s="144"/>
      <c r="AJ332" s="156"/>
      <c r="AK332" s="156"/>
      <c r="AL332" s="156">
        <f t="shared" si="15"/>
        <v>0</v>
      </c>
      <c r="AM332" s="156">
        <f>VLOOKUP(A332,匹配!E:L,8,0)</f>
        <v>0.625</v>
      </c>
      <c r="AN332" s="156">
        <f>VLOOKUP(A332,匹配!E:F,2,0)</f>
        <v>0</v>
      </c>
      <c r="AO332" s="156"/>
      <c r="AP332" s="156">
        <f>VLOOKUP(A332,匹配!E:H,4,0)</f>
        <v>0</v>
      </c>
      <c r="AQ332" s="156">
        <f>VLOOKUP(A332,匹配!E:N,10,0)</f>
        <v>0</v>
      </c>
      <c r="AR332" s="156">
        <f>VLOOKUP(A332,匹配!E:I,5,0)</f>
        <v>0</v>
      </c>
      <c r="AS332" s="156">
        <f>VLOOKUP(A332,匹配!E:K,7,0)</f>
        <v>0</v>
      </c>
      <c r="AT332" s="156"/>
      <c r="AU332" s="156">
        <f>VLOOKUP(A332,匹配!E:M,9,0)</f>
        <v>0</v>
      </c>
      <c r="AV332" s="156"/>
      <c r="AW332" s="156"/>
      <c r="AX332" s="242"/>
      <c r="AY332" s="243"/>
      <c r="AZ332" s="156">
        <f t="shared" si="16"/>
        <v>21.375</v>
      </c>
      <c r="BA332" s="156">
        <f t="shared" si="17"/>
        <v>21.375</v>
      </c>
      <c r="BB332" s="156">
        <f>VLOOKUP(A332,过21点!A:AS,45,0)</f>
        <v>0</v>
      </c>
      <c r="BC332" s="156">
        <f>VLOOKUP(A332,过21点!A:AT,46,0)</f>
        <v>3</v>
      </c>
      <c r="BD332" s="156"/>
      <c r="BE332" s="156">
        <f>VLOOKUP(A332,过21点!A:AV,48,0)</f>
        <v>0</v>
      </c>
      <c r="BF332" s="156"/>
      <c r="BG332" s="156"/>
    </row>
    <row r="333" customHeight="1" spans="1:59">
      <c r="A333" s="199" t="s">
        <v>5283</v>
      </c>
      <c r="B333" s="199" t="s">
        <v>136</v>
      </c>
      <c r="C333" s="199" t="s">
        <v>5223</v>
      </c>
      <c r="D333" s="199" t="s">
        <v>4814</v>
      </c>
      <c r="E333" s="144" t="s">
        <v>5284</v>
      </c>
      <c r="F333" s="144" t="s">
        <v>5285</v>
      </c>
      <c r="G333" s="144"/>
      <c r="H333" s="144"/>
      <c r="I333" s="144" t="s">
        <v>5286</v>
      </c>
      <c r="J333" s="144" t="s">
        <v>5287</v>
      </c>
      <c r="K333" s="144" t="s">
        <v>5288</v>
      </c>
      <c r="L333" s="144" t="s">
        <v>5289</v>
      </c>
      <c r="M333" s="144" t="s">
        <v>4064</v>
      </c>
      <c r="N333" s="144"/>
      <c r="O333" s="144"/>
      <c r="P333" s="144" t="s">
        <v>5273</v>
      </c>
      <c r="Q333" s="144" t="s">
        <v>5290</v>
      </c>
      <c r="R333" s="144" t="s">
        <v>5291</v>
      </c>
      <c r="S333" s="144" t="s">
        <v>3955</v>
      </c>
      <c r="T333" s="144" t="s">
        <v>5292</v>
      </c>
      <c r="U333" s="144"/>
      <c r="V333" s="144"/>
      <c r="W333" s="144" t="s">
        <v>5293</v>
      </c>
      <c r="X333" s="144" t="s">
        <v>5294</v>
      </c>
      <c r="Y333" s="144" t="s">
        <v>5295</v>
      </c>
      <c r="Z333" s="144" t="s">
        <v>5296</v>
      </c>
      <c r="AA333" s="144" t="s">
        <v>5297</v>
      </c>
      <c r="AB333" s="144"/>
      <c r="AC333" s="144"/>
      <c r="AD333" s="144" t="s">
        <v>5298</v>
      </c>
      <c r="AE333" s="144" t="s">
        <v>3160</v>
      </c>
      <c r="AF333" s="144" t="s">
        <v>5299</v>
      </c>
      <c r="AG333" s="144" t="s">
        <v>5300</v>
      </c>
      <c r="AH333" s="144" t="s">
        <v>5301</v>
      </c>
      <c r="AI333" s="144"/>
      <c r="AJ333" s="156"/>
      <c r="AK333" s="156"/>
      <c r="AL333" s="156">
        <f t="shared" si="15"/>
        <v>0</v>
      </c>
      <c r="AM333" s="156"/>
      <c r="AN333" s="156"/>
      <c r="AO333" s="156"/>
      <c r="AP333" s="156"/>
      <c r="AQ333" s="156"/>
      <c r="AR333" s="156"/>
      <c r="AS333" s="156"/>
      <c r="AT333" s="156"/>
      <c r="AU333" s="156"/>
      <c r="AV333" s="156"/>
      <c r="AW333" s="156"/>
      <c r="AX333" s="242"/>
      <c r="AY333" s="243"/>
      <c r="AZ333" s="156">
        <f t="shared" si="16"/>
        <v>22</v>
      </c>
      <c r="BA333" s="156">
        <f t="shared" si="17"/>
        <v>22</v>
      </c>
      <c r="BB333" s="156">
        <f>VLOOKUP(A333,过21点!A:AS,45,0)</f>
        <v>0</v>
      </c>
      <c r="BC333" s="156">
        <f>VLOOKUP(A333,过21点!A:AT,46,0)</f>
        <v>0</v>
      </c>
      <c r="BD333" s="156"/>
      <c r="BE333" s="156">
        <f>VLOOKUP(A333,过21点!A:AV,48,0)</f>
        <v>0</v>
      </c>
      <c r="BF333" s="156"/>
      <c r="BG333" s="156"/>
    </row>
    <row r="334" customHeight="1" spans="1:59">
      <c r="A334" s="199" t="s">
        <v>5302</v>
      </c>
      <c r="B334" s="199" t="s">
        <v>136</v>
      </c>
      <c r="C334" s="199" t="s">
        <v>5303</v>
      </c>
      <c r="D334" s="199" t="s">
        <v>378</v>
      </c>
      <c r="E334" s="144" t="s">
        <v>5304</v>
      </c>
      <c r="F334" s="144" t="s">
        <v>5305</v>
      </c>
      <c r="G334" s="144"/>
      <c r="H334" s="144"/>
      <c r="I334" s="144" t="s">
        <v>5306</v>
      </c>
      <c r="J334" s="144" t="s">
        <v>5307</v>
      </c>
      <c r="K334" s="144" t="s">
        <v>3743</v>
      </c>
      <c r="L334" s="144" t="s">
        <v>5308</v>
      </c>
      <c r="M334" s="144" t="s">
        <v>5309</v>
      </c>
      <c r="N334" s="144"/>
      <c r="O334" s="144"/>
      <c r="P334" s="144" t="s">
        <v>5068</v>
      </c>
      <c r="Q334" s="144" t="s">
        <v>5310</v>
      </c>
      <c r="R334" s="144" t="s">
        <v>5311</v>
      </c>
      <c r="S334" s="144" t="s">
        <v>5312</v>
      </c>
      <c r="T334" s="144" t="s">
        <v>5313</v>
      </c>
      <c r="U334" s="144"/>
      <c r="V334" s="144"/>
      <c r="W334" s="144" t="s">
        <v>5314</v>
      </c>
      <c r="X334" s="144" t="s">
        <v>5315</v>
      </c>
      <c r="Y334" s="144" t="s">
        <v>5316</v>
      </c>
      <c r="Z334" s="144" t="s">
        <v>5317</v>
      </c>
      <c r="AA334" s="144" t="s">
        <v>5318</v>
      </c>
      <c r="AB334" s="144"/>
      <c r="AC334" s="144"/>
      <c r="AD334" s="144" t="s">
        <v>5319</v>
      </c>
      <c r="AE334" s="144" t="s">
        <v>5320</v>
      </c>
      <c r="AF334" s="144" t="s">
        <v>5321</v>
      </c>
      <c r="AG334" s="144" t="s">
        <v>5322</v>
      </c>
      <c r="AH334" s="144" t="s">
        <v>5323</v>
      </c>
      <c r="AI334" s="144" t="s">
        <v>5324</v>
      </c>
      <c r="AJ334" s="156"/>
      <c r="AK334" s="156"/>
      <c r="AL334" s="156">
        <f t="shared" si="15"/>
        <v>0</v>
      </c>
      <c r="AM334" s="156"/>
      <c r="AN334" s="156"/>
      <c r="AO334" s="156"/>
      <c r="AP334" s="156"/>
      <c r="AQ334" s="156"/>
      <c r="AR334" s="156"/>
      <c r="AS334" s="156"/>
      <c r="AT334" s="156"/>
      <c r="AU334" s="156"/>
      <c r="AV334" s="156"/>
      <c r="AW334" s="156"/>
      <c r="AX334" s="242"/>
      <c r="AY334" s="243"/>
      <c r="AZ334" s="156">
        <f t="shared" si="16"/>
        <v>22</v>
      </c>
      <c r="BA334" s="156">
        <f t="shared" si="17"/>
        <v>22</v>
      </c>
      <c r="BB334" s="156">
        <f>VLOOKUP(A334,过21点!A:AS,45,0)</f>
        <v>0</v>
      </c>
      <c r="BC334" s="156">
        <f>VLOOKUP(A334,过21点!A:AT,46,0)</f>
        <v>7</v>
      </c>
      <c r="BD334" s="156"/>
      <c r="BE334" s="156">
        <f>VLOOKUP(A334,过21点!A:AV,48,0)</f>
        <v>0</v>
      </c>
      <c r="BF334" s="156"/>
      <c r="BG334" s="156"/>
    </row>
    <row r="335" customHeight="1" spans="1:59">
      <c r="A335" s="199" t="s">
        <v>5325</v>
      </c>
      <c r="B335" s="199" t="s">
        <v>136</v>
      </c>
      <c r="C335" s="199" t="s">
        <v>5303</v>
      </c>
      <c r="D335" s="199" t="s">
        <v>2659</v>
      </c>
      <c r="E335" s="144" t="s">
        <v>5326</v>
      </c>
      <c r="F335" s="144" t="s">
        <v>5327</v>
      </c>
      <c r="G335" s="144"/>
      <c r="H335" s="144"/>
      <c r="I335" s="144" t="s">
        <v>5328</v>
      </c>
      <c r="J335" s="144" t="s">
        <v>5329</v>
      </c>
      <c r="K335" s="144" t="s">
        <v>5330</v>
      </c>
      <c r="L335" s="144" t="s">
        <v>5331</v>
      </c>
      <c r="M335" s="144" t="s">
        <v>5332</v>
      </c>
      <c r="N335" s="144"/>
      <c r="O335" s="144"/>
      <c r="P335" s="144" t="s">
        <v>5333</v>
      </c>
      <c r="Q335" s="144" t="s">
        <v>5334</v>
      </c>
      <c r="R335" s="144" t="s">
        <v>5335</v>
      </c>
      <c r="S335" s="144" t="s">
        <v>5336</v>
      </c>
      <c r="T335" s="144" t="s">
        <v>5337</v>
      </c>
      <c r="U335" s="144"/>
      <c r="V335" s="144"/>
      <c r="W335" s="144" t="s">
        <v>5338</v>
      </c>
      <c r="X335" s="144" t="s">
        <v>5339</v>
      </c>
      <c r="Y335" s="144" t="s">
        <v>5340</v>
      </c>
      <c r="Z335" s="144" t="s">
        <v>5341</v>
      </c>
      <c r="AA335" s="144" t="s">
        <v>5342</v>
      </c>
      <c r="AB335" s="144"/>
      <c r="AC335" s="144"/>
      <c r="AD335" s="144" t="s">
        <v>5343</v>
      </c>
      <c r="AE335" s="144" t="s">
        <v>5344</v>
      </c>
      <c r="AF335" s="144" t="s">
        <v>5345</v>
      </c>
      <c r="AG335" s="144" t="s">
        <v>5346</v>
      </c>
      <c r="AH335" s="144" t="s">
        <v>5347</v>
      </c>
      <c r="AI335" s="144"/>
      <c r="AJ335" s="156"/>
      <c r="AK335" s="156"/>
      <c r="AL335" s="156">
        <f t="shared" si="15"/>
        <v>0</v>
      </c>
      <c r="AM335" s="156"/>
      <c r="AN335" s="156"/>
      <c r="AO335" s="156"/>
      <c r="AP335" s="156"/>
      <c r="AQ335" s="156"/>
      <c r="AR335" s="156"/>
      <c r="AS335" s="156"/>
      <c r="AT335" s="156"/>
      <c r="AU335" s="156"/>
      <c r="AV335" s="156"/>
      <c r="AW335" s="156"/>
      <c r="AX335" s="242"/>
      <c r="AY335" s="243"/>
      <c r="AZ335" s="156">
        <f t="shared" si="16"/>
        <v>22</v>
      </c>
      <c r="BA335" s="156">
        <f t="shared" si="17"/>
        <v>22</v>
      </c>
      <c r="BB335" s="156">
        <f>VLOOKUP(A335,过21点!A:AS,45,0)</f>
        <v>1</v>
      </c>
      <c r="BC335" s="156">
        <f>VLOOKUP(A335,过21点!A:AT,46,0)</f>
        <v>6</v>
      </c>
      <c r="BD335" s="156"/>
      <c r="BE335" s="156">
        <f>VLOOKUP(A335,过21点!A:AV,48,0)</f>
        <v>0</v>
      </c>
      <c r="BF335" s="156"/>
      <c r="BG335" s="156"/>
    </row>
    <row r="336" customHeight="1" spans="1:59">
      <c r="A336" s="199" t="s">
        <v>5348</v>
      </c>
      <c r="B336" s="199" t="s">
        <v>136</v>
      </c>
      <c r="C336" s="199" t="s">
        <v>5303</v>
      </c>
      <c r="D336" s="199" t="s">
        <v>5349</v>
      </c>
      <c r="E336" s="144" t="s">
        <v>5350</v>
      </c>
      <c r="F336" s="144" t="s">
        <v>5351</v>
      </c>
      <c r="G336" s="144"/>
      <c r="H336" s="144"/>
      <c r="I336" s="144" t="s">
        <v>5328</v>
      </c>
      <c r="J336" s="144" t="s">
        <v>5352</v>
      </c>
      <c r="K336" s="144" t="s">
        <v>5330</v>
      </c>
      <c r="L336" s="144" t="s">
        <v>5331</v>
      </c>
      <c r="M336" s="144" t="s">
        <v>5353</v>
      </c>
      <c r="N336" s="144"/>
      <c r="O336" s="144"/>
      <c r="P336" s="144" t="s">
        <v>5333</v>
      </c>
      <c r="Q336" s="144" t="s">
        <v>5354</v>
      </c>
      <c r="R336" s="144" t="s">
        <v>5355</v>
      </c>
      <c r="S336" s="144" t="s">
        <v>5336</v>
      </c>
      <c r="T336" s="144" t="s">
        <v>5356</v>
      </c>
      <c r="U336" s="144"/>
      <c r="V336" s="144"/>
      <c r="W336" s="144" t="s">
        <v>5357</v>
      </c>
      <c r="X336" s="144" t="s">
        <v>2473</v>
      </c>
      <c r="Y336" s="144" t="s">
        <v>5358</v>
      </c>
      <c r="Z336" s="144" t="s">
        <v>5341</v>
      </c>
      <c r="AA336" s="144" t="s">
        <v>5342</v>
      </c>
      <c r="AB336" s="144"/>
      <c r="AC336" s="144"/>
      <c r="AD336" s="144" t="s">
        <v>5359</v>
      </c>
      <c r="AE336" s="144" t="s">
        <v>5344</v>
      </c>
      <c r="AF336" s="144" t="s">
        <v>5360</v>
      </c>
      <c r="AG336" s="144" t="s">
        <v>5346</v>
      </c>
      <c r="AH336" s="144" t="s">
        <v>5347</v>
      </c>
      <c r="AI336" s="144"/>
      <c r="AJ336" s="156"/>
      <c r="AK336" s="156"/>
      <c r="AL336" s="156">
        <f t="shared" si="15"/>
        <v>0</v>
      </c>
      <c r="AM336" s="156"/>
      <c r="AN336" s="156"/>
      <c r="AO336" s="156"/>
      <c r="AP336" s="156"/>
      <c r="AQ336" s="156"/>
      <c r="AR336" s="156"/>
      <c r="AS336" s="156"/>
      <c r="AT336" s="156"/>
      <c r="AU336" s="156"/>
      <c r="AV336" s="156"/>
      <c r="AW336" s="156"/>
      <c r="AX336" s="242"/>
      <c r="AY336" s="243"/>
      <c r="AZ336" s="156">
        <f t="shared" si="16"/>
        <v>22</v>
      </c>
      <c r="BA336" s="156">
        <f t="shared" si="17"/>
        <v>22</v>
      </c>
      <c r="BB336" s="156">
        <f>VLOOKUP(A336,过21点!A:AS,45,0)</f>
        <v>1</v>
      </c>
      <c r="BC336" s="156">
        <f>VLOOKUP(A336,过21点!A:AT,46,0)</f>
        <v>6</v>
      </c>
      <c r="BD336" s="156"/>
      <c r="BE336" s="156">
        <f>VLOOKUP(A336,过21点!A:AV,48,0)</f>
        <v>0</v>
      </c>
      <c r="BF336" s="156"/>
      <c r="BG336" s="156"/>
    </row>
    <row r="337" customHeight="1" spans="1:59">
      <c r="A337" s="240" t="s">
        <v>5361</v>
      </c>
      <c r="B337" s="233" t="str">
        <f>VLOOKUP(A337,[1]Sheet1!$A:$B,2,0)</f>
        <v>上海嵩恒网络科技股份有限公司</v>
      </c>
      <c r="C337" s="233" t="str">
        <f>VLOOKUP(A337,[1]Sheet1!$A:$C,3,0)</f>
        <v>市场部</v>
      </c>
      <c r="D337" s="233" t="str">
        <f>VLOOKUP(A337,[1]Sheet1!$A:$F,6,0)</f>
        <v>市场助理实习生</v>
      </c>
      <c r="E337" s="155" t="s">
        <v>1705</v>
      </c>
      <c r="F337" s="144" t="s">
        <v>5362</v>
      </c>
      <c r="G337" s="144"/>
      <c r="H337" s="144"/>
      <c r="I337" s="144" t="s">
        <v>5363</v>
      </c>
      <c r="J337" s="144" t="s">
        <v>5236</v>
      </c>
      <c r="K337" s="144" t="s">
        <v>5364</v>
      </c>
      <c r="L337" s="144" t="s">
        <v>5365</v>
      </c>
      <c r="M337" s="144" t="s">
        <v>5366</v>
      </c>
      <c r="N337" s="144"/>
      <c r="O337" s="144"/>
      <c r="P337" s="144" t="s">
        <v>5367</v>
      </c>
      <c r="Q337" s="234"/>
      <c r="R337" s="234"/>
      <c r="S337" s="234"/>
      <c r="T337" s="234"/>
      <c r="U337" s="234"/>
      <c r="V337" s="234"/>
      <c r="W337" s="234"/>
      <c r="X337" s="234"/>
      <c r="Y337" s="234"/>
      <c r="Z337" s="234"/>
      <c r="AA337" s="234"/>
      <c r="AB337" s="234"/>
      <c r="AC337" s="234"/>
      <c r="AD337" s="234"/>
      <c r="AE337" s="234"/>
      <c r="AF337" s="234"/>
      <c r="AG337" s="234"/>
      <c r="AH337" s="234"/>
      <c r="AI337" s="234"/>
      <c r="AJ337" s="156"/>
      <c r="AK337" s="156"/>
      <c r="AL337" s="156">
        <f t="shared" si="15"/>
        <v>0</v>
      </c>
      <c r="AM337" s="156"/>
      <c r="AN337" s="156"/>
      <c r="AO337" s="156"/>
      <c r="AP337" s="156"/>
      <c r="AQ337" s="156"/>
      <c r="AR337" s="156"/>
      <c r="AS337" s="156"/>
      <c r="AT337" s="156"/>
      <c r="AU337" s="156"/>
      <c r="AV337" s="156">
        <f>VLOOKUP(A337,离职!A:D,4,0)</f>
        <v>14</v>
      </c>
      <c r="AW337" s="156"/>
      <c r="AX337" s="242">
        <f>VLOOKUP(A337,入职!A:I,9,0)</f>
        <v>43160</v>
      </c>
      <c r="AY337" s="243">
        <f>VLOOKUP(A337,离职!A:C,3,0)</f>
        <v>43171</v>
      </c>
      <c r="AZ337" s="156">
        <f t="shared" si="16"/>
        <v>8</v>
      </c>
      <c r="BA337" s="156">
        <f t="shared" si="17"/>
        <v>8</v>
      </c>
      <c r="BB337" s="156">
        <f>VLOOKUP(A337,过21点!A:AS,45,0)</f>
        <v>0</v>
      </c>
      <c r="BC337" s="156">
        <f>VLOOKUP(A337,过21点!A:AT,46,0)</f>
        <v>2</v>
      </c>
      <c r="BD337" s="156"/>
      <c r="BE337" s="156">
        <f>VLOOKUP(A337,过21点!A:AV,48,0)</f>
        <v>0</v>
      </c>
      <c r="BF337" s="156"/>
      <c r="BG337" s="156"/>
    </row>
    <row r="338" customHeight="1" spans="1:59">
      <c r="A338" s="199" t="s">
        <v>5368</v>
      </c>
      <c r="B338" s="199" t="s">
        <v>53</v>
      </c>
      <c r="C338" s="199" t="s">
        <v>5369</v>
      </c>
      <c r="D338" s="199" t="s">
        <v>5370</v>
      </c>
      <c r="E338" s="144" t="s">
        <v>5371</v>
      </c>
      <c r="F338" s="144" t="s">
        <v>4734</v>
      </c>
      <c r="G338" s="144"/>
      <c r="H338" s="144"/>
      <c r="I338" s="144" t="s">
        <v>5372</v>
      </c>
      <c r="J338" s="144" t="s">
        <v>3220</v>
      </c>
      <c r="K338" s="144" t="s">
        <v>282</v>
      </c>
      <c r="L338" s="144" t="s">
        <v>5373</v>
      </c>
      <c r="M338" s="144" t="s">
        <v>5374</v>
      </c>
      <c r="N338" s="144"/>
      <c r="O338" s="144"/>
      <c r="P338" s="144" t="s">
        <v>486</v>
      </c>
      <c r="Q338" s="144" t="s">
        <v>4776</v>
      </c>
      <c r="R338" s="144" t="s">
        <v>5375</v>
      </c>
      <c r="S338" s="144" t="s">
        <v>3794</v>
      </c>
      <c r="T338" s="144" t="s">
        <v>3878</v>
      </c>
      <c r="U338" s="144"/>
      <c r="V338" s="144"/>
      <c r="W338" s="144" t="s">
        <v>5376</v>
      </c>
      <c r="X338" s="144" t="s">
        <v>273</v>
      </c>
      <c r="Y338" s="144" t="s">
        <v>166</v>
      </c>
      <c r="Z338" s="144" t="s">
        <v>5377</v>
      </c>
      <c r="AA338" s="144" t="s">
        <v>5378</v>
      </c>
      <c r="AB338" s="144"/>
      <c r="AC338" s="144"/>
      <c r="AD338" s="144" t="s">
        <v>3892</v>
      </c>
      <c r="AE338" s="144" t="s">
        <v>1078</v>
      </c>
      <c r="AF338" s="144" t="s">
        <v>5379</v>
      </c>
      <c r="AG338" s="144" t="s">
        <v>5380</v>
      </c>
      <c r="AH338" s="144" t="s">
        <v>648</v>
      </c>
      <c r="AI338" s="144"/>
      <c r="AJ338" s="156"/>
      <c r="AK338" s="156"/>
      <c r="AL338" s="156">
        <f t="shared" si="15"/>
        <v>0</v>
      </c>
      <c r="AM338" s="156"/>
      <c r="AN338" s="156"/>
      <c r="AO338" s="156"/>
      <c r="AP338" s="156"/>
      <c r="AQ338" s="156"/>
      <c r="AR338" s="156"/>
      <c r="AS338" s="156"/>
      <c r="AT338" s="156"/>
      <c r="AU338" s="156"/>
      <c r="AV338" s="156"/>
      <c r="AW338" s="156"/>
      <c r="AX338" s="242"/>
      <c r="AY338" s="243"/>
      <c r="AZ338" s="156">
        <f t="shared" si="16"/>
        <v>22</v>
      </c>
      <c r="BA338" s="156">
        <f t="shared" si="17"/>
        <v>22</v>
      </c>
      <c r="BB338" s="156">
        <f>VLOOKUP(A338,过21点!A:AS,45,0)</f>
        <v>0</v>
      </c>
      <c r="BC338" s="156">
        <f>VLOOKUP(A338,过21点!A:AT,46,0)</f>
        <v>0</v>
      </c>
      <c r="BD338" s="156"/>
      <c r="BE338" s="156">
        <f>VLOOKUP(A338,过21点!A:AV,48,0)</f>
        <v>0</v>
      </c>
      <c r="BF338" s="156"/>
      <c r="BG338" s="156"/>
    </row>
    <row r="339" customHeight="1" spans="1:59">
      <c r="A339" s="199" t="s">
        <v>5381</v>
      </c>
      <c r="B339" s="199" t="s">
        <v>53</v>
      </c>
      <c r="C339" s="199" t="s">
        <v>5369</v>
      </c>
      <c r="D339" s="199" t="s">
        <v>5382</v>
      </c>
      <c r="E339" s="155" t="s">
        <v>2129</v>
      </c>
      <c r="F339" s="155" t="s">
        <v>1018</v>
      </c>
      <c r="G339" s="144"/>
      <c r="H339" s="144"/>
      <c r="I339" s="144" t="s">
        <v>5383</v>
      </c>
      <c r="J339" s="144" t="s">
        <v>5384</v>
      </c>
      <c r="K339" s="144" t="s">
        <v>5385</v>
      </c>
      <c r="L339" s="155" t="s">
        <v>1290</v>
      </c>
      <c r="M339" s="144" t="s">
        <v>5386</v>
      </c>
      <c r="N339" s="144"/>
      <c r="O339" s="144"/>
      <c r="P339" s="144" t="s">
        <v>5387</v>
      </c>
      <c r="Q339" s="144" t="s">
        <v>5388</v>
      </c>
      <c r="R339" s="144" t="s">
        <v>5389</v>
      </c>
      <c r="S339" s="144" t="s">
        <v>1936</v>
      </c>
      <c r="T339" s="144" t="s">
        <v>5390</v>
      </c>
      <c r="U339" s="144"/>
      <c r="V339" s="144"/>
      <c r="W339" s="144" t="s">
        <v>5391</v>
      </c>
      <c r="X339" s="143"/>
      <c r="Y339" s="144" t="s">
        <v>5392</v>
      </c>
      <c r="Z339" s="143" t="s">
        <v>5393</v>
      </c>
      <c r="AA339" s="144" t="s">
        <v>5394</v>
      </c>
      <c r="AB339" s="144"/>
      <c r="AC339" s="144"/>
      <c r="AD339" s="144" t="s">
        <v>5395</v>
      </c>
      <c r="AE339" s="144" t="s">
        <v>5396</v>
      </c>
      <c r="AF339" s="144" t="s">
        <v>5397</v>
      </c>
      <c r="AG339" s="144" t="s">
        <v>5398</v>
      </c>
      <c r="AH339" s="144" t="s">
        <v>1175</v>
      </c>
      <c r="AI339" s="144"/>
      <c r="AJ339" s="156"/>
      <c r="AK339" s="156">
        <v>3</v>
      </c>
      <c r="AL339" s="156">
        <f t="shared" si="15"/>
        <v>3</v>
      </c>
      <c r="AM339" s="156"/>
      <c r="AN339" s="156"/>
      <c r="AO339" s="156"/>
      <c r="AP339" s="156"/>
      <c r="AQ339" s="156"/>
      <c r="AR339" s="156"/>
      <c r="AS339" s="156"/>
      <c r="AT339" s="156">
        <f>VLOOKUP(A339,匹配!V:W,2,0)</f>
        <v>0.625</v>
      </c>
      <c r="AU339" s="156"/>
      <c r="AV339" s="156"/>
      <c r="AW339" s="156"/>
      <c r="AX339" s="242"/>
      <c r="AY339" s="243"/>
      <c r="AZ339" s="156">
        <f t="shared" si="16"/>
        <v>22</v>
      </c>
      <c r="BA339" s="156">
        <f t="shared" si="17"/>
        <v>22</v>
      </c>
      <c r="BB339" s="156">
        <f>VLOOKUP(A339,过21点!A:AS,45,0)</f>
        <v>0</v>
      </c>
      <c r="BC339" s="156">
        <f>VLOOKUP(A339,过21点!A:AT,46,0)</f>
        <v>0</v>
      </c>
      <c r="BD339" s="156"/>
      <c r="BE339" s="156">
        <f>VLOOKUP(A339,过21点!A:AV,48,0)</f>
        <v>0</v>
      </c>
      <c r="BF339" s="156"/>
      <c r="BG339" s="156"/>
    </row>
    <row r="340" customHeight="1" spans="1:59">
      <c r="A340" s="199" t="s">
        <v>5399</v>
      </c>
      <c r="B340" s="199" t="s">
        <v>53</v>
      </c>
      <c r="C340" s="199" t="s">
        <v>5369</v>
      </c>
      <c r="D340" s="199" t="s">
        <v>5400</v>
      </c>
      <c r="E340" s="144" t="s">
        <v>5401</v>
      </c>
      <c r="F340" s="143" t="s">
        <v>104</v>
      </c>
      <c r="G340" s="144"/>
      <c r="H340" s="144"/>
      <c r="I340" s="144" t="s">
        <v>5402</v>
      </c>
      <c r="J340" s="144" t="s">
        <v>5403</v>
      </c>
      <c r="K340" s="144" t="s">
        <v>5404</v>
      </c>
      <c r="L340" s="143" t="s">
        <v>5405</v>
      </c>
      <c r="M340" s="144" t="s">
        <v>4168</v>
      </c>
      <c r="N340" s="144"/>
      <c r="O340" s="144"/>
      <c r="P340" s="144" t="s">
        <v>5406</v>
      </c>
      <c r="Q340" s="144" t="s">
        <v>5407</v>
      </c>
      <c r="R340" s="144" t="s">
        <v>5403</v>
      </c>
      <c r="S340" s="144" t="s">
        <v>5408</v>
      </c>
      <c r="T340" s="144" t="s">
        <v>5409</v>
      </c>
      <c r="U340" s="144"/>
      <c r="V340" s="144"/>
      <c r="W340" s="143"/>
      <c r="X340" s="144" t="s">
        <v>1896</v>
      </c>
      <c r="Y340" s="144" t="s">
        <v>5410</v>
      </c>
      <c r="Z340" s="144" t="s">
        <v>1753</v>
      </c>
      <c r="AA340" s="144" t="s">
        <v>3998</v>
      </c>
      <c r="AB340" s="144"/>
      <c r="AC340" s="144"/>
      <c r="AD340" s="144" t="s">
        <v>1897</v>
      </c>
      <c r="AE340" s="144" t="s">
        <v>715</v>
      </c>
      <c r="AF340" s="144" t="s">
        <v>5411</v>
      </c>
      <c r="AG340" s="144" t="s">
        <v>5412</v>
      </c>
      <c r="AH340" s="143" t="s">
        <v>5413</v>
      </c>
      <c r="AI340" s="144"/>
      <c r="AJ340" s="156"/>
      <c r="AK340" s="156">
        <v>1</v>
      </c>
      <c r="AL340" s="156">
        <f t="shared" si="15"/>
        <v>1</v>
      </c>
      <c r="AM340" s="156">
        <v>1.625</v>
      </c>
      <c r="AN340" s="156">
        <f>VLOOKUP(A340,匹配!E:F,2,0)</f>
        <v>0</v>
      </c>
      <c r="AO340" s="156"/>
      <c r="AP340" s="156">
        <f>VLOOKUP(A340,匹配!E:H,4,0)</f>
        <v>0</v>
      </c>
      <c r="AQ340" s="156">
        <f>VLOOKUP(A340,匹配!E:N,10,0)</f>
        <v>0</v>
      </c>
      <c r="AR340" s="156">
        <f>VLOOKUP(A340,匹配!E:I,5,0)</f>
        <v>0.5</v>
      </c>
      <c r="AS340" s="156">
        <f>VLOOKUP(A340,匹配!E:K,7,0)</f>
        <v>0</v>
      </c>
      <c r="AT340" s="156"/>
      <c r="AU340" s="156">
        <f>VLOOKUP(A340,匹配!E:M,9,0)</f>
        <v>0</v>
      </c>
      <c r="AV340" s="156"/>
      <c r="AW340" s="156"/>
      <c r="AX340" s="242"/>
      <c r="AY340" s="243"/>
      <c r="AZ340" s="156">
        <f t="shared" si="16"/>
        <v>19.875</v>
      </c>
      <c r="BA340" s="156">
        <f t="shared" si="17"/>
        <v>19.875</v>
      </c>
      <c r="BB340" s="156">
        <f>VLOOKUP(A340,过21点!A:AS,45,0)</f>
        <v>0</v>
      </c>
      <c r="BC340" s="156">
        <f>VLOOKUP(A340,过21点!A:AT,46,0)</f>
        <v>0</v>
      </c>
      <c r="BD340" s="156"/>
      <c r="BE340" s="156">
        <f>VLOOKUP(A340,过21点!A:AV,48,0)</f>
        <v>0</v>
      </c>
      <c r="BF340" s="156"/>
      <c r="BG340" s="156"/>
    </row>
    <row r="341" customHeight="1" spans="1:59">
      <c r="A341" s="199" t="s">
        <v>5414</v>
      </c>
      <c r="B341" s="199" t="s">
        <v>53</v>
      </c>
      <c r="C341" s="199" t="s">
        <v>5369</v>
      </c>
      <c r="D341" s="199" t="s">
        <v>5370</v>
      </c>
      <c r="E341" s="144" t="s">
        <v>5415</v>
      </c>
      <c r="F341" s="143" t="s">
        <v>360</v>
      </c>
      <c r="G341" s="144"/>
      <c r="H341" s="144"/>
      <c r="I341" s="144" t="s">
        <v>5416</v>
      </c>
      <c r="J341" s="144" t="s">
        <v>5384</v>
      </c>
      <c r="K341" s="143" t="s">
        <v>1018</v>
      </c>
      <c r="L341" s="143"/>
      <c r="M341" s="144" t="s">
        <v>519</v>
      </c>
      <c r="N341" s="144"/>
      <c r="O341" s="144"/>
      <c r="P341" s="144" t="s">
        <v>5417</v>
      </c>
      <c r="Q341" s="144" t="s">
        <v>5418</v>
      </c>
      <c r="R341" s="144" t="s">
        <v>5419</v>
      </c>
      <c r="S341" s="144" t="s">
        <v>1809</v>
      </c>
      <c r="T341" s="144" t="s">
        <v>5420</v>
      </c>
      <c r="U341" s="144"/>
      <c r="V341" s="144"/>
      <c r="W341" s="144" t="s">
        <v>5421</v>
      </c>
      <c r="X341" s="144" t="s">
        <v>5422</v>
      </c>
      <c r="Y341" s="144" t="s">
        <v>4023</v>
      </c>
      <c r="Z341" s="144" t="s">
        <v>5423</v>
      </c>
      <c r="AA341" s="144" t="s">
        <v>5424</v>
      </c>
      <c r="AB341" s="144"/>
      <c r="AC341" s="144"/>
      <c r="AD341" s="144" t="s">
        <v>5425</v>
      </c>
      <c r="AE341" s="144" t="s">
        <v>5426</v>
      </c>
      <c r="AF341" s="144" t="s">
        <v>5427</v>
      </c>
      <c r="AG341" s="143" t="s">
        <v>5428</v>
      </c>
      <c r="AH341" s="144" t="s">
        <v>5429</v>
      </c>
      <c r="AI341" s="144"/>
      <c r="AJ341" s="156"/>
      <c r="AK341" s="156">
        <f>VLOOKUP(A341,匹配!A:B,2,0)</f>
        <v>4</v>
      </c>
      <c r="AL341" s="156">
        <f t="shared" si="15"/>
        <v>4</v>
      </c>
      <c r="AM341" s="156"/>
      <c r="AN341" s="156"/>
      <c r="AO341" s="156"/>
      <c r="AP341" s="156"/>
      <c r="AQ341" s="156"/>
      <c r="AR341" s="156"/>
      <c r="AS341" s="156"/>
      <c r="AT341" s="156"/>
      <c r="AU341" s="156"/>
      <c r="AV341" s="156"/>
      <c r="AW341" s="156"/>
      <c r="AX341" s="242"/>
      <c r="AY341" s="243"/>
      <c r="AZ341" s="156">
        <f t="shared" si="16"/>
        <v>22</v>
      </c>
      <c r="BA341" s="156">
        <f t="shared" si="17"/>
        <v>22</v>
      </c>
      <c r="BB341" s="156">
        <f>VLOOKUP(A341,过21点!A:AS,45,0)</f>
        <v>2</v>
      </c>
      <c r="BC341" s="156">
        <f>VLOOKUP(A341,过21点!A:AT,46,0)</f>
        <v>3</v>
      </c>
      <c r="BD341" s="156"/>
      <c r="BE341" s="156">
        <f>VLOOKUP(A341,过21点!A:AV,48,0)</f>
        <v>0</v>
      </c>
      <c r="BF341" s="156"/>
      <c r="BG341" s="156"/>
    </row>
    <row r="342" customHeight="1" spans="1:59">
      <c r="A342" s="199" t="s">
        <v>5430</v>
      </c>
      <c r="B342" s="199" t="s">
        <v>53</v>
      </c>
      <c r="C342" s="199" t="s">
        <v>5369</v>
      </c>
      <c r="D342" s="199" t="s">
        <v>5431</v>
      </c>
      <c r="E342" s="144" t="s">
        <v>5432</v>
      </c>
      <c r="F342" s="144" t="s">
        <v>873</v>
      </c>
      <c r="G342" s="144"/>
      <c r="H342" s="144"/>
      <c r="I342" s="144" t="s">
        <v>5433</v>
      </c>
      <c r="J342" s="144" t="s">
        <v>142</v>
      </c>
      <c r="K342" s="144" t="s">
        <v>5434</v>
      </c>
      <c r="L342" s="144" t="s">
        <v>382</v>
      </c>
      <c r="M342" s="144" t="s">
        <v>3531</v>
      </c>
      <c r="N342" s="144"/>
      <c r="O342" s="144"/>
      <c r="P342" s="144" t="s">
        <v>1024</v>
      </c>
      <c r="Q342" s="144" t="s">
        <v>3611</v>
      </c>
      <c r="R342" s="144" t="s">
        <v>280</v>
      </c>
      <c r="S342" s="144" t="s">
        <v>753</v>
      </c>
      <c r="T342" s="143" t="s">
        <v>2030</v>
      </c>
      <c r="U342" s="144"/>
      <c r="V342" s="144"/>
      <c r="W342" s="144" t="s">
        <v>5435</v>
      </c>
      <c r="X342" s="144" t="s">
        <v>1799</v>
      </c>
      <c r="Y342" s="144" t="s">
        <v>1140</v>
      </c>
      <c r="Z342" s="144" t="s">
        <v>864</v>
      </c>
      <c r="AA342" s="144" t="s">
        <v>1143</v>
      </c>
      <c r="AB342" s="144"/>
      <c r="AC342" s="144"/>
      <c r="AD342" s="144" t="s">
        <v>3279</v>
      </c>
      <c r="AE342" s="144" t="s">
        <v>3818</v>
      </c>
      <c r="AF342" s="143" t="s">
        <v>149</v>
      </c>
      <c r="AG342" s="144" t="s">
        <v>882</v>
      </c>
      <c r="AH342" s="144" t="s">
        <v>142</v>
      </c>
      <c r="AI342" s="144"/>
      <c r="AJ342" s="156"/>
      <c r="AK342" s="156">
        <f>VLOOKUP(A342,匹配!A:B,2,0)</f>
        <v>2</v>
      </c>
      <c r="AL342" s="156">
        <f t="shared" si="15"/>
        <v>2</v>
      </c>
      <c r="AM342" s="156"/>
      <c r="AN342" s="156"/>
      <c r="AO342" s="156"/>
      <c r="AP342" s="156"/>
      <c r="AQ342" s="156"/>
      <c r="AR342" s="156"/>
      <c r="AS342" s="156"/>
      <c r="AT342" s="156"/>
      <c r="AU342" s="156"/>
      <c r="AV342" s="156"/>
      <c r="AW342" s="156"/>
      <c r="AX342" s="242"/>
      <c r="AY342" s="243"/>
      <c r="AZ342" s="156">
        <f t="shared" si="16"/>
        <v>22</v>
      </c>
      <c r="BA342" s="156">
        <f t="shared" si="17"/>
        <v>22</v>
      </c>
      <c r="BB342" s="156">
        <f>VLOOKUP(A342,过21点!A:AS,45,0)</f>
        <v>0</v>
      </c>
      <c r="BC342" s="156">
        <f>VLOOKUP(A342,过21点!A:AT,46,0)</f>
        <v>0</v>
      </c>
      <c r="BD342" s="156"/>
      <c r="BE342" s="156">
        <f>VLOOKUP(A342,过21点!A:AV,48,0)</f>
        <v>0</v>
      </c>
      <c r="BF342" s="156"/>
      <c r="BG342" s="156"/>
    </row>
    <row r="343" customHeight="1" spans="1:59">
      <c r="A343" s="199" t="s">
        <v>5436</v>
      </c>
      <c r="B343" s="199" t="s">
        <v>53</v>
      </c>
      <c r="C343" s="199" t="s">
        <v>5369</v>
      </c>
      <c r="D343" s="199" t="s">
        <v>5370</v>
      </c>
      <c r="E343" s="144" t="s">
        <v>881</v>
      </c>
      <c r="F343" s="144" t="s">
        <v>5437</v>
      </c>
      <c r="G343" s="144"/>
      <c r="H343" s="144"/>
      <c r="I343" s="144" t="s">
        <v>5438</v>
      </c>
      <c r="J343" s="144" t="s">
        <v>5439</v>
      </c>
      <c r="K343" s="144" t="s">
        <v>5440</v>
      </c>
      <c r="L343" s="144" t="s">
        <v>383</v>
      </c>
      <c r="M343" s="144" t="s">
        <v>383</v>
      </c>
      <c r="N343" s="144"/>
      <c r="O343" s="144"/>
      <c r="P343" s="144" t="s">
        <v>4029</v>
      </c>
      <c r="Q343" s="144" t="s">
        <v>1613</v>
      </c>
      <c r="R343" s="144" t="s">
        <v>4649</v>
      </c>
      <c r="S343" s="144" t="s">
        <v>5441</v>
      </c>
      <c r="T343" s="144" t="s">
        <v>5442</v>
      </c>
      <c r="U343" s="144"/>
      <c r="V343" s="144"/>
      <c r="W343" s="144" t="s">
        <v>4649</v>
      </c>
      <c r="X343" s="144" t="s">
        <v>5443</v>
      </c>
      <c r="Y343" s="142" t="s">
        <v>1542</v>
      </c>
      <c r="Z343" s="144" t="s">
        <v>5444</v>
      </c>
      <c r="AA343" s="144" t="s">
        <v>3994</v>
      </c>
      <c r="AB343" s="144"/>
      <c r="AC343" s="144"/>
      <c r="AD343" s="143" t="s">
        <v>5445</v>
      </c>
      <c r="AE343" s="144" t="s">
        <v>1562</v>
      </c>
      <c r="AF343" s="144" t="s">
        <v>711</v>
      </c>
      <c r="AG343" s="144" t="s">
        <v>1535</v>
      </c>
      <c r="AH343" s="144" t="s">
        <v>5446</v>
      </c>
      <c r="AI343" s="144"/>
      <c r="AJ343" s="156">
        <v>1</v>
      </c>
      <c r="AK343" s="156">
        <f>VLOOKUP(A343,匹配!A:B,2,0)</f>
        <v>1</v>
      </c>
      <c r="AL343" s="156">
        <f t="shared" si="15"/>
        <v>2</v>
      </c>
      <c r="AM343" s="156"/>
      <c r="AN343" s="156"/>
      <c r="AO343" s="156"/>
      <c r="AP343" s="156"/>
      <c r="AQ343" s="156"/>
      <c r="AR343" s="156"/>
      <c r="AS343" s="156"/>
      <c r="AT343" s="156"/>
      <c r="AU343" s="156"/>
      <c r="AV343" s="156"/>
      <c r="AW343" s="156"/>
      <c r="AX343" s="242"/>
      <c r="AY343" s="243"/>
      <c r="AZ343" s="156">
        <f t="shared" si="16"/>
        <v>22</v>
      </c>
      <c r="BA343" s="156">
        <f t="shared" si="17"/>
        <v>22</v>
      </c>
      <c r="BB343" s="156">
        <f>VLOOKUP(A343,过21点!A:AS,45,0)</f>
        <v>0</v>
      </c>
      <c r="BC343" s="156">
        <f>VLOOKUP(A343,过21点!A:AT,46,0)</f>
        <v>0</v>
      </c>
      <c r="BD343" s="156"/>
      <c r="BE343" s="156">
        <f>VLOOKUP(A343,过21点!A:AV,48,0)</f>
        <v>0</v>
      </c>
      <c r="BF343" s="156"/>
      <c r="BG343" s="156"/>
    </row>
    <row r="344" customHeight="1" spans="1:59">
      <c r="A344" s="199" t="s">
        <v>5447</v>
      </c>
      <c r="B344" s="199" t="s">
        <v>53</v>
      </c>
      <c r="C344" s="199" t="s">
        <v>5369</v>
      </c>
      <c r="D344" s="199" t="s">
        <v>5400</v>
      </c>
      <c r="E344" s="144" t="s">
        <v>881</v>
      </c>
      <c r="F344" s="142" t="s">
        <v>5448</v>
      </c>
      <c r="G344" s="144"/>
      <c r="H344" s="144"/>
      <c r="I344" s="142" t="s">
        <v>5449</v>
      </c>
      <c r="J344" s="142" t="s">
        <v>5450</v>
      </c>
      <c r="K344" s="144" t="s">
        <v>5440</v>
      </c>
      <c r="L344" s="144" t="s">
        <v>753</v>
      </c>
      <c r="M344" s="144" t="s">
        <v>5451</v>
      </c>
      <c r="N344" s="144"/>
      <c r="O344" s="144"/>
      <c r="P344" s="144" t="s">
        <v>5451</v>
      </c>
      <c r="Q344" s="144" t="s">
        <v>753</v>
      </c>
      <c r="R344" s="144" t="s">
        <v>867</v>
      </c>
      <c r="S344" s="144" t="s">
        <v>5452</v>
      </c>
      <c r="T344" s="144" t="s">
        <v>5453</v>
      </c>
      <c r="U344" s="144"/>
      <c r="V344" s="144"/>
      <c r="W344" s="144" t="s">
        <v>5454</v>
      </c>
      <c r="X344" s="142" t="s">
        <v>5455</v>
      </c>
      <c r="Y344" s="143"/>
      <c r="Z344" s="143"/>
      <c r="AA344" s="144" t="s">
        <v>5456</v>
      </c>
      <c r="AB344" s="144"/>
      <c r="AC344" s="144"/>
      <c r="AD344" s="142" t="s">
        <v>5457</v>
      </c>
      <c r="AE344" s="142" t="s">
        <v>5458</v>
      </c>
      <c r="AF344" s="144" t="s">
        <v>5451</v>
      </c>
      <c r="AG344" s="144" t="s">
        <v>4716</v>
      </c>
      <c r="AH344" s="142" t="s">
        <v>5459</v>
      </c>
      <c r="AI344" s="144"/>
      <c r="AJ344" s="156">
        <v>7</v>
      </c>
      <c r="AK344" s="156"/>
      <c r="AL344" s="156">
        <f t="shared" si="15"/>
        <v>7</v>
      </c>
      <c r="AM344" s="156">
        <f>VLOOKUP(A344,匹配!E:L,8,0)</f>
        <v>2</v>
      </c>
      <c r="AN344" s="156">
        <f>VLOOKUP(A344,匹配!E:F,2,0)</f>
        <v>0</v>
      </c>
      <c r="AO344" s="156"/>
      <c r="AP344" s="156">
        <f>VLOOKUP(A344,匹配!E:H,4,0)</f>
        <v>0</v>
      </c>
      <c r="AQ344" s="156">
        <f>VLOOKUP(A344,匹配!E:N,10,0)</f>
        <v>0</v>
      </c>
      <c r="AR344" s="156">
        <f>VLOOKUP(A344,匹配!E:I,5,0)</f>
        <v>0</v>
      </c>
      <c r="AS344" s="156">
        <f>VLOOKUP(A344,匹配!E:K,7,0)</f>
        <v>0</v>
      </c>
      <c r="AT344" s="156"/>
      <c r="AU344" s="156">
        <f>VLOOKUP(A344,匹配!E:M,9,0)</f>
        <v>0</v>
      </c>
      <c r="AV344" s="156"/>
      <c r="AW344" s="156"/>
      <c r="AX344" s="242"/>
      <c r="AY344" s="243"/>
      <c r="AZ344" s="156">
        <f t="shared" si="16"/>
        <v>20</v>
      </c>
      <c r="BA344" s="156">
        <f t="shared" si="17"/>
        <v>20</v>
      </c>
      <c r="BB344" s="156">
        <f>VLOOKUP(A344,过21点!A:AS,45,0)</f>
        <v>0</v>
      </c>
      <c r="BC344" s="156">
        <f>VLOOKUP(A344,过21点!A:AT,46,0)</f>
        <v>0</v>
      </c>
      <c r="BD344" s="156"/>
      <c r="BE344" s="156">
        <f>VLOOKUP(A344,过21点!A:AV,48,0)</f>
        <v>0</v>
      </c>
      <c r="BF344" s="156"/>
      <c r="BG344" s="156"/>
    </row>
    <row r="345" customHeight="1" spans="1:59">
      <c r="A345" s="199" t="s">
        <v>5460</v>
      </c>
      <c r="B345" s="199" t="s">
        <v>53</v>
      </c>
      <c r="C345" s="199" t="s">
        <v>5369</v>
      </c>
      <c r="D345" s="199" t="s">
        <v>5400</v>
      </c>
      <c r="E345" s="144"/>
      <c r="F345" s="144"/>
      <c r="G345" s="144"/>
      <c r="H345" s="144"/>
      <c r="I345" s="144"/>
      <c r="J345" s="144"/>
      <c r="K345" s="144"/>
      <c r="L345" s="144"/>
      <c r="M345" s="144"/>
      <c r="N345" s="144"/>
      <c r="O345" s="144"/>
      <c r="P345" s="144"/>
      <c r="Q345" s="144"/>
      <c r="R345" s="144"/>
      <c r="S345" s="144"/>
      <c r="T345" s="144"/>
      <c r="U345" s="144"/>
      <c r="V345" s="144"/>
      <c r="W345" s="144"/>
      <c r="X345" s="144"/>
      <c r="Y345" s="142" t="s">
        <v>5461</v>
      </c>
      <c r="Z345" s="144" t="s">
        <v>4199</v>
      </c>
      <c r="AA345" s="144" t="s">
        <v>5462</v>
      </c>
      <c r="AB345" s="144"/>
      <c r="AC345" s="144"/>
      <c r="AD345" s="144" t="s">
        <v>3784</v>
      </c>
      <c r="AE345" s="144" t="s">
        <v>5463</v>
      </c>
      <c r="AF345" s="144" t="s">
        <v>1829</v>
      </c>
      <c r="AG345" s="144" t="s">
        <v>4787</v>
      </c>
      <c r="AH345" s="144" t="s">
        <v>702</v>
      </c>
      <c r="AI345" s="144"/>
      <c r="AJ345" s="156"/>
      <c r="AK345" s="156"/>
      <c r="AL345" s="156">
        <f t="shared" si="15"/>
        <v>0</v>
      </c>
      <c r="AM345" s="156"/>
      <c r="AN345" s="156"/>
      <c r="AO345" s="156"/>
      <c r="AP345" s="156"/>
      <c r="AQ345" s="156"/>
      <c r="AR345" s="156"/>
      <c r="AS345" s="156"/>
      <c r="AT345" s="156"/>
      <c r="AU345" s="156"/>
      <c r="AV345" s="156">
        <f>VLOOKUP(A345,入职!A:L,12,0)</f>
        <v>14</v>
      </c>
      <c r="AW345" s="156"/>
      <c r="AX345" s="242">
        <v>43180</v>
      </c>
      <c r="AY345" s="243"/>
      <c r="AZ345" s="156">
        <f t="shared" si="16"/>
        <v>8</v>
      </c>
      <c r="BA345" s="156">
        <f t="shared" si="17"/>
        <v>8</v>
      </c>
      <c r="BB345" s="156">
        <f>VLOOKUP(A345,过21点!A:AS,45,0)</f>
        <v>0</v>
      </c>
      <c r="BC345" s="156">
        <f>VLOOKUP(A345,过21点!A:AT,46,0)</f>
        <v>0</v>
      </c>
      <c r="BD345" s="156"/>
      <c r="BE345" s="156">
        <f>VLOOKUP(A345,过21点!A:AV,48,0)</f>
        <v>0</v>
      </c>
      <c r="BF345" s="156"/>
      <c r="BG345" s="156"/>
    </row>
    <row r="346" customHeight="1" spans="1:59">
      <c r="A346" s="199" t="s">
        <v>5464</v>
      </c>
      <c r="B346" s="199" t="s">
        <v>53</v>
      </c>
      <c r="C346" s="199" t="s">
        <v>5369</v>
      </c>
      <c r="D346" s="199" t="s">
        <v>5370</v>
      </c>
      <c r="E346" s="144" t="s">
        <v>3881</v>
      </c>
      <c r="F346" s="144" t="s">
        <v>5465</v>
      </c>
      <c r="G346" s="144"/>
      <c r="H346" s="144"/>
      <c r="I346" s="144" t="s">
        <v>1142</v>
      </c>
      <c r="J346" s="144" t="s">
        <v>1083</v>
      </c>
      <c r="K346" s="144" t="s">
        <v>5466</v>
      </c>
      <c r="L346" s="144" t="s">
        <v>5217</v>
      </c>
      <c r="M346" s="144" t="s">
        <v>4853</v>
      </c>
      <c r="N346" s="144"/>
      <c r="O346" s="144"/>
      <c r="P346" s="144" t="s">
        <v>448</v>
      </c>
      <c r="Q346" s="144" t="s">
        <v>5467</v>
      </c>
      <c r="R346" s="144" t="s">
        <v>3754</v>
      </c>
      <c r="S346" s="144" t="s">
        <v>3588</v>
      </c>
      <c r="T346" s="144" t="s">
        <v>1288</v>
      </c>
      <c r="U346" s="144"/>
      <c r="V346" s="144"/>
      <c r="W346" s="144" t="s">
        <v>5468</v>
      </c>
      <c r="X346" s="144" t="s">
        <v>3817</v>
      </c>
      <c r="Y346" s="144" t="s">
        <v>5469</v>
      </c>
      <c r="Z346" s="144" t="s">
        <v>5470</v>
      </c>
      <c r="AA346" s="144" t="s">
        <v>5471</v>
      </c>
      <c r="AB346" s="144"/>
      <c r="AC346" s="144"/>
      <c r="AD346" s="144" t="s">
        <v>5472</v>
      </c>
      <c r="AE346" s="144" t="s">
        <v>639</v>
      </c>
      <c r="AF346" s="144" t="s">
        <v>5473</v>
      </c>
      <c r="AG346" s="144" t="s">
        <v>4556</v>
      </c>
      <c r="AH346" s="143"/>
      <c r="AI346" s="144"/>
      <c r="AJ346" s="156"/>
      <c r="AK346" s="156"/>
      <c r="AL346" s="156">
        <f t="shared" si="15"/>
        <v>0</v>
      </c>
      <c r="AM346" s="156">
        <f>VLOOKUP(A346,匹配!E:L,8,0)</f>
        <v>1</v>
      </c>
      <c r="AN346" s="156">
        <f>VLOOKUP(A346,匹配!E:F,2,0)</f>
        <v>0</v>
      </c>
      <c r="AO346" s="156"/>
      <c r="AP346" s="156">
        <f>VLOOKUP(A346,匹配!E:H,4,0)</f>
        <v>0</v>
      </c>
      <c r="AQ346" s="156">
        <f>VLOOKUP(A346,匹配!E:N,10,0)</f>
        <v>0</v>
      </c>
      <c r="AR346" s="156">
        <f>VLOOKUP(A346,匹配!E:I,5,0)</f>
        <v>0</v>
      </c>
      <c r="AS346" s="156">
        <f>VLOOKUP(A346,匹配!E:K,7,0)</f>
        <v>0</v>
      </c>
      <c r="AT346" s="156"/>
      <c r="AU346" s="156">
        <f>VLOOKUP(A346,匹配!E:M,9,0)</f>
        <v>0</v>
      </c>
      <c r="AV346" s="156"/>
      <c r="AW346" s="156"/>
      <c r="AX346" s="242"/>
      <c r="AY346" s="243"/>
      <c r="AZ346" s="156">
        <f t="shared" si="16"/>
        <v>21</v>
      </c>
      <c r="BA346" s="156">
        <f t="shared" si="17"/>
        <v>21</v>
      </c>
      <c r="BB346" s="156">
        <f>VLOOKUP(A346,过21点!A:AS,45,0)</f>
        <v>2</v>
      </c>
      <c r="BC346" s="156">
        <f>VLOOKUP(A346,过21点!A:AT,46,0)</f>
        <v>2</v>
      </c>
      <c r="BD346" s="156"/>
      <c r="BE346" s="156">
        <f>VLOOKUP(A346,过21点!A:AV,48,0)</f>
        <v>0</v>
      </c>
      <c r="BF346" s="156"/>
      <c r="BG346" s="156"/>
    </row>
    <row r="347" customHeight="1" spans="1:59">
      <c r="A347" s="199" t="s">
        <v>5474</v>
      </c>
      <c r="B347" s="199" t="s">
        <v>53</v>
      </c>
      <c r="C347" s="199" t="s">
        <v>5369</v>
      </c>
      <c r="D347" s="199" t="s">
        <v>5370</v>
      </c>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44"/>
      <c r="AB347" s="144"/>
      <c r="AC347" s="144"/>
      <c r="AD347" s="155" t="s">
        <v>5475</v>
      </c>
      <c r="AE347" s="144" t="s">
        <v>5476</v>
      </c>
      <c r="AF347" s="144" t="s">
        <v>5476</v>
      </c>
      <c r="AG347" s="144" t="s">
        <v>4338</v>
      </c>
      <c r="AH347" s="144" t="s">
        <v>5477</v>
      </c>
      <c r="AI347" s="144"/>
      <c r="AJ347" s="156"/>
      <c r="AK347" s="156"/>
      <c r="AL347" s="156">
        <f t="shared" si="15"/>
        <v>0</v>
      </c>
      <c r="AM347" s="156"/>
      <c r="AN347" s="156"/>
      <c r="AO347" s="156"/>
      <c r="AP347" s="156"/>
      <c r="AQ347" s="156"/>
      <c r="AR347" s="156"/>
      <c r="AS347" s="156"/>
      <c r="AT347" s="156"/>
      <c r="AU347" s="156"/>
      <c r="AV347" s="156">
        <f>VLOOKUP(A347,入职!A:L,12,0)</f>
        <v>17</v>
      </c>
      <c r="AW347" s="156"/>
      <c r="AX347" s="242">
        <v>43185</v>
      </c>
      <c r="AY347" s="243"/>
      <c r="AZ347" s="156">
        <f t="shared" si="16"/>
        <v>5</v>
      </c>
      <c r="BA347" s="156">
        <f t="shared" si="17"/>
        <v>5</v>
      </c>
      <c r="BB347" s="156">
        <f>VLOOKUP(A347,过21点!A:AS,45,0)</f>
        <v>0</v>
      </c>
      <c r="BC347" s="156">
        <f>VLOOKUP(A347,过21点!A:AT,46,0)</f>
        <v>0</v>
      </c>
      <c r="BD347" s="156"/>
      <c r="BE347" s="156">
        <f>VLOOKUP(A347,过21点!A:AV,48,0)</f>
        <v>0</v>
      </c>
      <c r="BF347" s="156"/>
      <c r="BG347" s="156"/>
    </row>
    <row r="348" customHeight="1" spans="1:59">
      <c r="A348" s="199" t="s">
        <v>5478</v>
      </c>
      <c r="B348" s="199" t="s">
        <v>53</v>
      </c>
      <c r="C348" s="199" t="s">
        <v>5369</v>
      </c>
      <c r="D348" s="199" t="s">
        <v>5479</v>
      </c>
      <c r="E348" s="144" t="s">
        <v>1820</v>
      </c>
      <c r="F348" s="144" t="s">
        <v>4303</v>
      </c>
      <c r="G348" s="144"/>
      <c r="H348" s="144"/>
      <c r="I348" s="141"/>
      <c r="J348" s="141"/>
      <c r="K348" s="141"/>
      <c r="L348" s="141"/>
      <c r="M348" s="141"/>
      <c r="N348" s="144"/>
      <c r="O348" s="144"/>
      <c r="P348" s="144" t="s">
        <v>1024</v>
      </c>
      <c r="Q348" s="144" t="s">
        <v>882</v>
      </c>
      <c r="R348" s="144" t="s">
        <v>385</v>
      </c>
      <c r="S348" s="144" t="s">
        <v>1463</v>
      </c>
      <c r="T348" s="144" t="s">
        <v>381</v>
      </c>
      <c r="U348" s="144"/>
      <c r="V348" s="144"/>
      <c r="W348" s="144" t="s">
        <v>1012</v>
      </c>
      <c r="X348" s="144" t="s">
        <v>4038</v>
      </c>
      <c r="Y348" s="155" t="s">
        <v>740</v>
      </c>
      <c r="Z348" s="142" t="s">
        <v>5480</v>
      </c>
      <c r="AA348" s="144" t="s">
        <v>395</v>
      </c>
      <c r="AB348" s="144"/>
      <c r="AC348" s="144"/>
      <c r="AD348" s="144" t="s">
        <v>325</v>
      </c>
      <c r="AE348" s="142" t="s">
        <v>4695</v>
      </c>
      <c r="AF348" s="144" t="s">
        <v>1152</v>
      </c>
      <c r="AG348" s="142" t="s">
        <v>5481</v>
      </c>
      <c r="AH348" s="142" t="s">
        <v>5482</v>
      </c>
      <c r="AI348" s="144"/>
      <c r="AJ348" s="156">
        <v>4</v>
      </c>
      <c r="AK348" s="156">
        <v>1</v>
      </c>
      <c r="AL348" s="156">
        <f t="shared" si="15"/>
        <v>5</v>
      </c>
      <c r="AM348" s="156">
        <v>0.5</v>
      </c>
      <c r="AN348" s="156"/>
      <c r="AO348" s="156"/>
      <c r="AP348" s="156">
        <v>3</v>
      </c>
      <c r="AQ348" s="156"/>
      <c r="AR348" s="156">
        <v>1.5</v>
      </c>
      <c r="AS348" s="156"/>
      <c r="AT348" s="156"/>
      <c r="AU348" s="156"/>
      <c r="AV348" s="156"/>
      <c r="AW348" s="156"/>
      <c r="AX348" s="242"/>
      <c r="AY348" s="243"/>
      <c r="AZ348" s="156">
        <f t="shared" si="16"/>
        <v>17</v>
      </c>
      <c r="BA348" s="156">
        <f t="shared" si="17"/>
        <v>17</v>
      </c>
      <c r="BB348" s="156">
        <f>VLOOKUP(A348,过21点!A:AS,45,0)</f>
        <v>0</v>
      </c>
      <c r="BC348" s="156">
        <f>VLOOKUP(A348,过21点!A:AT,46,0)</f>
        <v>0</v>
      </c>
      <c r="BD348" s="156"/>
      <c r="BE348" s="156">
        <f>VLOOKUP(A348,过21点!A:AV,48,0)</f>
        <v>0</v>
      </c>
      <c r="BF348" s="156"/>
      <c r="BG348" s="156"/>
    </row>
    <row r="349" customHeight="1" spans="1:59">
      <c r="A349" s="199" t="s">
        <v>5483</v>
      </c>
      <c r="B349" s="199" t="s">
        <v>53</v>
      </c>
      <c r="C349" s="199" t="s">
        <v>5369</v>
      </c>
      <c r="D349" s="199" t="s">
        <v>5400</v>
      </c>
      <c r="E349" s="144" t="s">
        <v>1811</v>
      </c>
      <c r="F349" s="144" t="s">
        <v>3709</v>
      </c>
      <c r="G349" s="144"/>
      <c r="H349" s="144"/>
      <c r="I349" s="144" t="s">
        <v>3703</v>
      </c>
      <c r="J349" s="143"/>
      <c r="K349" s="144" t="s">
        <v>3891</v>
      </c>
      <c r="L349" s="144" t="s">
        <v>3611</v>
      </c>
      <c r="M349" s="144" t="s">
        <v>462</v>
      </c>
      <c r="N349" s="144"/>
      <c r="O349" s="144"/>
      <c r="P349" s="144" t="s">
        <v>5107</v>
      </c>
      <c r="Q349" s="144" t="s">
        <v>3296</v>
      </c>
      <c r="R349" s="144" t="s">
        <v>866</v>
      </c>
      <c r="S349" s="142" t="s">
        <v>5484</v>
      </c>
      <c r="T349" s="144" t="s">
        <v>5485</v>
      </c>
      <c r="U349" s="144"/>
      <c r="V349" s="144"/>
      <c r="W349" s="144" t="s">
        <v>1929</v>
      </c>
      <c r="X349" s="144" t="s">
        <v>5486</v>
      </c>
      <c r="Y349" s="142" t="s">
        <v>4634</v>
      </c>
      <c r="Z349" s="144" t="s">
        <v>397</v>
      </c>
      <c r="AA349" s="144" t="s">
        <v>857</v>
      </c>
      <c r="AB349" s="144"/>
      <c r="AC349" s="144"/>
      <c r="AD349" s="144" t="s">
        <v>3718</v>
      </c>
      <c r="AE349" s="144" t="s">
        <v>5487</v>
      </c>
      <c r="AF349" s="143"/>
      <c r="AG349" s="144" t="s">
        <v>2040</v>
      </c>
      <c r="AH349" s="144" t="s">
        <v>4733</v>
      </c>
      <c r="AI349" s="144"/>
      <c r="AJ349" s="156">
        <v>2</v>
      </c>
      <c r="AK349" s="156"/>
      <c r="AL349" s="156">
        <f t="shared" si="15"/>
        <v>2</v>
      </c>
      <c r="AM349" s="156">
        <f>VLOOKUP(A349,匹配!E:L,8,0)</f>
        <v>2</v>
      </c>
      <c r="AN349" s="156">
        <f>VLOOKUP(A349,匹配!E:F,2,0)</f>
        <v>0</v>
      </c>
      <c r="AO349" s="156"/>
      <c r="AP349" s="156">
        <f>VLOOKUP(A349,匹配!E:H,4,0)</f>
        <v>0</v>
      </c>
      <c r="AQ349" s="156">
        <f>VLOOKUP(A349,匹配!E:N,10,0)</f>
        <v>0</v>
      </c>
      <c r="AR349" s="156">
        <f>VLOOKUP(A349,匹配!E:I,5,0)</f>
        <v>0</v>
      </c>
      <c r="AS349" s="156">
        <f>VLOOKUP(A349,匹配!E:K,7,0)</f>
        <v>0</v>
      </c>
      <c r="AT349" s="156"/>
      <c r="AU349" s="156">
        <f>VLOOKUP(A349,匹配!E:M,9,0)</f>
        <v>0</v>
      </c>
      <c r="AV349" s="156"/>
      <c r="AW349" s="156"/>
      <c r="AX349" s="242"/>
      <c r="AY349" s="243"/>
      <c r="AZ349" s="156">
        <f t="shared" si="16"/>
        <v>20</v>
      </c>
      <c r="BA349" s="156">
        <f t="shared" si="17"/>
        <v>20</v>
      </c>
      <c r="BB349" s="156">
        <f>VLOOKUP(A349,过21点!A:AS,45,0)</f>
        <v>0</v>
      </c>
      <c r="BC349" s="156">
        <f>VLOOKUP(A349,过21点!A:AT,46,0)</f>
        <v>0</v>
      </c>
      <c r="BD349" s="156"/>
      <c r="BE349" s="156">
        <f>VLOOKUP(A349,过21点!A:AV,48,0)</f>
        <v>0</v>
      </c>
      <c r="BF349" s="156"/>
      <c r="BG349" s="156"/>
    </row>
    <row r="350" customHeight="1" spans="1:59">
      <c r="A350" s="239" t="s">
        <v>5488</v>
      </c>
      <c r="B350" s="199" t="s">
        <v>53</v>
      </c>
      <c r="C350" s="199" t="s">
        <v>5489</v>
      </c>
      <c r="D350" s="199" t="s">
        <v>5490</v>
      </c>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44"/>
      <c r="AB350" s="144"/>
      <c r="AC350" s="144"/>
      <c r="AD350" s="144"/>
      <c r="AE350" s="144"/>
      <c r="AF350" s="144"/>
      <c r="AG350" s="144"/>
      <c r="AH350" s="144"/>
      <c r="AI350" s="144"/>
      <c r="AJ350" s="156"/>
      <c r="AK350" s="156"/>
      <c r="AL350" s="156">
        <f t="shared" si="15"/>
        <v>0</v>
      </c>
      <c r="AM350" s="156"/>
      <c r="AN350" s="156"/>
      <c r="AO350" s="156"/>
      <c r="AP350" s="156"/>
      <c r="AQ350" s="156"/>
      <c r="AR350" s="156"/>
      <c r="AS350" s="156"/>
      <c r="AT350" s="156"/>
      <c r="AU350" s="156"/>
      <c r="AV350" s="156"/>
      <c r="AW350" s="156"/>
      <c r="AX350" s="242"/>
      <c r="AY350" s="243"/>
      <c r="AZ350" s="156">
        <f t="shared" si="16"/>
        <v>22</v>
      </c>
      <c r="BA350" s="156">
        <f t="shared" si="17"/>
        <v>22</v>
      </c>
      <c r="BB350" s="156">
        <f>VLOOKUP(A350,过21点!A:AS,45,0)</f>
        <v>0</v>
      </c>
      <c r="BC350" s="156">
        <f>VLOOKUP(A350,过21点!A:AT,46,0)</f>
        <v>0</v>
      </c>
      <c r="BD350" s="156"/>
      <c r="BE350" s="156">
        <f>VLOOKUP(A350,过21点!A:AV,48,0)</f>
        <v>0</v>
      </c>
      <c r="BF350" s="156"/>
      <c r="BG350" s="156"/>
    </row>
    <row r="351" customHeight="1" spans="1:59">
      <c r="A351" s="199" t="s">
        <v>5491</v>
      </c>
      <c r="B351" s="199" t="s">
        <v>53</v>
      </c>
      <c r="C351" s="199" t="s">
        <v>5492</v>
      </c>
      <c r="D351" s="199" t="s">
        <v>5493</v>
      </c>
      <c r="E351" s="144" t="s">
        <v>5494</v>
      </c>
      <c r="F351" s="144" t="s">
        <v>5495</v>
      </c>
      <c r="G351" s="144"/>
      <c r="H351" s="144"/>
      <c r="I351" s="144" t="s">
        <v>5496</v>
      </c>
      <c r="J351" s="144" t="s">
        <v>1283</v>
      </c>
      <c r="K351" s="144" t="s">
        <v>5497</v>
      </c>
      <c r="L351" s="144" t="s">
        <v>5498</v>
      </c>
      <c r="M351" s="144" t="s">
        <v>5499</v>
      </c>
      <c r="N351" s="144"/>
      <c r="O351" s="144"/>
      <c r="P351" s="144" t="s">
        <v>5500</v>
      </c>
      <c r="Q351" s="144" t="s">
        <v>5501</v>
      </c>
      <c r="R351" s="144" t="s">
        <v>695</v>
      </c>
      <c r="S351" s="144" t="s">
        <v>5502</v>
      </c>
      <c r="T351" s="144" t="s">
        <v>5503</v>
      </c>
      <c r="U351" s="144"/>
      <c r="V351" s="144"/>
      <c r="W351" s="144" t="s">
        <v>5504</v>
      </c>
      <c r="X351" s="144" t="s">
        <v>5505</v>
      </c>
      <c r="Y351" s="144" t="s">
        <v>5506</v>
      </c>
      <c r="Z351" s="144" t="s">
        <v>5507</v>
      </c>
      <c r="AA351" s="144" t="s">
        <v>5508</v>
      </c>
      <c r="AB351" s="144"/>
      <c r="AC351" s="144"/>
      <c r="AD351" s="144" t="s">
        <v>5509</v>
      </c>
      <c r="AE351" s="144" t="s">
        <v>5510</v>
      </c>
      <c r="AF351" s="144" t="s">
        <v>1850</v>
      </c>
      <c r="AG351" s="144" t="s">
        <v>5511</v>
      </c>
      <c r="AH351" s="144" t="s">
        <v>5512</v>
      </c>
      <c r="AI351" s="144"/>
      <c r="AJ351" s="156"/>
      <c r="AK351" s="156"/>
      <c r="AL351" s="156">
        <f t="shared" si="15"/>
        <v>0</v>
      </c>
      <c r="AM351" s="156"/>
      <c r="AN351" s="156"/>
      <c r="AO351" s="156"/>
      <c r="AP351" s="156"/>
      <c r="AQ351" s="156"/>
      <c r="AR351" s="156"/>
      <c r="AS351" s="156"/>
      <c r="AT351" s="156"/>
      <c r="AU351" s="156"/>
      <c r="AV351" s="156"/>
      <c r="AW351" s="156"/>
      <c r="AX351" s="242"/>
      <c r="AY351" s="243"/>
      <c r="AZ351" s="156">
        <f t="shared" si="16"/>
        <v>22</v>
      </c>
      <c r="BA351" s="156">
        <f t="shared" si="17"/>
        <v>22</v>
      </c>
      <c r="BB351" s="156">
        <f>VLOOKUP(A351,过21点!A:AS,45,0)</f>
        <v>4</v>
      </c>
      <c r="BC351" s="156">
        <f>VLOOKUP(A351,过21点!A:AT,46,0)</f>
        <v>8</v>
      </c>
      <c r="BD351" s="156"/>
      <c r="BE351" s="156">
        <f>VLOOKUP(A351,过21点!A:AV,48,0)</f>
        <v>0</v>
      </c>
      <c r="BF351" s="156"/>
      <c r="BG351" s="156"/>
    </row>
    <row r="352" customHeight="1" spans="1:59">
      <c r="A352" s="199" t="s">
        <v>5513</v>
      </c>
      <c r="B352" s="199" t="s">
        <v>53</v>
      </c>
      <c r="C352" s="199" t="s">
        <v>5492</v>
      </c>
      <c r="D352" s="199" t="s">
        <v>5514</v>
      </c>
      <c r="E352" s="144" t="s">
        <v>1082</v>
      </c>
      <c r="F352" s="144" t="s">
        <v>4127</v>
      </c>
      <c r="G352" s="144"/>
      <c r="H352" s="144"/>
      <c r="I352" s="144" t="s">
        <v>1956</v>
      </c>
      <c r="J352" s="144" t="s">
        <v>3788</v>
      </c>
      <c r="K352" s="144" t="s">
        <v>450</v>
      </c>
      <c r="L352" s="144" t="s">
        <v>3785</v>
      </c>
      <c r="M352" s="144" t="s">
        <v>1657</v>
      </c>
      <c r="N352" s="144"/>
      <c r="O352" s="144"/>
      <c r="P352" s="144" t="s">
        <v>5515</v>
      </c>
      <c r="Q352" s="144" t="s">
        <v>5516</v>
      </c>
      <c r="R352" s="144" t="s">
        <v>3821</v>
      </c>
      <c r="S352" s="144" t="s">
        <v>1818</v>
      </c>
      <c r="T352" s="144" t="s">
        <v>2863</v>
      </c>
      <c r="U352" s="144"/>
      <c r="V352" s="144"/>
      <c r="W352" s="144" t="s">
        <v>5517</v>
      </c>
      <c r="X352" s="144" t="s">
        <v>322</v>
      </c>
      <c r="Y352" s="144" t="s">
        <v>5518</v>
      </c>
      <c r="Z352" s="144" t="s">
        <v>2860</v>
      </c>
      <c r="AA352" s="144" t="s">
        <v>2860</v>
      </c>
      <c r="AB352" s="144"/>
      <c r="AC352" s="144"/>
      <c r="AD352" s="144" t="s">
        <v>3531</v>
      </c>
      <c r="AE352" s="144" t="s">
        <v>2193</v>
      </c>
      <c r="AF352" s="144" t="s">
        <v>1931</v>
      </c>
      <c r="AG352" s="144" t="s">
        <v>5519</v>
      </c>
      <c r="AH352" s="143"/>
      <c r="AI352" s="144"/>
      <c r="AJ352" s="156"/>
      <c r="AK352" s="156"/>
      <c r="AL352" s="156">
        <f t="shared" si="15"/>
        <v>0</v>
      </c>
      <c r="AM352" s="156">
        <f>VLOOKUP(A352,匹配!E:L,8,0)</f>
        <v>0</v>
      </c>
      <c r="AN352" s="156">
        <f>VLOOKUP(A352,匹配!E:F,2,0)</f>
        <v>0</v>
      </c>
      <c r="AO352" s="156"/>
      <c r="AP352" s="156">
        <f>VLOOKUP(A352,匹配!E:H,4,0)</f>
        <v>0</v>
      </c>
      <c r="AQ352" s="156">
        <f>VLOOKUP(A352,匹配!E:N,10,0)</f>
        <v>0</v>
      </c>
      <c r="AR352" s="156">
        <f>VLOOKUP(A352,匹配!E:I,5,0)</f>
        <v>1</v>
      </c>
      <c r="AS352" s="156">
        <f>VLOOKUP(A352,匹配!E:K,7,0)</f>
        <v>0</v>
      </c>
      <c r="AT352" s="156"/>
      <c r="AU352" s="156">
        <f>VLOOKUP(A352,匹配!E:M,9,0)</f>
        <v>0</v>
      </c>
      <c r="AV352" s="156"/>
      <c r="AW352" s="156"/>
      <c r="AX352" s="242"/>
      <c r="AY352" s="243"/>
      <c r="AZ352" s="156">
        <f t="shared" si="16"/>
        <v>21</v>
      </c>
      <c r="BA352" s="156">
        <f t="shared" si="17"/>
        <v>21</v>
      </c>
      <c r="BB352" s="156">
        <f>VLOOKUP(A352,过21点!A:AS,45,0)</f>
        <v>0</v>
      </c>
      <c r="BC352" s="156">
        <f>VLOOKUP(A352,过21点!A:AT,46,0)</f>
        <v>0</v>
      </c>
      <c r="BD352" s="156"/>
      <c r="BE352" s="156">
        <f>VLOOKUP(A352,过21点!A:AV,48,0)</f>
        <v>0</v>
      </c>
      <c r="BF352" s="156"/>
      <c r="BG352" s="156"/>
    </row>
    <row r="353" customHeight="1" spans="1:59">
      <c r="A353" s="240" t="s">
        <v>5520</v>
      </c>
      <c r="B353" s="199" t="s">
        <v>53</v>
      </c>
      <c r="C353" s="199" t="s">
        <v>5521</v>
      </c>
      <c r="D353" s="199" t="s">
        <v>5522</v>
      </c>
      <c r="E353" s="144" t="s">
        <v>5523</v>
      </c>
      <c r="F353" s="144" t="s">
        <v>5524</v>
      </c>
      <c r="G353" s="144"/>
      <c r="H353" s="144"/>
      <c r="I353" s="144" t="s">
        <v>5525</v>
      </c>
      <c r="J353" s="144" t="s">
        <v>5253</v>
      </c>
      <c r="K353" s="144" t="s">
        <v>5526</v>
      </c>
      <c r="L353" s="144" t="s">
        <v>5527</v>
      </c>
      <c r="M353" s="144" t="s">
        <v>4065</v>
      </c>
      <c r="N353" s="144"/>
      <c r="O353" s="144"/>
      <c r="P353" s="144" t="s">
        <v>5528</v>
      </c>
      <c r="Q353" s="144" t="s">
        <v>5529</v>
      </c>
      <c r="R353" s="144"/>
      <c r="S353" s="144"/>
      <c r="T353" s="144"/>
      <c r="U353" s="144"/>
      <c r="V353" s="144"/>
      <c r="W353" s="144"/>
      <c r="X353" s="144"/>
      <c r="Y353" s="144"/>
      <c r="Z353" s="144"/>
      <c r="AA353" s="144"/>
      <c r="AB353" s="144"/>
      <c r="AC353" s="144"/>
      <c r="AD353" s="144"/>
      <c r="AE353" s="144"/>
      <c r="AF353" s="144"/>
      <c r="AG353" s="144"/>
      <c r="AH353" s="144"/>
      <c r="AI353" s="144"/>
      <c r="AJ353" s="156"/>
      <c r="AK353" s="156"/>
      <c r="AL353" s="156">
        <f t="shared" si="15"/>
        <v>0</v>
      </c>
      <c r="AM353" s="156"/>
      <c r="AN353" s="156"/>
      <c r="AO353" s="156"/>
      <c r="AP353" s="156"/>
      <c r="AQ353" s="156"/>
      <c r="AR353" s="156"/>
      <c r="AS353" s="156"/>
      <c r="AT353" s="156"/>
      <c r="AU353" s="156"/>
      <c r="AV353" s="156">
        <f>VLOOKUP(A353,离职!A:D,4,0)</f>
        <v>13</v>
      </c>
      <c r="AW353" s="156"/>
      <c r="AX353" s="242"/>
      <c r="AY353" s="243">
        <f>VLOOKUP(A353,离职!A:C,3,0)</f>
        <v>43172</v>
      </c>
      <c r="AZ353" s="156">
        <f t="shared" si="16"/>
        <v>9</v>
      </c>
      <c r="BA353" s="156">
        <f t="shared" si="17"/>
        <v>9</v>
      </c>
      <c r="BB353" s="156">
        <f>VLOOKUP(A353,过21点!A:AS,45,0)</f>
        <v>1</v>
      </c>
      <c r="BC353" s="156">
        <f>VLOOKUP(A353,过21点!A:AT,46,0)</f>
        <v>3</v>
      </c>
      <c r="BD353" s="156"/>
      <c r="BE353" s="156">
        <f>VLOOKUP(A353,过21点!A:AV,48,0)</f>
        <v>0</v>
      </c>
      <c r="BF353" s="156"/>
      <c r="BG353" s="156"/>
    </row>
    <row r="354" customHeight="1" spans="1:59">
      <c r="A354" s="199" t="s">
        <v>5530</v>
      </c>
      <c r="B354" s="199" t="s">
        <v>53</v>
      </c>
      <c r="C354" s="199" t="s">
        <v>5521</v>
      </c>
      <c r="D354" s="199" t="s">
        <v>5531</v>
      </c>
      <c r="E354" s="144" t="s">
        <v>5532</v>
      </c>
      <c r="F354" s="144" t="s">
        <v>5533</v>
      </c>
      <c r="G354" s="144"/>
      <c r="H354" s="144"/>
      <c r="I354" s="144" t="s">
        <v>5534</v>
      </c>
      <c r="J354" s="144" t="s">
        <v>5535</v>
      </c>
      <c r="K354" s="144" t="s">
        <v>1175</v>
      </c>
      <c r="L354" s="144" t="s">
        <v>5536</v>
      </c>
      <c r="M354" s="144" t="s">
        <v>5537</v>
      </c>
      <c r="N354" s="144"/>
      <c r="O354" s="144"/>
      <c r="P354" s="144" t="s">
        <v>5538</v>
      </c>
      <c r="Q354" s="144" t="s">
        <v>572</v>
      </c>
      <c r="R354" s="144" t="s">
        <v>5539</v>
      </c>
      <c r="S354" s="144" t="s">
        <v>5540</v>
      </c>
      <c r="T354" s="144" t="s">
        <v>5541</v>
      </c>
      <c r="U354" s="144"/>
      <c r="V354" s="144"/>
      <c r="W354" s="144" t="s">
        <v>5542</v>
      </c>
      <c r="X354" s="144" t="s">
        <v>5543</v>
      </c>
      <c r="Y354" s="144" t="s">
        <v>5544</v>
      </c>
      <c r="Z354" s="144" t="s">
        <v>5545</v>
      </c>
      <c r="AA354" s="144" t="s">
        <v>5546</v>
      </c>
      <c r="AB354" s="144"/>
      <c r="AC354" s="144"/>
      <c r="AD354" s="144" t="s">
        <v>639</v>
      </c>
      <c r="AE354" s="144" t="s">
        <v>5372</v>
      </c>
      <c r="AF354" s="144" t="s">
        <v>5547</v>
      </c>
      <c r="AG354" s="144" t="s">
        <v>5548</v>
      </c>
      <c r="AH354" s="144" t="s">
        <v>5549</v>
      </c>
      <c r="AI354" s="144"/>
      <c r="AJ354" s="156"/>
      <c r="AK354" s="156"/>
      <c r="AL354" s="156">
        <f t="shared" si="15"/>
        <v>0</v>
      </c>
      <c r="AM354" s="156"/>
      <c r="AN354" s="156"/>
      <c r="AO354" s="156"/>
      <c r="AP354" s="156"/>
      <c r="AQ354" s="156"/>
      <c r="AR354" s="156"/>
      <c r="AS354" s="156"/>
      <c r="AT354" s="156"/>
      <c r="AU354" s="156"/>
      <c r="AV354" s="156"/>
      <c r="AW354" s="156"/>
      <c r="AX354" s="242"/>
      <c r="AY354" s="243"/>
      <c r="AZ354" s="156">
        <f t="shared" si="16"/>
        <v>22</v>
      </c>
      <c r="BA354" s="156">
        <f t="shared" si="17"/>
        <v>22</v>
      </c>
      <c r="BB354" s="156">
        <f>VLOOKUP(A354,过21点!A:AS,45,0)</f>
        <v>3</v>
      </c>
      <c r="BC354" s="156">
        <f>VLOOKUP(A354,过21点!A:AT,46,0)</f>
        <v>5</v>
      </c>
      <c r="BD354" s="156"/>
      <c r="BE354" s="156">
        <f>VLOOKUP(A354,过21点!A:AV,48,0)</f>
        <v>0.25</v>
      </c>
      <c r="BF354" s="156"/>
      <c r="BG354" s="156"/>
    </row>
    <row r="355" customHeight="1" spans="1:59">
      <c r="A355" s="199" t="s">
        <v>5550</v>
      </c>
      <c r="B355" s="199" t="s">
        <v>53</v>
      </c>
      <c r="C355" s="199" t="s">
        <v>5551</v>
      </c>
      <c r="D355" s="199" t="s">
        <v>5552</v>
      </c>
      <c r="E355" s="144"/>
      <c r="F355" s="144"/>
      <c r="G355" s="144"/>
      <c r="H355" s="144"/>
      <c r="I355" s="144"/>
      <c r="J355" s="144"/>
      <c r="K355" s="144"/>
      <c r="L355" s="144"/>
      <c r="M355" s="144"/>
      <c r="N355" s="144"/>
      <c r="O355" s="144"/>
      <c r="P355" s="144"/>
      <c r="Q355" s="144"/>
      <c r="R355" s="144"/>
      <c r="S355" s="144"/>
      <c r="T355" s="144"/>
      <c r="U355" s="144"/>
      <c r="V355" s="144"/>
      <c r="W355" s="142" t="s">
        <v>5553</v>
      </c>
      <c r="X355" s="144" t="s">
        <v>5554</v>
      </c>
      <c r="Y355" s="144" t="s">
        <v>5555</v>
      </c>
      <c r="Z355" s="144" t="s">
        <v>5556</v>
      </c>
      <c r="AA355" s="144" t="s">
        <v>5557</v>
      </c>
      <c r="AB355" s="144"/>
      <c r="AC355" s="144"/>
      <c r="AD355" s="144" t="s">
        <v>2116</v>
      </c>
      <c r="AE355" s="143" t="s">
        <v>3362</v>
      </c>
      <c r="AF355" s="143" t="s">
        <v>1808</v>
      </c>
      <c r="AG355" s="246" t="s">
        <v>847</v>
      </c>
      <c r="AH355" s="144" t="s">
        <v>3534</v>
      </c>
      <c r="AI355" s="144"/>
      <c r="AJ355" s="156"/>
      <c r="AK355" s="156">
        <v>3</v>
      </c>
      <c r="AL355" s="156">
        <f t="shared" si="15"/>
        <v>3</v>
      </c>
      <c r="AM355" s="156"/>
      <c r="AN355" s="156"/>
      <c r="AO355" s="156"/>
      <c r="AP355" s="156"/>
      <c r="AQ355" s="156"/>
      <c r="AR355" s="156"/>
      <c r="AS355" s="156"/>
      <c r="AT355" s="156"/>
      <c r="AU355" s="156"/>
      <c r="AV355" s="156">
        <f>VLOOKUP(A355,入职!A:L,12,0)</f>
        <v>12</v>
      </c>
      <c r="AW355" s="156"/>
      <c r="AX355" s="242">
        <f>VLOOKUP(A355,入职!A:I,9,0)</f>
        <v>43178</v>
      </c>
      <c r="AY355" s="243"/>
      <c r="AZ355" s="156">
        <f t="shared" si="16"/>
        <v>10</v>
      </c>
      <c r="BA355" s="156">
        <f t="shared" si="17"/>
        <v>10</v>
      </c>
      <c r="BB355" s="156">
        <f>VLOOKUP(A355,过21点!A:AS,45,0)</f>
        <v>0</v>
      </c>
      <c r="BC355" s="156">
        <f>VLOOKUP(A355,过21点!A:AT,46,0)</f>
        <v>0</v>
      </c>
      <c r="BD355" s="156"/>
      <c r="BE355" s="156">
        <f>VLOOKUP(A355,过21点!A:AV,48,0)</f>
        <v>0</v>
      </c>
      <c r="BF355" s="156"/>
      <c r="BG355" s="156"/>
    </row>
    <row r="356" customHeight="1" spans="1:59">
      <c r="A356" s="199" t="s">
        <v>5558</v>
      </c>
      <c r="B356" s="199" t="s">
        <v>53</v>
      </c>
      <c r="C356" s="199" t="s">
        <v>5551</v>
      </c>
      <c r="D356" s="199" t="s">
        <v>5559</v>
      </c>
      <c r="E356" s="144" t="s">
        <v>5560</v>
      </c>
      <c r="F356" s="143" t="s">
        <v>151</v>
      </c>
      <c r="G356" s="144"/>
      <c r="H356" s="144"/>
      <c r="I356" s="144" t="s">
        <v>3601</v>
      </c>
      <c r="J356" s="144" t="s">
        <v>1849</v>
      </c>
      <c r="K356" s="144" t="s">
        <v>3821</v>
      </c>
      <c r="L356" s="144" t="s">
        <v>2840</v>
      </c>
      <c r="M356" s="144" t="s">
        <v>3596</v>
      </c>
      <c r="N356" s="144"/>
      <c r="O356" s="144"/>
      <c r="P356" s="144" t="s">
        <v>5561</v>
      </c>
      <c r="Q356" s="142" t="s">
        <v>4115</v>
      </c>
      <c r="R356" s="144" t="s">
        <v>3881</v>
      </c>
      <c r="S356" s="142" t="s">
        <v>5562</v>
      </c>
      <c r="T356" s="142" t="s">
        <v>5563</v>
      </c>
      <c r="U356" s="144"/>
      <c r="V356" s="144"/>
      <c r="W356" s="144" t="s">
        <v>5564</v>
      </c>
      <c r="X356" s="144" t="s">
        <v>2250</v>
      </c>
      <c r="Y356" s="144" t="s">
        <v>312</v>
      </c>
      <c r="Z356" s="144" t="s">
        <v>5565</v>
      </c>
      <c r="AA356" s="144" t="s">
        <v>3718</v>
      </c>
      <c r="AB356" s="144"/>
      <c r="AC356" s="144"/>
      <c r="AD356" s="144" t="s">
        <v>2861</v>
      </c>
      <c r="AE356" s="144" t="s">
        <v>4127</v>
      </c>
      <c r="AF356" s="246" t="s">
        <v>2243</v>
      </c>
      <c r="AG356" s="144" t="s">
        <v>3275</v>
      </c>
      <c r="AH356" s="144" t="s">
        <v>1854</v>
      </c>
      <c r="AI356" s="144"/>
      <c r="AJ356" s="156">
        <v>3</v>
      </c>
      <c r="AK356" s="156">
        <f>VLOOKUP(A356,匹配!A:B,2,0)</f>
        <v>1</v>
      </c>
      <c r="AL356" s="156">
        <f t="shared" si="15"/>
        <v>4</v>
      </c>
      <c r="AM356" s="156">
        <f>VLOOKUP(A356,匹配!E:L,8,0)</f>
        <v>0</v>
      </c>
      <c r="AN356" s="156">
        <f>VLOOKUP(A356,匹配!E:F,2,0)</f>
        <v>0</v>
      </c>
      <c r="AO356" s="156"/>
      <c r="AP356" s="156">
        <f>VLOOKUP(A356,匹配!E:H,4,0)</f>
        <v>0</v>
      </c>
      <c r="AQ356" s="156">
        <f>VLOOKUP(A356,匹配!E:N,10,0)</f>
        <v>0</v>
      </c>
      <c r="AR356" s="156">
        <f>VLOOKUP(A356,匹配!E:I,5,0)</f>
        <v>0.5</v>
      </c>
      <c r="AS356" s="156">
        <f>VLOOKUP(A356,匹配!E:K,7,0)</f>
        <v>0</v>
      </c>
      <c r="AT356" s="156"/>
      <c r="AU356" s="156">
        <f>VLOOKUP(A356,匹配!E:M,9,0)</f>
        <v>0</v>
      </c>
      <c r="AV356" s="156"/>
      <c r="AW356" s="156"/>
      <c r="AX356" s="242"/>
      <c r="AY356" s="243"/>
      <c r="AZ356" s="156">
        <f t="shared" si="16"/>
        <v>21.5</v>
      </c>
      <c r="BA356" s="156">
        <f t="shared" si="17"/>
        <v>21.5</v>
      </c>
      <c r="BB356" s="156">
        <f>VLOOKUP(A356,过21点!A:AS,45,0)</f>
        <v>1</v>
      </c>
      <c r="BC356" s="156">
        <f>VLOOKUP(A356,过21点!A:AT,46,0)</f>
        <v>1</v>
      </c>
      <c r="BD356" s="156"/>
      <c r="BE356" s="156">
        <f>VLOOKUP(A356,过21点!A:AV,48,0)</f>
        <v>0</v>
      </c>
      <c r="BF356" s="156"/>
      <c r="BG356" s="156"/>
    </row>
    <row r="357" customHeight="1" spans="1:59">
      <c r="A357" s="199" t="s">
        <v>5566</v>
      </c>
      <c r="B357" s="199" t="s">
        <v>53</v>
      </c>
      <c r="C357" s="199" t="s">
        <v>5567</v>
      </c>
      <c r="D357" s="199" t="s">
        <v>5514</v>
      </c>
      <c r="E357" s="144" t="s">
        <v>325</v>
      </c>
      <c r="F357" s="142" t="s">
        <v>4718</v>
      </c>
      <c r="G357" s="144"/>
      <c r="H357" s="144"/>
      <c r="I357" s="144" t="s">
        <v>2009</v>
      </c>
      <c r="J357" s="144" t="s">
        <v>5568</v>
      </c>
      <c r="K357" s="144" t="s">
        <v>2870</v>
      </c>
      <c r="L357" s="144" t="s">
        <v>5569</v>
      </c>
      <c r="M357" s="144" t="s">
        <v>3821</v>
      </c>
      <c r="N357" s="144"/>
      <c r="O357" s="144"/>
      <c r="P357" s="144" t="s">
        <v>5570</v>
      </c>
      <c r="Q357" s="142" t="s">
        <v>5571</v>
      </c>
      <c r="R357" s="143" t="s">
        <v>151</v>
      </c>
      <c r="S357" s="143" t="s">
        <v>3323</v>
      </c>
      <c r="T357" s="144" t="s">
        <v>3718</v>
      </c>
      <c r="U357" s="144"/>
      <c r="V357" s="144"/>
      <c r="W357" s="144" t="s">
        <v>4809</v>
      </c>
      <c r="X357" s="144" t="s">
        <v>319</v>
      </c>
      <c r="Y357" s="142" t="s">
        <v>5571</v>
      </c>
      <c r="Z357" s="144" t="s">
        <v>1819</v>
      </c>
      <c r="AA357" s="142" t="s">
        <v>3719</v>
      </c>
      <c r="AB357" s="144"/>
      <c r="AC357" s="144"/>
      <c r="AD357" s="144" t="s">
        <v>319</v>
      </c>
      <c r="AE357" s="144" t="s">
        <v>4594</v>
      </c>
      <c r="AF357" s="143" t="s">
        <v>149</v>
      </c>
      <c r="AG357" s="144" t="s">
        <v>922</v>
      </c>
      <c r="AH357" s="144" t="s">
        <v>323</v>
      </c>
      <c r="AI357" s="144"/>
      <c r="AJ357" s="156">
        <v>4</v>
      </c>
      <c r="AK357" s="156">
        <v>3</v>
      </c>
      <c r="AL357" s="156">
        <f t="shared" si="15"/>
        <v>7</v>
      </c>
      <c r="AM357" s="156"/>
      <c r="AN357" s="156"/>
      <c r="AO357" s="156"/>
      <c r="AP357" s="156"/>
      <c r="AQ357" s="156"/>
      <c r="AR357" s="156"/>
      <c r="AS357" s="156"/>
      <c r="AT357" s="156"/>
      <c r="AU357" s="156"/>
      <c r="AV357" s="156"/>
      <c r="AW357" s="156"/>
      <c r="AX357" s="242"/>
      <c r="AY357" s="243"/>
      <c r="AZ357" s="156">
        <f t="shared" si="16"/>
        <v>22</v>
      </c>
      <c r="BA357" s="156">
        <f t="shared" si="17"/>
        <v>22</v>
      </c>
      <c r="BB357" s="156">
        <f>VLOOKUP(A357,过21点!A:AS,45,0)</f>
        <v>0</v>
      </c>
      <c r="BC357" s="156">
        <f>VLOOKUP(A357,过21点!A:AT,46,0)</f>
        <v>0</v>
      </c>
      <c r="BD357" s="156"/>
      <c r="BE357" s="156">
        <f>VLOOKUP(A357,过21点!A:AV,48,0)</f>
        <v>0</v>
      </c>
      <c r="BF357" s="156"/>
      <c r="BG357" s="156"/>
    </row>
    <row r="358" customHeight="1" spans="1:59">
      <c r="A358" s="199" t="s">
        <v>5572</v>
      </c>
      <c r="B358" s="199" t="s">
        <v>53</v>
      </c>
      <c r="C358" s="199" t="s">
        <v>5567</v>
      </c>
      <c r="D358" s="199" t="s">
        <v>5573</v>
      </c>
      <c r="E358" s="143" t="s">
        <v>3924</v>
      </c>
      <c r="F358" s="144" t="s">
        <v>4973</v>
      </c>
      <c r="G358" s="144"/>
      <c r="H358" s="144"/>
      <c r="I358" s="142" t="s">
        <v>5574</v>
      </c>
      <c r="J358" s="144" t="s">
        <v>276</v>
      </c>
      <c r="K358" s="144" t="s">
        <v>2861</v>
      </c>
      <c r="L358" s="144" t="s">
        <v>5452</v>
      </c>
      <c r="M358" s="144" t="s">
        <v>1807</v>
      </c>
      <c r="N358" s="144"/>
      <c r="O358" s="144"/>
      <c r="P358" s="144" t="s">
        <v>4590</v>
      </c>
      <c r="Q358" s="143" t="s">
        <v>3997</v>
      </c>
      <c r="R358" s="143"/>
      <c r="S358" s="143"/>
      <c r="T358" s="143"/>
      <c r="U358" s="144"/>
      <c r="V358" s="144"/>
      <c r="W358" s="142" t="s">
        <v>5575</v>
      </c>
      <c r="X358" s="144" t="s">
        <v>2913</v>
      </c>
      <c r="Y358" s="144" t="s">
        <v>744</v>
      </c>
      <c r="Z358" s="144" t="s">
        <v>283</v>
      </c>
      <c r="AA358" s="144" t="s">
        <v>1179</v>
      </c>
      <c r="AB358" s="144"/>
      <c r="AC358" s="144"/>
      <c r="AD358" s="142" t="s">
        <v>5576</v>
      </c>
      <c r="AE358" s="144" t="s">
        <v>1141</v>
      </c>
      <c r="AF358" s="143"/>
      <c r="AG358" s="143"/>
      <c r="AH358" s="143"/>
      <c r="AI358" s="143"/>
      <c r="AJ358" s="156">
        <v>3</v>
      </c>
      <c r="AK358" s="156">
        <f>VLOOKUP(A358,匹配!A:B,2,0)</f>
        <v>1</v>
      </c>
      <c r="AL358" s="156">
        <f t="shared" si="15"/>
        <v>4</v>
      </c>
      <c r="AM358" s="156">
        <f>VLOOKUP(A358,匹配!E:L,8,0)</f>
        <v>0.625</v>
      </c>
      <c r="AN358" s="156">
        <f>VLOOKUP(A358,匹配!E:F,2,0)</f>
        <v>0</v>
      </c>
      <c r="AO358" s="156"/>
      <c r="AP358" s="156">
        <f>VLOOKUP(A358,匹配!E:H,4,0)</f>
        <v>0</v>
      </c>
      <c r="AQ358" s="156">
        <f>VLOOKUP(A358,匹配!E:N,10,0)</f>
        <v>0</v>
      </c>
      <c r="AR358" s="156">
        <f>VLOOKUP(A358,匹配!E:I,5,0)</f>
        <v>0</v>
      </c>
      <c r="AS358" s="156">
        <f>VLOOKUP(A358,匹配!E:K,7,0)</f>
        <v>0</v>
      </c>
      <c r="AT358" s="156">
        <f>VLOOKUP(A358,匹配!V:W,2,0)</f>
        <v>7</v>
      </c>
      <c r="AU358" s="156">
        <f>VLOOKUP(A358,匹配!E:M,9,0)</f>
        <v>0</v>
      </c>
      <c r="AV358" s="156"/>
      <c r="AW358" s="156"/>
      <c r="AX358" s="242"/>
      <c r="AY358" s="243"/>
      <c r="AZ358" s="156">
        <f t="shared" si="16"/>
        <v>21.375</v>
      </c>
      <c r="BA358" s="156">
        <f t="shared" si="17"/>
        <v>21.375</v>
      </c>
      <c r="BB358" s="156">
        <f>VLOOKUP(A358,过21点!A:AS,45,0)</f>
        <v>0</v>
      </c>
      <c r="BC358" s="156">
        <f>VLOOKUP(A358,过21点!A:AT,46,0)</f>
        <v>0</v>
      </c>
      <c r="BD358" s="156"/>
      <c r="BE358" s="156">
        <f>VLOOKUP(A358,过21点!A:AV,48,0)</f>
        <v>0</v>
      </c>
      <c r="BF358" s="156"/>
      <c r="BG358" s="156"/>
    </row>
    <row r="359" customHeight="1" spans="1:59">
      <c r="A359" s="240" t="s">
        <v>5577</v>
      </c>
      <c r="B359" s="199" t="s">
        <v>53</v>
      </c>
      <c r="C359" s="199" t="s">
        <v>5567</v>
      </c>
      <c r="D359" s="199" t="s">
        <v>5552</v>
      </c>
      <c r="E359" s="144"/>
      <c r="F359" s="144"/>
      <c r="G359" s="144"/>
      <c r="H359" s="144"/>
      <c r="I359" s="144"/>
      <c r="J359" s="144"/>
      <c r="K359" s="144"/>
      <c r="L359" s="144"/>
      <c r="M359" s="144"/>
      <c r="N359" s="144"/>
      <c r="O359" s="144"/>
      <c r="P359" s="144"/>
      <c r="Q359" s="144"/>
      <c r="R359" s="144"/>
      <c r="S359" s="144"/>
      <c r="T359" s="144"/>
      <c r="U359" s="144"/>
      <c r="V359" s="144"/>
      <c r="W359" s="142" t="s">
        <v>5578</v>
      </c>
      <c r="X359" s="144" t="s">
        <v>5579</v>
      </c>
      <c r="Y359" s="144" t="s">
        <v>5580</v>
      </c>
      <c r="Z359" s="144" t="s">
        <v>5581</v>
      </c>
      <c r="AA359" s="144" t="s">
        <v>5582</v>
      </c>
      <c r="AB359" s="144"/>
      <c r="AC359" s="144"/>
      <c r="AD359" s="144" t="s">
        <v>5583</v>
      </c>
      <c r="AE359" s="155" t="s">
        <v>5584</v>
      </c>
      <c r="AF359" s="144"/>
      <c r="AG359" s="144"/>
      <c r="AH359" s="144"/>
      <c r="AI359" s="144"/>
      <c r="AJ359" s="156"/>
      <c r="AK359" s="156"/>
      <c r="AL359" s="156">
        <f t="shared" si="15"/>
        <v>0</v>
      </c>
      <c r="AM359" s="156"/>
      <c r="AN359" s="156"/>
      <c r="AO359" s="156"/>
      <c r="AP359" s="156"/>
      <c r="AQ359" s="156"/>
      <c r="AR359" s="156"/>
      <c r="AS359" s="156"/>
      <c r="AT359" s="156"/>
      <c r="AU359" s="156"/>
      <c r="AV359" s="156">
        <f>VLOOKUP(A359,离职!A:D,4,0)</f>
        <v>15</v>
      </c>
      <c r="AW359" s="156"/>
      <c r="AX359" s="242">
        <f>VLOOKUP(A359,入职!A:I,9,0)</f>
        <v>43178</v>
      </c>
      <c r="AY359" s="243">
        <f>VLOOKUP(A359,离职!A:C,3,0)</f>
        <v>43186</v>
      </c>
      <c r="AZ359" s="156">
        <f t="shared" si="16"/>
        <v>7</v>
      </c>
      <c r="BA359" s="156">
        <f t="shared" si="17"/>
        <v>7</v>
      </c>
      <c r="BB359" s="156">
        <f>VLOOKUP(A359,过21点!A:AS,45,0)</f>
        <v>0</v>
      </c>
      <c r="BC359" s="156">
        <f>VLOOKUP(A359,过21点!A:AT,46,0)</f>
        <v>0</v>
      </c>
      <c r="BD359" s="156"/>
      <c r="BE359" s="156">
        <f>VLOOKUP(A359,过21点!A:AV,48,0)</f>
        <v>0</v>
      </c>
      <c r="BF359" s="156"/>
      <c r="BG359" s="156"/>
    </row>
    <row r="360" customHeight="1" spans="1:59">
      <c r="A360" s="199" t="s">
        <v>5585</v>
      </c>
      <c r="B360" s="199" t="s">
        <v>53</v>
      </c>
      <c r="C360" s="199" t="s">
        <v>5586</v>
      </c>
      <c r="D360" s="199" t="s">
        <v>5587</v>
      </c>
      <c r="E360" s="144" t="s">
        <v>5588</v>
      </c>
      <c r="F360" s="144" t="s">
        <v>5589</v>
      </c>
      <c r="G360" s="144"/>
      <c r="H360" s="144"/>
      <c r="I360" s="144" t="s">
        <v>2219</v>
      </c>
      <c r="J360" s="144" t="s">
        <v>2919</v>
      </c>
      <c r="K360" s="144" t="s">
        <v>5590</v>
      </c>
      <c r="L360" s="144" t="s">
        <v>2545</v>
      </c>
      <c r="M360" s="144" t="s">
        <v>5591</v>
      </c>
      <c r="N360" s="144"/>
      <c r="O360" s="144"/>
      <c r="P360" s="144" t="s">
        <v>5592</v>
      </c>
      <c r="Q360" s="144" t="s">
        <v>5593</v>
      </c>
      <c r="R360" s="144" t="s">
        <v>5594</v>
      </c>
      <c r="S360" s="144" t="s">
        <v>5595</v>
      </c>
      <c r="T360" s="144" t="s">
        <v>5596</v>
      </c>
      <c r="U360" s="144"/>
      <c r="V360" s="144"/>
      <c r="W360" s="144" t="s">
        <v>4088</v>
      </c>
      <c r="X360" s="144" t="s">
        <v>3150</v>
      </c>
      <c r="Y360" s="144" t="s">
        <v>4829</v>
      </c>
      <c r="Z360" s="142" t="s">
        <v>5597</v>
      </c>
      <c r="AA360" s="144" t="s">
        <v>5094</v>
      </c>
      <c r="AB360" s="144"/>
      <c r="AC360" s="144"/>
      <c r="AD360" s="143"/>
      <c r="AE360" s="143"/>
      <c r="AF360" s="144" t="s">
        <v>5598</v>
      </c>
      <c r="AG360" s="144" t="s">
        <v>3275</v>
      </c>
      <c r="AH360" s="144" t="s">
        <v>850</v>
      </c>
      <c r="AI360" s="144"/>
      <c r="AJ360" s="156">
        <v>1</v>
      </c>
      <c r="AK360" s="156"/>
      <c r="AL360" s="156">
        <f t="shared" si="15"/>
        <v>1</v>
      </c>
      <c r="AM360" s="156">
        <f>VLOOKUP(A360,匹配!E:L,8,0)</f>
        <v>2</v>
      </c>
      <c r="AN360" s="156">
        <f>VLOOKUP(A360,匹配!E:F,2,0)</f>
        <v>0</v>
      </c>
      <c r="AO360" s="156"/>
      <c r="AP360" s="156">
        <f>VLOOKUP(A360,匹配!E:H,4,0)</f>
        <v>0</v>
      </c>
      <c r="AQ360" s="156">
        <f>VLOOKUP(A360,匹配!E:N,10,0)</f>
        <v>0</v>
      </c>
      <c r="AR360" s="156">
        <f>VLOOKUP(A360,匹配!E:I,5,0)</f>
        <v>0</v>
      </c>
      <c r="AS360" s="156">
        <f>VLOOKUP(A360,匹配!E:K,7,0)</f>
        <v>0</v>
      </c>
      <c r="AT360" s="156"/>
      <c r="AU360" s="156">
        <f>VLOOKUP(A360,匹配!E:M,9,0)</f>
        <v>0</v>
      </c>
      <c r="AV360" s="156"/>
      <c r="AW360" s="156"/>
      <c r="AX360" s="242"/>
      <c r="AY360" s="243"/>
      <c r="AZ360" s="156">
        <f t="shared" si="16"/>
        <v>20</v>
      </c>
      <c r="BA360" s="156">
        <f t="shared" si="17"/>
        <v>20</v>
      </c>
      <c r="BB360" s="156">
        <f>VLOOKUP(A360,过21点!A:AS,45,0)</f>
        <v>0</v>
      </c>
      <c r="BC360" s="156">
        <f>VLOOKUP(A360,过21点!A:AT,46,0)</f>
        <v>2</v>
      </c>
      <c r="BD360" s="156"/>
      <c r="BE360" s="156">
        <f>VLOOKUP(A360,过21点!A:AV,48,0)</f>
        <v>0</v>
      </c>
      <c r="BF360" s="156"/>
      <c r="BG360" s="156"/>
    </row>
    <row r="361" customHeight="1" spans="1:59">
      <c r="A361" s="199" t="s">
        <v>5599</v>
      </c>
      <c r="B361" s="199" t="s">
        <v>53</v>
      </c>
      <c r="C361" s="199" t="s">
        <v>5586</v>
      </c>
      <c r="D361" s="199" t="s">
        <v>5587</v>
      </c>
      <c r="E361" s="144" t="s">
        <v>5600</v>
      </c>
      <c r="F361" s="144" t="s">
        <v>3863</v>
      </c>
      <c r="G361" s="144"/>
      <c r="H361" s="144"/>
      <c r="I361" s="144" t="s">
        <v>5601</v>
      </c>
      <c r="J361" s="144" t="s">
        <v>5602</v>
      </c>
      <c r="K361" s="144" t="s">
        <v>3820</v>
      </c>
      <c r="L361" s="144" t="s">
        <v>1931</v>
      </c>
      <c r="M361" s="144" t="s">
        <v>5515</v>
      </c>
      <c r="N361" s="144"/>
      <c r="O361" s="144"/>
      <c r="P361" s="144" t="s">
        <v>2871</v>
      </c>
      <c r="Q361" s="144" t="s">
        <v>5603</v>
      </c>
      <c r="R361" s="143"/>
      <c r="S361" s="143"/>
      <c r="T361" s="143"/>
      <c r="U361" s="144"/>
      <c r="V361" s="144"/>
      <c r="W361" s="144" t="s">
        <v>5604</v>
      </c>
      <c r="X361" s="144" t="s">
        <v>450</v>
      </c>
      <c r="Y361" s="144" t="s">
        <v>3927</v>
      </c>
      <c r="Z361" s="144" t="s">
        <v>3867</v>
      </c>
      <c r="AA361" s="144" t="s">
        <v>2861</v>
      </c>
      <c r="AB361" s="144"/>
      <c r="AC361" s="144"/>
      <c r="AD361" s="144" t="s">
        <v>3859</v>
      </c>
      <c r="AE361" s="144" t="s">
        <v>309</v>
      </c>
      <c r="AF361" s="143"/>
      <c r="AG361" s="143"/>
      <c r="AH361" s="143"/>
      <c r="AI361" s="144"/>
      <c r="AJ361" s="156"/>
      <c r="AK361" s="156"/>
      <c r="AL361" s="156">
        <f t="shared" si="15"/>
        <v>0</v>
      </c>
      <c r="AM361" s="156"/>
      <c r="AN361" s="156"/>
      <c r="AO361" s="156"/>
      <c r="AP361" s="156"/>
      <c r="AQ361" s="156"/>
      <c r="AR361" s="156"/>
      <c r="AS361" s="156"/>
      <c r="AT361" s="156">
        <f>VLOOKUP(A361,匹配!V:W,2,0)</f>
        <v>6</v>
      </c>
      <c r="AU361" s="156"/>
      <c r="AV361" s="156"/>
      <c r="AW361" s="156"/>
      <c r="AX361" s="242"/>
      <c r="AY361" s="243"/>
      <c r="AZ361" s="156">
        <f t="shared" si="16"/>
        <v>22</v>
      </c>
      <c r="BA361" s="156">
        <f t="shared" si="17"/>
        <v>22</v>
      </c>
      <c r="BB361" s="156">
        <f>VLOOKUP(A361,过21点!A:AS,45,0)</f>
        <v>0</v>
      </c>
      <c r="BC361" s="156">
        <f>VLOOKUP(A361,过21点!A:AT,46,0)</f>
        <v>0</v>
      </c>
      <c r="BD361" s="156"/>
      <c r="BE361" s="156">
        <f>VLOOKUP(A361,过21点!A:AV,48,0)</f>
        <v>0</v>
      </c>
      <c r="BF361" s="156"/>
      <c r="BG361" s="156"/>
    </row>
    <row r="362" customHeight="1" spans="1:59">
      <c r="A362" s="199" t="s">
        <v>5605</v>
      </c>
      <c r="B362" s="199" t="s">
        <v>53</v>
      </c>
      <c r="C362" s="199" t="s">
        <v>5586</v>
      </c>
      <c r="D362" s="199" t="s">
        <v>5552</v>
      </c>
      <c r="E362" s="144" t="s">
        <v>5606</v>
      </c>
      <c r="F362" s="144" t="s">
        <v>2915</v>
      </c>
      <c r="G362" s="144"/>
      <c r="H362" s="144"/>
      <c r="I362" s="144" t="s">
        <v>5607</v>
      </c>
      <c r="J362" s="144" t="s">
        <v>5598</v>
      </c>
      <c r="K362" s="144" t="s">
        <v>5608</v>
      </c>
      <c r="L362" s="144" t="s">
        <v>5609</v>
      </c>
      <c r="M362" s="144" t="s">
        <v>3745</v>
      </c>
      <c r="N362" s="144"/>
      <c r="O362" s="144"/>
      <c r="P362" s="144" t="s">
        <v>5504</v>
      </c>
      <c r="Q362" s="144" t="s">
        <v>3456</v>
      </c>
      <c r="R362" s="144" t="s">
        <v>5610</v>
      </c>
      <c r="S362" s="144" t="s">
        <v>5611</v>
      </c>
      <c r="T362" s="144" t="s">
        <v>4012</v>
      </c>
      <c r="U362" s="144"/>
      <c r="V362" s="144"/>
      <c r="W362" s="144" t="s">
        <v>5612</v>
      </c>
      <c r="X362" s="144" t="s">
        <v>4783</v>
      </c>
      <c r="Y362" s="144" t="s">
        <v>5613</v>
      </c>
      <c r="Z362" s="144" t="s">
        <v>5614</v>
      </c>
      <c r="AA362" s="144" t="s">
        <v>5615</v>
      </c>
      <c r="AB362" s="144"/>
      <c r="AC362" s="144"/>
      <c r="AD362" s="144" t="s">
        <v>2540</v>
      </c>
      <c r="AE362" s="144" t="s">
        <v>5616</v>
      </c>
      <c r="AF362" s="144" t="s">
        <v>1805</v>
      </c>
      <c r="AG362" s="144" t="s">
        <v>5592</v>
      </c>
      <c r="AH362" s="144" t="s">
        <v>5185</v>
      </c>
      <c r="AI362" s="144"/>
      <c r="AJ362" s="156"/>
      <c r="AK362" s="156"/>
      <c r="AL362" s="156">
        <f t="shared" si="15"/>
        <v>0</v>
      </c>
      <c r="AM362" s="156"/>
      <c r="AN362" s="156"/>
      <c r="AO362" s="156"/>
      <c r="AP362" s="156"/>
      <c r="AQ362" s="156"/>
      <c r="AR362" s="156"/>
      <c r="AS362" s="156"/>
      <c r="AT362" s="156"/>
      <c r="AU362" s="156"/>
      <c r="AV362" s="156"/>
      <c r="AW362" s="156"/>
      <c r="AX362" s="242"/>
      <c r="AY362" s="243"/>
      <c r="AZ362" s="156">
        <f t="shared" si="16"/>
        <v>22</v>
      </c>
      <c r="BA362" s="156">
        <f t="shared" si="17"/>
        <v>22</v>
      </c>
      <c r="BB362" s="156">
        <f>VLOOKUP(A362,过21点!A:AS,45,0)</f>
        <v>1</v>
      </c>
      <c r="BC362" s="156">
        <f>VLOOKUP(A362,过21点!A:AT,46,0)</f>
        <v>4</v>
      </c>
      <c r="BD362" s="156"/>
      <c r="BE362" s="156">
        <f>VLOOKUP(A362,过21点!A:AV,48,0)</f>
        <v>0</v>
      </c>
      <c r="BF362" s="156"/>
      <c r="BG362" s="156"/>
    </row>
    <row r="363" customHeight="1" spans="1:59">
      <c r="A363" s="199" t="s">
        <v>5617</v>
      </c>
      <c r="B363" s="199" t="s">
        <v>53</v>
      </c>
      <c r="C363" s="199" t="s">
        <v>5586</v>
      </c>
      <c r="D363" s="199" t="s">
        <v>5618</v>
      </c>
      <c r="E363" s="143" t="s">
        <v>151</v>
      </c>
      <c r="F363" s="144" t="s">
        <v>2303</v>
      </c>
      <c r="G363" s="144"/>
      <c r="H363" s="144"/>
      <c r="I363" s="144" t="s">
        <v>4821</v>
      </c>
      <c r="J363" s="143" t="s">
        <v>5619</v>
      </c>
      <c r="K363" s="143"/>
      <c r="L363" s="143"/>
      <c r="M363" s="143"/>
      <c r="N363" s="144"/>
      <c r="O363" s="144"/>
      <c r="P363" s="144" t="s">
        <v>4361</v>
      </c>
      <c r="Q363" s="144" t="s">
        <v>5620</v>
      </c>
      <c r="R363" s="144" t="s">
        <v>439</v>
      </c>
      <c r="S363" s="144" t="s">
        <v>5621</v>
      </c>
      <c r="T363" s="144" t="s">
        <v>2338</v>
      </c>
      <c r="U363" s="144"/>
      <c r="V363" s="144"/>
      <c r="W363" s="144" t="s">
        <v>3329</v>
      </c>
      <c r="X363" s="144" t="s">
        <v>5622</v>
      </c>
      <c r="Y363" s="143" t="s">
        <v>5623</v>
      </c>
      <c r="Z363" s="144" t="s">
        <v>5624</v>
      </c>
      <c r="AA363" s="144" t="s">
        <v>2389</v>
      </c>
      <c r="AB363" s="144"/>
      <c r="AC363" s="144"/>
      <c r="AD363" s="144" t="s">
        <v>3586</v>
      </c>
      <c r="AE363" s="144" t="s">
        <v>5625</v>
      </c>
      <c r="AF363" s="144" t="s">
        <v>83</v>
      </c>
      <c r="AG363" s="143" t="s">
        <v>1955</v>
      </c>
      <c r="AH363" s="144" t="s">
        <v>5626</v>
      </c>
      <c r="AI363" s="144"/>
      <c r="AJ363" s="156"/>
      <c r="AK363" s="156">
        <f>VLOOKUP(A363,匹配!A:B,2,0)</f>
        <v>2</v>
      </c>
      <c r="AL363" s="156">
        <f t="shared" si="15"/>
        <v>2</v>
      </c>
      <c r="AM363" s="156">
        <f>VLOOKUP(A363,匹配!E:L,8,0)</f>
        <v>4</v>
      </c>
      <c r="AN363" s="156">
        <f>VLOOKUP(A363,匹配!E:F,2,0)</f>
        <v>0</v>
      </c>
      <c r="AO363" s="156"/>
      <c r="AP363" s="156">
        <f>VLOOKUP(A363,匹配!E:H,4,0)</f>
        <v>0</v>
      </c>
      <c r="AQ363" s="156">
        <f>VLOOKUP(A363,匹配!E:N,10,0)</f>
        <v>0</v>
      </c>
      <c r="AR363" s="156">
        <f>VLOOKUP(A363,匹配!E:I,5,0)</f>
        <v>0</v>
      </c>
      <c r="AS363" s="156">
        <f>VLOOKUP(A363,匹配!E:K,7,0)</f>
        <v>0</v>
      </c>
      <c r="AT363" s="156"/>
      <c r="AU363" s="156">
        <f>VLOOKUP(A363,匹配!E:M,9,0)</f>
        <v>0.125</v>
      </c>
      <c r="AV363" s="156"/>
      <c r="AW363" s="156"/>
      <c r="AX363" s="242"/>
      <c r="AY363" s="243"/>
      <c r="AZ363" s="156">
        <f t="shared" si="16"/>
        <v>18</v>
      </c>
      <c r="BA363" s="156">
        <f t="shared" si="17"/>
        <v>18</v>
      </c>
      <c r="BB363" s="156">
        <f>VLOOKUP(A363,过21点!A:AS,45,0)</f>
        <v>3</v>
      </c>
      <c r="BC363" s="156">
        <f>VLOOKUP(A363,过21点!A:AT,46,0)</f>
        <v>10</v>
      </c>
      <c r="BD363" s="156"/>
      <c r="BE363" s="156">
        <f>VLOOKUP(A363,过21点!A:AV,48,0)</f>
        <v>0</v>
      </c>
      <c r="BF363" s="156"/>
      <c r="BG363" s="156"/>
    </row>
    <row r="364" customHeight="1" spans="1:59">
      <c r="A364" s="199" t="s">
        <v>5627</v>
      </c>
      <c r="B364" s="199" t="s">
        <v>53</v>
      </c>
      <c r="C364" s="199" t="s">
        <v>5586</v>
      </c>
      <c r="D364" s="199" t="s">
        <v>5514</v>
      </c>
      <c r="E364" s="142" t="s">
        <v>5628</v>
      </c>
      <c r="F364" s="143" t="s">
        <v>847</v>
      </c>
      <c r="G364" s="144"/>
      <c r="H364" s="144"/>
      <c r="I364" s="144" t="s">
        <v>5629</v>
      </c>
      <c r="J364" s="144" t="s">
        <v>2016</v>
      </c>
      <c r="K364" s="144" t="s">
        <v>5630</v>
      </c>
      <c r="L364" s="144" t="s">
        <v>5631</v>
      </c>
      <c r="M364" s="143" t="s">
        <v>3234</v>
      </c>
      <c r="N364" s="144"/>
      <c r="O364" s="144"/>
      <c r="P364" s="144" t="s">
        <v>5632</v>
      </c>
      <c r="Q364" s="144" t="s">
        <v>5633</v>
      </c>
      <c r="R364" s="144" t="s">
        <v>5634</v>
      </c>
      <c r="S364" s="144" t="s">
        <v>5635</v>
      </c>
      <c r="T364" s="144" t="s">
        <v>4960</v>
      </c>
      <c r="U364" s="144"/>
      <c r="V364" s="144"/>
      <c r="W364" s="144" t="s">
        <v>5636</v>
      </c>
      <c r="X364" s="144" t="s">
        <v>5637</v>
      </c>
      <c r="Y364" s="144" t="s">
        <v>5638</v>
      </c>
      <c r="Z364" s="144" t="s">
        <v>5639</v>
      </c>
      <c r="AA364" s="142" t="s">
        <v>2142</v>
      </c>
      <c r="AB364" s="144"/>
      <c r="AC364" s="144"/>
      <c r="AD364" s="144" t="s">
        <v>5640</v>
      </c>
      <c r="AE364" s="144" t="s">
        <v>153</v>
      </c>
      <c r="AF364" s="144" t="s">
        <v>153</v>
      </c>
      <c r="AG364" s="144" t="s">
        <v>438</v>
      </c>
      <c r="AH364" s="144" t="s">
        <v>277</v>
      </c>
      <c r="AI364" s="144"/>
      <c r="AJ364" s="156">
        <v>2</v>
      </c>
      <c r="AK364" s="156">
        <f>VLOOKUP(A364,匹配!A:B,2,0)</f>
        <v>1</v>
      </c>
      <c r="AL364" s="156">
        <f t="shared" si="15"/>
        <v>3</v>
      </c>
      <c r="AM364" s="156">
        <f>VLOOKUP(A364,匹配!E:L,8,0)</f>
        <v>0.625</v>
      </c>
      <c r="AN364" s="156">
        <f>VLOOKUP(A364,匹配!E:F,2,0)</f>
        <v>0</v>
      </c>
      <c r="AO364" s="156"/>
      <c r="AP364" s="156">
        <f>VLOOKUP(A364,匹配!E:H,4,0)</f>
        <v>0</v>
      </c>
      <c r="AQ364" s="156">
        <f>VLOOKUP(A364,匹配!E:N,10,0)</f>
        <v>0</v>
      </c>
      <c r="AR364" s="156">
        <f>VLOOKUP(A364,匹配!E:I,5,0)</f>
        <v>0</v>
      </c>
      <c r="AS364" s="156">
        <f>VLOOKUP(A364,匹配!E:K,7,0)</f>
        <v>0</v>
      </c>
      <c r="AT364" s="156"/>
      <c r="AU364" s="156">
        <f>VLOOKUP(A364,匹配!E:M,9,0)</f>
        <v>0</v>
      </c>
      <c r="AV364" s="156"/>
      <c r="AW364" s="156"/>
      <c r="AX364" s="242"/>
      <c r="AY364" s="243"/>
      <c r="AZ364" s="156">
        <f t="shared" si="16"/>
        <v>21.375</v>
      </c>
      <c r="BA364" s="156">
        <f t="shared" si="17"/>
        <v>21.375</v>
      </c>
      <c r="BB364" s="156">
        <f>VLOOKUP(A364,过21点!A:AS,45,0)</f>
        <v>2</v>
      </c>
      <c r="BC364" s="156">
        <f>VLOOKUP(A364,过21点!A:AT,46,0)</f>
        <v>3</v>
      </c>
      <c r="BD364" s="156"/>
      <c r="BE364" s="156">
        <f>VLOOKUP(A364,过21点!A:AV,48,0)</f>
        <v>0</v>
      </c>
      <c r="BF364" s="156"/>
      <c r="BG364" s="156"/>
    </row>
    <row r="365" customHeight="1" spans="1:59">
      <c r="A365" s="199" t="s">
        <v>5641</v>
      </c>
      <c r="B365" s="199" t="s">
        <v>53</v>
      </c>
      <c r="C365" s="199" t="s">
        <v>5586</v>
      </c>
      <c r="D365" s="199" t="s">
        <v>5642</v>
      </c>
      <c r="E365" s="144" t="s">
        <v>5643</v>
      </c>
      <c r="F365" s="144" t="s">
        <v>4590</v>
      </c>
      <c r="G365" s="144"/>
      <c r="H365" s="144"/>
      <c r="I365" s="144" t="s">
        <v>5644</v>
      </c>
      <c r="J365" s="144" t="s">
        <v>5645</v>
      </c>
      <c r="K365" s="144" t="s">
        <v>3814</v>
      </c>
      <c r="L365" s="144" t="s">
        <v>5631</v>
      </c>
      <c r="M365" s="144" t="s">
        <v>5646</v>
      </c>
      <c r="N365" s="144"/>
      <c r="O365" s="144"/>
      <c r="P365" s="144" t="s">
        <v>736</v>
      </c>
      <c r="Q365" s="144" t="s">
        <v>5647</v>
      </c>
      <c r="R365" s="144" t="s">
        <v>5648</v>
      </c>
      <c r="S365" s="144" t="s">
        <v>2331</v>
      </c>
      <c r="T365" s="144" t="s">
        <v>5649</v>
      </c>
      <c r="U365" s="144"/>
      <c r="V365" s="144"/>
      <c r="W365" s="144" t="s">
        <v>5650</v>
      </c>
      <c r="X365" s="144" t="s">
        <v>5651</v>
      </c>
      <c r="Y365" s="144" t="s">
        <v>5652</v>
      </c>
      <c r="Z365" s="144" t="s">
        <v>5653</v>
      </c>
      <c r="AA365" s="144" t="s">
        <v>5654</v>
      </c>
      <c r="AB365" s="144"/>
      <c r="AC365" s="144"/>
      <c r="AD365" s="144" t="s">
        <v>5655</v>
      </c>
      <c r="AE365" s="144" t="s">
        <v>5656</v>
      </c>
      <c r="AF365" s="143"/>
      <c r="AG365" s="143"/>
      <c r="AH365" s="143"/>
      <c r="AI365" s="144"/>
      <c r="AJ365" s="156"/>
      <c r="AK365" s="156"/>
      <c r="AL365" s="156">
        <f t="shared" si="15"/>
        <v>0</v>
      </c>
      <c r="AM365" s="156"/>
      <c r="AN365" s="156"/>
      <c r="AO365" s="156"/>
      <c r="AP365" s="156"/>
      <c r="AQ365" s="156"/>
      <c r="AR365" s="156"/>
      <c r="AS365" s="156"/>
      <c r="AT365" s="156">
        <f>VLOOKUP(A365,匹配!V:W,2,0)</f>
        <v>3</v>
      </c>
      <c r="AU365" s="156"/>
      <c r="AV365" s="156"/>
      <c r="AW365" s="156"/>
      <c r="AX365" s="242"/>
      <c r="AY365" s="243"/>
      <c r="AZ365" s="156">
        <f t="shared" si="16"/>
        <v>22</v>
      </c>
      <c r="BA365" s="156">
        <f t="shared" si="17"/>
        <v>22</v>
      </c>
      <c r="BB365" s="156">
        <f>VLOOKUP(A365,过21点!A:AS,45,0)</f>
        <v>3</v>
      </c>
      <c r="BC365" s="156">
        <f>VLOOKUP(A365,过21点!A:AT,46,0)</f>
        <v>10</v>
      </c>
      <c r="BD365" s="156"/>
      <c r="BE365" s="156">
        <f>VLOOKUP(A365,过21点!A:AV,48,0)</f>
        <v>0</v>
      </c>
      <c r="BF365" s="156"/>
      <c r="BG365" s="156"/>
    </row>
    <row r="366" customHeight="1" spans="1:59">
      <c r="A366" s="199" t="s">
        <v>5657</v>
      </c>
      <c r="B366" s="233" t="str">
        <f>VLOOKUP(A366,[1]Sheet1!$A:$B,2,0)</f>
        <v>上海嵩视文化传播有限公司</v>
      </c>
      <c r="C366" s="233" t="str">
        <f>VLOOKUP(A366,[1]Sheet1!$A:$C,3,0)</f>
        <v>嵩视</v>
      </c>
      <c r="D366" s="233" t="str">
        <f>VLOOKUP(A366,[1]Sheet1!$A:$F,6,0)</f>
        <v>PHP开发工程师</v>
      </c>
      <c r="E366" s="234"/>
      <c r="F366" s="234"/>
      <c r="G366" s="234"/>
      <c r="H366" s="234"/>
      <c r="I366" s="234"/>
      <c r="J366" s="234"/>
      <c r="K366" s="234"/>
      <c r="L366" s="234"/>
      <c r="M366" s="234"/>
      <c r="N366" s="234"/>
      <c r="O366" s="234"/>
      <c r="P366" s="234"/>
      <c r="Q366" s="234"/>
      <c r="R366" s="234"/>
      <c r="S366" s="234"/>
      <c r="T366" s="234"/>
      <c r="U366" s="234"/>
      <c r="V366" s="234"/>
      <c r="W366" s="234"/>
      <c r="X366" s="234"/>
      <c r="Y366" s="234"/>
      <c r="Z366" s="234"/>
      <c r="AA366" s="234"/>
      <c r="AB366" s="234"/>
      <c r="AC366" s="234"/>
      <c r="AD366" s="234"/>
      <c r="AE366" s="234"/>
      <c r="AF366" s="234"/>
      <c r="AG366" s="234"/>
      <c r="AH366" s="234"/>
      <c r="AI366" s="234"/>
      <c r="AJ366" s="156"/>
      <c r="AK366" s="156"/>
      <c r="AL366" s="156">
        <f t="shared" si="15"/>
        <v>0</v>
      </c>
      <c r="AM366" s="156"/>
      <c r="AN366" s="156"/>
      <c r="AO366" s="156"/>
      <c r="AP366" s="156"/>
      <c r="AQ366" s="156"/>
      <c r="AR366" s="156"/>
      <c r="AS366" s="156"/>
      <c r="AT366" s="156"/>
      <c r="AU366" s="156"/>
      <c r="AV366" s="156"/>
      <c r="AW366" s="156"/>
      <c r="AX366" s="242"/>
      <c r="AY366" s="243"/>
      <c r="AZ366" s="156">
        <f t="shared" si="16"/>
        <v>22</v>
      </c>
      <c r="BA366" s="156">
        <f t="shared" si="17"/>
        <v>22</v>
      </c>
      <c r="BB366" s="156">
        <f>VLOOKUP(A366,过21点!A:AS,45,0)</f>
        <v>0</v>
      </c>
      <c r="BC366" s="156">
        <f>VLOOKUP(A366,过21点!A:AT,46,0)</f>
        <v>0</v>
      </c>
      <c r="BD366" s="156"/>
      <c r="BE366" s="156">
        <f>VLOOKUP(A366,过21点!A:AV,48,0)</f>
        <v>0</v>
      </c>
      <c r="BF366" s="156"/>
      <c r="BG366" s="156"/>
    </row>
    <row r="367" customHeight="1" spans="1:59">
      <c r="A367" s="199" t="s">
        <v>5658</v>
      </c>
      <c r="B367" s="233" t="str">
        <f>VLOOKUP(A367,[1]Sheet1!$A:$B,2,0)</f>
        <v>上海嵩视文化传播有限公司</v>
      </c>
      <c r="C367" s="233" t="str">
        <f>VLOOKUP(A367,[1]Sheet1!$A:$C,3,0)</f>
        <v>嵩视</v>
      </c>
      <c r="D367" s="233" t="str">
        <f>VLOOKUP(A367,[1]Sheet1!$A:$F,6,0)</f>
        <v>C++开发工程师</v>
      </c>
      <c r="E367" s="234"/>
      <c r="F367" s="234"/>
      <c r="G367" s="234"/>
      <c r="H367" s="234"/>
      <c r="I367" s="249" t="s">
        <v>5659</v>
      </c>
      <c r="J367" s="234"/>
      <c r="K367" s="234"/>
      <c r="L367" s="249" t="s">
        <v>5660</v>
      </c>
      <c r="M367" s="234"/>
      <c r="N367" s="234"/>
      <c r="O367" s="234"/>
      <c r="P367" s="250"/>
      <c r="Q367" s="250"/>
      <c r="R367" s="250"/>
      <c r="S367" s="250"/>
      <c r="T367" s="250"/>
      <c r="U367" s="234"/>
      <c r="V367" s="234"/>
      <c r="W367" s="250"/>
      <c r="X367" s="250"/>
      <c r="Y367" s="250"/>
      <c r="Z367" s="234"/>
      <c r="AA367" s="249" t="s">
        <v>5659</v>
      </c>
      <c r="AB367" s="234"/>
      <c r="AC367" s="234"/>
      <c r="AD367" s="234"/>
      <c r="AE367" s="234"/>
      <c r="AF367" s="234"/>
      <c r="AG367" s="234"/>
      <c r="AH367" s="234"/>
      <c r="AI367" s="234"/>
      <c r="AJ367" s="156"/>
      <c r="AK367" s="156"/>
      <c r="AL367" s="156">
        <f t="shared" si="15"/>
        <v>0</v>
      </c>
      <c r="AM367" s="156"/>
      <c r="AN367" s="156"/>
      <c r="AO367" s="156"/>
      <c r="AP367" s="156"/>
      <c r="AQ367" s="156">
        <v>8</v>
      </c>
      <c r="AR367" s="156">
        <v>2</v>
      </c>
      <c r="AS367" s="156"/>
      <c r="AT367" s="156"/>
      <c r="AU367" s="156"/>
      <c r="AV367" s="156"/>
      <c r="AW367" s="156"/>
      <c r="AX367" s="242"/>
      <c r="AY367" s="243"/>
      <c r="AZ367" s="156">
        <f t="shared" si="16"/>
        <v>12</v>
      </c>
      <c r="BA367" s="156">
        <f t="shared" si="17"/>
        <v>12</v>
      </c>
      <c r="BB367" s="156">
        <f>VLOOKUP(A367,过21点!A:AS,45,0)</f>
        <v>0</v>
      </c>
      <c r="BC367" s="156">
        <f>VLOOKUP(A367,过21点!A:AT,46,0)</f>
        <v>0</v>
      </c>
      <c r="BD367" s="156"/>
      <c r="BE367" s="156">
        <f>VLOOKUP(A367,过21点!A:AV,48,0)</f>
        <v>0</v>
      </c>
      <c r="BF367" s="156"/>
      <c r="BG367" s="156"/>
    </row>
    <row r="368" customHeight="1" spans="1:59">
      <c r="A368" s="199" t="s">
        <v>5661</v>
      </c>
      <c r="B368" s="199" t="s">
        <v>53</v>
      </c>
      <c r="C368" s="199" t="s">
        <v>5662</v>
      </c>
      <c r="D368" s="199" t="s">
        <v>5663</v>
      </c>
      <c r="E368" s="144" t="s">
        <v>3443</v>
      </c>
      <c r="F368" s="144" t="s">
        <v>4776</v>
      </c>
      <c r="G368" s="144"/>
      <c r="H368" s="144"/>
      <c r="I368" s="144" t="s">
        <v>5664</v>
      </c>
      <c r="J368" s="144" t="s">
        <v>5665</v>
      </c>
      <c r="K368" s="144" t="s">
        <v>952</v>
      </c>
      <c r="L368" s="144" t="s">
        <v>5666</v>
      </c>
      <c r="M368" s="144" t="s">
        <v>5667</v>
      </c>
      <c r="N368" s="144"/>
      <c r="O368" s="144"/>
      <c r="P368" s="144" t="s">
        <v>5668</v>
      </c>
      <c r="Q368" s="144" t="s">
        <v>5669</v>
      </c>
      <c r="R368" s="144" t="s">
        <v>5670</v>
      </c>
      <c r="S368" s="144" t="s">
        <v>1907</v>
      </c>
      <c r="T368" s="143" t="s">
        <v>347</v>
      </c>
      <c r="U368" s="144"/>
      <c r="V368" s="144"/>
      <c r="W368" s="144" t="s">
        <v>3928</v>
      </c>
      <c r="X368" s="144" t="s">
        <v>5671</v>
      </c>
      <c r="Y368" s="144" t="s">
        <v>5672</v>
      </c>
      <c r="Z368" s="144" t="s">
        <v>5673</v>
      </c>
      <c r="AA368" s="144" t="s">
        <v>3392</v>
      </c>
      <c r="AB368" s="144"/>
      <c r="AC368" s="144"/>
      <c r="AD368" s="144" t="s">
        <v>5674</v>
      </c>
      <c r="AE368" s="144" t="s">
        <v>5675</v>
      </c>
      <c r="AF368" s="144" t="s">
        <v>5676</v>
      </c>
      <c r="AG368" s="144" t="s">
        <v>5677</v>
      </c>
      <c r="AH368" s="144" t="s">
        <v>5678</v>
      </c>
      <c r="AI368" s="144"/>
      <c r="AJ368" s="156"/>
      <c r="AK368" s="156">
        <f>VLOOKUP(A368,匹配!A:B,2,0)</f>
        <v>1</v>
      </c>
      <c r="AL368" s="156">
        <f t="shared" si="15"/>
        <v>1</v>
      </c>
      <c r="AM368" s="156"/>
      <c r="AN368" s="156"/>
      <c r="AO368" s="156"/>
      <c r="AP368" s="156"/>
      <c r="AQ368" s="156"/>
      <c r="AR368" s="156"/>
      <c r="AS368" s="156"/>
      <c r="AT368" s="156"/>
      <c r="AU368" s="156"/>
      <c r="AV368" s="156"/>
      <c r="AW368" s="156"/>
      <c r="AX368" s="242"/>
      <c r="AY368" s="243"/>
      <c r="AZ368" s="156">
        <f t="shared" si="16"/>
        <v>22</v>
      </c>
      <c r="BA368" s="156">
        <f t="shared" si="17"/>
        <v>22</v>
      </c>
      <c r="BB368" s="156">
        <f>VLOOKUP(A368,过21点!A:AS,45,0)</f>
        <v>0</v>
      </c>
      <c r="BC368" s="156">
        <f>VLOOKUP(A368,过21点!A:AT,46,0)</f>
        <v>2</v>
      </c>
      <c r="BD368" s="156"/>
      <c r="BE368" s="156">
        <f>VLOOKUP(A368,过21点!A:AV,48,0)</f>
        <v>0</v>
      </c>
      <c r="BF368" s="156"/>
      <c r="BG368" s="156"/>
    </row>
    <row r="369" customHeight="1" spans="1:59">
      <c r="A369" s="199" t="s">
        <v>5679</v>
      </c>
      <c r="B369" s="199" t="s">
        <v>53</v>
      </c>
      <c r="C369" s="199" t="s">
        <v>5680</v>
      </c>
      <c r="D369" s="199" t="s">
        <v>5681</v>
      </c>
      <c r="E369" s="143" t="s">
        <v>3730</v>
      </c>
      <c r="F369" s="143" t="s">
        <v>3049</v>
      </c>
      <c r="G369" s="144"/>
      <c r="H369" s="144"/>
      <c r="I369" s="143" t="s">
        <v>5682</v>
      </c>
      <c r="J369" s="144" t="s">
        <v>5683</v>
      </c>
      <c r="K369" s="144" t="s">
        <v>5684</v>
      </c>
      <c r="L369" s="212" t="s">
        <v>5685</v>
      </c>
      <c r="M369" s="144" t="s">
        <v>5686</v>
      </c>
      <c r="N369" s="144"/>
      <c r="O369" s="144"/>
      <c r="P369" s="144" t="s">
        <v>5687</v>
      </c>
      <c r="Q369" s="143" t="s">
        <v>5688</v>
      </c>
      <c r="R369" s="144" t="s">
        <v>5689</v>
      </c>
      <c r="S369" s="144" t="s">
        <v>5690</v>
      </c>
      <c r="T369" s="212" t="s">
        <v>5691</v>
      </c>
      <c r="U369" s="144"/>
      <c r="V369" s="144"/>
      <c r="W369" s="144" t="s">
        <v>5692</v>
      </c>
      <c r="X369" s="212" t="s">
        <v>5693</v>
      </c>
      <c r="Y369" s="142" t="s">
        <v>5694</v>
      </c>
      <c r="Z369" s="212" t="s">
        <v>5695</v>
      </c>
      <c r="AA369" s="142" t="s">
        <v>5696</v>
      </c>
      <c r="AB369" s="144"/>
      <c r="AC369" s="144"/>
      <c r="AD369" s="144" t="s">
        <v>5697</v>
      </c>
      <c r="AE369" s="144" t="s">
        <v>5698</v>
      </c>
      <c r="AF369" s="144" t="s">
        <v>5699</v>
      </c>
      <c r="AG369" s="212" t="s">
        <v>5700</v>
      </c>
      <c r="AH369" s="144" t="s">
        <v>5701</v>
      </c>
      <c r="AI369" s="144"/>
      <c r="AJ369" s="156"/>
      <c r="AK369" s="156">
        <f>VLOOKUP(A369,匹配!A:B,2,0)</f>
        <v>4</v>
      </c>
      <c r="AL369" s="156">
        <f t="shared" si="15"/>
        <v>4</v>
      </c>
      <c r="AM369" s="156"/>
      <c r="AN369" s="156"/>
      <c r="AO369" s="156"/>
      <c r="AP369" s="156"/>
      <c r="AQ369" s="156"/>
      <c r="AR369" s="156"/>
      <c r="AS369" s="156"/>
      <c r="AT369" s="156"/>
      <c r="AU369" s="156"/>
      <c r="AV369" s="156"/>
      <c r="AW369" s="156"/>
      <c r="AX369" s="242"/>
      <c r="AY369" s="243"/>
      <c r="AZ369" s="156">
        <f t="shared" si="16"/>
        <v>22</v>
      </c>
      <c r="BA369" s="156">
        <f t="shared" si="17"/>
        <v>22</v>
      </c>
      <c r="BB369" s="156">
        <f>VLOOKUP(A369,过21点!A:AS,45,0)</f>
        <v>2</v>
      </c>
      <c r="BC369" s="156">
        <f>VLOOKUP(A369,过21点!A:AT,46,0)</f>
        <v>2</v>
      </c>
      <c r="BD369" s="156"/>
      <c r="BE369" s="156">
        <f>VLOOKUP(A369,过21点!A:AV,48,0)</f>
        <v>0</v>
      </c>
      <c r="BF369" s="156"/>
      <c r="BG369" s="156"/>
    </row>
    <row r="370" customHeight="1" spans="1:59">
      <c r="A370" s="199" t="s">
        <v>5702</v>
      </c>
      <c r="B370" s="199" t="s">
        <v>53</v>
      </c>
      <c r="C370" s="199" t="s">
        <v>5703</v>
      </c>
      <c r="D370" s="199" t="s">
        <v>5704</v>
      </c>
      <c r="E370" s="144" t="s">
        <v>1837</v>
      </c>
      <c r="F370" s="144" t="s">
        <v>3727</v>
      </c>
      <c r="G370" s="144"/>
      <c r="H370" s="144"/>
      <c r="I370" s="144" t="s">
        <v>528</v>
      </c>
      <c r="J370" s="144" t="s">
        <v>5705</v>
      </c>
      <c r="K370" s="144" t="s">
        <v>5706</v>
      </c>
      <c r="L370" s="144" t="s">
        <v>5707</v>
      </c>
      <c r="M370" s="144" t="s">
        <v>583</v>
      </c>
      <c r="N370" s="144"/>
      <c r="O370" s="144"/>
      <c r="P370" s="144" t="s">
        <v>1647</v>
      </c>
      <c r="Q370" s="144" t="s">
        <v>1838</v>
      </c>
      <c r="R370" s="144" t="s">
        <v>5434</v>
      </c>
      <c r="S370" s="144" t="s">
        <v>2819</v>
      </c>
      <c r="T370" s="144" t="s">
        <v>5708</v>
      </c>
      <c r="U370" s="144"/>
      <c r="V370" s="144"/>
      <c r="W370" s="144" t="s">
        <v>5709</v>
      </c>
      <c r="X370" s="144" t="s">
        <v>5710</v>
      </c>
      <c r="Y370" s="144" t="s">
        <v>5711</v>
      </c>
      <c r="Z370" s="144" t="s">
        <v>583</v>
      </c>
      <c r="AA370" s="144" t="s">
        <v>5712</v>
      </c>
      <c r="AB370" s="144"/>
      <c r="AC370" s="144"/>
      <c r="AD370" s="144" t="s">
        <v>5164</v>
      </c>
      <c r="AE370" s="144" t="s">
        <v>290</v>
      </c>
      <c r="AF370" s="144" t="s">
        <v>5713</v>
      </c>
      <c r="AG370" s="144" t="s">
        <v>5714</v>
      </c>
      <c r="AH370" s="144" t="s">
        <v>2871</v>
      </c>
      <c r="AI370" s="144"/>
      <c r="AJ370" s="156"/>
      <c r="AK370" s="156"/>
      <c r="AL370" s="156">
        <f t="shared" si="15"/>
        <v>0</v>
      </c>
      <c r="AM370" s="156"/>
      <c r="AN370" s="156"/>
      <c r="AO370" s="156"/>
      <c r="AP370" s="156"/>
      <c r="AQ370" s="156"/>
      <c r="AR370" s="156"/>
      <c r="AS370" s="156"/>
      <c r="AT370" s="156"/>
      <c r="AU370" s="156"/>
      <c r="AV370" s="156"/>
      <c r="AW370" s="156"/>
      <c r="AX370" s="242"/>
      <c r="AY370" s="243"/>
      <c r="AZ370" s="156">
        <f t="shared" si="16"/>
        <v>22</v>
      </c>
      <c r="BA370" s="156">
        <f t="shared" si="17"/>
        <v>22</v>
      </c>
      <c r="BB370" s="156">
        <f>VLOOKUP(A370,过21点!A:AS,45,0)</f>
        <v>0</v>
      </c>
      <c r="BC370" s="156">
        <f>VLOOKUP(A370,过21点!A:AT,46,0)</f>
        <v>0</v>
      </c>
      <c r="BD370" s="156"/>
      <c r="BE370" s="156">
        <f>VLOOKUP(A370,过21点!A:AV,48,0)</f>
        <v>0</v>
      </c>
      <c r="BF370" s="156"/>
      <c r="BG370" s="156"/>
    </row>
    <row r="371" customHeight="1" spans="1:59">
      <c r="A371" s="199" t="s">
        <v>5715</v>
      </c>
      <c r="B371" s="199" t="s">
        <v>53</v>
      </c>
      <c r="C371" s="199" t="s">
        <v>5716</v>
      </c>
      <c r="D371" s="199" t="s">
        <v>5704</v>
      </c>
      <c r="E371" s="144" t="s">
        <v>4909</v>
      </c>
      <c r="F371" s="144" t="s">
        <v>5717</v>
      </c>
      <c r="G371" s="144"/>
      <c r="H371" s="144"/>
      <c r="I371" s="144" t="s">
        <v>5718</v>
      </c>
      <c r="J371" s="143" t="s">
        <v>159</v>
      </c>
      <c r="K371" s="144" t="s">
        <v>286</v>
      </c>
      <c r="L371" s="144" t="s">
        <v>5719</v>
      </c>
      <c r="M371" s="143" t="s">
        <v>5720</v>
      </c>
      <c r="N371" s="144"/>
      <c r="O371" s="144"/>
      <c r="P371" s="144" t="s">
        <v>1012</v>
      </c>
      <c r="Q371" s="144" t="s">
        <v>5721</v>
      </c>
      <c r="R371" s="144" t="s">
        <v>5722</v>
      </c>
      <c r="S371" s="143" t="s">
        <v>878</v>
      </c>
      <c r="T371" s="144" t="s">
        <v>5723</v>
      </c>
      <c r="U371" s="144"/>
      <c r="V371" s="144"/>
      <c r="W371" s="144" t="s">
        <v>5724</v>
      </c>
      <c r="X371" s="144" t="s">
        <v>5725</v>
      </c>
      <c r="Y371" s="144" t="s">
        <v>5726</v>
      </c>
      <c r="Z371" s="144" t="s">
        <v>5727</v>
      </c>
      <c r="AA371" s="143" t="s">
        <v>5728</v>
      </c>
      <c r="AB371" s="144"/>
      <c r="AC371" s="144"/>
      <c r="AD371" s="144" t="s">
        <v>5676</v>
      </c>
      <c r="AE371" s="144" t="s">
        <v>5729</v>
      </c>
      <c r="AF371" s="144" t="s">
        <v>177</v>
      </c>
      <c r="AG371" s="144" t="s">
        <v>3931</v>
      </c>
      <c r="AH371" s="144" t="s">
        <v>5565</v>
      </c>
      <c r="AI371" s="144"/>
      <c r="AJ371" s="156"/>
      <c r="AK371" s="156">
        <f>VLOOKUP(A371,匹配!A:B,2,0)</f>
        <v>3</v>
      </c>
      <c r="AL371" s="156">
        <f t="shared" si="15"/>
        <v>3</v>
      </c>
      <c r="AM371" s="156"/>
      <c r="AN371" s="156"/>
      <c r="AO371" s="156"/>
      <c r="AP371" s="156"/>
      <c r="AQ371" s="156"/>
      <c r="AR371" s="156"/>
      <c r="AS371" s="156"/>
      <c r="AT371" s="156">
        <f>VLOOKUP(A371,匹配!V:W,2,0)</f>
        <v>0.625</v>
      </c>
      <c r="AU371" s="156"/>
      <c r="AV371" s="156"/>
      <c r="AW371" s="156"/>
      <c r="AX371" s="242"/>
      <c r="AY371" s="243"/>
      <c r="AZ371" s="156">
        <f t="shared" si="16"/>
        <v>22</v>
      </c>
      <c r="BA371" s="156">
        <f t="shared" si="17"/>
        <v>22</v>
      </c>
      <c r="BB371" s="156">
        <f>VLOOKUP(A371,过21点!A:AS,45,0)</f>
        <v>2</v>
      </c>
      <c r="BC371" s="156">
        <f>VLOOKUP(A371,过21点!A:AT,46,0)</f>
        <v>4</v>
      </c>
      <c r="BD371" s="156"/>
      <c r="BE371" s="156">
        <f>VLOOKUP(A371,过21点!A:AV,48,0)</f>
        <v>0.25</v>
      </c>
      <c r="BF371" s="156"/>
      <c r="BG371" s="156"/>
    </row>
    <row r="372" customHeight="1" spans="1:59">
      <c r="A372" s="199" t="s">
        <v>5730</v>
      </c>
      <c r="B372" s="199" t="s">
        <v>53</v>
      </c>
      <c r="C372" s="199" t="s">
        <v>5716</v>
      </c>
      <c r="D372" s="199" t="s">
        <v>5731</v>
      </c>
      <c r="E372" s="144" t="s">
        <v>3017</v>
      </c>
      <c r="F372" s="144" t="s">
        <v>385</v>
      </c>
      <c r="G372" s="144"/>
      <c r="H372" s="144"/>
      <c r="I372" s="144" t="s">
        <v>5732</v>
      </c>
      <c r="J372" s="144" t="s">
        <v>5733</v>
      </c>
      <c r="K372" s="144" t="s">
        <v>5734</v>
      </c>
      <c r="L372" s="144" t="s">
        <v>5735</v>
      </c>
      <c r="M372" s="143"/>
      <c r="N372" s="144"/>
      <c r="O372" s="144"/>
      <c r="P372" s="144" t="s">
        <v>5736</v>
      </c>
      <c r="Q372" s="144" t="s">
        <v>5737</v>
      </c>
      <c r="R372" s="144" t="s">
        <v>5738</v>
      </c>
      <c r="S372" s="144" t="s">
        <v>5739</v>
      </c>
      <c r="T372" s="155" t="s">
        <v>97</v>
      </c>
      <c r="U372" s="144"/>
      <c r="V372" s="144"/>
      <c r="W372" s="144" t="s">
        <v>2218</v>
      </c>
      <c r="X372" s="144" t="s">
        <v>5740</v>
      </c>
      <c r="Y372" s="144" t="s">
        <v>5741</v>
      </c>
      <c r="Z372" s="143"/>
      <c r="AA372" s="144" t="s">
        <v>2458</v>
      </c>
      <c r="AB372" s="144"/>
      <c r="AC372" s="144"/>
      <c r="AD372" s="143"/>
      <c r="AE372" s="143"/>
      <c r="AF372" s="143"/>
      <c r="AG372" s="143"/>
      <c r="AH372" s="143"/>
      <c r="AI372" s="143"/>
      <c r="AJ372" s="156"/>
      <c r="AK372" s="156"/>
      <c r="AL372" s="156">
        <f t="shared" si="15"/>
        <v>0</v>
      </c>
      <c r="AM372" s="156">
        <v>7</v>
      </c>
      <c r="AN372" s="156">
        <f>VLOOKUP(A372,匹配!E:F,2,0)</f>
        <v>0</v>
      </c>
      <c r="AO372" s="156"/>
      <c r="AP372" s="156">
        <f>VLOOKUP(A372,匹配!E:H,4,0)</f>
        <v>0</v>
      </c>
      <c r="AQ372" s="156">
        <f>VLOOKUP(A372,匹配!E:N,10,0)</f>
        <v>0</v>
      </c>
      <c r="AR372" s="156">
        <f>VLOOKUP(A372,匹配!E:I,5,0)</f>
        <v>0</v>
      </c>
      <c r="AS372" s="156">
        <f>VLOOKUP(A372,匹配!E:K,7,0)</f>
        <v>0</v>
      </c>
      <c r="AT372" s="156">
        <f>VLOOKUP(A372,匹配!V:W,2,0)</f>
        <v>1</v>
      </c>
      <c r="AU372" s="156">
        <f>VLOOKUP(A372,匹配!E:M,9,0)</f>
        <v>0</v>
      </c>
      <c r="AV372" s="156"/>
      <c r="AW372" s="156"/>
      <c r="AX372" s="242"/>
      <c r="AY372" s="243"/>
      <c r="AZ372" s="156">
        <f t="shared" si="16"/>
        <v>15</v>
      </c>
      <c r="BA372" s="156">
        <f t="shared" si="17"/>
        <v>15</v>
      </c>
      <c r="BB372" s="156">
        <f>VLOOKUP(A372,过21点!A:AS,45,0)</f>
        <v>8</v>
      </c>
      <c r="BC372" s="156">
        <f>VLOOKUP(A372,过21点!A:AT,46,0)</f>
        <v>10</v>
      </c>
      <c r="BD372" s="156"/>
      <c r="BE372" s="156">
        <f>VLOOKUP(A372,过21点!A:AV,48,0)</f>
        <v>0.125</v>
      </c>
      <c r="BF372" s="156"/>
      <c r="BG372" s="156"/>
    </row>
    <row r="373" customHeight="1" spans="1:59">
      <c r="A373" s="199" t="s">
        <v>5742</v>
      </c>
      <c r="B373" s="199" t="s">
        <v>53</v>
      </c>
      <c r="C373" s="199" t="s">
        <v>5716</v>
      </c>
      <c r="D373" s="199" t="s">
        <v>5531</v>
      </c>
      <c r="E373" s="144" t="s">
        <v>1897</v>
      </c>
      <c r="F373" s="144" t="s">
        <v>5743</v>
      </c>
      <c r="G373" s="144"/>
      <c r="H373" s="144"/>
      <c r="I373" s="144" t="s">
        <v>5744</v>
      </c>
      <c r="J373" s="144" t="s">
        <v>176</v>
      </c>
      <c r="K373" s="144" t="s">
        <v>3998</v>
      </c>
      <c r="L373" s="144" t="s">
        <v>5745</v>
      </c>
      <c r="M373" s="144" t="s">
        <v>5746</v>
      </c>
      <c r="N373" s="144"/>
      <c r="O373" s="144"/>
      <c r="P373" s="144" t="s">
        <v>5747</v>
      </c>
      <c r="Q373" s="144" t="s">
        <v>5748</v>
      </c>
      <c r="R373" s="144" t="s">
        <v>2334</v>
      </c>
      <c r="S373" s="144" t="s">
        <v>5749</v>
      </c>
      <c r="T373" s="144" t="s">
        <v>5750</v>
      </c>
      <c r="U373" s="144"/>
      <c r="V373" s="144"/>
      <c r="W373" s="144" t="s">
        <v>4909</v>
      </c>
      <c r="X373" s="144" t="s">
        <v>5751</v>
      </c>
      <c r="Y373" s="143" t="s">
        <v>5075</v>
      </c>
      <c r="Z373" s="144" t="s">
        <v>5752</v>
      </c>
      <c r="AA373" s="144" t="s">
        <v>5753</v>
      </c>
      <c r="AB373" s="144"/>
      <c r="AC373" s="144"/>
      <c r="AD373" s="144" t="s">
        <v>5754</v>
      </c>
      <c r="AE373" s="143" t="s">
        <v>5755</v>
      </c>
      <c r="AF373" s="144" t="s">
        <v>5756</v>
      </c>
      <c r="AG373" s="143" t="s">
        <v>97</v>
      </c>
      <c r="AH373" s="144" t="s">
        <v>5757</v>
      </c>
      <c r="AI373" s="144"/>
      <c r="AJ373" s="156"/>
      <c r="AK373" s="156">
        <f>VLOOKUP(A373,匹配!A:B,2,0)</f>
        <v>2</v>
      </c>
      <c r="AL373" s="156">
        <f t="shared" si="15"/>
        <v>2</v>
      </c>
      <c r="AM373" s="156"/>
      <c r="AN373" s="156"/>
      <c r="AO373" s="156"/>
      <c r="AP373" s="156"/>
      <c r="AQ373" s="156"/>
      <c r="AR373" s="156"/>
      <c r="AS373" s="156"/>
      <c r="AT373" s="156">
        <f>VLOOKUP(A373,匹配!V:W,2,0)</f>
        <v>0.625</v>
      </c>
      <c r="AU373" s="156"/>
      <c r="AV373" s="156"/>
      <c r="AW373" s="156"/>
      <c r="AX373" s="242"/>
      <c r="AY373" s="243"/>
      <c r="AZ373" s="156">
        <f t="shared" si="16"/>
        <v>22</v>
      </c>
      <c r="BA373" s="156">
        <f t="shared" si="17"/>
        <v>22</v>
      </c>
      <c r="BB373" s="156">
        <f>VLOOKUP(A373,过21点!A:AS,45,0)</f>
        <v>4</v>
      </c>
      <c r="BC373" s="156">
        <f>VLOOKUP(A373,过21点!A:AT,46,0)</f>
        <v>5</v>
      </c>
      <c r="BD373" s="156"/>
      <c r="BE373" s="156">
        <f>VLOOKUP(A373,过21点!A:AV,48,0)</f>
        <v>0</v>
      </c>
      <c r="BF373" s="156"/>
      <c r="BG373" s="156"/>
    </row>
    <row r="374" customHeight="1" spans="1:59">
      <c r="A374" s="199" t="s">
        <v>5758</v>
      </c>
      <c r="B374" s="199" t="s">
        <v>53</v>
      </c>
      <c r="C374" s="199" t="s">
        <v>5716</v>
      </c>
      <c r="D374" s="199" t="s">
        <v>5731</v>
      </c>
      <c r="E374" s="144" t="s">
        <v>3954</v>
      </c>
      <c r="F374" s="144" t="s">
        <v>5759</v>
      </c>
      <c r="G374" s="144"/>
      <c r="H374" s="144"/>
      <c r="I374" s="144" t="s">
        <v>5760</v>
      </c>
      <c r="J374" s="143" t="s">
        <v>5761</v>
      </c>
      <c r="K374" s="144" t="s">
        <v>5762</v>
      </c>
      <c r="L374" s="144" t="s">
        <v>5763</v>
      </c>
      <c r="M374" s="144" t="s">
        <v>5764</v>
      </c>
      <c r="N374" s="144"/>
      <c r="O374" s="144"/>
      <c r="P374" s="144" t="s">
        <v>5765</v>
      </c>
      <c r="Q374" s="144" t="s">
        <v>5766</v>
      </c>
      <c r="R374" s="143" t="s">
        <v>5767</v>
      </c>
      <c r="S374" s="144" t="s">
        <v>5768</v>
      </c>
      <c r="T374" s="144" t="s">
        <v>5769</v>
      </c>
      <c r="U374" s="144"/>
      <c r="V374" s="144"/>
      <c r="W374" s="144" t="s">
        <v>5770</v>
      </c>
      <c r="X374" s="144" t="s">
        <v>5771</v>
      </c>
      <c r="Y374" s="144" t="s">
        <v>5772</v>
      </c>
      <c r="Z374" s="144" t="s">
        <v>5773</v>
      </c>
      <c r="AA374" s="143" t="s">
        <v>5774</v>
      </c>
      <c r="AB374" s="144"/>
      <c r="AC374" s="144"/>
      <c r="AD374" s="144" t="s">
        <v>5775</v>
      </c>
      <c r="AE374" s="144" t="s">
        <v>5776</v>
      </c>
      <c r="AF374" s="144" t="s">
        <v>5777</v>
      </c>
      <c r="AG374" s="144" t="s">
        <v>5778</v>
      </c>
      <c r="AH374" s="143" t="s">
        <v>5779</v>
      </c>
      <c r="AI374" s="144"/>
      <c r="AJ374" s="156"/>
      <c r="AK374" s="156"/>
      <c r="AL374" s="156">
        <f t="shared" si="15"/>
        <v>0</v>
      </c>
      <c r="AM374" s="156">
        <f>VLOOKUP(A374,匹配!E:L,8,0)</f>
        <v>0.5</v>
      </c>
      <c r="AN374" s="156">
        <f>VLOOKUP(A374,匹配!E:F,2,0)</f>
        <v>0</v>
      </c>
      <c r="AO374" s="156"/>
      <c r="AP374" s="156">
        <f>VLOOKUP(A374,匹配!E:H,4,0)</f>
        <v>0</v>
      </c>
      <c r="AQ374" s="156">
        <f>VLOOKUP(A374,匹配!E:N,10,0)</f>
        <v>0</v>
      </c>
      <c r="AR374" s="156">
        <f>VLOOKUP(A374,匹配!E:I,5,0)</f>
        <v>0</v>
      </c>
      <c r="AS374" s="156">
        <f>VLOOKUP(A374,匹配!E:K,7,0)</f>
        <v>0</v>
      </c>
      <c r="AT374" s="156">
        <f>VLOOKUP(A374,匹配!V:W,2,0)</f>
        <v>1.375</v>
      </c>
      <c r="AU374" s="156">
        <f>VLOOKUP(A374,匹配!E:M,9,0)</f>
        <v>0</v>
      </c>
      <c r="AV374" s="156"/>
      <c r="AW374" s="156"/>
      <c r="AX374" s="242"/>
      <c r="AY374" s="243"/>
      <c r="AZ374" s="156">
        <f t="shared" si="16"/>
        <v>21.5</v>
      </c>
      <c r="BA374" s="156">
        <f t="shared" si="17"/>
        <v>21.5</v>
      </c>
      <c r="BB374" s="156">
        <f>VLOOKUP(A374,过21点!A:AS,45,0)</f>
        <v>1</v>
      </c>
      <c r="BC374" s="156">
        <f>VLOOKUP(A374,过21点!A:AT,46,0)</f>
        <v>3</v>
      </c>
      <c r="BD374" s="156"/>
      <c r="BE374" s="156">
        <f>VLOOKUP(A374,过21点!A:AV,48,0)</f>
        <v>0.25</v>
      </c>
      <c r="BF374" s="156"/>
      <c r="BG374" s="156"/>
    </row>
    <row r="375" customHeight="1" spans="1:59">
      <c r="A375" s="199" t="s">
        <v>5780</v>
      </c>
      <c r="B375" s="199" t="s">
        <v>53</v>
      </c>
      <c r="C375" s="199" t="s">
        <v>5716</v>
      </c>
      <c r="D375" s="199" t="s">
        <v>5704</v>
      </c>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44"/>
      <c r="AB375" s="144"/>
      <c r="AC375" s="144"/>
      <c r="AD375" s="144"/>
      <c r="AE375" s="155" t="s">
        <v>5781</v>
      </c>
      <c r="AF375" s="144" t="s">
        <v>936</v>
      </c>
      <c r="AG375" s="144" t="s">
        <v>5782</v>
      </c>
      <c r="AH375" s="144" t="s">
        <v>5564</v>
      </c>
      <c r="AI375" s="144"/>
      <c r="AJ375" s="156"/>
      <c r="AK375" s="156"/>
      <c r="AL375" s="156">
        <f t="shared" si="15"/>
        <v>0</v>
      </c>
      <c r="AM375" s="156"/>
      <c r="AN375" s="156"/>
      <c r="AO375" s="156"/>
      <c r="AP375" s="156"/>
      <c r="AQ375" s="156"/>
      <c r="AR375" s="156"/>
      <c r="AS375" s="156"/>
      <c r="AT375" s="156"/>
      <c r="AU375" s="156"/>
      <c r="AV375" s="156">
        <f>VLOOKUP(A375,入职!A:L,12,0)</f>
        <v>18</v>
      </c>
      <c r="AW375" s="156"/>
      <c r="AX375" s="242" t="str">
        <f>VLOOKUP(A375,入职!A:I,9,0)</f>
        <v>2018-03-27</v>
      </c>
      <c r="AY375" s="243"/>
      <c r="AZ375" s="156">
        <f t="shared" si="16"/>
        <v>4</v>
      </c>
      <c r="BA375" s="156">
        <f t="shared" si="17"/>
        <v>4</v>
      </c>
      <c r="BB375" s="156">
        <f>VLOOKUP(A375,过21点!A:AS,45,0)</f>
        <v>0</v>
      </c>
      <c r="BC375" s="156">
        <f>VLOOKUP(A375,过21点!A:AT,46,0)</f>
        <v>0</v>
      </c>
      <c r="BD375" s="156"/>
      <c r="BE375" s="156">
        <f>VLOOKUP(A375,过21点!A:AV,48,0)</f>
        <v>0</v>
      </c>
      <c r="BF375" s="156"/>
      <c r="BG375" s="156"/>
    </row>
    <row r="376" customHeight="1" spans="1:59">
      <c r="A376" s="199" t="s">
        <v>5783</v>
      </c>
      <c r="B376" s="199" t="s">
        <v>53</v>
      </c>
      <c r="C376" s="199" t="s">
        <v>5716</v>
      </c>
      <c r="D376" s="199" t="s">
        <v>5704</v>
      </c>
      <c r="E376" s="144" t="s">
        <v>5784</v>
      </c>
      <c r="F376" s="144" t="s">
        <v>497</v>
      </c>
      <c r="G376" s="144"/>
      <c r="H376" s="144"/>
      <c r="I376" s="143" t="s">
        <v>216</v>
      </c>
      <c r="J376" s="144" t="s">
        <v>4973</v>
      </c>
      <c r="K376" s="144" t="s">
        <v>956</v>
      </c>
      <c r="L376" s="143" t="s">
        <v>2006</v>
      </c>
      <c r="M376" s="144" t="s">
        <v>2125</v>
      </c>
      <c r="N376" s="144"/>
      <c r="O376" s="144"/>
      <c r="P376" s="144" t="s">
        <v>5785</v>
      </c>
      <c r="Q376" s="144" t="s">
        <v>5786</v>
      </c>
      <c r="R376" s="144" t="s">
        <v>4594</v>
      </c>
      <c r="S376" s="144" t="s">
        <v>4616</v>
      </c>
      <c r="T376" s="144" t="s">
        <v>5787</v>
      </c>
      <c r="U376" s="144"/>
      <c r="V376" s="144"/>
      <c r="W376" s="144" t="s">
        <v>5788</v>
      </c>
      <c r="X376" s="143" t="s">
        <v>2030</v>
      </c>
      <c r="Y376" s="142" t="s">
        <v>5789</v>
      </c>
      <c r="Z376" s="144" t="s">
        <v>704</v>
      </c>
      <c r="AA376" s="144" t="s">
        <v>925</v>
      </c>
      <c r="AB376" s="144"/>
      <c r="AC376" s="144"/>
      <c r="AD376" s="144" t="s">
        <v>5790</v>
      </c>
      <c r="AE376" s="144" t="s">
        <v>1140</v>
      </c>
      <c r="AF376" s="144" t="s">
        <v>5791</v>
      </c>
      <c r="AG376" s="142" t="s">
        <v>327</v>
      </c>
      <c r="AH376" s="142" t="s">
        <v>845</v>
      </c>
      <c r="AI376" s="144"/>
      <c r="AJ376" s="156">
        <v>3</v>
      </c>
      <c r="AK376" s="156">
        <f>VLOOKUP(A376,匹配!A:B,2,0)</f>
        <v>3</v>
      </c>
      <c r="AL376" s="156">
        <f t="shared" si="15"/>
        <v>6</v>
      </c>
      <c r="AM376" s="156"/>
      <c r="AN376" s="156"/>
      <c r="AO376" s="156"/>
      <c r="AP376" s="156"/>
      <c r="AQ376" s="156"/>
      <c r="AR376" s="156"/>
      <c r="AS376" s="156"/>
      <c r="AT376" s="156"/>
      <c r="AU376" s="156"/>
      <c r="AV376" s="156"/>
      <c r="AW376" s="156"/>
      <c r="AX376" s="242"/>
      <c r="AY376" s="243"/>
      <c r="AZ376" s="156">
        <f t="shared" si="16"/>
        <v>22</v>
      </c>
      <c r="BA376" s="156">
        <f t="shared" si="17"/>
        <v>22</v>
      </c>
      <c r="BB376" s="156">
        <f>VLOOKUP(A376,过21点!A:AS,45,0)</f>
        <v>0</v>
      </c>
      <c r="BC376" s="156">
        <f>VLOOKUP(A376,过21点!A:AT,46,0)</f>
        <v>0</v>
      </c>
      <c r="BD376" s="156"/>
      <c r="BE376" s="156">
        <f>VLOOKUP(A376,过21点!A:AV,48,0)</f>
        <v>0</v>
      </c>
      <c r="BF376" s="156"/>
      <c r="BG376" s="156"/>
    </row>
    <row r="377" customHeight="1" spans="1:59">
      <c r="A377" s="199" t="s">
        <v>5792</v>
      </c>
      <c r="B377" s="199" t="s">
        <v>136</v>
      </c>
      <c r="C377" s="199" t="s">
        <v>5793</v>
      </c>
      <c r="D377" s="199" t="s">
        <v>2659</v>
      </c>
      <c r="E377" s="144" t="s">
        <v>382</v>
      </c>
      <c r="F377" s="144" t="s">
        <v>884</v>
      </c>
      <c r="G377" s="144"/>
      <c r="H377" s="144"/>
      <c r="I377" s="144" t="s">
        <v>5794</v>
      </c>
      <c r="J377" s="144" t="s">
        <v>4799</v>
      </c>
      <c r="K377" s="144" t="s">
        <v>5795</v>
      </c>
      <c r="L377" s="144" t="s">
        <v>1999</v>
      </c>
      <c r="M377" s="144" t="s">
        <v>5796</v>
      </c>
      <c r="N377" s="144"/>
      <c r="O377" s="144"/>
      <c r="P377" s="143"/>
      <c r="Q377" s="143"/>
      <c r="R377" s="143"/>
      <c r="S377" s="143"/>
      <c r="T377" s="144" t="s">
        <v>3588</v>
      </c>
      <c r="U377" s="144"/>
      <c r="V377" s="144"/>
      <c r="W377" s="143" t="s">
        <v>5797</v>
      </c>
      <c r="X377" s="144" t="s">
        <v>5798</v>
      </c>
      <c r="Y377" s="144" t="s">
        <v>5011</v>
      </c>
      <c r="Z377" s="144" t="s">
        <v>5799</v>
      </c>
      <c r="AA377" s="144" t="s">
        <v>2410</v>
      </c>
      <c r="AB377" s="144"/>
      <c r="AC377" s="144"/>
      <c r="AD377" s="144" t="s">
        <v>5800</v>
      </c>
      <c r="AE377" s="144" t="s">
        <v>5801</v>
      </c>
      <c r="AF377" s="144" t="s">
        <v>174</v>
      </c>
      <c r="AG377" s="144" t="s">
        <v>5164</v>
      </c>
      <c r="AH377" s="144" t="s">
        <v>5802</v>
      </c>
      <c r="AI377" s="144"/>
      <c r="AJ377" s="156"/>
      <c r="AK377" s="156"/>
      <c r="AL377" s="156">
        <f t="shared" si="15"/>
        <v>0</v>
      </c>
      <c r="AM377" s="156">
        <f>VLOOKUP(A377,匹配!E:L,8,0)</f>
        <v>4.375</v>
      </c>
      <c r="AN377" s="156">
        <f>VLOOKUP(A377,匹配!E:F,2,0)</f>
        <v>0</v>
      </c>
      <c r="AO377" s="156"/>
      <c r="AP377" s="156">
        <f>VLOOKUP(A377,匹配!E:H,4,0)</f>
        <v>0</v>
      </c>
      <c r="AQ377" s="156">
        <f>VLOOKUP(A377,匹配!E:N,10,0)</f>
        <v>0</v>
      </c>
      <c r="AR377" s="156">
        <f>VLOOKUP(A377,匹配!E:I,5,0)</f>
        <v>0</v>
      </c>
      <c r="AS377" s="156">
        <f>VLOOKUP(A377,匹配!E:K,7,0)</f>
        <v>0</v>
      </c>
      <c r="AT377" s="156"/>
      <c r="AU377" s="156">
        <f>VLOOKUP(A377,匹配!E:M,9,0)</f>
        <v>0</v>
      </c>
      <c r="AV377" s="156"/>
      <c r="AW377" s="156"/>
      <c r="AX377" s="242"/>
      <c r="AY377" s="243"/>
      <c r="AZ377" s="156">
        <f t="shared" si="16"/>
        <v>17.625</v>
      </c>
      <c r="BA377" s="156">
        <f t="shared" si="17"/>
        <v>17.625</v>
      </c>
      <c r="BB377" s="156">
        <f>VLOOKUP(A377,过21点!A:AS,45,0)</f>
        <v>0</v>
      </c>
      <c r="BC377" s="156">
        <f>VLOOKUP(A377,过21点!A:AT,46,0)</f>
        <v>0</v>
      </c>
      <c r="BD377" s="156"/>
      <c r="BE377" s="156">
        <f>VLOOKUP(A377,过21点!A:AV,48,0)</f>
        <v>0</v>
      </c>
      <c r="BF377" s="156"/>
      <c r="BG377" s="156"/>
    </row>
    <row r="378" customHeight="1" spans="1:59">
      <c r="A378" s="199" t="s">
        <v>5803</v>
      </c>
      <c r="B378" s="199" t="s">
        <v>53</v>
      </c>
      <c r="C378" s="199" t="s">
        <v>5804</v>
      </c>
      <c r="D378" s="199" t="s">
        <v>5805</v>
      </c>
      <c r="E378" s="144" t="s">
        <v>5806</v>
      </c>
      <c r="F378" s="144" t="s">
        <v>5807</v>
      </c>
      <c r="G378" s="144"/>
      <c r="H378" s="144"/>
      <c r="I378" s="144" t="s">
        <v>5808</v>
      </c>
      <c r="J378" s="144" t="s">
        <v>5809</v>
      </c>
      <c r="K378" s="144" t="s">
        <v>5810</v>
      </c>
      <c r="L378" s="144" t="s">
        <v>5811</v>
      </c>
      <c r="M378" s="144" t="s">
        <v>5812</v>
      </c>
      <c r="N378" s="144"/>
      <c r="O378" s="144"/>
      <c r="P378" s="144" t="s">
        <v>4915</v>
      </c>
      <c r="Q378" s="144" t="s">
        <v>5813</v>
      </c>
      <c r="R378" s="144" t="s">
        <v>623</v>
      </c>
      <c r="S378" s="144" t="s">
        <v>5814</v>
      </c>
      <c r="T378" s="144" t="s">
        <v>5608</v>
      </c>
      <c r="U378" s="144"/>
      <c r="V378" s="144"/>
      <c r="W378" s="144" t="s">
        <v>5815</v>
      </c>
      <c r="X378" s="144" t="s">
        <v>5816</v>
      </c>
      <c r="Y378" s="144" t="s">
        <v>5817</v>
      </c>
      <c r="Z378" s="144" t="s">
        <v>5818</v>
      </c>
      <c r="AA378" s="144" t="s">
        <v>5813</v>
      </c>
      <c r="AB378" s="144"/>
      <c r="AC378" s="144"/>
      <c r="AD378" s="144" t="s">
        <v>5819</v>
      </c>
      <c r="AE378" s="144" t="s">
        <v>5820</v>
      </c>
      <c r="AF378" s="144" t="s">
        <v>5821</v>
      </c>
      <c r="AG378" s="144" t="s">
        <v>5822</v>
      </c>
      <c r="AH378" s="144" t="s">
        <v>5823</v>
      </c>
      <c r="AI378" s="144"/>
      <c r="AJ378" s="156"/>
      <c r="AK378" s="156"/>
      <c r="AL378" s="156">
        <f t="shared" si="15"/>
        <v>0</v>
      </c>
      <c r="AM378" s="156"/>
      <c r="AN378" s="156"/>
      <c r="AO378" s="156"/>
      <c r="AP378" s="156"/>
      <c r="AQ378" s="156"/>
      <c r="AR378" s="156"/>
      <c r="AS378" s="156"/>
      <c r="AT378" s="156"/>
      <c r="AU378" s="156"/>
      <c r="AV378" s="156"/>
      <c r="AW378" s="156"/>
      <c r="AX378" s="242"/>
      <c r="AY378" s="243"/>
      <c r="AZ378" s="156">
        <f t="shared" si="16"/>
        <v>22</v>
      </c>
      <c r="BA378" s="156">
        <f t="shared" si="17"/>
        <v>22</v>
      </c>
      <c r="BB378" s="156">
        <f>VLOOKUP(A378,过21点!A:AS,45,0)</f>
        <v>0</v>
      </c>
      <c r="BC378" s="156">
        <f>VLOOKUP(A378,过21点!A:AT,46,0)</f>
        <v>0</v>
      </c>
      <c r="BD378" s="156"/>
      <c r="BE378" s="156">
        <f>VLOOKUP(A378,过21点!A:AV,48,0)</f>
        <v>0</v>
      </c>
      <c r="BF378" s="156"/>
      <c r="BG378" s="156"/>
    </row>
    <row r="379" customHeight="1" spans="1:59">
      <c r="A379" s="199" t="s">
        <v>5824</v>
      </c>
      <c r="B379" s="199" t="s">
        <v>136</v>
      </c>
      <c r="C379" s="199" t="s">
        <v>5825</v>
      </c>
      <c r="D379" s="199" t="s">
        <v>378</v>
      </c>
      <c r="E379" s="144" t="s">
        <v>5826</v>
      </c>
      <c r="F379" s="144" t="s">
        <v>492</v>
      </c>
      <c r="G379" s="144"/>
      <c r="H379" s="144"/>
      <c r="I379" s="144" t="s">
        <v>5827</v>
      </c>
      <c r="J379" s="144" t="s">
        <v>5828</v>
      </c>
      <c r="K379" s="144" t="s">
        <v>5829</v>
      </c>
      <c r="L379" s="144" t="s">
        <v>5830</v>
      </c>
      <c r="M379" s="144" t="s">
        <v>562</v>
      </c>
      <c r="N379" s="144"/>
      <c r="O379" s="144"/>
      <c r="P379" s="143"/>
      <c r="Q379" s="143"/>
      <c r="R379" s="143"/>
      <c r="S379" s="143"/>
      <c r="T379" s="144" t="s">
        <v>5831</v>
      </c>
      <c r="U379" s="144"/>
      <c r="V379" s="144"/>
      <c r="W379" s="144" t="s">
        <v>5832</v>
      </c>
      <c r="X379" s="144" t="s">
        <v>290</v>
      </c>
      <c r="Y379" s="144" t="s">
        <v>5833</v>
      </c>
      <c r="Z379" s="144" t="s">
        <v>5834</v>
      </c>
      <c r="AA379" s="144" t="s">
        <v>5835</v>
      </c>
      <c r="AB379" s="144"/>
      <c r="AC379" s="144"/>
      <c r="AD379" s="144" t="s">
        <v>5836</v>
      </c>
      <c r="AE379" s="144" t="s">
        <v>5837</v>
      </c>
      <c r="AF379" s="144" t="s">
        <v>5838</v>
      </c>
      <c r="AG379" s="144" t="s">
        <v>5676</v>
      </c>
      <c r="AH379" s="144" t="s">
        <v>5555</v>
      </c>
      <c r="AI379" s="144"/>
      <c r="AJ379" s="156"/>
      <c r="AK379" s="156"/>
      <c r="AL379" s="156">
        <f t="shared" si="15"/>
        <v>0</v>
      </c>
      <c r="AM379" s="156">
        <f>VLOOKUP(A379,匹配!E:L,8,0)</f>
        <v>4</v>
      </c>
      <c r="AN379" s="156">
        <f>VLOOKUP(A379,匹配!E:F,2,0)</f>
        <v>0</v>
      </c>
      <c r="AO379" s="156"/>
      <c r="AP379" s="156">
        <f>VLOOKUP(A379,匹配!E:H,4,0)</f>
        <v>0</v>
      </c>
      <c r="AQ379" s="156">
        <f>VLOOKUP(A379,匹配!E:N,10,0)</f>
        <v>0</v>
      </c>
      <c r="AR379" s="156">
        <f>VLOOKUP(A379,匹配!E:I,5,0)</f>
        <v>0</v>
      </c>
      <c r="AS379" s="156">
        <f>VLOOKUP(A379,匹配!E:K,7,0)</f>
        <v>0</v>
      </c>
      <c r="AT379" s="156"/>
      <c r="AU379" s="156">
        <f>VLOOKUP(A379,匹配!E:M,9,0)</f>
        <v>0</v>
      </c>
      <c r="AV379" s="156"/>
      <c r="AW379" s="156"/>
      <c r="AX379" s="242"/>
      <c r="AY379" s="243"/>
      <c r="AZ379" s="156">
        <f t="shared" si="16"/>
        <v>18</v>
      </c>
      <c r="BA379" s="156">
        <f t="shared" si="17"/>
        <v>18</v>
      </c>
      <c r="BB379" s="156">
        <f>VLOOKUP(A379,过21点!A:AS,45,0)</f>
        <v>0</v>
      </c>
      <c r="BC379" s="156">
        <f>VLOOKUP(A379,过21点!A:AT,46,0)</f>
        <v>0</v>
      </c>
      <c r="BD379" s="156"/>
      <c r="BE379" s="156">
        <f>VLOOKUP(A379,过21点!A:AV,48,0)</f>
        <v>0</v>
      </c>
      <c r="BF379" s="156"/>
      <c r="BG379" s="156"/>
    </row>
    <row r="380" customHeight="1" spans="1:59">
      <c r="A380" s="199" t="s">
        <v>5839</v>
      </c>
      <c r="B380" s="199" t="s">
        <v>53</v>
      </c>
      <c r="C380" s="199" t="s">
        <v>5840</v>
      </c>
      <c r="D380" s="199" t="s">
        <v>5841</v>
      </c>
      <c r="E380" s="141"/>
      <c r="F380" s="141"/>
      <c r="G380" s="144"/>
      <c r="H380" s="144"/>
      <c r="I380" s="141"/>
      <c r="J380" s="141"/>
      <c r="K380" s="141"/>
      <c r="L380" s="141"/>
      <c r="M380" s="141"/>
      <c r="N380" s="144"/>
      <c r="O380" s="144"/>
      <c r="P380" s="141"/>
      <c r="Q380" s="141"/>
      <c r="R380" s="141"/>
      <c r="S380" s="141"/>
      <c r="T380" s="141"/>
      <c r="U380" s="144"/>
      <c r="V380" s="144"/>
      <c r="W380" s="141"/>
      <c r="X380" s="141"/>
      <c r="Y380" s="141"/>
      <c r="Z380" s="141"/>
      <c r="AA380" s="141"/>
      <c r="AB380" s="144"/>
      <c r="AC380" s="144"/>
      <c r="AD380" s="143"/>
      <c r="AE380" s="143"/>
      <c r="AF380" s="143"/>
      <c r="AG380" s="143"/>
      <c r="AH380" s="141"/>
      <c r="AI380" s="144"/>
      <c r="AJ380" s="156"/>
      <c r="AK380" s="156"/>
      <c r="AL380" s="156">
        <f t="shared" ref="AL380:AL443" si="18">AK380+AJ380</f>
        <v>0</v>
      </c>
      <c r="AM380" s="156"/>
      <c r="AN380" s="156"/>
      <c r="AO380" s="156"/>
      <c r="AP380" s="156"/>
      <c r="AQ380" s="156"/>
      <c r="AR380" s="156"/>
      <c r="AS380" s="156"/>
      <c r="AT380" s="156">
        <f>VLOOKUP(A380,匹配!V:W,2,0)</f>
        <v>4</v>
      </c>
      <c r="AU380" s="156"/>
      <c r="AV380" s="156"/>
      <c r="AW380" s="156"/>
      <c r="AX380" s="242"/>
      <c r="AY380" s="243"/>
      <c r="AZ380" s="156">
        <f t="shared" ref="AZ380:AZ443" si="19">BA380</f>
        <v>22</v>
      </c>
      <c r="BA380" s="156">
        <f t="shared" ref="BA380:BA443" si="20">22-AM380-AN380-AP380-AQ380-AR380-AS380-AV380</f>
        <v>22</v>
      </c>
      <c r="BB380" s="156">
        <f>VLOOKUP(A380,过21点!A:AS,45,0)</f>
        <v>0</v>
      </c>
      <c r="BC380" s="156">
        <f>VLOOKUP(A380,过21点!A:AT,46,0)</f>
        <v>0</v>
      </c>
      <c r="BD380" s="156"/>
      <c r="BE380" s="156">
        <f>VLOOKUP(A380,过21点!A:AV,48,0)</f>
        <v>0</v>
      </c>
      <c r="BF380" s="156"/>
      <c r="BG380" s="156"/>
    </row>
    <row r="381" customHeight="1" spans="1:59">
      <c r="A381" s="248" t="s">
        <v>5842</v>
      </c>
      <c r="B381" s="199" t="s">
        <v>53</v>
      </c>
      <c r="C381" s="199" t="s">
        <v>5843</v>
      </c>
      <c r="D381" s="199" t="s">
        <v>5844</v>
      </c>
      <c r="E381" s="141"/>
      <c r="F381" s="141"/>
      <c r="G381" s="144"/>
      <c r="H381" s="144"/>
      <c r="I381" s="141"/>
      <c r="J381" s="141"/>
      <c r="K381" s="141"/>
      <c r="L381" s="141"/>
      <c r="M381" s="141"/>
      <c r="N381" s="144"/>
      <c r="O381" s="144"/>
      <c r="P381" s="141"/>
      <c r="Q381" s="141"/>
      <c r="R381" s="141"/>
      <c r="S381" s="141"/>
      <c r="T381" s="141"/>
      <c r="U381" s="144"/>
      <c r="V381" s="144"/>
      <c r="W381" s="141"/>
      <c r="X381" s="141"/>
      <c r="Y381" s="141"/>
      <c r="Z381" s="141"/>
      <c r="AA381" s="141"/>
      <c r="AB381" s="144"/>
      <c r="AC381" s="144"/>
      <c r="AD381" s="141"/>
      <c r="AE381" s="141"/>
      <c r="AF381" s="141"/>
      <c r="AG381" s="141"/>
      <c r="AH381" s="141"/>
      <c r="AI381" s="144"/>
      <c r="AJ381" s="156"/>
      <c r="AK381" s="156"/>
      <c r="AL381" s="156">
        <f t="shared" si="18"/>
        <v>0</v>
      </c>
      <c r="AM381" s="156"/>
      <c r="AN381" s="156"/>
      <c r="AO381" s="156"/>
      <c r="AP381" s="156"/>
      <c r="AQ381" s="156"/>
      <c r="AR381" s="156"/>
      <c r="AS381" s="156"/>
      <c r="AT381" s="156"/>
      <c r="AU381" s="156"/>
      <c r="AV381" s="156"/>
      <c r="AW381" s="156"/>
      <c r="AX381" s="242"/>
      <c r="AY381" s="243"/>
      <c r="AZ381" s="156">
        <f t="shared" si="19"/>
        <v>22</v>
      </c>
      <c r="BA381" s="156">
        <f t="shared" si="20"/>
        <v>22</v>
      </c>
      <c r="BB381" s="156">
        <f>VLOOKUP(A381,过21点!A:AS,45,0)</f>
        <v>0</v>
      </c>
      <c r="BC381" s="156">
        <f>VLOOKUP(A381,过21点!A:AT,46,0)</f>
        <v>0</v>
      </c>
      <c r="BD381" s="156"/>
      <c r="BE381" s="156">
        <f>VLOOKUP(A381,过21点!A:AV,48,0)</f>
        <v>0</v>
      </c>
      <c r="BF381" s="156"/>
      <c r="BG381" s="156"/>
    </row>
    <row r="382" customHeight="1" spans="1:59">
      <c r="A382" s="248" t="s">
        <v>5845</v>
      </c>
      <c r="B382" s="199" t="s">
        <v>53</v>
      </c>
      <c r="C382" s="199" t="s">
        <v>5843</v>
      </c>
      <c r="D382" s="199" t="s">
        <v>2259</v>
      </c>
      <c r="E382" s="141"/>
      <c r="F382" s="141"/>
      <c r="G382" s="144"/>
      <c r="H382" s="144"/>
      <c r="I382" s="141"/>
      <c r="J382" s="141"/>
      <c r="K382" s="141"/>
      <c r="L382" s="141"/>
      <c r="M382" s="141"/>
      <c r="N382" s="144"/>
      <c r="O382" s="144"/>
      <c r="P382" s="141"/>
      <c r="Q382" s="141"/>
      <c r="R382" s="141"/>
      <c r="S382" s="141"/>
      <c r="T382" s="141"/>
      <c r="U382" s="144"/>
      <c r="V382" s="144"/>
      <c r="W382" s="141"/>
      <c r="X382" s="141"/>
      <c r="Y382" s="141"/>
      <c r="Z382" s="141"/>
      <c r="AA382" s="141"/>
      <c r="AB382" s="144"/>
      <c r="AC382" s="144"/>
      <c r="AD382" s="141"/>
      <c r="AE382" s="141"/>
      <c r="AF382" s="141"/>
      <c r="AG382" s="141"/>
      <c r="AH382" s="141"/>
      <c r="AI382" s="144"/>
      <c r="AJ382" s="156"/>
      <c r="AK382" s="156"/>
      <c r="AL382" s="156">
        <f t="shared" si="18"/>
        <v>0</v>
      </c>
      <c r="AM382" s="156"/>
      <c r="AN382" s="156"/>
      <c r="AO382" s="156"/>
      <c r="AP382" s="156"/>
      <c r="AQ382" s="156"/>
      <c r="AR382" s="156"/>
      <c r="AS382" s="156"/>
      <c r="AT382" s="156"/>
      <c r="AU382" s="156"/>
      <c r="AV382" s="156"/>
      <c r="AW382" s="156"/>
      <c r="AX382" s="242"/>
      <c r="AY382" s="243"/>
      <c r="AZ382" s="156">
        <f t="shared" si="19"/>
        <v>22</v>
      </c>
      <c r="BA382" s="156">
        <f t="shared" si="20"/>
        <v>22</v>
      </c>
      <c r="BB382" s="156">
        <f>VLOOKUP(A382,过21点!A:AS,45,0)</f>
        <v>0</v>
      </c>
      <c r="BC382" s="156">
        <f>VLOOKUP(A382,过21点!A:AT,46,0)</f>
        <v>0</v>
      </c>
      <c r="BD382" s="156"/>
      <c r="BE382" s="156">
        <f>VLOOKUP(A382,过21点!A:AV,48,0)</f>
        <v>0</v>
      </c>
      <c r="BF382" s="156"/>
      <c r="BG382" s="156"/>
    </row>
    <row r="383" customHeight="1" spans="1:59">
      <c r="A383" s="248" t="s">
        <v>5846</v>
      </c>
      <c r="B383" s="199" t="s">
        <v>53</v>
      </c>
      <c r="C383" s="199" t="s">
        <v>5843</v>
      </c>
      <c r="D383" s="199" t="s">
        <v>5847</v>
      </c>
      <c r="E383" s="141"/>
      <c r="F383" s="141"/>
      <c r="G383" s="144"/>
      <c r="H383" s="144"/>
      <c r="I383" s="141"/>
      <c r="J383" s="141"/>
      <c r="K383" s="141"/>
      <c r="L383" s="141"/>
      <c r="M383" s="141"/>
      <c r="N383" s="144"/>
      <c r="O383" s="144"/>
      <c r="P383" s="141"/>
      <c r="Q383" s="141"/>
      <c r="R383" s="141"/>
      <c r="S383" s="141"/>
      <c r="T383" s="141"/>
      <c r="U383" s="144"/>
      <c r="V383" s="144"/>
      <c r="W383" s="141"/>
      <c r="X383" s="141"/>
      <c r="Y383" s="141"/>
      <c r="Z383" s="141"/>
      <c r="AA383" s="141"/>
      <c r="AB383" s="144"/>
      <c r="AC383" s="144"/>
      <c r="AD383" s="141"/>
      <c r="AE383" s="141"/>
      <c r="AF383" s="141"/>
      <c r="AG383" s="141"/>
      <c r="AH383" s="141"/>
      <c r="AI383" s="144"/>
      <c r="AJ383" s="156"/>
      <c r="AK383" s="156"/>
      <c r="AL383" s="156">
        <f t="shared" si="18"/>
        <v>0</v>
      </c>
      <c r="AM383" s="156"/>
      <c r="AN383" s="156"/>
      <c r="AO383" s="156"/>
      <c r="AP383" s="156"/>
      <c r="AQ383" s="156"/>
      <c r="AR383" s="156"/>
      <c r="AS383" s="156"/>
      <c r="AT383" s="156"/>
      <c r="AU383" s="156"/>
      <c r="AV383" s="156"/>
      <c r="AW383" s="156"/>
      <c r="AX383" s="242"/>
      <c r="AY383" s="243"/>
      <c r="AZ383" s="156">
        <f t="shared" si="19"/>
        <v>22</v>
      </c>
      <c r="BA383" s="156">
        <f t="shared" si="20"/>
        <v>22</v>
      </c>
      <c r="BB383" s="156">
        <f>VLOOKUP(A383,过21点!A:AS,45,0)</f>
        <v>0</v>
      </c>
      <c r="BC383" s="156">
        <f>VLOOKUP(A383,过21点!A:AT,46,0)</f>
        <v>0</v>
      </c>
      <c r="BD383" s="156"/>
      <c r="BE383" s="156">
        <f>VLOOKUP(A383,过21点!A:AV,48,0)</f>
        <v>0</v>
      </c>
      <c r="BF383" s="156"/>
      <c r="BG383" s="156"/>
    </row>
    <row r="384" customHeight="1" spans="1:59">
      <c r="A384" s="248" t="s">
        <v>5848</v>
      </c>
      <c r="B384" s="199" t="s">
        <v>53</v>
      </c>
      <c r="C384" s="199" t="s">
        <v>5843</v>
      </c>
      <c r="D384" s="199" t="s">
        <v>2259</v>
      </c>
      <c r="E384" s="141"/>
      <c r="F384" s="141"/>
      <c r="G384" s="144"/>
      <c r="H384" s="144"/>
      <c r="I384" s="141"/>
      <c r="J384" s="141"/>
      <c r="K384" s="141"/>
      <c r="L384" s="141"/>
      <c r="M384" s="141"/>
      <c r="N384" s="144"/>
      <c r="O384" s="144"/>
      <c r="P384" s="141"/>
      <c r="Q384" s="141"/>
      <c r="R384" s="141"/>
      <c r="S384" s="141"/>
      <c r="T384" s="141"/>
      <c r="U384" s="144"/>
      <c r="V384" s="144"/>
      <c r="W384" s="141"/>
      <c r="X384" s="141"/>
      <c r="Y384" s="141"/>
      <c r="Z384" s="141"/>
      <c r="AA384" s="141"/>
      <c r="AB384" s="144"/>
      <c r="AC384" s="144"/>
      <c r="AD384" s="141"/>
      <c r="AE384" s="141"/>
      <c r="AF384" s="141"/>
      <c r="AG384" s="141"/>
      <c r="AH384" s="141"/>
      <c r="AI384" s="144"/>
      <c r="AJ384" s="156"/>
      <c r="AK384" s="156"/>
      <c r="AL384" s="156">
        <f t="shared" si="18"/>
        <v>0</v>
      </c>
      <c r="AM384" s="156"/>
      <c r="AN384" s="156"/>
      <c r="AO384" s="156"/>
      <c r="AP384" s="156"/>
      <c r="AQ384" s="156"/>
      <c r="AR384" s="156"/>
      <c r="AS384" s="156"/>
      <c r="AT384" s="156"/>
      <c r="AU384" s="156"/>
      <c r="AV384" s="156"/>
      <c r="AW384" s="156"/>
      <c r="AX384" s="242"/>
      <c r="AY384" s="243"/>
      <c r="AZ384" s="156">
        <f t="shared" si="19"/>
        <v>22</v>
      </c>
      <c r="BA384" s="156">
        <f t="shared" si="20"/>
        <v>22</v>
      </c>
      <c r="BB384" s="156">
        <f>VLOOKUP(A384,过21点!A:AS,45,0)</f>
        <v>0</v>
      </c>
      <c r="BC384" s="156">
        <f>VLOOKUP(A384,过21点!A:AT,46,0)</f>
        <v>0</v>
      </c>
      <c r="BD384" s="156"/>
      <c r="BE384" s="156">
        <f>VLOOKUP(A384,过21点!A:AV,48,0)</f>
        <v>0</v>
      </c>
      <c r="BF384" s="156"/>
      <c r="BG384" s="156"/>
    </row>
    <row r="385" customHeight="1" spans="1:59">
      <c r="A385" s="248" t="s">
        <v>5849</v>
      </c>
      <c r="B385" s="199" t="s">
        <v>53</v>
      </c>
      <c r="C385" s="199" t="s">
        <v>5843</v>
      </c>
      <c r="D385" s="199" t="s">
        <v>5850</v>
      </c>
      <c r="E385" s="141"/>
      <c r="F385" s="141"/>
      <c r="G385" s="144"/>
      <c r="H385" s="144"/>
      <c r="I385" s="141"/>
      <c r="J385" s="141"/>
      <c r="K385" s="141"/>
      <c r="L385" s="141"/>
      <c r="M385" s="141"/>
      <c r="N385" s="144"/>
      <c r="O385" s="144"/>
      <c r="P385" s="141"/>
      <c r="Q385" s="141"/>
      <c r="R385" s="141"/>
      <c r="S385" s="141"/>
      <c r="T385" s="141"/>
      <c r="U385" s="144"/>
      <c r="V385" s="144"/>
      <c r="W385" s="141"/>
      <c r="X385" s="141"/>
      <c r="Y385" s="141"/>
      <c r="Z385" s="141"/>
      <c r="AA385" s="141"/>
      <c r="AB385" s="144"/>
      <c r="AC385" s="144"/>
      <c r="AD385" s="141"/>
      <c r="AE385" s="141"/>
      <c r="AF385" s="141"/>
      <c r="AG385" s="141"/>
      <c r="AH385" s="141"/>
      <c r="AI385" s="144"/>
      <c r="AJ385" s="156"/>
      <c r="AK385" s="156"/>
      <c r="AL385" s="156">
        <f t="shared" si="18"/>
        <v>0</v>
      </c>
      <c r="AM385" s="156"/>
      <c r="AN385" s="156"/>
      <c r="AO385" s="156"/>
      <c r="AP385" s="156"/>
      <c r="AQ385" s="156"/>
      <c r="AR385" s="156"/>
      <c r="AS385" s="156"/>
      <c r="AT385" s="156"/>
      <c r="AU385" s="156"/>
      <c r="AV385" s="156"/>
      <c r="AW385" s="156"/>
      <c r="AX385" s="242"/>
      <c r="AY385" s="243"/>
      <c r="AZ385" s="156">
        <f t="shared" si="19"/>
        <v>22</v>
      </c>
      <c r="BA385" s="156">
        <f t="shared" si="20"/>
        <v>22</v>
      </c>
      <c r="BB385" s="156">
        <f>VLOOKUP(A385,过21点!A:AS,45,0)</f>
        <v>0</v>
      </c>
      <c r="BC385" s="156">
        <f>VLOOKUP(A385,过21点!A:AT,46,0)</f>
        <v>0</v>
      </c>
      <c r="BD385" s="156"/>
      <c r="BE385" s="156">
        <f>VLOOKUP(A385,过21点!A:AV,48,0)</f>
        <v>0</v>
      </c>
      <c r="BF385" s="156"/>
      <c r="BG385" s="156"/>
    </row>
    <row r="386" customHeight="1" spans="1:59">
      <c r="A386" s="248" t="s">
        <v>5851</v>
      </c>
      <c r="B386" s="199" t="s">
        <v>53</v>
      </c>
      <c r="C386" s="199" t="s">
        <v>5843</v>
      </c>
      <c r="D386" s="199" t="s">
        <v>5852</v>
      </c>
      <c r="E386" s="141"/>
      <c r="F386" s="141"/>
      <c r="G386" s="144"/>
      <c r="H386" s="144"/>
      <c r="I386" s="141"/>
      <c r="J386" s="141"/>
      <c r="K386" s="141"/>
      <c r="L386" s="141"/>
      <c r="M386" s="141"/>
      <c r="N386" s="144"/>
      <c r="O386" s="144"/>
      <c r="P386" s="141"/>
      <c r="Q386" s="141"/>
      <c r="R386" s="141"/>
      <c r="S386" s="141"/>
      <c r="T386" s="141"/>
      <c r="U386" s="144"/>
      <c r="V386" s="144"/>
      <c r="W386" s="141"/>
      <c r="X386" s="141"/>
      <c r="Y386" s="141"/>
      <c r="Z386" s="141"/>
      <c r="AA386" s="141"/>
      <c r="AB386" s="144"/>
      <c r="AC386" s="144"/>
      <c r="AD386" s="141"/>
      <c r="AE386" s="141"/>
      <c r="AF386" s="141"/>
      <c r="AG386" s="141"/>
      <c r="AH386" s="141"/>
      <c r="AI386" s="144"/>
      <c r="AJ386" s="156"/>
      <c r="AK386" s="156"/>
      <c r="AL386" s="156">
        <f t="shared" si="18"/>
        <v>0</v>
      </c>
      <c r="AM386" s="156"/>
      <c r="AN386" s="156"/>
      <c r="AO386" s="156"/>
      <c r="AP386" s="156"/>
      <c r="AQ386" s="156"/>
      <c r="AR386" s="156"/>
      <c r="AS386" s="156"/>
      <c r="AT386" s="156"/>
      <c r="AU386" s="156"/>
      <c r="AV386" s="156"/>
      <c r="AW386" s="156"/>
      <c r="AX386" s="242"/>
      <c r="AY386" s="243"/>
      <c r="AZ386" s="156">
        <f t="shared" si="19"/>
        <v>22</v>
      </c>
      <c r="BA386" s="156">
        <f t="shared" si="20"/>
        <v>22</v>
      </c>
      <c r="BB386" s="156">
        <f>VLOOKUP(A386,过21点!A:AS,45,0)</f>
        <v>0</v>
      </c>
      <c r="BC386" s="156">
        <f>VLOOKUP(A386,过21点!A:AT,46,0)</f>
        <v>0</v>
      </c>
      <c r="BD386" s="156"/>
      <c r="BE386" s="156">
        <f>VLOOKUP(A386,过21点!A:AV,48,0)</f>
        <v>0</v>
      </c>
      <c r="BF386" s="156"/>
      <c r="BG386" s="156"/>
    </row>
    <row r="387" customHeight="1" spans="1:59">
      <c r="A387" s="248" t="s">
        <v>5853</v>
      </c>
      <c r="B387" s="199" t="s">
        <v>53</v>
      </c>
      <c r="C387" s="199" t="s">
        <v>5843</v>
      </c>
      <c r="D387" s="199" t="s">
        <v>5852</v>
      </c>
      <c r="E387" s="141"/>
      <c r="F387" s="141"/>
      <c r="G387" s="144"/>
      <c r="H387" s="144"/>
      <c r="I387" s="141"/>
      <c r="J387" s="141"/>
      <c r="K387" s="141"/>
      <c r="L387" s="141"/>
      <c r="M387" s="141"/>
      <c r="N387" s="144"/>
      <c r="O387" s="144"/>
      <c r="P387" s="141"/>
      <c r="Q387" s="141"/>
      <c r="R387" s="141"/>
      <c r="S387" s="141"/>
      <c r="T387" s="141"/>
      <c r="U387" s="144"/>
      <c r="V387" s="144"/>
      <c r="W387" s="141"/>
      <c r="X387" s="141"/>
      <c r="Y387" s="141"/>
      <c r="Z387" s="141"/>
      <c r="AA387" s="141"/>
      <c r="AB387" s="144"/>
      <c r="AC387" s="144"/>
      <c r="AD387" s="141"/>
      <c r="AE387" s="141"/>
      <c r="AF387" s="141"/>
      <c r="AG387" s="141"/>
      <c r="AH387" s="141"/>
      <c r="AI387" s="144"/>
      <c r="AJ387" s="156"/>
      <c r="AK387" s="156"/>
      <c r="AL387" s="156">
        <f t="shared" si="18"/>
        <v>0</v>
      </c>
      <c r="AM387" s="156"/>
      <c r="AN387" s="156"/>
      <c r="AO387" s="156"/>
      <c r="AP387" s="156"/>
      <c r="AQ387" s="156"/>
      <c r="AR387" s="156"/>
      <c r="AS387" s="156"/>
      <c r="AT387" s="156"/>
      <c r="AU387" s="156"/>
      <c r="AV387" s="156"/>
      <c r="AW387" s="156"/>
      <c r="AX387" s="242"/>
      <c r="AY387" s="243"/>
      <c r="AZ387" s="156">
        <f t="shared" si="19"/>
        <v>22</v>
      </c>
      <c r="BA387" s="156">
        <f t="shared" si="20"/>
        <v>22</v>
      </c>
      <c r="BB387" s="156">
        <f>VLOOKUP(A387,过21点!A:AS,45,0)</f>
        <v>0</v>
      </c>
      <c r="BC387" s="156">
        <f>VLOOKUP(A387,过21点!A:AT,46,0)</f>
        <v>0</v>
      </c>
      <c r="BD387" s="156"/>
      <c r="BE387" s="156">
        <f>VLOOKUP(A387,过21点!A:AV,48,0)</f>
        <v>0</v>
      </c>
      <c r="BF387" s="156"/>
      <c r="BG387" s="156"/>
    </row>
    <row r="388" customHeight="1" spans="1:59">
      <c r="A388" s="248" t="s">
        <v>5854</v>
      </c>
      <c r="B388" s="199" t="s">
        <v>53</v>
      </c>
      <c r="C388" s="199" t="s">
        <v>5843</v>
      </c>
      <c r="D388" s="199" t="s">
        <v>5855</v>
      </c>
      <c r="E388" s="141"/>
      <c r="F388" s="141"/>
      <c r="G388" s="144"/>
      <c r="H388" s="144"/>
      <c r="I388" s="141"/>
      <c r="J388" s="141"/>
      <c r="K388" s="141"/>
      <c r="L388" s="141"/>
      <c r="M388" s="141"/>
      <c r="N388" s="144"/>
      <c r="O388" s="144"/>
      <c r="P388" s="141"/>
      <c r="Q388" s="141"/>
      <c r="R388" s="141"/>
      <c r="S388" s="141"/>
      <c r="T388" s="141"/>
      <c r="U388" s="144"/>
      <c r="V388" s="144"/>
      <c r="W388" s="141"/>
      <c r="X388" s="141"/>
      <c r="Y388" s="141"/>
      <c r="Z388" s="141"/>
      <c r="AA388" s="141"/>
      <c r="AB388" s="144"/>
      <c r="AC388" s="144"/>
      <c r="AD388" s="141"/>
      <c r="AE388" s="141"/>
      <c r="AF388" s="141"/>
      <c r="AG388" s="141"/>
      <c r="AH388" s="141"/>
      <c r="AI388" s="144"/>
      <c r="AJ388" s="156"/>
      <c r="AK388" s="156"/>
      <c r="AL388" s="156">
        <f t="shared" si="18"/>
        <v>0</v>
      </c>
      <c r="AM388" s="156"/>
      <c r="AN388" s="156"/>
      <c r="AO388" s="156"/>
      <c r="AP388" s="156"/>
      <c r="AQ388" s="156"/>
      <c r="AR388" s="156"/>
      <c r="AS388" s="156"/>
      <c r="AT388" s="156"/>
      <c r="AU388" s="156"/>
      <c r="AV388" s="156"/>
      <c r="AW388" s="156"/>
      <c r="AX388" s="242"/>
      <c r="AY388" s="243"/>
      <c r="AZ388" s="156">
        <f t="shared" si="19"/>
        <v>22</v>
      </c>
      <c r="BA388" s="156">
        <f t="shared" si="20"/>
        <v>22</v>
      </c>
      <c r="BB388" s="156">
        <f>VLOOKUP(A388,过21点!A:AS,45,0)</f>
        <v>0</v>
      </c>
      <c r="BC388" s="156">
        <f>VLOOKUP(A388,过21点!A:AT,46,0)</f>
        <v>0</v>
      </c>
      <c r="BD388" s="156"/>
      <c r="BE388" s="156">
        <f>VLOOKUP(A388,过21点!A:AV,48,0)</f>
        <v>0</v>
      </c>
      <c r="BF388" s="156"/>
      <c r="BG388" s="156"/>
    </row>
    <row r="389" customHeight="1" spans="1:59">
      <c r="A389" s="248" t="s">
        <v>5856</v>
      </c>
      <c r="B389" s="199" t="s">
        <v>53</v>
      </c>
      <c r="C389" s="199" t="s">
        <v>5843</v>
      </c>
      <c r="D389" s="199" t="s">
        <v>5857</v>
      </c>
      <c r="E389" s="141"/>
      <c r="F389" s="141"/>
      <c r="G389" s="144"/>
      <c r="H389" s="144"/>
      <c r="I389" s="141"/>
      <c r="J389" s="141"/>
      <c r="K389" s="141"/>
      <c r="L389" s="141"/>
      <c r="M389" s="141"/>
      <c r="N389" s="144"/>
      <c r="O389" s="144"/>
      <c r="P389" s="141"/>
      <c r="Q389" s="141"/>
      <c r="R389" s="141"/>
      <c r="S389" s="141"/>
      <c r="T389" s="141"/>
      <c r="U389" s="144"/>
      <c r="V389" s="144"/>
      <c r="W389" s="141"/>
      <c r="X389" s="141"/>
      <c r="Y389" s="141"/>
      <c r="Z389" s="141"/>
      <c r="AA389" s="141"/>
      <c r="AB389" s="144"/>
      <c r="AC389" s="144"/>
      <c r="AD389" s="141"/>
      <c r="AE389" s="141"/>
      <c r="AF389" s="141"/>
      <c r="AG389" s="141"/>
      <c r="AH389" s="141"/>
      <c r="AI389" s="144"/>
      <c r="AJ389" s="156"/>
      <c r="AK389" s="156"/>
      <c r="AL389" s="156">
        <f t="shared" si="18"/>
        <v>0</v>
      </c>
      <c r="AM389" s="156"/>
      <c r="AN389" s="156"/>
      <c r="AO389" s="156"/>
      <c r="AP389" s="156"/>
      <c r="AQ389" s="156"/>
      <c r="AR389" s="156"/>
      <c r="AS389" s="156"/>
      <c r="AT389" s="156"/>
      <c r="AU389" s="156"/>
      <c r="AV389" s="156"/>
      <c r="AW389" s="156"/>
      <c r="AX389" s="242"/>
      <c r="AY389" s="243"/>
      <c r="AZ389" s="156">
        <f t="shared" si="19"/>
        <v>22</v>
      </c>
      <c r="BA389" s="156">
        <f t="shared" si="20"/>
        <v>22</v>
      </c>
      <c r="BB389" s="156">
        <f>VLOOKUP(A389,过21点!A:AS,45,0)</f>
        <v>0</v>
      </c>
      <c r="BC389" s="156">
        <f>VLOOKUP(A389,过21点!A:AT,46,0)</f>
        <v>0</v>
      </c>
      <c r="BD389" s="156"/>
      <c r="BE389" s="156">
        <f>VLOOKUP(A389,过21点!A:AV,48,0)</f>
        <v>0</v>
      </c>
      <c r="BF389" s="156"/>
      <c r="BG389" s="156"/>
    </row>
    <row r="390" customHeight="1" spans="1:59">
      <c r="A390" s="239" t="s">
        <v>5858</v>
      </c>
      <c r="B390" s="199" t="s">
        <v>53</v>
      </c>
      <c r="C390" s="199" t="s">
        <v>5859</v>
      </c>
      <c r="D390" s="199" t="s">
        <v>5860</v>
      </c>
      <c r="E390" s="155" t="s">
        <v>5861</v>
      </c>
      <c r="F390" s="142" t="s">
        <v>5862</v>
      </c>
      <c r="G390" s="144"/>
      <c r="H390" s="144"/>
      <c r="I390" s="155" t="s">
        <v>3445</v>
      </c>
      <c r="J390" s="142" t="s">
        <v>5863</v>
      </c>
      <c r="K390" s="142" t="s">
        <v>5864</v>
      </c>
      <c r="L390" s="155" t="s">
        <v>5865</v>
      </c>
      <c r="M390" s="142" t="s">
        <v>5866</v>
      </c>
      <c r="N390" s="144"/>
      <c r="O390" s="144"/>
      <c r="P390" s="142" t="s">
        <v>5867</v>
      </c>
      <c r="Q390" s="155" t="s">
        <v>5868</v>
      </c>
      <c r="R390" s="143"/>
      <c r="S390" s="231">
        <v>0.984027777777778</v>
      </c>
      <c r="T390" s="155" t="s">
        <v>1780</v>
      </c>
      <c r="U390" s="144"/>
      <c r="V390" s="144"/>
      <c r="W390" s="142" t="s">
        <v>5869</v>
      </c>
      <c r="X390" s="155" t="s">
        <v>5870</v>
      </c>
      <c r="Y390" s="155" t="s">
        <v>676</v>
      </c>
      <c r="Z390" s="142" t="s">
        <v>5871</v>
      </c>
      <c r="AA390" s="155" t="s">
        <v>5872</v>
      </c>
      <c r="AB390" s="144"/>
      <c r="AC390" s="144"/>
      <c r="AD390" s="142" t="s">
        <v>5873</v>
      </c>
      <c r="AE390" s="155" t="s">
        <v>5874</v>
      </c>
      <c r="AF390" s="142" t="s">
        <v>5875</v>
      </c>
      <c r="AG390" s="142" t="s">
        <v>5876</v>
      </c>
      <c r="AH390" s="155" t="s">
        <v>5877</v>
      </c>
      <c r="AI390" s="144"/>
      <c r="AJ390" s="156"/>
      <c r="AK390" s="156">
        <f>VLOOKUP(A390,匹配!A:B,2,0)</f>
        <v>1</v>
      </c>
      <c r="AL390" s="156">
        <f t="shared" si="18"/>
        <v>1</v>
      </c>
      <c r="AM390" s="156"/>
      <c r="AN390" s="156"/>
      <c r="AO390" s="156"/>
      <c r="AP390" s="156"/>
      <c r="AQ390" s="156"/>
      <c r="AR390" s="156"/>
      <c r="AS390" s="156"/>
      <c r="AT390" s="156"/>
      <c r="AU390" s="156"/>
      <c r="AV390" s="156"/>
      <c r="AW390" s="156"/>
      <c r="AX390" s="242"/>
      <c r="AY390" s="243"/>
      <c r="AZ390" s="156">
        <f t="shared" si="19"/>
        <v>22</v>
      </c>
      <c r="BA390" s="156">
        <f t="shared" si="20"/>
        <v>22</v>
      </c>
      <c r="BB390" s="156">
        <f>VLOOKUP(A390,过21点!A:AS,45,0)</f>
        <v>10</v>
      </c>
      <c r="BC390" s="156">
        <f>VLOOKUP(A390,过21点!A:AT,46,0)</f>
        <v>12</v>
      </c>
      <c r="BD390" s="156"/>
      <c r="BE390" s="156">
        <f>VLOOKUP(A390,过21点!A:AV,48,0)</f>
        <v>1.5</v>
      </c>
      <c r="BF390" s="156"/>
      <c r="BG390" s="156"/>
    </row>
    <row r="391" customHeight="1" spans="1:59">
      <c r="A391" s="199" t="s">
        <v>5878</v>
      </c>
      <c r="B391" s="199" t="s">
        <v>53</v>
      </c>
      <c r="C391" s="199" t="s">
        <v>5859</v>
      </c>
      <c r="D391" s="199" t="s">
        <v>5879</v>
      </c>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44"/>
      <c r="AB391" s="144"/>
      <c r="AC391" s="144"/>
      <c r="AD391" s="144"/>
      <c r="AE391" s="144"/>
      <c r="AF391" s="144"/>
      <c r="AG391" s="144"/>
      <c r="AH391" s="142" t="s">
        <v>5880</v>
      </c>
      <c r="AI391" s="144"/>
      <c r="AJ391" s="156"/>
      <c r="AK391" s="156"/>
      <c r="AL391" s="156">
        <f t="shared" si="18"/>
        <v>0</v>
      </c>
      <c r="AM391" s="156"/>
      <c r="AN391" s="156"/>
      <c r="AO391" s="156"/>
      <c r="AP391" s="156"/>
      <c r="AQ391" s="156"/>
      <c r="AR391" s="156"/>
      <c r="AS391" s="156"/>
      <c r="AT391" s="156"/>
      <c r="AU391" s="156"/>
      <c r="AV391" s="156">
        <f>VLOOKUP(A391,入职!A:L,12,0)</f>
        <v>21</v>
      </c>
      <c r="AW391" s="156"/>
      <c r="AX391" s="242" t="str">
        <f>VLOOKUP(A391,入职!A:I,9,0)</f>
        <v>2018-03-30</v>
      </c>
      <c r="AY391" s="243"/>
      <c r="AZ391" s="156">
        <f t="shared" si="19"/>
        <v>1</v>
      </c>
      <c r="BA391" s="156">
        <f t="shared" si="20"/>
        <v>1</v>
      </c>
      <c r="BB391" s="156">
        <f>VLOOKUP(A391,过21点!A:AS,45,0)</f>
        <v>0</v>
      </c>
      <c r="BC391" s="156">
        <f>VLOOKUP(A391,过21点!A:AT,46,0)</f>
        <v>0</v>
      </c>
      <c r="BD391" s="156"/>
      <c r="BE391" s="156">
        <f>VLOOKUP(A391,过21点!A:AV,48,0)</f>
        <v>0</v>
      </c>
      <c r="BF391" s="156"/>
      <c r="BG391" s="156"/>
    </row>
    <row r="392" customHeight="1" spans="1:59">
      <c r="A392" s="199" t="s">
        <v>5881</v>
      </c>
      <c r="B392" s="199" t="s">
        <v>53</v>
      </c>
      <c r="C392" s="199" t="s">
        <v>5882</v>
      </c>
      <c r="D392" s="199" t="s">
        <v>5514</v>
      </c>
      <c r="E392" s="142" t="s">
        <v>5883</v>
      </c>
      <c r="F392" s="142" t="s">
        <v>5884</v>
      </c>
      <c r="G392" s="144"/>
      <c r="H392" s="144"/>
      <c r="I392" s="143"/>
      <c r="J392" s="143" t="s">
        <v>5885</v>
      </c>
      <c r="K392" s="143" t="s">
        <v>5886</v>
      </c>
      <c r="L392" s="142" t="s">
        <v>5887</v>
      </c>
      <c r="M392" s="142" t="s">
        <v>5096</v>
      </c>
      <c r="N392" s="144"/>
      <c r="O392" s="144"/>
      <c r="P392" s="143" t="s">
        <v>5888</v>
      </c>
      <c r="Q392" s="142" t="s">
        <v>4871</v>
      </c>
      <c r="R392" s="142" t="s">
        <v>5889</v>
      </c>
      <c r="S392" s="142" t="s">
        <v>4584</v>
      </c>
      <c r="T392" s="142" t="s">
        <v>5890</v>
      </c>
      <c r="U392" s="144"/>
      <c r="V392" s="144"/>
      <c r="W392" s="143"/>
      <c r="X392" s="142" t="s">
        <v>5891</v>
      </c>
      <c r="Y392" s="142" t="s">
        <v>5892</v>
      </c>
      <c r="Z392" s="142" t="s">
        <v>5893</v>
      </c>
      <c r="AA392" s="142" t="s">
        <v>5894</v>
      </c>
      <c r="AB392" s="144"/>
      <c r="AC392" s="144"/>
      <c r="AD392" s="143"/>
      <c r="AE392" s="143"/>
      <c r="AF392" s="143" t="s">
        <v>5895</v>
      </c>
      <c r="AG392" s="143" t="s">
        <v>5896</v>
      </c>
      <c r="AH392" s="142" t="s">
        <v>5897</v>
      </c>
      <c r="AI392" s="144"/>
      <c r="AJ392" s="156"/>
      <c r="AK392" s="156">
        <f>VLOOKUP(A392,匹配!A:B,2,0)</f>
        <v>3</v>
      </c>
      <c r="AL392" s="156">
        <f t="shared" si="18"/>
        <v>3</v>
      </c>
      <c r="AM392" s="156">
        <v>1.625</v>
      </c>
      <c r="AN392" s="156">
        <f>VLOOKUP(A392,匹配!E:F,2,0)</f>
        <v>2.875</v>
      </c>
      <c r="AO392" s="156"/>
      <c r="AP392" s="156">
        <f>VLOOKUP(A392,匹配!E:H,4,0)</f>
        <v>0</v>
      </c>
      <c r="AQ392" s="156">
        <f>VLOOKUP(A392,匹配!E:N,10,0)</f>
        <v>0</v>
      </c>
      <c r="AR392" s="156">
        <f>VLOOKUP(A392,匹配!E:I,5,0)</f>
        <v>0</v>
      </c>
      <c r="AS392" s="156">
        <f>VLOOKUP(A392,匹配!E:K,7,0)</f>
        <v>0</v>
      </c>
      <c r="AT392" s="156"/>
      <c r="AU392" s="156">
        <f>VLOOKUP(A392,匹配!E:M,9,0)</f>
        <v>0</v>
      </c>
      <c r="AV392" s="156"/>
      <c r="AW392" s="156"/>
      <c r="AX392" s="242"/>
      <c r="AY392" s="243"/>
      <c r="AZ392" s="156">
        <f t="shared" si="19"/>
        <v>17.5</v>
      </c>
      <c r="BA392" s="156">
        <f t="shared" si="20"/>
        <v>17.5</v>
      </c>
      <c r="BB392" s="156">
        <f>VLOOKUP(A392,过21点!A:AS,45,0)</f>
        <v>0</v>
      </c>
      <c r="BC392" s="156">
        <f>VLOOKUP(A392,过21点!A:AT,46,0)</f>
        <v>0</v>
      </c>
      <c r="BD392" s="156"/>
      <c r="BE392" s="156">
        <f>VLOOKUP(A392,过21点!A:AV,48,0)</f>
        <v>0</v>
      </c>
      <c r="BF392" s="156"/>
      <c r="BG392" s="156"/>
    </row>
    <row r="393" customHeight="1" spans="1:59">
      <c r="A393" s="199" t="s">
        <v>5898</v>
      </c>
      <c r="B393" s="199" t="s">
        <v>53</v>
      </c>
      <c r="C393" s="199" t="s">
        <v>5899</v>
      </c>
      <c r="D393" s="199" t="s">
        <v>5900</v>
      </c>
      <c r="E393" s="144" t="s">
        <v>3281</v>
      </c>
      <c r="F393" s="144" t="s">
        <v>5901</v>
      </c>
      <c r="G393" s="144"/>
      <c r="H393" s="144"/>
      <c r="I393" s="144" t="s">
        <v>3315</v>
      </c>
      <c r="J393" s="144" t="s">
        <v>5902</v>
      </c>
      <c r="K393" s="144" t="s">
        <v>5903</v>
      </c>
      <c r="L393" s="144" t="s">
        <v>5904</v>
      </c>
      <c r="M393" s="144" t="s">
        <v>595</v>
      </c>
      <c r="N393" s="144"/>
      <c r="O393" s="144"/>
      <c r="P393" s="144" t="s">
        <v>429</v>
      </c>
      <c r="Q393" s="144" t="s">
        <v>5905</v>
      </c>
      <c r="R393" s="144" t="s">
        <v>326</v>
      </c>
      <c r="S393" s="144" t="s">
        <v>5906</v>
      </c>
      <c r="T393" s="144" t="s">
        <v>2877</v>
      </c>
      <c r="U393" s="144"/>
      <c r="V393" s="144"/>
      <c r="W393" s="144" t="s">
        <v>850</v>
      </c>
      <c r="X393" s="144" t="s">
        <v>5907</v>
      </c>
      <c r="Y393" s="144" t="s">
        <v>5908</v>
      </c>
      <c r="Z393" s="144" t="s">
        <v>5589</v>
      </c>
      <c r="AA393" s="144" t="s">
        <v>5909</v>
      </c>
      <c r="AB393" s="144"/>
      <c r="AC393" s="144"/>
      <c r="AD393" s="144" t="s">
        <v>5910</v>
      </c>
      <c r="AE393" s="144" t="s">
        <v>5911</v>
      </c>
      <c r="AF393" s="144" t="s">
        <v>5912</v>
      </c>
      <c r="AG393" s="144" t="s">
        <v>3879</v>
      </c>
      <c r="AH393" s="144" t="s">
        <v>5913</v>
      </c>
      <c r="AI393" s="144"/>
      <c r="AJ393" s="156"/>
      <c r="AK393" s="156"/>
      <c r="AL393" s="156">
        <f t="shared" si="18"/>
        <v>0</v>
      </c>
      <c r="AM393" s="156"/>
      <c r="AN393" s="156"/>
      <c r="AO393" s="156"/>
      <c r="AP393" s="156"/>
      <c r="AQ393" s="156"/>
      <c r="AR393" s="156"/>
      <c r="AS393" s="156"/>
      <c r="AT393" s="156"/>
      <c r="AU393" s="156"/>
      <c r="AV393" s="156"/>
      <c r="AW393" s="156"/>
      <c r="AX393" s="242"/>
      <c r="AY393" s="243"/>
      <c r="AZ393" s="156">
        <f t="shared" si="19"/>
        <v>22</v>
      </c>
      <c r="BA393" s="156">
        <f t="shared" si="20"/>
        <v>22</v>
      </c>
      <c r="BB393" s="156">
        <f>VLOOKUP(A393,过21点!A:AS,45,0)</f>
        <v>7</v>
      </c>
      <c r="BC393" s="156">
        <f>VLOOKUP(A393,过21点!A:AT,46,0)</f>
        <v>13</v>
      </c>
      <c r="BD393" s="156"/>
      <c r="BE393" s="156">
        <f>VLOOKUP(A393,过21点!A:AV,48,0)</f>
        <v>0.625</v>
      </c>
      <c r="BF393" s="156"/>
      <c r="BG393" s="156"/>
    </row>
    <row r="394" customHeight="1" spans="1:59">
      <c r="A394" s="199" t="s">
        <v>5914</v>
      </c>
      <c r="B394" s="199" t="s">
        <v>53</v>
      </c>
      <c r="C394" s="199" t="s">
        <v>5899</v>
      </c>
      <c r="D394" s="199" t="s">
        <v>5900</v>
      </c>
      <c r="E394" s="144" t="s">
        <v>1142</v>
      </c>
      <c r="F394" s="144" t="s">
        <v>5915</v>
      </c>
      <c r="G394" s="144"/>
      <c r="H394" s="144"/>
      <c r="I394" s="143" t="s">
        <v>229</v>
      </c>
      <c r="J394" s="143" t="s">
        <v>5916</v>
      </c>
      <c r="K394" s="144" t="s">
        <v>5917</v>
      </c>
      <c r="L394" s="144" t="s">
        <v>5918</v>
      </c>
      <c r="M394" s="144" t="s">
        <v>319</v>
      </c>
      <c r="N394" s="144"/>
      <c r="O394" s="144"/>
      <c r="P394" s="144" t="s">
        <v>5919</v>
      </c>
      <c r="Q394" s="144" t="s">
        <v>5920</v>
      </c>
      <c r="R394" s="144" t="s">
        <v>5921</v>
      </c>
      <c r="S394" s="143" t="s">
        <v>3202</v>
      </c>
      <c r="T394" s="144" t="s">
        <v>2856</v>
      </c>
      <c r="U394" s="144"/>
      <c r="V394" s="144"/>
      <c r="W394" s="144" t="s">
        <v>4127</v>
      </c>
      <c r="X394" s="144" t="s">
        <v>5922</v>
      </c>
      <c r="Y394" s="144" t="s">
        <v>4143</v>
      </c>
      <c r="Z394" s="144" t="s">
        <v>3919</v>
      </c>
      <c r="AA394" s="144" t="s">
        <v>3141</v>
      </c>
      <c r="AB394" s="144"/>
      <c r="AC394" s="144"/>
      <c r="AD394" s="142" t="s">
        <v>5923</v>
      </c>
      <c r="AE394" s="144" t="s">
        <v>2868</v>
      </c>
      <c r="AF394" s="144" t="s">
        <v>3332</v>
      </c>
      <c r="AG394" s="142" t="s">
        <v>2093</v>
      </c>
      <c r="AH394" s="144" t="s">
        <v>944</v>
      </c>
      <c r="AI394" s="144"/>
      <c r="AJ394" s="156">
        <v>2</v>
      </c>
      <c r="AK394" s="156">
        <f>VLOOKUP(A394,匹配!A:B,2,0)</f>
        <v>3</v>
      </c>
      <c r="AL394" s="156">
        <f t="shared" si="18"/>
        <v>5</v>
      </c>
      <c r="AM394" s="156"/>
      <c r="AN394" s="156"/>
      <c r="AO394" s="156"/>
      <c r="AP394" s="156"/>
      <c r="AQ394" s="156"/>
      <c r="AR394" s="156"/>
      <c r="AS394" s="156"/>
      <c r="AT394" s="156"/>
      <c r="AU394" s="156"/>
      <c r="AV394" s="156"/>
      <c r="AW394" s="156"/>
      <c r="AX394" s="242"/>
      <c r="AY394" s="243"/>
      <c r="AZ394" s="156">
        <f t="shared" si="19"/>
        <v>22</v>
      </c>
      <c r="BA394" s="156">
        <f t="shared" si="20"/>
        <v>22</v>
      </c>
      <c r="BB394" s="156">
        <f>VLOOKUP(A394,过21点!A:AS,45,0)</f>
        <v>6</v>
      </c>
      <c r="BC394" s="156">
        <f>VLOOKUP(A394,过21点!A:AT,46,0)</f>
        <v>10</v>
      </c>
      <c r="BD394" s="156"/>
      <c r="BE394" s="156">
        <f>VLOOKUP(A394,过21点!A:AV,48,0)</f>
        <v>0.5</v>
      </c>
      <c r="BF394" s="156"/>
      <c r="BG394" s="156"/>
    </row>
    <row r="395" customHeight="1" spans="1:59">
      <c r="A395" s="240" t="s">
        <v>5924</v>
      </c>
      <c r="B395" s="199" t="s">
        <v>53</v>
      </c>
      <c r="C395" s="199" t="s">
        <v>5899</v>
      </c>
      <c r="D395" s="199" t="s">
        <v>5522</v>
      </c>
      <c r="E395" s="144"/>
      <c r="F395" s="144"/>
      <c r="G395" s="144"/>
      <c r="H395" s="144"/>
      <c r="I395" s="144"/>
      <c r="J395" s="144"/>
      <c r="K395" s="144"/>
      <c r="L395" s="144"/>
      <c r="M395" s="144"/>
      <c r="N395" s="144"/>
      <c r="O395" s="144"/>
      <c r="P395" s="144"/>
      <c r="Q395" s="144"/>
      <c r="R395" s="155" t="s">
        <v>4694</v>
      </c>
      <c r="S395" s="144" t="s">
        <v>5925</v>
      </c>
      <c r="T395" s="142" t="s">
        <v>5926</v>
      </c>
      <c r="U395" s="144"/>
      <c r="V395" s="144"/>
      <c r="W395" s="144" t="s">
        <v>526</v>
      </c>
      <c r="X395" s="144" t="s">
        <v>2243</v>
      </c>
      <c r="Y395" s="144"/>
      <c r="Z395" s="144"/>
      <c r="AA395" s="144"/>
      <c r="AB395" s="144"/>
      <c r="AC395" s="144"/>
      <c r="AD395" s="144"/>
      <c r="AE395" s="144"/>
      <c r="AF395" s="144"/>
      <c r="AG395" s="144"/>
      <c r="AH395" s="144"/>
      <c r="AI395" s="144"/>
      <c r="AJ395" s="156"/>
      <c r="AK395" s="156"/>
      <c r="AL395" s="156">
        <f t="shared" si="18"/>
        <v>0</v>
      </c>
      <c r="AM395" s="156"/>
      <c r="AN395" s="156"/>
      <c r="AO395" s="156"/>
      <c r="AP395" s="156"/>
      <c r="AQ395" s="156"/>
      <c r="AR395" s="156"/>
      <c r="AS395" s="156"/>
      <c r="AT395" s="156"/>
      <c r="AU395" s="156"/>
      <c r="AV395" s="156">
        <f>VLOOKUP(A395,离职!A:D,4,0)</f>
        <v>17</v>
      </c>
      <c r="AW395" s="156"/>
      <c r="AX395" s="242">
        <f>VLOOKUP(A395,入职!A:I,9,0)</f>
        <v>43173</v>
      </c>
      <c r="AY395" s="243">
        <f>VLOOKUP(A395,离职!A:C,3,0)</f>
        <v>43179</v>
      </c>
      <c r="AZ395" s="156">
        <f t="shared" si="19"/>
        <v>5</v>
      </c>
      <c r="BA395" s="156">
        <f t="shared" si="20"/>
        <v>5</v>
      </c>
      <c r="BB395" s="156">
        <f>VLOOKUP(A395,过21点!A:AS,45,0)</f>
        <v>0</v>
      </c>
      <c r="BC395" s="156">
        <f>VLOOKUP(A395,过21点!A:AT,46,0)</f>
        <v>0</v>
      </c>
      <c r="BD395" s="156"/>
      <c r="BE395" s="156">
        <f>VLOOKUP(A395,过21点!A:AV,48,0)</f>
        <v>0</v>
      </c>
      <c r="BF395" s="156"/>
      <c r="BG395" s="156"/>
    </row>
    <row r="396" customHeight="1" spans="1:59">
      <c r="A396" s="199" t="s">
        <v>5927</v>
      </c>
      <c r="B396" s="199" t="s">
        <v>53</v>
      </c>
      <c r="C396" s="199" t="s">
        <v>5899</v>
      </c>
      <c r="D396" s="199" t="s">
        <v>5928</v>
      </c>
      <c r="E396" s="144" t="s">
        <v>4790</v>
      </c>
      <c r="F396" s="143" t="s">
        <v>97</v>
      </c>
      <c r="G396" s="144"/>
      <c r="H396" s="144"/>
      <c r="I396" s="144" t="s">
        <v>5929</v>
      </c>
      <c r="J396" s="144" t="s">
        <v>5930</v>
      </c>
      <c r="K396" s="143" t="s">
        <v>5931</v>
      </c>
      <c r="L396" s="144" t="s">
        <v>2816</v>
      </c>
      <c r="M396" s="144" t="s">
        <v>309</v>
      </c>
      <c r="N396" s="144"/>
      <c r="O396" s="144"/>
      <c r="P396" s="143"/>
      <c r="Q396" s="143"/>
      <c r="R396" s="143"/>
      <c r="S396" s="143"/>
      <c r="T396" s="143"/>
      <c r="U396" s="144"/>
      <c r="V396" s="144"/>
      <c r="W396" s="144" t="s">
        <v>3275</v>
      </c>
      <c r="X396" s="144" t="s">
        <v>5932</v>
      </c>
      <c r="Y396" s="144" t="s">
        <v>5217</v>
      </c>
      <c r="Z396" s="143" t="s">
        <v>5933</v>
      </c>
      <c r="AA396" s="143"/>
      <c r="AB396" s="144"/>
      <c r="AC396" s="144"/>
      <c r="AD396" s="144" t="s">
        <v>5934</v>
      </c>
      <c r="AE396" s="144" t="s">
        <v>5935</v>
      </c>
      <c r="AF396" s="144" t="s">
        <v>2915</v>
      </c>
      <c r="AG396" s="144" t="s">
        <v>5936</v>
      </c>
      <c r="AH396" s="144" t="s">
        <v>5937</v>
      </c>
      <c r="AI396" s="144"/>
      <c r="AJ396" s="156"/>
      <c r="AK396" s="156">
        <f>VLOOKUP(A396,匹配!A:B,2,0)</f>
        <v>3</v>
      </c>
      <c r="AL396" s="156">
        <f t="shared" si="18"/>
        <v>3</v>
      </c>
      <c r="AM396" s="156">
        <f>VLOOKUP(A396,匹配!E:L,8,0)</f>
        <v>5</v>
      </c>
      <c r="AN396" s="156">
        <f>VLOOKUP(A396,匹配!E:F,2,0)</f>
        <v>0</v>
      </c>
      <c r="AO396" s="156"/>
      <c r="AP396" s="156">
        <f>VLOOKUP(A396,匹配!E:H,4,0)</f>
        <v>0</v>
      </c>
      <c r="AQ396" s="156">
        <f>VLOOKUP(A396,匹配!E:N,10,0)</f>
        <v>0</v>
      </c>
      <c r="AR396" s="156">
        <f>VLOOKUP(A396,匹配!E:I,5,0)</f>
        <v>0</v>
      </c>
      <c r="AS396" s="156">
        <f>VLOOKUP(A396,匹配!E:K,7,0)</f>
        <v>0</v>
      </c>
      <c r="AT396" s="156"/>
      <c r="AU396" s="156">
        <f>VLOOKUP(A396,匹配!E:M,9,0)</f>
        <v>1</v>
      </c>
      <c r="AV396" s="156"/>
      <c r="AW396" s="156"/>
      <c r="AX396" s="242"/>
      <c r="AY396" s="243"/>
      <c r="AZ396" s="156">
        <f t="shared" si="19"/>
        <v>17</v>
      </c>
      <c r="BA396" s="156">
        <f t="shared" si="20"/>
        <v>17</v>
      </c>
      <c r="BB396" s="156">
        <f>VLOOKUP(A396,过21点!A:AS,45,0)</f>
        <v>0</v>
      </c>
      <c r="BC396" s="156">
        <f>VLOOKUP(A396,过21点!A:AT,46,0)</f>
        <v>3</v>
      </c>
      <c r="BD396" s="156"/>
      <c r="BE396" s="156">
        <f>VLOOKUP(A396,过21点!A:AV,48,0)</f>
        <v>0</v>
      </c>
      <c r="BF396" s="156"/>
      <c r="BG396" s="156"/>
    </row>
    <row r="397" customHeight="1" spans="1:59">
      <c r="A397" s="199" t="s">
        <v>5938</v>
      </c>
      <c r="B397" s="199" t="s">
        <v>53</v>
      </c>
      <c r="C397" s="199" t="s">
        <v>5899</v>
      </c>
      <c r="D397" s="199" t="s">
        <v>5900</v>
      </c>
      <c r="E397" s="142" t="s">
        <v>5939</v>
      </c>
      <c r="F397" s="144" t="s">
        <v>4517</v>
      </c>
      <c r="G397" s="144"/>
      <c r="H397" s="144"/>
      <c r="I397" s="144" t="s">
        <v>4982</v>
      </c>
      <c r="J397" s="144" t="s">
        <v>5515</v>
      </c>
      <c r="K397" s="144" t="s">
        <v>2859</v>
      </c>
      <c r="L397" s="143"/>
      <c r="M397" s="143"/>
      <c r="N397" s="144"/>
      <c r="O397" s="144"/>
      <c r="P397" s="144" t="s">
        <v>2725</v>
      </c>
      <c r="Q397" s="144" t="s">
        <v>4086</v>
      </c>
      <c r="R397" s="144" t="s">
        <v>4735</v>
      </c>
      <c r="S397" s="144" t="s">
        <v>3340</v>
      </c>
      <c r="T397" s="143" t="s">
        <v>4694</v>
      </c>
      <c r="U397" s="144"/>
      <c r="V397" s="144"/>
      <c r="W397" s="144" t="s">
        <v>5940</v>
      </c>
      <c r="X397" s="144" t="s">
        <v>5191</v>
      </c>
      <c r="Y397" s="144" t="s">
        <v>1807</v>
      </c>
      <c r="Z397" s="144" t="s">
        <v>3694</v>
      </c>
      <c r="AA397" s="143" t="s">
        <v>2030</v>
      </c>
      <c r="AB397" s="144"/>
      <c r="AC397" s="144"/>
      <c r="AD397" s="144" t="s">
        <v>1837</v>
      </c>
      <c r="AE397" s="144" t="s">
        <v>2870</v>
      </c>
      <c r="AF397" s="144" t="s">
        <v>5784</v>
      </c>
      <c r="AG397" s="144" t="s">
        <v>692</v>
      </c>
      <c r="AH397" s="144" t="s">
        <v>5941</v>
      </c>
      <c r="AI397" s="144"/>
      <c r="AJ397" s="156">
        <v>1</v>
      </c>
      <c r="AK397" s="156">
        <f>VLOOKUP(A397,匹配!A:B,2,0)</f>
        <v>2</v>
      </c>
      <c r="AL397" s="156">
        <f t="shared" si="18"/>
        <v>3</v>
      </c>
      <c r="AM397" s="156">
        <f>VLOOKUP(A397,匹配!E:L,8,0)</f>
        <v>2</v>
      </c>
      <c r="AN397" s="156">
        <f>VLOOKUP(A397,匹配!E:F,2,0)</f>
        <v>0</v>
      </c>
      <c r="AO397" s="156"/>
      <c r="AP397" s="156">
        <f>VLOOKUP(A397,匹配!E:H,4,0)</f>
        <v>0</v>
      </c>
      <c r="AQ397" s="156">
        <f>VLOOKUP(A397,匹配!E:N,10,0)</f>
        <v>0</v>
      </c>
      <c r="AR397" s="156">
        <f>VLOOKUP(A397,匹配!E:I,5,0)</f>
        <v>0</v>
      </c>
      <c r="AS397" s="156">
        <f>VLOOKUP(A397,匹配!E:K,7,0)</f>
        <v>0</v>
      </c>
      <c r="AT397" s="156"/>
      <c r="AU397" s="156">
        <f>VLOOKUP(A397,匹配!E:M,9,0)</f>
        <v>0</v>
      </c>
      <c r="AV397" s="156"/>
      <c r="AW397" s="156"/>
      <c r="AX397" s="242"/>
      <c r="AY397" s="243"/>
      <c r="AZ397" s="156">
        <f t="shared" si="19"/>
        <v>20</v>
      </c>
      <c r="BA397" s="156">
        <f t="shared" si="20"/>
        <v>20</v>
      </c>
      <c r="BB397" s="156">
        <f>VLOOKUP(A397,过21点!A:AS,45,0)</f>
        <v>2</v>
      </c>
      <c r="BC397" s="156">
        <f>VLOOKUP(A397,过21点!A:AT,46,0)</f>
        <v>3</v>
      </c>
      <c r="BD397" s="156"/>
      <c r="BE397" s="156">
        <f>VLOOKUP(A397,过21点!A:AV,48,0)</f>
        <v>0.375</v>
      </c>
      <c r="BF397" s="156"/>
      <c r="BG397" s="156"/>
    </row>
    <row r="398" customHeight="1" spans="1:59">
      <c r="A398" s="199" t="s">
        <v>5942</v>
      </c>
      <c r="B398" s="199" t="s">
        <v>53</v>
      </c>
      <c r="C398" s="199" t="s">
        <v>5899</v>
      </c>
      <c r="D398" s="199" t="s">
        <v>5928</v>
      </c>
      <c r="E398" s="144" t="s">
        <v>2056</v>
      </c>
      <c r="F398" s="144" t="s">
        <v>5943</v>
      </c>
      <c r="G398" s="144"/>
      <c r="H398" s="144"/>
      <c r="I398" s="144" t="s">
        <v>5944</v>
      </c>
      <c r="J398" s="144" t="s">
        <v>5945</v>
      </c>
      <c r="K398" s="144" t="s">
        <v>5946</v>
      </c>
      <c r="L398" s="144" t="s">
        <v>5947</v>
      </c>
      <c r="M398" s="144" t="s">
        <v>4553</v>
      </c>
      <c r="N398" s="144"/>
      <c r="O398" s="144"/>
      <c r="P398" s="144" t="s">
        <v>5948</v>
      </c>
      <c r="Q398" s="144" t="s">
        <v>2341</v>
      </c>
      <c r="R398" s="144" t="s">
        <v>5949</v>
      </c>
      <c r="S398" s="144" t="s">
        <v>5950</v>
      </c>
      <c r="T398" s="144" t="s">
        <v>4744</v>
      </c>
      <c r="U398" s="144"/>
      <c r="V398" s="144"/>
      <c r="W398" s="144" t="s">
        <v>5951</v>
      </c>
      <c r="X398" s="144" t="s">
        <v>5952</v>
      </c>
      <c r="Y398" s="144" t="s">
        <v>1809</v>
      </c>
      <c r="Z398" s="144" t="s">
        <v>5953</v>
      </c>
      <c r="AA398" s="144" t="s">
        <v>5954</v>
      </c>
      <c r="AB398" s="144"/>
      <c r="AC398" s="144"/>
      <c r="AD398" s="144" t="s">
        <v>5955</v>
      </c>
      <c r="AE398" s="144" t="s">
        <v>1847</v>
      </c>
      <c r="AF398" s="144" t="s">
        <v>5956</v>
      </c>
      <c r="AG398" s="144" t="s">
        <v>503</v>
      </c>
      <c r="AH398" s="144" t="s">
        <v>2151</v>
      </c>
      <c r="AI398" s="144"/>
      <c r="AJ398" s="156"/>
      <c r="AK398" s="156"/>
      <c r="AL398" s="156">
        <f t="shared" si="18"/>
        <v>0</v>
      </c>
      <c r="AM398" s="156"/>
      <c r="AN398" s="156"/>
      <c r="AO398" s="156"/>
      <c r="AP398" s="156"/>
      <c r="AQ398" s="156"/>
      <c r="AR398" s="156"/>
      <c r="AS398" s="156"/>
      <c r="AT398" s="156"/>
      <c r="AU398" s="156"/>
      <c r="AV398" s="156"/>
      <c r="AW398" s="156"/>
      <c r="AX398" s="242"/>
      <c r="AY398" s="243"/>
      <c r="AZ398" s="156">
        <f t="shared" si="19"/>
        <v>22</v>
      </c>
      <c r="BA398" s="156">
        <f t="shared" si="20"/>
        <v>22</v>
      </c>
      <c r="BB398" s="156">
        <f>VLOOKUP(A398,过21点!A:AS,45,0)</f>
        <v>9</v>
      </c>
      <c r="BC398" s="156">
        <f>VLOOKUP(A398,过21点!A:AT,46,0)</f>
        <v>10</v>
      </c>
      <c r="BD398" s="156"/>
      <c r="BE398" s="156">
        <f>VLOOKUP(A398,过21点!A:AV,48,0)</f>
        <v>1.125</v>
      </c>
      <c r="BF398" s="156"/>
      <c r="BG398" s="156"/>
    </row>
    <row r="399" customHeight="1" spans="1:59">
      <c r="A399" s="199" t="s">
        <v>5957</v>
      </c>
      <c r="B399" s="199" t="s">
        <v>53</v>
      </c>
      <c r="C399" s="199" t="s">
        <v>5899</v>
      </c>
      <c r="D399" s="199" t="s">
        <v>5928</v>
      </c>
      <c r="E399" s="144"/>
      <c r="F399" s="144"/>
      <c r="G399" s="144"/>
      <c r="H399" s="144"/>
      <c r="I399" s="144"/>
      <c r="J399" s="144"/>
      <c r="K399" s="144"/>
      <c r="L399" s="144"/>
      <c r="M399" s="144"/>
      <c r="N399" s="144"/>
      <c r="O399" s="144"/>
      <c r="P399" s="142" t="s">
        <v>5958</v>
      </c>
      <c r="Q399" s="144" t="s">
        <v>5959</v>
      </c>
      <c r="R399" s="144" t="s">
        <v>5960</v>
      </c>
      <c r="S399" s="144" t="s">
        <v>5961</v>
      </c>
      <c r="T399" s="144" t="s">
        <v>3279</v>
      </c>
      <c r="U399" s="144"/>
      <c r="V399" s="144"/>
      <c r="W399" s="144" t="s">
        <v>3859</v>
      </c>
      <c r="X399" s="144" t="s">
        <v>2123</v>
      </c>
      <c r="Y399" s="144" t="s">
        <v>2020</v>
      </c>
      <c r="Z399" s="144" t="s">
        <v>5962</v>
      </c>
      <c r="AA399" s="144" t="s">
        <v>5076</v>
      </c>
      <c r="AB399" s="144"/>
      <c r="AC399" s="144"/>
      <c r="AD399" s="144" t="s">
        <v>5152</v>
      </c>
      <c r="AE399" s="144" t="s">
        <v>2819</v>
      </c>
      <c r="AF399" s="144" t="s">
        <v>3270</v>
      </c>
      <c r="AG399" s="144" t="s">
        <v>4119</v>
      </c>
      <c r="AH399" s="144" t="s">
        <v>2190</v>
      </c>
      <c r="AI399" s="144"/>
      <c r="AJ399" s="156"/>
      <c r="AK399" s="156"/>
      <c r="AL399" s="156">
        <f t="shared" si="18"/>
        <v>0</v>
      </c>
      <c r="AM399" s="156"/>
      <c r="AN399" s="156"/>
      <c r="AO399" s="156"/>
      <c r="AP399" s="156"/>
      <c r="AQ399" s="156"/>
      <c r="AR399" s="156"/>
      <c r="AS399" s="156"/>
      <c r="AT399" s="156"/>
      <c r="AU399" s="156"/>
      <c r="AV399" s="156">
        <f>VLOOKUP(A399,入职!A:L,12,0)</f>
        <v>7</v>
      </c>
      <c r="AW399" s="156"/>
      <c r="AX399" s="242">
        <f>VLOOKUP(A399,入职!A:I,9,0)</f>
        <v>43171</v>
      </c>
      <c r="AY399" s="243"/>
      <c r="AZ399" s="156">
        <f t="shared" si="19"/>
        <v>15</v>
      </c>
      <c r="BA399" s="156">
        <f t="shared" si="20"/>
        <v>15</v>
      </c>
      <c r="BB399" s="156">
        <f>VLOOKUP(A399,过21点!A:AS,45,0)</f>
        <v>1</v>
      </c>
      <c r="BC399" s="156">
        <f>VLOOKUP(A399,过21点!A:AT,46,0)</f>
        <v>2</v>
      </c>
      <c r="BD399" s="156"/>
      <c r="BE399" s="156">
        <f>VLOOKUP(A399,过21点!A:AV,48,0)</f>
        <v>0</v>
      </c>
      <c r="BF399" s="156"/>
      <c r="BG399" s="156"/>
    </row>
    <row r="400" customHeight="1" spans="1:59">
      <c r="A400" s="199" t="s">
        <v>5963</v>
      </c>
      <c r="B400" s="199" t="s">
        <v>53</v>
      </c>
      <c r="C400" s="199" t="s">
        <v>5899</v>
      </c>
      <c r="D400" s="199" t="s">
        <v>5964</v>
      </c>
      <c r="E400" s="144" t="s">
        <v>5965</v>
      </c>
      <c r="F400" s="144" t="s">
        <v>5966</v>
      </c>
      <c r="G400" s="144"/>
      <c r="H400" s="144"/>
      <c r="I400" s="144" t="s">
        <v>5967</v>
      </c>
      <c r="J400" s="144" t="s">
        <v>5968</v>
      </c>
      <c r="K400" s="143"/>
      <c r="L400" s="143" t="s">
        <v>5969</v>
      </c>
      <c r="M400" s="144" t="s">
        <v>5063</v>
      </c>
      <c r="N400" s="144"/>
      <c r="O400" s="144"/>
      <c r="P400" s="144" t="s">
        <v>5970</v>
      </c>
      <c r="Q400" s="144" t="s">
        <v>2552</v>
      </c>
      <c r="R400" s="143" t="s">
        <v>5971</v>
      </c>
      <c r="S400" s="144" t="s">
        <v>5972</v>
      </c>
      <c r="T400" s="143" t="s">
        <v>5973</v>
      </c>
      <c r="U400" s="144"/>
      <c r="V400" s="144"/>
      <c r="W400" s="144" t="s">
        <v>5974</v>
      </c>
      <c r="X400" s="144" t="s">
        <v>4657</v>
      </c>
      <c r="Y400" s="144" t="s">
        <v>5975</v>
      </c>
      <c r="Z400" s="144" t="s">
        <v>5976</v>
      </c>
      <c r="AA400" s="144" t="s">
        <v>5977</v>
      </c>
      <c r="AB400" s="144"/>
      <c r="AC400" s="144"/>
      <c r="AD400" s="144" t="s">
        <v>2224</v>
      </c>
      <c r="AE400" s="144" t="s">
        <v>5978</v>
      </c>
      <c r="AF400" s="144" t="s">
        <v>5979</v>
      </c>
      <c r="AG400" s="144" t="s">
        <v>5980</v>
      </c>
      <c r="AH400" s="144" t="s">
        <v>5981</v>
      </c>
      <c r="AI400" s="144"/>
      <c r="AJ400" s="156"/>
      <c r="AK400" s="156">
        <f>VLOOKUP(A400,匹配!A:B,2,0)</f>
        <v>2</v>
      </c>
      <c r="AL400" s="156">
        <f t="shared" si="18"/>
        <v>2</v>
      </c>
      <c r="AM400" s="156">
        <f>VLOOKUP(A400,匹配!E:L,8,0)</f>
        <v>0</v>
      </c>
      <c r="AN400" s="156">
        <f>VLOOKUP(A400,匹配!E:F,2,0)</f>
        <v>0</v>
      </c>
      <c r="AO400" s="156"/>
      <c r="AP400" s="156">
        <f>VLOOKUP(A400,匹配!E:H,4,0)</f>
        <v>0</v>
      </c>
      <c r="AQ400" s="156">
        <f>VLOOKUP(A400,匹配!E:N,10,0)</f>
        <v>0</v>
      </c>
      <c r="AR400" s="156">
        <v>1.5</v>
      </c>
      <c r="AS400" s="156">
        <f>VLOOKUP(A400,匹配!E:K,7,0)</f>
        <v>0</v>
      </c>
      <c r="AT400" s="156"/>
      <c r="AU400" s="156">
        <f>VLOOKUP(A400,匹配!E:M,9,0)</f>
        <v>0</v>
      </c>
      <c r="AV400" s="156"/>
      <c r="AW400" s="156"/>
      <c r="AX400" s="242"/>
      <c r="AY400" s="243"/>
      <c r="AZ400" s="156">
        <f t="shared" si="19"/>
        <v>20.5</v>
      </c>
      <c r="BA400" s="156">
        <f t="shared" si="20"/>
        <v>20.5</v>
      </c>
      <c r="BB400" s="156">
        <f>VLOOKUP(A400,过21点!A:AS,45,0)</f>
        <v>18</v>
      </c>
      <c r="BC400" s="156">
        <f>VLOOKUP(A400,过21点!A:AT,46,0)</f>
        <v>21</v>
      </c>
      <c r="BD400" s="156"/>
      <c r="BE400" s="156">
        <f>VLOOKUP(A400,过21点!A:AV,48,0)</f>
        <v>3.625</v>
      </c>
      <c r="BF400" s="156"/>
      <c r="BG400" s="156"/>
    </row>
    <row r="401" customHeight="1" spans="1:59">
      <c r="A401" s="199" t="s">
        <v>5982</v>
      </c>
      <c r="B401" s="199" t="s">
        <v>53</v>
      </c>
      <c r="C401" s="199" t="s">
        <v>5899</v>
      </c>
      <c r="D401" s="199" t="s">
        <v>5900</v>
      </c>
      <c r="E401" s="144" t="s">
        <v>5180</v>
      </c>
      <c r="F401" s="144" t="s">
        <v>5983</v>
      </c>
      <c r="G401" s="144"/>
      <c r="H401" s="144"/>
      <c r="I401" s="144" t="s">
        <v>5984</v>
      </c>
      <c r="J401" s="144" t="s">
        <v>5985</v>
      </c>
      <c r="K401" s="144" t="s">
        <v>5986</v>
      </c>
      <c r="L401" s="144" t="s">
        <v>4178</v>
      </c>
      <c r="M401" s="143" t="s">
        <v>5987</v>
      </c>
      <c r="N401" s="144"/>
      <c r="O401" s="144"/>
      <c r="P401" s="144" t="s">
        <v>3444</v>
      </c>
      <c r="Q401" s="144" t="s">
        <v>5988</v>
      </c>
      <c r="R401" s="144" t="s">
        <v>5989</v>
      </c>
      <c r="S401" s="144" t="s">
        <v>5915</v>
      </c>
      <c r="T401" s="144" t="s">
        <v>5990</v>
      </c>
      <c r="U401" s="143" t="s">
        <v>5991</v>
      </c>
      <c r="V401" s="144"/>
      <c r="W401" s="144" t="s">
        <v>5992</v>
      </c>
      <c r="X401" s="144" t="s">
        <v>5993</v>
      </c>
      <c r="Y401" s="144" t="s">
        <v>5994</v>
      </c>
      <c r="Z401" s="142" t="s">
        <v>5995</v>
      </c>
      <c r="AA401" s="144" t="s">
        <v>5739</v>
      </c>
      <c r="AB401" s="144"/>
      <c r="AC401" s="144"/>
      <c r="AD401" s="144" t="s">
        <v>5996</v>
      </c>
      <c r="AE401" s="144" t="s">
        <v>5997</v>
      </c>
      <c r="AF401" s="144" t="s">
        <v>5998</v>
      </c>
      <c r="AG401" s="142" t="s">
        <v>2093</v>
      </c>
      <c r="AH401" s="144" t="s">
        <v>5999</v>
      </c>
      <c r="AI401" s="144"/>
      <c r="AJ401" s="156">
        <v>2</v>
      </c>
      <c r="AK401" s="156">
        <f>VLOOKUP(A401,匹配!A:B,2,0)</f>
        <v>1</v>
      </c>
      <c r="AL401" s="156">
        <f t="shared" si="18"/>
        <v>3</v>
      </c>
      <c r="AM401" s="156"/>
      <c r="AN401" s="156"/>
      <c r="AO401" s="156"/>
      <c r="AP401" s="156"/>
      <c r="AQ401" s="156"/>
      <c r="AR401" s="156"/>
      <c r="AS401" s="156"/>
      <c r="AT401" s="156"/>
      <c r="AU401" s="156"/>
      <c r="AV401" s="156"/>
      <c r="AW401" s="156"/>
      <c r="AX401" s="242"/>
      <c r="AY401" s="243"/>
      <c r="AZ401" s="156">
        <f t="shared" si="19"/>
        <v>22</v>
      </c>
      <c r="BA401" s="156">
        <f t="shared" si="20"/>
        <v>22</v>
      </c>
      <c r="BB401" s="156">
        <f>VLOOKUP(A401,过21点!A:AS,45,0)</f>
        <v>16</v>
      </c>
      <c r="BC401" s="156">
        <f>VLOOKUP(A401,过21点!A:AT,46,0)</f>
        <v>20</v>
      </c>
      <c r="BD401" s="156"/>
      <c r="BE401" s="156">
        <f>VLOOKUP(A401,过21点!A:AV,48,0)</f>
        <v>2.25</v>
      </c>
      <c r="BF401" s="156">
        <f>VLOOKUP(A401,匹配!R:S,2,0)</f>
        <v>0.625</v>
      </c>
      <c r="BG401" s="156"/>
    </row>
    <row r="402" customHeight="1" spans="1:59">
      <c r="A402" s="247" t="s">
        <v>6000</v>
      </c>
      <c r="B402" s="199" t="s">
        <v>53</v>
      </c>
      <c r="C402" s="199" t="s">
        <v>6001</v>
      </c>
      <c r="D402" s="199" t="s">
        <v>2345</v>
      </c>
      <c r="E402" s="142" t="s">
        <v>6002</v>
      </c>
      <c r="F402" s="142" t="s">
        <v>6003</v>
      </c>
      <c r="G402" s="144"/>
      <c r="H402" s="144"/>
      <c r="I402" s="142" t="s">
        <v>6004</v>
      </c>
      <c r="J402" s="142" t="s">
        <v>6005</v>
      </c>
      <c r="K402" s="142" t="s">
        <v>6006</v>
      </c>
      <c r="L402" s="142" t="s">
        <v>6007</v>
      </c>
      <c r="M402" s="142" t="s">
        <v>6008</v>
      </c>
      <c r="N402" s="144"/>
      <c r="O402" s="144"/>
      <c r="P402" s="142" t="s">
        <v>6009</v>
      </c>
      <c r="Q402" s="142" t="s">
        <v>6010</v>
      </c>
      <c r="R402" s="142" t="s">
        <v>6011</v>
      </c>
      <c r="S402" s="142" t="s">
        <v>6012</v>
      </c>
      <c r="T402" s="142" t="s">
        <v>6013</v>
      </c>
      <c r="U402" s="144"/>
      <c r="V402" s="144"/>
      <c r="W402" s="142" t="s">
        <v>6014</v>
      </c>
      <c r="X402" s="142" t="s">
        <v>6015</v>
      </c>
      <c r="Y402" s="142" t="s">
        <v>6016</v>
      </c>
      <c r="Z402" s="142" t="s">
        <v>6017</v>
      </c>
      <c r="AA402" s="142" t="s">
        <v>6018</v>
      </c>
      <c r="AB402" s="144"/>
      <c r="AC402" s="144"/>
      <c r="AD402" s="142" t="s">
        <v>6019</v>
      </c>
      <c r="AE402" s="142" t="s">
        <v>6020</v>
      </c>
      <c r="AF402" s="142" t="s">
        <v>6021</v>
      </c>
      <c r="AG402" s="142" t="s">
        <v>6022</v>
      </c>
      <c r="AH402" s="142" t="s">
        <v>6023</v>
      </c>
      <c r="AI402" s="144"/>
      <c r="AJ402" s="156"/>
      <c r="AK402" s="156"/>
      <c r="AL402" s="156">
        <f t="shared" si="18"/>
        <v>0</v>
      </c>
      <c r="AM402" s="156"/>
      <c r="AN402" s="156"/>
      <c r="AO402" s="156"/>
      <c r="AP402" s="156"/>
      <c r="AQ402" s="156"/>
      <c r="AR402" s="156"/>
      <c r="AS402" s="156"/>
      <c r="AT402" s="156"/>
      <c r="AU402" s="156"/>
      <c r="AV402" s="156"/>
      <c r="AW402" s="156"/>
      <c r="AX402" s="242"/>
      <c r="AY402" s="243"/>
      <c r="AZ402" s="156">
        <f t="shared" si="19"/>
        <v>22</v>
      </c>
      <c r="BA402" s="156">
        <f t="shared" si="20"/>
        <v>22</v>
      </c>
      <c r="BB402" s="156">
        <f>VLOOKUP(A402,过21点!A:AS,45,0)</f>
        <v>7</v>
      </c>
      <c r="BC402" s="156">
        <f>VLOOKUP(A402,过21点!A:AT,46,0)</f>
        <v>12</v>
      </c>
      <c r="BD402" s="156"/>
      <c r="BE402" s="156">
        <f>VLOOKUP(A402,过21点!A:AV,48,0)</f>
        <v>0.125</v>
      </c>
      <c r="BF402" s="156"/>
      <c r="BG402" s="156"/>
    </row>
    <row r="403" customHeight="1" spans="1:59">
      <c r="A403" s="247" t="s">
        <v>6024</v>
      </c>
      <c r="B403" s="199" t="s">
        <v>53</v>
      </c>
      <c r="C403" s="199" t="s">
        <v>6001</v>
      </c>
      <c r="D403" s="199" t="s">
        <v>2345</v>
      </c>
      <c r="E403" s="142" t="s">
        <v>6025</v>
      </c>
      <c r="F403" s="142" t="s">
        <v>6026</v>
      </c>
      <c r="G403" s="144"/>
      <c r="H403" s="144"/>
      <c r="I403" s="142" t="s">
        <v>6027</v>
      </c>
      <c r="J403" s="142" t="s">
        <v>6028</v>
      </c>
      <c r="K403" s="144" t="s">
        <v>5994</v>
      </c>
      <c r="L403" s="142" t="s">
        <v>6029</v>
      </c>
      <c r="M403" s="142" t="s">
        <v>6030</v>
      </c>
      <c r="N403" s="144"/>
      <c r="O403" s="144"/>
      <c r="P403" s="144" t="s">
        <v>6031</v>
      </c>
      <c r="Q403" s="142" t="s">
        <v>6032</v>
      </c>
      <c r="R403" s="144" t="s">
        <v>6033</v>
      </c>
      <c r="S403" s="142" t="s">
        <v>6034</v>
      </c>
      <c r="T403" s="144" t="s">
        <v>6035</v>
      </c>
      <c r="U403" s="144"/>
      <c r="V403" s="144"/>
      <c r="W403" s="142" t="s">
        <v>6036</v>
      </c>
      <c r="X403" s="142" t="s">
        <v>6037</v>
      </c>
      <c r="Y403" s="142" t="s">
        <v>6038</v>
      </c>
      <c r="Z403" s="142" t="s">
        <v>6039</v>
      </c>
      <c r="AA403" s="144" t="s">
        <v>3142</v>
      </c>
      <c r="AB403" s="144"/>
      <c r="AC403" s="144"/>
      <c r="AD403" s="142" t="s">
        <v>6040</v>
      </c>
      <c r="AE403" s="142" t="s">
        <v>6041</v>
      </c>
      <c r="AF403" s="142" t="s">
        <v>6042</v>
      </c>
      <c r="AG403" s="142" t="s">
        <v>6043</v>
      </c>
      <c r="AH403" s="142" t="s">
        <v>6044</v>
      </c>
      <c r="AI403" s="144"/>
      <c r="AJ403" s="156"/>
      <c r="AK403" s="156"/>
      <c r="AL403" s="156">
        <f t="shared" si="18"/>
        <v>0</v>
      </c>
      <c r="AM403" s="156"/>
      <c r="AN403" s="156"/>
      <c r="AO403" s="156"/>
      <c r="AP403" s="156"/>
      <c r="AQ403" s="156"/>
      <c r="AR403" s="156"/>
      <c r="AS403" s="156"/>
      <c r="AT403" s="156"/>
      <c r="AU403" s="156"/>
      <c r="AV403" s="156"/>
      <c r="AW403" s="156"/>
      <c r="AX403" s="242"/>
      <c r="AY403" s="243"/>
      <c r="AZ403" s="156">
        <f t="shared" si="19"/>
        <v>22</v>
      </c>
      <c r="BA403" s="156">
        <f t="shared" si="20"/>
        <v>22</v>
      </c>
      <c r="BB403" s="156">
        <f>VLOOKUP(A403,过21点!A:AS,45,0)</f>
        <v>12</v>
      </c>
      <c r="BC403" s="156">
        <f>VLOOKUP(A403,过21点!A:AT,46,0)</f>
        <v>22</v>
      </c>
      <c r="BD403" s="156"/>
      <c r="BE403" s="156">
        <f>VLOOKUP(A403,过21点!A:AV,48,0)</f>
        <v>0.875</v>
      </c>
      <c r="BF403" s="156"/>
      <c r="BG403" s="156"/>
    </row>
    <row r="404" customHeight="1" spans="1:59">
      <c r="A404" s="247" t="s">
        <v>6045</v>
      </c>
      <c r="B404" s="199" t="s">
        <v>53</v>
      </c>
      <c r="C404" s="199" t="s">
        <v>6001</v>
      </c>
      <c r="D404" s="199" t="s">
        <v>2345</v>
      </c>
      <c r="E404" s="144"/>
      <c r="F404" s="144"/>
      <c r="G404" s="144"/>
      <c r="H404" s="144"/>
      <c r="I404" s="155" t="s">
        <v>6046</v>
      </c>
      <c r="J404" s="142" t="s">
        <v>6047</v>
      </c>
      <c r="K404" s="144" t="s">
        <v>6048</v>
      </c>
      <c r="L404" s="144" t="s">
        <v>6049</v>
      </c>
      <c r="M404" s="144" t="s">
        <v>4361</v>
      </c>
      <c r="N404" s="144"/>
      <c r="O404" s="144"/>
      <c r="P404" s="144" t="s">
        <v>6050</v>
      </c>
      <c r="Q404" s="144" t="s">
        <v>6051</v>
      </c>
      <c r="R404" s="144" t="s">
        <v>6052</v>
      </c>
      <c r="S404" s="144" t="s">
        <v>2373</v>
      </c>
      <c r="T404" s="144" t="s">
        <v>6053</v>
      </c>
      <c r="U404" s="144"/>
      <c r="V404" s="144"/>
      <c r="W404" s="144" t="s">
        <v>417</v>
      </c>
      <c r="X404" s="144" t="s">
        <v>6054</v>
      </c>
      <c r="Y404" s="144" t="s">
        <v>6055</v>
      </c>
      <c r="Z404" s="144" t="s">
        <v>6056</v>
      </c>
      <c r="AA404" s="144" t="s">
        <v>6057</v>
      </c>
      <c r="AB404" s="144"/>
      <c r="AC404" s="144"/>
      <c r="AD404" s="144" t="s">
        <v>6058</v>
      </c>
      <c r="AE404" s="144" t="s">
        <v>6059</v>
      </c>
      <c r="AF404" s="144" t="s">
        <v>6060</v>
      </c>
      <c r="AG404" s="144" t="s">
        <v>6061</v>
      </c>
      <c r="AH404" s="144" t="s">
        <v>6062</v>
      </c>
      <c r="AI404" s="144"/>
      <c r="AJ404" s="156"/>
      <c r="AK404" s="156"/>
      <c r="AL404" s="156">
        <f t="shared" si="18"/>
        <v>0</v>
      </c>
      <c r="AM404" s="156"/>
      <c r="AN404" s="156"/>
      <c r="AO404" s="156"/>
      <c r="AP404" s="156"/>
      <c r="AQ404" s="156"/>
      <c r="AR404" s="156"/>
      <c r="AS404" s="156"/>
      <c r="AT404" s="156"/>
      <c r="AU404" s="156"/>
      <c r="AV404" s="156">
        <f>VLOOKUP(A404,入职!A:L,12,0)</f>
        <v>2</v>
      </c>
      <c r="AW404" s="156"/>
      <c r="AX404" s="242">
        <f>VLOOKUP(A404,入职!A:I,9,0)</f>
        <v>43164</v>
      </c>
      <c r="AY404" s="243"/>
      <c r="AZ404" s="156">
        <f t="shared" si="19"/>
        <v>20</v>
      </c>
      <c r="BA404" s="156">
        <f t="shared" si="20"/>
        <v>20</v>
      </c>
      <c r="BB404" s="156">
        <f>VLOOKUP(A404,过21点!A:AS,45,0)</f>
        <v>0</v>
      </c>
      <c r="BC404" s="156">
        <f>VLOOKUP(A404,过21点!A:AT,46,0)</f>
        <v>19</v>
      </c>
      <c r="BD404" s="156"/>
      <c r="BE404" s="156">
        <f>VLOOKUP(A404,过21点!A:AV,48,0)</f>
        <v>0</v>
      </c>
      <c r="BF404" s="156"/>
      <c r="BG404" s="156"/>
    </row>
    <row r="405" customHeight="1" spans="1:59">
      <c r="A405" s="247" t="s">
        <v>6063</v>
      </c>
      <c r="B405" s="199" t="s">
        <v>53</v>
      </c>
      <c r="C405" s="199" t="s">
        <v>6001</v>
      </c>
      <c r="D405" s="199" t="s">
        <v>2735</v>
      </c>
      <c r="E405" s="142" t="s">
        <v>6064</v>
      </c>
      <c r="F405" s="142" t="s">
        <v>6065</v>
      </c>
      <c r="G405" s="144"/>
      <c r="H405" s="144"/>
      <c r="I405" s="142" t="s">
        <v>6066</v>
      </c>
      <c r="J405" s="142" t="s">
        <v>6067</v>
      </c>
      <c r="K405" s="142" t="s">
        <v>6068</v>
      </c>
      <c r="L405" s="142" t="s">
        <v>6069</v>
      </c>
      <c r="M405" s="142" t="s">
        <v>6070</v>
      </c>
      <c r="N405" s="144"/>
      <c r="O405" s="144"/>
      <c r="P405" s="142" t="s">
        <v>6071</v>
      </c>
      <c r="Q405" s="142" t="s">
        <v>6072</v>
      </c>
      <c r="R405" s="142" t="s">
        <v>6073</v>
      </c>
      <c r="S405" s="144" t="s">
        <v>6074</v>
      </c>
      <c r="T405" s="142" t="s">
        <v>6075</v>
      </c>
      <c r="U405" s="144"/>
      <c r="V405" s="144"/>
      <c r="W405" s="142" t="s">
        <v>6076</v>
      </c>
      <c r="X405" s="142" t="s">
        <v>6077</v>
      </c>
      <c r="Y405" s="142" t="s">
        <v>6078</v>
      </c>
      <c r="Z405" s="142" t="s">
        <v>6079</v>
      </c>
      <c r="AA405" s="142" t="s">
        <v>6080</v>
      </c>
      <c r="AB405" s="144"/>
      <c r="AC405" s="144"/>
      <c r="AD405" s="142" t="s">
        <v>6081</v>
      </c>
      <c r="AE405" s="142" t="s">
        <v>6082</v>
      </c>
      <c r="AF405" s="142" t="s">
        <v>6083</v>
      </c>
      <c r="AG405" s="142" t="s">
        <v>6084</v>
      </c>
      <c r="AH405" s="142" t="s">
        <v>6085</v>
      </c>
      <c r="AI405" s="144"/>
      <c r="AJ405" s="156"/>
      <c r="AK405" s="156"/>
      <c r="AL405" s="156">
        <f t="shared" si="18"/>
        <v>0</v>
      </c>
      <c r="AM405" s="156"/>
      <c r="AN405" s="156"/>
      <c r="AO405" s="156"/>
      <c r="AP405" s="156"/>
      <c r="AQ405" s="156"/>
      <c r="AR405" s="156"/>
      <c r="AS405" s="156"/>
      <c r="AT405" s="156"/>
      <c r="AU405" s="156"/>
      <c r="AV405" s="156"/>
      <c r="AW405" s="156"/>
      <c r="AX405" s="242"/>
      <c r="AY405" s="243"/>
      <c r="AZ405" s="156">
        <f t="shared" si="19"/>
        <v>22</v>
      </c>
      <c r="BA405" s="156">
        <f t="shared" si="20"/>
        <v>22</v>
      </c>
      <c r="BB405" s="156">
        <f>VLOOKUP(A405,过21点!A:AS,45,0)</f>
        <v>1</v>
      </c>
      <c r="BC405" s="156">
        <f>VLOOKUP(A405,过21点!A:AT,46,0)</f>
        <v>21</v>
      </c>
      <c r="BD405" s="156"/>
      <c r="BE405" s="156">
        <f>VLOOKUP(A405,过21点!A:AV,48,0)</f>
        <v>0.125</v>
      </c>
      <c r="BF405" s="156"/>
      <c r="BG405" s="156"/>
    </row>
    <row r="406" customHeight="1" spans="1:59">
      <c r="A406" s="247" t="s">
        <v>6086</v>
      </c>
      <c r="B406" s="199" t="s">
        <v>53</v>
      </c>
      <c r="C406" s="199" t="s">
        <v>6001</v>
      </c>
      <c r="D406" s="199" t="s">
        <v>2345</v>
      </c>
      <c r="E406" s="142" t="s">
        <v>6087</v>
      </c>
      <c r="F406" s="142" t="s">
        <v>6088</v>
      </c>
      <c r="G406" s="144"/>
      <c r="H406" s="144"/>
      <c r="I406" s="142" t="s">
        <v>6089</v>
      </c>
      <c r="J406" s="142" t="s">
        <v>6090</v>
      </c>
      <c r="K406" s="142" t="s">
        <v>6091</v>
      </c>
      <c r="L406" s="142" t="s">
        <v>6092</v>
      </c>
      <c r="M406" s="142" t="s">
        <v>6093</v>
      </c>
      <c r="N406" s="144"/>
      <c r="O406" s="144"/>
      <c r="P406" s="142" t="s">
        <v>6094</v>
      </c>
      <c r="Q406" s="142" t="s">
        <v>6095</v>
      </c>
      <c r="R406" s="142" t="s">
        <v>6096</v>
      </c>
      <c r="S406" s="142" t="s">
        <v>6097</v>
      </c>
      <c r="T406" s="142" t="s">
        <v>6098</v>
      </c>
      <c r="U406" s="144"/>
      <c r="V406" s="144"/>
      <c r="W406" s="144" t="s">
        <v>5635</v>
      </c>
      <c r="X406" s="142" t="s">
        <v>6099</v>
      </c>
      <c r="Y406" s="142" t="s">
        <v>6100</v>
      </c>
      <c r="Z406" s="142" t="s">
        <v>6101</v>
      </c>
      <c r="AA406" s="142" t="s">
        <v>6102</v>
      </c>
      <c r="AB406" s="144"/>
      <c r="AC406" s="144"/>
      <c r="AD406" s="142" t="s">
        <v>6103</v>
      </c>
      <c r="AE406" s="142" t="s">
        <v>6104</v>
      </c>
      <c r="AF406" s="142" t="s">
        <v>6105</v>
      </c>
      <c r="AG406" s="142" t="s">
        <v>6106</v>
      </c>
      <c r="AH406" s="142" t="s">
        <v>6107</v>
      </c>
      <c r="AI406" s="144"/>
      <c r="AJ406" s="156"/>
      <c r="AK406" s="156"/>
      <c r="AL406" s="156">
        <f t="shared" si="18"/>
        <v>0</v>
      </c>
      <c r="AM406" s="156"/>
      <c r="AN406" s="156"/>
      <c r="AO406" s="156"/>
      <c r="AP406" s="156"/>
      <c r="AQ406" s="156"/>
      <c r="AR406" s="156"/>
      <c r="AS406" s="156"/>
      <c r="AT406" s="156"/>
      <c r="AU406" s="156"/>
      <c r="AV406" s="156"/>
      <c r="AW406" s="156"/>
      <c r="AX406" s="242"/>
      <c r="AY406" s="243"/>
      <c r="AZ406" s="156">
        <f t="shared" si="19"/>
        <v>22</v>
      </c>
      <c r="BA406" s="156">
        <f t="shared" si="20"/>
        <v>22</v>
      </c>
      <c r="BB406" s="156">
        <f>VLOOKUP(A406,过21点!A:AS,45,0)</f>
        <v>1</v>
      </c>
      <c r="BC406" s="156">
        <f>VLOOKUP(A406,过21点!A:AT,46,0)</f>
        <v>9</v>
      </c>
      <c r="BD406" s="156"/>
      <c r="BE406" s="156">
        <f>VLOOKUP(A406,过21点!A:AV,48,0)</f>
        <v>0</v>
      </c>
      <c r="BF406" s="156"/>
      <c r="BG406" s="156"/>
    </row>
    <row r="407" customHeight="1" spans="1:59">
      <c r="A407" s="247" t="s">
        <v>6108</v>
      </c>
      <c r="B407" s="199" t="s">
        <v>53</v>
      </c>
      <c r="C407" s="199" t="s">
        <v>6001</v>
      </c>
      <c r="D407" s="199" t="s">
        <v>2345</v>
      </c>
      <c r="E407" s="142" t="s">
        <v>6109</v>
      </c>
      <c r="F407" s="142" t="s">
        <v>6110</v>
      </c>
      <c r="G407" s="144"/>
      <c r="H407" s="144"/>
      <c r="I407" s="142" t="s">
        <v>6111</v>
      </c>
      <c r="J407" s="142" t="s">
        <v>6112</v>
      </c>
      <c r="K407" s="142" t="s">
        <v>6113</v>
      </c>
      <c r="L407" s="142" t="s">
        <v>6114</v>
      </c>
      <c r="M407" s="142" t="s">
        <v>6115</v>
      </c>
      <c r="N407" s="144"/>
      <c r="O407" s="144"/>
      <c r="P407" s="142" t="s">
        <v>6116</v>
      </c>
      <c r="Q407" s="142" t="s">
        <v>6117</v>
      </c>
      <c r="R407" s="142" t="s">
        <v>6118</v>
      </c>
      <c r="S407" s="142" t="s">
        <v>6119</v>
      </c>
      <c r="T407" s="142" t="s">
        <v>6120</v>
      </c>
      <c r="U407" s="144"/>
      <c r="V407" s="144"/>
      <c r="W407" s="142" t="s">
        <v>6121</v>
      </c>
      <c r="X407" s="142" t="s">
        <v>6122</v>
      </c>
      <c r="Y407" s="142" t="s">
        <v>6123</v>
      </c>
      <c r="Z407" s="142" t="s">
        <v>6122</v>
      </c>
      <c r="AA407" s="142" t="s">
        <v>6124</v>
      </c>
      <c r="AB407" s="144"/>
      <c r="AC407" s="144"/>
      <c r="AD407" s="142" t="s">
        <v>6125</v>
      </c>
      <c r="AE407" s="142" t="s">
        <v>6126</v>
      </c>
      <c r="AF407" s="142" t="s">
        <v>6127</v>
      </c>
      <c r="AG407" s="142" t="s">
        <v>6128</v>
      </c>
      <c r="AH407" s="142" t="s">
        <v>6129</v>
      </c>
      <c r="AI407" s="144"/>
      <c r="AJ407" s="156"/>
      <c r="AK407" s="156"/>
      <c r="AL407" s="156">
        <f t="shared" si="18"/>
        <v>0</v>
      </c>
      <c r="AM407" s="156"/>
      <c r="AN407" s="156"/>
      <c r="AO407" s="156"/>
      <c r="AP407" s="156"/>
      <c r="AQ407" s="156"/>
      <c r="AR407" s="156"/>
      <c r="AS407" s="156"/>
      <c r="AT407" s="156"/>
      <c r="AU407" s="156"/>
      <c r="AV407" s="156"/>
      <c r="AW407" s="156"/>
      <c r="AX407" s="242"/>
      <c r="AY407" s="243"/>
      <c r="AZ407" s="156">
        <f t="shared" si="19"/>
        <v>22</v>
      </c>
      <c r="BA407" s="156">
        <f t="shared" si="20"/>
        <v>22</v>
      </c>
      <c r="BB407" s="156">
        <f>VLOOKUP(A407,过21点!A:AS,45,0)</f>
        <v>6</v>
      </c>
      <c r="BC407" s="156">
        <f>VLOOKUP(A407,过21点!A:AT,46,0)</f>
        <v>14</v>
      </c>
      <c r="BD407" s="156"/>
      <c r="BE407" s="156">
        <f>VLOOKUP(A407,过21点!A:AV,48,0)</f>
        <v>0.5</v>
      </c>
      <c r="BF407" s="156"/>
      <c r="BG407" s="156"/>
    </row>
    <row r="408" customHeight="1" spans="1:59">
      <c r="A408" s="247" t="s">
        <v>6130</v>
      </c>
      <c r="B408" s="199" t="s">
        <v>53</v>
      </c>
      <c r="C408" s="199" t="s">
        <v>6131</v>
      </c>
      <c r="D408" s="199" t="s">
        <v>6132</v>
      </c>
      <c r="E408" s="142" t="s">
        <v>6133</v>
      </c>
      <c r="F408" s="142" t="s">
        <v>6134</v>
      </c>
      <c r="G408" s="144"/>
      <c r="H408" s="144"/>
      <c r="I408" s="142" t="s">
        <v>6135</v>
      </c>
      <c r="J408" s="142" t="s">
        <v>6136</v>
      </c>
      <c r="K408" s="142" t="s">
        <v>6137</v>
      </c>
      <c r="L408" s="142" t="s">
        <v>6138</v>
      </c>
      <c r="M408" s="155" t="s">
        <v>6139</v>
      </c>
      <c r="N408" s="144"/>
      <c r="O408" s="144"/>
      <c r="P408" s="142" t="s">
        <v>6140</v>
      </c>
      <c r="Q408" s="155" t="s">
        <v>4627</v>
      </c>
      <c r="R408" s="144" t="s">
        <v>6141</v>
      </c>
      <c r="S408" s="142" t="s">
        <v>6142</v>
      </c>
      <c r="T408" s="142" t="s">
        <v>6143</v>
      </c>
      <c r="U408" s="144"/>
      <c r="V408" s="144"/>
      <c r="W408" s="141"/>
      <c r="X408" s="155" t="s">
        <v>6144</v>
      </c>
      <c r="Y408" s="155" t="s">
        <v>6145</v>
      </c>
      <c r="Z408" s="155" t="s">
        <v>6146</v>
      </c>
      <c r="AA408" s="155" t="s">
        <v>3060</v>
      </c>
      <c r="AB408" s="144"/>
      <c r="AC408" s="144"/>
      <c r="AD408" s="142" t="s">
        <v>6147</v>
      </c>
      <c r="AE408" s="142" t="s">
        <v>6148</v>
      </c>
      <c r="AF408" s="142" t="s">
        <v>6149</v>
      </c>
      <c r="AG408" s="155" t="s">
        <v>6150</v>
      </c>
      <c r="AH408" s="142" t="s">
        <v>6151</v>
      </c>
      <c r="AI408" s="235"/>
      <c r="AJ408" s="156"/>
      <c r="AK408" s="156"/>
      <c r="AL408" s="156">
        <f t="shared" si="18"/>
        <v>0</v>
      </c>
      <c r="AM408" s="156"/>
      <c r="AN408" s="156"/>
      <c r="AO408" s="156"/>
      <c r="AP408" s="156"/>
      <c r="AQ408" s="156"/>
      <c r="AR408" s="156"/>
      <c r="AS408" s="156"/>
      <c r="AT408" s="156"/>
      <c r="AU408" s="156"/>
      <c r="AV408" s="156"/>
      <c r="AW408" s="156"/>
      <c r="AX408" s="242"/>
      <c r="AY408" s="243"/>
      <c r="AZ408" s="156">
        <f t="shared" si="19"/>
        <v>22</v>
      </c>
      <c r="BA408" s="156">
        <f t="shared" si="20"/>
        <v>22</v>
      </c>
      <c r="BB408" s="156">
        <f>VLOOKUP(A408,过21点!A:AS,45,0)</f>
        <v>20</v>
      </c>
      <c r="BC408" s="156">
        <f>VLOOKUP(A408,过21点!A:AT,46,0)</f>
        <v>20</v>
      </c>
      <c r="BD408" s="156"/>
      <c r="BE408" s="156">
        <f>VLOOKUP(A408,过21点!A:AV,48,0)</f>
        <v>5.75</v>
      </c>
      <c r="BF408" s="156"/>
      <c r="BG408" s="156"/>
    </row>
    <row r="409" customHeight="1" spans="1:59">
      <c r="A409" s="247" t="s">
        <v>6152</v>
      </c>
      <c r="B409" s="199" t="s">
        <v>53</v>
      </c>
      <c r="C409" s="199" t="s">
        <v>6131</v>
      </c>
      <c r="D409" s="199" t="s">
        <v>2345</v>
      </c>
      <c r="E409" s="144" t="s">
        <v>5177</v>
      </c>
      <c r="F409" s="142" t="s">
        <v>6153</v>
      </c>
      <c r="G409" s="144"/>
      <c r="H409" s="144"/>
      <c r="I409" s="142" t="s">
        <v>6154</v>
      </c>
      <c r="J409" s="144" t="s">
        <v>6155</v>
      </c>
      <c r="K409" s="144" t="s">
        <v>6156</v>
      </c>
      <c r="L409" s="142" t="s">
        <v>6157</v>
      </c>
      <c r="M409" s="144" t="s">
        <v>2039</v>
      </c>
      <c r="N409" s="144"/>
      <c r="O409" s="144"/>
      <c r="P409" s="144" t="s">
        <v>6158</v>
      </c>
      <c r="Q409" s="144" t="s">
        <v>6159</v>
      </c>
      <c r="R409" s="155" t="s">
        <v>6160</v>
      </c>
      <c r="S409" s="144" t="s">
        <v>6161</v>
      </c>
      <c r="T409" s="144" t="s">
        <v>6162</v>
      </c>
      <c r="U409" s="144"/>
      <c r="V409" s="144"/>
      <c r="W409" s="144" t="s">
        <v>6163</v>
      </c>
      <c r="X409" s="144" t="s">
        <v>6164</v>
      </c>
      <c r="Y409" s="144" t="s">
        <v>6165</v>
      </c>
      <c r="Z409" s="141"/>
      <c r="AA409" s="141"/>
      <c r="AB409" s="144"/>
      <c r="AC409" s="144"/>
      <c r="AD409" s="144" t="s">
        <v>6166</v>
      </c>
      <c r="AE409" s="144" t="s">
        <v>6167</v>
      </c>
      <c r="AF409" s="144" t="s">
        <v>6168</v>
      </c>
      <c r="AG409" s="142" t="s">
        <v>6169</v>
      </c>
      <c r="AH409" s="142" t="s">
        <v>6170</v>
      </c>
      <c r="AI409" s="144"/>
      <c r="AJ409" s="156"/>
      <c r="AK409" s="156"/>
      <c r="AL409" s="156">
        <f t="shared" si="18"/>
        <v>0</v>
      </c>
      <c r="AM409" s="156"/>
      <c r="AN409" s="156"/>
      <c r="AO409" s="156"/>
      <c r="AP409" s="156"/>
      <c r="AQ409" s="156"/>
      <c r="AR409" s="156"/>
      <c r="AS409" s="156"/>
      <c r="AT409" s="156"/>
      <c r="AU409" s="156"/>
      <c r="AV409" s="156"/>
      <c r="AW409" s="156"/>
      <c r="AX409" s="242"/>
      <c r="AY409" s="243"/>
      <c r="AZ409" s="156">
        <f t="shared" si="19"/>
        <v>22</v>
      </c>
      <c r="BA409" s="156">
        <f t="shared" si="20"/>
        <v>22</v>
      </c>
      <c r="BB409" s="156">
        <f>VLOOKUP(A409,过21点!A:AS,45,0)</f>
        <v>5</v>
      </c>
      <c r="BC409" s="156">
        <f>VLOOKUP(A409,过21点!A:AT,46,0)</f>
        <v>6</v>
      </c>
      <c r="BD409" s="156"/>
      <c r="BE409" s="156">
        <f>VLOOKUP(A409,过21点!A:AV,48,0)</f>
        <v>0.125</v>
      </c>
      <c r="BF409" s="156"/>
      <c r="BG409" s="156"/>
    </row>
    <row r="410" customHeight="1" spans="1:59">
      <c r="A410" s="247" t="s">
        <v>6171</v>
      </c>
      <c r="B410" s="199" t="s">
        <v>53</v>
      </c>
      <c r="C410" s="199" t="s">
        <v>6131</v>
      </c>
      <c r="D410" s="199" t="s">
        <v>2345</v>
      </c>
      <c r="E410" s="142" t="s">
        <v>6172</v>
      </c>
      <c r="F410" s="155" t="s">
        <v>125</v>
      </c>
      <c r="G410" s="144"/>
      <c r="H410" s="144"/>
      <c r="I410" s="142" t="s">
        <v>3664</v>
      </c>
      <c r="J410" s="142" t="s">
        <v>6173</v>
      </c>
      <c r="K410" s="142" t="s">
        <v>6174</v>
      </c>
      <c r="L410" s="142" t="s">
        <v>6175</v>
      </c>
      <c r="M410" s="142" t="s">
        <v>6080</v>
      </c>
      <c r="N410" s="144"/>
      <c r="O410" s="144"/>
      <c r="P410" s="144" t="s">
        <v>6176</v>
      </c>
      <c r="Q410" s="142" t="s">
        <v>6177</v>
      </c>
      <c r="R410" s="142" t="s">
        <v>6178</v>
      </c>
      <c r="S410" s="142" t="s">
        <v>6179</v>
      </c>
      <c r="T410" s="142" t="s">
        <v>6180</v>
      </c>
      <c r="U410" s="144"/>
      <c r="V410" s="144"/>
      <c r="W410" s="142" t="s">
        <v>6181</v>
      </c>
      <c r="X410" s="155" t="s">
        <v>525</v>
      </c>
      <c r="Y410" s="155" t="s">
        <v>123</v>
      </c>
      <c r="Z410" s="142" t="s">
        <v>6182</v>
      </c>
      <c r="AA410" s="142" t="s">
        <v>6183</v>
      </c>
      <c r="AB410" s="144"/>
      <c r="AC410" s="144"/>
      <c r="AD410" s="142" t="s">
        <v>6184</v>
      </c>
      <c r="AE410" s="142" t="s">
        <v>6185</v>
      </c>
      <c r="AF410" s="142" t="s">
        <v>6186</v>
      </c>
      <c r="AG410" s="141"/>
      <c r="AH410" s="142" t="s">
        <v>2161</v>
      </c>
      <c r="AI410" s="144"/>
      <c r="AJ410" s="156"/>
      <c r="AK410" s="156"/>
      <c r="AL410" s="156">
        <f t="shared" si="18"/>
        <v>0</v>
      </c>
      <c r="AM410" s="156"/>
      <c r="AN410" s="156"/>
      <c r="AO410" s="156"/>
      <c r="AP410" s="156"/>
      <c r="AQ410" s="156"/>
      <c r="AR410" s="156"/>
      <c r="AS410" s="156"/>
      <c r="AT410" s="156"/>
      <c r="AU410" s="156"/>
      <c r="AV410" s="156"/>
      <c r="AW410" s="156"/>
      <c r="AX410" s="242"/>
      <c r="AY410" s="243"/>
      <c r="AZ410" s="156">
        <f t="shared" si="19"/>
        <v>22</v>
      </c>
      <c r="BA410" s="156">
        <f t="shared" si="20"/>
        <v>22</v>
      </c>
      <c r="BB410" s="156">
        <f>VLOOKUP(A410,过21点!A:AS,45,0)</f>
        <v>7</v>
      </c>
      <c r="BC410" s="156">
        <f>VLOOKUP(A410,过21点!A:AT,46,0)</f>
        <v>13</v>
      </c>
      <c r="BD410" s="156"/>
      <c r="BE410" s="156">
        <f>VLOOKUP(A410,过21点!A:AV,48,0)</f>
        <v>1.25</v>
      </c>
      <c r="BF410" s="156"/>
      <c r="BG410" s="156"/>
    </row>
    <row r="411" customHeight="1" spans="1:59">
      <c r="A411" s="247" t="s">
        <v>6187</v>
      </c>
      <c r="B411" s="199" t="s">
        <v>53</v>
      </c>
      <c r="C411" s="199" t="s">
        <v>6188</v>
      </c>
      <c r="D411" s="199" t="s">
        <v>6189</v>
      </c>
      <c r="E411" s="144" t="s">
        <v>4198</v>
      </c>
      <c r="F411" s="144" t="s">
        <v>4960</v>
      </c>
      <c r="G411" s="144"/>
      <c r="H411" s="144"/>
      <c r="I411" s="144" t="s">
        <v>4154</v>
      </c>
      <c r="J411" s="144" t="s">
        <v>2340</v>
      </c>
      <c r="K411" s="144" t="s">
        <v>2356</v>
      </c>
      <c r="L411" s="144" t="s">
        <v>2413</v>
      </c>
      <c r="M411" s="144" t="s">
        <v>6190</v>
      </c>
      <c r="N411" s="144"/>
      <c r="O411" s="144"/>
      <c r="P411" s="144" t="s">
        <v>2427</v>
      </c>
      <c r="Q411" s="144" t="s">
        <v>6191</v>
      </c>
      <c r="R411" s="144" t="s">
        <v>6192</v>
      </c>
      <c r="S411" s="144" t="s">
        <v>2246</v>
      </c>
      <c r="T411" s="144" t="s">
        <v>6193</v>
      </c>
      <c r="U411" s="144"/>
      <c r="V411" s="144" t="s">
        <v>6194</v>
      </c>
      <c r="W411" s="144" t="s">
        <v>3077</v>
      </c>
      <c r="X411" s="144" t="s">
        <v>2255</v>
      </c>
      <c r="Y411" s="144" t="s">
        <v>6195</v>
      </c>
      <c r="Z411" s="144" t="s">
        <v>6196</v>
      </c>
      <c r="AA411" s="144" t="s">
        <v>6197</v>
      </c>
      <c r="AB411" s="144"/>
      <c r="AC411" s="144"/>
      <c r="AD411" s="144" t="s">
        <v>4827</v>
      </c>
      <c r="AE411" s="144" t="s">
        <v>6198</v>
      </c>
      <c r="AF411" s="144" t="s">
        <v>4858</v>
      </c>
      <c r="AG411" s="144" t="s">
        <v>2421</v>
      </c>
      <c r="AH411" s="144" t="s">
        <v>6199</v>
      </c>
      <c r="AI411" s="144"/>
      <c r="AJ411" s="156"/>
      <c r="AK411" s="156"/>
      <c r="AL411" s="156">
        <f t="shared" si="18"/>
        <v>0</v>
      </c>
      <c r="AM411" s="156"/>
      <c r="AN411" s="156"/>
      <c r="AO411" s="156"/>
      <c r="AP411" s="156"/>
      <c r="AQ411" s="156"/>
      <c r="AR411" s="156"/>
      <c r="AS411" s="156"/>
      <c r="AT411" s="156"/>
      <c r="AU411" s="156"/>
      <c r="AV411" s="156"/>
      <c r="AW411" s="156"/>
      <c r="AX411" s="242"/>
      <c r="AY411" s="243"/>
      <c r="AZ411" s="156">
        <f t="shared" si="19"/>
        <v>22</v>
      </c>
      <c r="BA411" s="156">
        <f t="shared" si="20"/>
        <v>22</v>
      </c>
      <c r="BB411" s="156">
        <f>VLOOKUP(A411,过21点!A:AS,45,0)</f>
        <v>15</v>
      </c>
      <c r="BC411" s="156">
        <f>VLOOKUP(A411,过21点!A:AT,46,0)</f>
        <v>22</v>
      </c>
      <c r="BD411" s="156"/>
      <c r="BE411" s="156">
        <f>VLOOKUP(A411,过21点!A:AV,48,0)</f>
        <v>0.625</v>
      </c>
      <c r="BF411" s="156"/>
      <c r="BG411" s="156"/>
    </row>
    <row r="412" customHeight="1" spans="1:59">
      <c r="A412" s="247" t="s">
        <v>6200</v>
      </c>
      <c r="B412" s="199" t="s">
        <v>53</v>
      </c>
      <c r="C412" s="199" t="s">
        <v>6188</v>
      </c>
      <c r="D412" s="199" t="s">
        <v>6189</v>
      </c>
      <c r="E412" s="155" t="s">
        <v>3605</v>
      </c>
      <c r="F412" s="142" t="s">
        <v>6201</v>
      </c>
      <c r="G412" s="144"/>
      <c r="H412" s="144"/>
      <c r="I412" s="142" t="s">
        <v>6202</v>
      </c>
      <c r="J412" s="142" t="s">
        <v>6203</v>
      </c>
      <c r="K412" s="142" t="s">
        <v>6204</v>
      </c>
      <c r="L412" s="142" t="s">
        <v>6205</v>
      </c>
      <c r="M412" s="142" t="s">
        <v>2440</v>
      </c>
      <c r="N412" s="144"/>
      <c r="O412" s="144"/>
      <c r="P412" s="142" t="s">
        <v>6206</v>
      </c>
      <c r="Q412" s="142" t="s">
        <v>6207</v>
      </c>
      <c r="R412" s="142" t="s">
        <v>6208</v>
      </c>
      <c r="S412" s="142" t="s">
        <v>6094</v>
      </c>
      <c r="T412" s="142" t="s">
        <v>4442</v>
      </c>
      <c r="U412" s="144"/>
      <c r="V412" s="144"/>
      <c r="W412" s="142" t="s">
        <v>6209</v>
      </c>
      <c r="X412" s="142" t="s">
        <v>6210</v>
      </c>
      <c r="Y412" s="142" t="s">
        <v>6211</v>
      </c>
      <c r="Z412" s="155" t="s">
        <v>6212</v>
      </c>
      <c r="AA412" s="155" t="s">
        <v>3777</v>
      </c>
      <c r="AB412" s="144"/>
      <c r="AC412" s="144"/>
      <c r="AD412" s="142" t="s">
        <v>6213</v>
      </c>
      <c r="AE412" s="142" t="s">
        <v>6204</v>
      </c>
      <c r="AF412" s="155" t="s">
        <v>6214</v>
      </c>
      <c r="AG412" s="142" t="s">
        <v>6215</v>
      </c>
      <c r="AH412" s="142" t="s">
        <v>6216</v>
      </c>
      <c r="AI412" s="144"/>
      <c r="AJ412" s="156"/>
      <c r="AK412" s="156"/>
      <c r="AL412" s="156">
        <f t="shared" si="18"/>
        <v>0</v>
      </c>
      <c r="AM412" s="156"/>
      <c r="AN412" s="156"/>
      <c r="AO412" s="156"/>
      <c r="AP412" s="156"/>
      <c r="AQ412" s="156"/>
      <c r="AR412" s="156"/>
      <c r="AS412" s="156"/>
      <c r="AT412" s="156"/>
      <c r="AU412" s="156"/>
      <c r="AV412" s="156"/>
      <c r="AW412" s="156"/>
      <c r="AX412" s="242"/>
      <c r="AY412" s="243"/>
      <c r="AZ412" s="156">
        <f t="shared" si="19"/>
        <v>22</v>
      </c>
      <c r="BA412" s="156">
        <f t="shared" si="20"/>
        <v>22</v>
      </c>
      <c r="BB412" s="156">
        <f>VLOOKUP(A412,过21点!A:AS,45,0)</f>
        <v>5</v>
      </c>
      <c r="BC412" s="156">
        <f>VLOOKUP(A412,过21点!A:AT,46,0)</f>
        <v>17</v>
      </c>
      <c r="BD412" s="156"/>
      <c r="BE412" s="156">
        <f>VLOOKUP(A412,过21点!A:AV,48,0)</f>
        <v>0.625</v>
      </c>
      <c r="BF412" s="156"/>
      <c r="BG412" s="156"/>
    </row>
    <row r="413" customHeight="1" spans="1:59">
      <c r="A413" s="247" t="s">
        <v>6217</v>
      </c>
      <c r="B413" s="199" t="s">
        <v>53</v>
      </c>
      <c r="C413" s="199" t="s">
        <v>6188</v>
      </c>
      <c r="D413" s="199" t="s">
        <v>6218</v>
      </c>
      <c r="E413" s="142" t="s">
        <v>6219</v>
      </c>
      <c r="F413" s="142" t="s">
        <v>6220</v>
      </c>
      <c r="G413" s="144"/>
      <c r="H413" s="144" t="s">
        <v>6221</v>
      </c>
      <c r="I413" s="142" t="s">
        <v>6222</v>
      </c>
      <c r="J413" s="142" t="s">
        <v>6223</v>
      </c>
      <c r="K413" s="142" t="s">
        <v>6224</v>
      </c>
      <c r="L413" s="142" t="s">
        <v>6225</v>
      </c>
      <c r="M413" s="155" t="s">
        <v>3445</v>
      </c>
      <c r="N413" s="144"/>
      <c r="O413" s="144"/>
      <c r="P413" s="142" t="s">
        <v>6226</v>
      </c>
      <c r="Q413" s="142" t="s">
        <v>6227</v>
      </c>
      <c r="R413" s="142" t="s">
        <v>6228</v>
      </c>
      <c r="S413" s="142" t="s">
        <v>6229</v>
      </c>
      <c r="T413" s="142" t="s">
        <v>6230</v>
      </c>
      <c r="U413" s="144"/>
      <c r="V413" s="144" t="s">
        <v>6194</v>
      </c>
      <c r="W413" s="142" t="s">
        <v>6231</v>
      </c>
      <c r="X413" s="142" t="s">
        <v>6232</v>
      </c>
      <c r="Y413" s="142" t="s">
        <v>6233</v>
      </c>
      <c r="Z413" s="142" t="s">
        <v>6234</v>
      </c>
      <c r="AA413" s="142" t="s">
        <v>6235</v>
      </c>
      <c r="AB413" s="144"/>
      <c r="AC413" s="144"/>
      <c r="AD413" s="142" t="s">
        <v>6236</v>
      </c>
      <c r="AE413" s="142" t="s">
        <v>6237</v>
      </c>
      <c r="AF413" s="142" t="s">
        <v>6238</v>
      </c>
      <c r="AG413" s="142" t="s">
        <v>2163</v>
      </c>
      <c r="AH413" s="142" t="s">
        <v>6239</v>
      </c>
      <c r="AI413" s="144"/>
      <c r="AJ413" s="156"/>
      <c r="AK413" s="156"/>
      <c r="AL413" s="156">
        <f t="shared" si="18"/>
        <v>0</v>
      </c>
      <c r="AM413" s="156"/>
      <c r="AN413" s="156"/>
      <c r="AO413" s="156"/>
      <c r="AP413" s="156"/>
      <c r="AQ413" s="156"/>
      <c r="AR413" s="156"/>
      <c r="AS413" s="156"/>
      <c r="AT413" s="156"/>
      <c r="AU413" s="156"/>
      <c r="AV413" s="156"/>
      <c r="AW413" s="156"/>
      <c r="AX413" s="242"/>
      <c r="AY413" s="243"/>
      <c r="AZ413" s="156">
        <f t="shared" si="19"/>
        <v>22</v>
      </c>
      <c r="BA413" s="156">
        <f t="shared" si="20"/>
        <v>22</v>
      </c>
      <c r="BB413" s="156">
        <f>VLOOKUP(A413,过21点!A:AS,45,0)</f>
        <v>15</v>
      </c>
      <c r="BC413" s="156">
        <f>VLOOKUP(A413,过21点!A:AT,46,0)</f>
        <v>17</v>
      </c>
      <c r="BD413" s="156"/>
      <c r="BE413" s="156">
        <f>VLOOKUP(A413,过21点!A:AV,48,0)</f>
        <v>2.5</v>
      </c>
      <c r="BF413" s="156"/>
      <c r="BG413" s="156"/>
    </row>
    <row r="414" customHeight="1" spans="1:59">
      <c r="A414" s="247" t="s">
        <v>6240</v>
      </c>
      <c r="B414" s="199" t="s">
        <v>53</v>
      </c>
      <c r="C414" s="199" t="s">
        <v>6188</v>
      </c>
      <c r="D414" s="199" t="s">
        <v>6189</v>
      </c>
      <c r="E414" s="142" t="s">
        <v>6077</v>
      </c>
      <c r="F414" s="142" t="s">
        <v>6241</v>
      </c>
      <c r="G414" s="144"/>
      <c r="H414" s="144"/>
      <c r="I414" s="155" t="s">
        <v>6242</v>
      </c>
      <c r="J414" s="142" t="s">
        <v>6243</v>
      </c>
      <c r="K414" s="144" t="s">
        <v>2459</v>
      </c>
      <c r="L414" s="142" t="s">
        <v>4810</v>
      </c>
      <c r="M414" s="142" t="s">
        <v>6244</v>
      </c>
      <c r="N414" s="144"/>
      <c r="O414" s="144"/>
      <c r="P414" s="142" t="s">
        <v>6245</v>
      </c>
      <c r="Q414" s="142" t="s">
        <v>6246</v>
      </c>
      <c r="R414" s="144" t="s">
        <v>6247</v>
      </c>
      <c r="S414" s="142" t="s">
        <v>3631</v>
      </c>
      <c r="T414" s="142" t="s">
        <v>128</v>
      </c>
      <c r="U414" s="144"/>
      <c r="V414" s="144"/>
      <c r="W414" s="142" t="s">
        <v>6248</v>
      </c>
      <c r="X414" s="142" t="s">
        <v>935</v>
      </c>
      <c r="Y414" s="142" t="s">
        <v>6249</v>
      </c>
      <c r="Z414" s="155" t="s">
        <v>6250</v>
      </c>
      <c r="AA414" s="142" t="s">
        <v>6251</v>
      </c>
      <c r="AB414" s="144"/>
      <c r="AC414" s="144"/>
      <c r="AD414" s="143"/>
      <c r="AE414" s="142" t="s">
        <v>1717</v>
      </c>
      <c r="AF414" s="144" t="s">
        <v>6252</v>
      </c>
      <c r="AG414" s="141"/>
      <c r="AH414" s="141"/>
      <c r="AI414" s="144"/>
      <c r="AJ414" s="156"/>
      <c r="AK414" s="156"/>
      <c r="AL414" s="156">
        <f t="shared" si="18"/>
        <v>0</v>
      </c>
      <c r="AM414" s="156">
        <f>VLOOKUP(A414,匹配!E:L,8,0)</f>
        <v>1</v>
      </c>
      <c r="AN414" s="156">
        <f>VLOOKUP(A414,匹配!E:F,2,0)</f>
        <v>0</v>
      </c>
      <c r="AO414" s="156"/>
      <c r="AP414" s="156">
        <f>VLOOKUP(A414,匹配!E:H,4,0)</f>
        <v>0</v>
      </c>
      <c r="AQ414" s="156">
        <f>VLOOKUP(A414,匹配!E:N,10,0)</f>
        <v>0</v>
      </c>
      <c r="AR414" s="156">
        <f>VLOOKUP(A414,匹配!E:I,5,0)</f>
        <v>0</v>
      </c>
      <c r="AS414" s="156">
        <f>VLOOKUP(A414,匹配!E:K,7,0)</f>
        <v>0</v>
      </c>
      <c r="AT414" s="156"/>
      <c r="AU414" s="156">
        <f>VLOOKUP(A414,匹配!E:M,9,0)</f>
        <v>0</v>
      </c>
      <c r="AV414" s="156"/>
      <c r="AW414" s="156"/>
      <c r="AX414" s="242"/>
      <c r="AY414" s="243"/>
      <c r="AZ414" s="156">
        <f t="shared" si="19"/>
        <v>21</v>
      </c>
      <c r="BA414" s="156">
        <f t="shared" si="20"/>
        <v>21</v>
      </c>
      <c r="BB414" s="156">
        <f>VLOOKUP(A414,过21点!A:AS,45,0)</f>
        <v>3</v>
      </c>
      <c r="BC414" s="156">
        <f>VLOOKUP(A414,过21点!A:AT,46,0)</f>
        <v>14</v>
      </c>
      <c r="BD414" s="156"/>
      <c r="BE414" s="156">
        <f>VLOOKUP(A414,过21点!A:AV,48,0)</f>
        <v>0.375</v>
      </c>
      <c r="BF414" s="156"/>
      <c r="BG414" s="156"/>
    </row>
    <row r="415" customHeight="1" spans="1:59">
      <c r="A415" s="247" t="s">
        <v>6253</v>
      </c>
      <c r="B415" s="199" t="s">
        <v>53</v>
      </c>
      <c r="C415" s="199" t="s">
        <v>6188</v>
      </c>
      <c r="D415" s="199" t="s">
        <v>6189</v>
      </c>
      <c r="E415" s="142" t="s">
        <v>6254</v>
      </c>
      <c r="F415" s="142" t="s">
        <v>6255</v>
      </c>
      <c r="G415" s="144"/>
      <c r="H415" s="144"/>
      <c r="I415" s="142" t="s">
        <v>6256</v>
      </c>
      <c r="J415" s="144" t="s">
        <v>6257</v>
      </c>
      <c r="K415" s="144" t="s">
        <v>6258</v>
      </c>
      <c r="L415" s="144" t="s">
        <v>6259</v>
      </c>
      <c r="M415" s="144" t="s">
        <v>2551</v>
      </c>
      <c r="N415" s="144"/>
      <c r="O415" s="144"/>
      <c r="P415" s="142" t="s">
        <v>6260</v>
      </c>
      <c r="Q415" s="142" t="s">
        <v>6261</v>
      </c>
      <c r="R415" s="142" t="s">
        <v>6262</v>
      </c>
      <c r="S415" s="142" t="s">
        <v>6263</v>
      </c>
      <c r="T415" s="142" t="s">
        <v>300</v>
      </c>
      <c r="U415" s="144"/>
      <c r="V415" s="144"/>
      <c r="W415" s="142" t="s">
        <v>6264</v>
      </c>
      <c r="X415" s="142" t="s">
        <v>6265</v>
      </c>
      <c r="Y415" s="142" t="s">
        <v>6266</v>
      </c>
      <c r="Z415" s="142" t="s">
        <v>6267</v>
      </c>
      <c r="AA415" s="142" t="s">
        <v>6268</v>
      </c>
      <c r="AB415" s="144"/>
      <c r="AC415" s="144"/>
      <c r="AD415" s="142" t="s">
        <v>6269</v>
      </c>
      <c r="AE415" s="142" t="s">
        <v>6270</v>
      </c>
      <c r="AF415" s="142" t="s">
        <v>6271</v>
      </c>
      <c r="AG415" s="144" t="s">
        <v>6272</v>
      </c>
      <c r="AH415" s="144" t="s">
        <v>6273</v>
      </c>
      <c r="AI415" s="144"/>
      <c r="AJ415" s="156"/>
      <c r="AK415" s="156"/>
      <c r="AL415" s="156">
        <f t="shared" si="18"/>
        <v>0</v>
      </c>
      <c r="AM415" s="156"/>
      <c r="AN415" s="156"/>
      <c r="AO415" s="156"/>
      <c r="AP415" s="156"/>
      <c r="AQ415" s="156"/>
      <c r="AR415" s="156"/>
      <c r="AS415" s="156"/>
      <c r="AT415" s="156"/>
      <c r="AU415" s="156"/>
      <c r="AV415" s="156"/>
      <c r="AW415" s="156"/>
      <c r="AX415" s="242"/>
      <c r="AY415" s="243"/>
      <c r="AZ415" s="156">
        <f t="shared" si="19"/>
        <v>22</v>
      </c>
      <c r="BA415" s="156">
        <f t="shared" si="20"/>
        <v>22</v>
      </c>
      <c r="BB415" s="156">
        <f>VLOOKUP(A415,过21点!A:AS,45,0)</f>
        <v>15</v>
      </c>
      <c r="BC415" s="156">
        <f>VLOOKUP(A415,过21点!A:AT,46,0)</f>
        <v>21</v>
      </c>
      <c r="BD415" s="156"/>
      <c r="BE415" s="156">
        <f>VLOOKUP(A415,过21点!A:AV,48,0)</f>
        <v>1.875</v>
      </c>
      <c r="BF415" s="156"/>
      <c r="BG415" s="156"/>
    </row>
    <row r="416" customHeight="1" spans="1:59">
      <c r="A416" s="247" t="s">
        <v>6274</v>
      </c>
      <c r="B416" s="199" t="s">
        <v>53</v>
      </c>
      <c r="C416" s="199" t="s">
        <v>6188</v>
      </c>
      <c r="D416" s="199" t="s">
        <v>6189</v>
      </c>
      <c r="E416" s="144"/>
      <c r="F416" s="144"/>
      <c r="G416" s="144"/>
      <c r="H416" s="144"/>
      <c r="I416" s="144"/>
      <c r="J416" s="144"/>
      <c r="K416" s="144"/>
      <c r="L416" s="144"/>
      <c r="M416" s="144"/>
      <c r="N416" s="144"/>
      <c r="O416" s="144"/>
      <c r="P416" s="144"/>
      <c r="Q416" s="144"/>
      <c r="R416" s="144"/>
      <c r="S416" s="144"/>
      <c r="T416" s="144"/>
      <c r="U416" s="144"/>
      <c r="V416" s="144"/>
      <c r="W416" s="142" t="s">
        <v>6275</v>
      </c>
      <c r="X416" s="144" t="s">
        <v>6276</v>
      </c>
      <c r="Y416" s="144" t="s">
        <v>6277</v>
      </c>
      <c r="Z416" s="144" t="s">
        <v>6278</v>
      </c>
      <c r="AA416" s="144" t="s">
        <v>6279</v>
      </c>
      <c r="AB416" s="144"/>
      <c r="AC416" s="144"/>
      <c r="AD416" s="144" t="s">
        <v>6280</v>
      </c>
      <c r="AE416" s="144" t="s">
        <v>6281</v>
      </c>
      <c r="AF416" s="144" t="s">
        <v>3037</v>
      </c>
      <c r="AG416" s="144" t="s">
        <v>6282</v>
      </c>
      <c r="AH416" s="143"/>
      <c r="AI416" s="144"/>
      <c r="AJ416" s="156"/>
      <c r="AK416" s="156"/>
      <c r="AL416" s="156">
        <f t="shared" si="18"/>
        <v>0</v>
      </c>
      <c r="AM416" s="156">
        <f>VLOOKUP(A416,匹配!E:L,8,0)</f>
        <v>1</v>
      </c>
      <c r="AN416" s="156">
        <f>VLOOKUP(A416,匹配!E:F,2,0)</f>
        <v>0</v>
      </c>
      <c r="AO416" s="156"/>
      <c r="AP416" s="156">
        <f>VLOOKUP(A416,匹配!E:H,4,0)</f>
        <v>0</v>
      </c>
      <c r="AQ416" s="156">
        <f>VLOOKUP(A416,匹配!E:N,10,0)</f>
        <v>0</v>
      </c>
      <c r="AR416" s="156">
        <f>VLOOKUP(A416,匹配!E:I,5,0)</f>
        <v>0</v>
      </c>
      <c r="AS416" s="156">
        <f>VLOOKUP(A416,匹配!E:K,7,0)</f>
        <v>0</v>
      </c>
      <c r="AT416" s="156"/>
      <c r="AU416" s="156">
        <f>VLOOKUP(A416,匹配!E:M,9,0)</f>
        <v>0</v>
      </c>
      <c r="AV416" s="156">
        <f>VLOOKUP(A416,入职!A:L,12,0)</f>
        <v>12</v>
      </c>
      <c r="AW416" s="156"/>
      <c r="AX416" s="242">
        <f>VLOOKUP(A416,入职!A:I,9,0)</f>
        <v>43178</v>
      </c>
      <c r="AY416" s="243"/>
      <c r="AZ416" s="156">
        <f t="shared" si="19"/>
        <v>9</v>
      </c>
      <c r="BA416" s="156">
        <f t="shared" si="20"/>
        <v>9</v>
      </c>
      <c r="BB416" s="156">
        <f>VLOOKUP(A416,过21点!A:AS,45,0)</f>
        <v>9</v>
      </c>
      <c r="BC416" s="156">
        <f>VLOOKUP(A416,过21点!A:AT,46,0)</f>
        <v>9</v>
      </c>
      <c r="BD416" s="156"/>
      <c r="BE416" s="156">
        <f>VLOOKUP(A416,过21点!A:AV,48,0)</f>
        <v>0.5</v>
      </c>
      <c r="BF416" s="156"/>
      <c r="BG416" s="156"/>
    </row>
    <row r="417" customHeight="1" spans="1:59">
      <c r="A417" s="247" t="s">
        <v>6283</v>
      </c>
      <c r="B417" s="199" t="s">
        <v>53</v>
      </c>
      <c r="C417" s="199" t="s">
        <v>6188</v>
      </c>
      <c r="D417" s="199" t="s">
        <v>6189</v>
      </c>
      <c r="E417" s="155" t="s">
        <v>6284</v>
      </c>
      <c r="F417" s="142" t="s">
        <v>6285</v>
      </c>
      <c r="G417" s="144"/>
      <c r="H417" s="144"/>
      <c r="I417" s="142" t="s">
        <v>6286</v>
      </c>
      <c r="J417" s="142" t="s">
        <v>6287</v>
      </c>
      <c r="K417" s="142" t="s">
        <v>6288</v>
      </c>
      <c r="L417" s="142" t="s">
        <v>6289</v>
      </c>
      <c r="M417" s="142" t="s">
        <v>6290</v>
      </c>
      <c r="N417" s="144"/>
      <c r="O417" s="144"/>
      <c r="P417" s="142" t="s">
        <v>6291</v>
      </c>
      <c r="Q417" s="142" t="s">
        <v>6292</v>
      </c>
      <c r="R417" s="142" t="s">
        <v>6293</v>
      </c>
      <c r="S417" s="142" t="s">
        <v>6294</v>
      </c>
      <c r="T417" s="142" t="s">
        <v>6295</v>
      </c>
      <c r="U417" s="144"/>
      <c r="V417" s="144"/>
      <c r="W417" s="155" t="s">
        <v>6296</v>
      </c>
      <c r="X417" s="142" t="s">
        <v>6297</v>
      </c>
      <c r="Y417" s="155" t="s">
        <v>6298</v>
      </c>
      <c r="Z417" s="155" t="s">
        <v>6299</v>
      </c>
      <c r="AA417" s="142" t="s">
        <v>6300</v>
      </c>
      <c r="AB417" s="144"/>
      <c r="AC417" s="144"/>
      <c r="AD417" s="142" t="s">
        <v>6301</v>
      </c>
      <c r="AE417" s="142" t="s">
        <v>6302</v>
      </c>
      <c r="AF417" s="142" t="s">
        <v>6303</v>
      </c>
      <c r="AG417" s="155" t="s">
        <v>6304</v>
      </c>
      <c r="AH417" s="142" t="s">
        <v>6305</v>
      </c>
      <c r="AI417" s="144"/>
      <c r="AJ417" s="156"/>
      <c r="AK417" s="156"/>
      <c r="AL417" s="156">
        <f t="shared" si="18"/>
        <v>0</v>
      </c>
      <c r="AM417" s="156"/>
      <c r="AN417" s="156"/>
      <c r="AO417" s="156"/>
      <c r="AP417" s="156"/>
      <c r="AQ417" s="156"/>
      <c r="AR417" s="156"/>
      <c r="AS417" s="156"/>
      <c r="AT417" s="156"/>
      <c r="AU417" s="156"/>
      <c r="AV417" s="156"/>
      <c r="AW417" s="156"/>
      <c r="AX417" s="242"/>
      <c r="AY417" s="243"/>
      <c r="AZ417" s="156">
        <f t="shared" si="19"/>
        <v>22</v>
      </c>
      <c r="BA417" s="156">
        <f t="shared" si="20"/>
        <v>22</v>
      </c>
      <c r="BB417" s="156">
        <f>VLOOKUP(A417,过21点!A:AS,45,0)</f>
        <v>22</v>
      </c>
      <c r="BC417" s="156">
        <f>VLOOKUP(A417,过21点!A:AT,46,0)</f>
        <v>22</v>
      </c>
      <c r="BD417" s="156"/>
      <c r="BE417" s="156">
        <f>VLOOKUP(A417,过21点!A:AV,48,0)</f>
        <v>4</v>
      </c>
      <c r="BF417" s="156"/>
      <c r="BG417" s="156"/>
    </row>
    <row r="418" customHeight="1" spans="1:59">
      <c r="A418" s="247" t="s">
        <v>6306</v>
      </c>
      <c r="B418" s="199" t="s">
        <v>136</v>
      </c>
      <c r="C418" s="199" t="s">
        <v>6188</v>
      </c>
      <c r="D418" s="199" t="s">
        <v>6307</v>
      </c>
      <c r="E418" s="141"/>
      <c r="F418" s="142" t="s">
        <v>6308</v>
      </c>
      <c r="G418" s="144"/>
      <c r="H418" s="144"/>
      <c r="I418" s="142" t="s">
        <v>6309</v>
      </c>
      <c r="J418" s="142" t="s">
        <v>6310</v>
      </c>
      <c r="K418" s="142" t="s">
        <v>6311</v>
      </c>
      <c r="L418" s="142" t="s">
        <v>6312</v>
      </c>
      <c r="M418" s="142" t="s">
        <v>6313</v>
      </c>
      <c r="N418" s="144"/>
      <c r="O418" s="144"/>
      <c r="P418" s="142" t="s">
        <v>6314</v>
      </c>
      <c r="Q418" s="142" t="s">
        <v>6315</v>
      </c>
      <c r="R418" s="142" t="s">
        <v>6316</v>
      </c>
      <c r="S418" s="142" t="s">
        <v>6317</v>
      </c>
      <c r="T418" s="142" t="s">
        <v>6318</v>
      </c>
      <c r="U418" s="144"/>
      <c r="V418" s="144"/>
      <c r="W418" s="142" t="s">
        <v>6319</v>
      </c>
      <c r="X418" s="142" t="s">
        <v>6320</v>
      </c>
      <c r="Y418" s="142" t="s">
        <v>6321</v>
      </c>
      <c r="Z418" s="142" t="s">
        <v>6322</v>
      </c>
      <c r="AA418" s="142" t="s">
        <v>6323</v>
      </c>
      <c r="AB418" s="144"/>
      <c r="AC418" s="144"/>
      <c r="AD418" s="142" t="s">
        <v>6324</v>
      </c>
      <c r="AE418" s="142" t="s">
        <v>6325</v>
      </c>
      <c r="AF418" s="142" t="s">
        <v>6326</v>
      </c>
      <c r="AG418" s="142" t="s">
        <v>6327</v>
      </c>
      <c r="AH418" s="142" t="s">
        <v>6328</v>
      </c>
      <c r="AI418" s="144"/>
      <c r="AJ418" s="156"/>
      <c r="AK418" s="156"/>
      <c r="AL418" s="156">
        <f t="shared" si="18"/>
        <v>0</v>
      </c>
      <c r="AM418" s="156"/>
      <c r="AN418" s="156"/>
      <c r="AO418" s="156"/>
      <c r="AP418" s="156"/>
      <c r="AQ418" s="156"/>
      <c r="AR418" s="156"/>
      <c r="AS418" s="156"/>
      <c r="AT418" s="156"/>
      <c r="AU418" s="156"/>
      <c r="AV418" s="156"/>
      <c r="AW418" s="156"/>
      <c r="AX418" s="242"/>
      <c r="AY418" s="243"/>
      <c r="AZ418" s="156">
        <f t="shared" si="19"/>
        <v>22</v>
      </c>
      <c r="BA418" s="156">
        <f t="shared" si="20"/>
        <v>22</v>
      </c>
      <c r="BB418" s="156">
        <f>VLOOKUP(A418,过21点!A:AS,45,0)</f>
        <v>11</v>
      </c>
      <c r="BC418" s="156">
        <f>VLOOKUP(A418,过21点!A:AT,46,0)</f>
        <v>20</v>
      </c>
      <c r="BD418" s="156"/>
      <c r="BE418" s="156">
        <f>VLOOKUP(A418,过21点!A:AV,48,0)</f>
        <v>1.625</v>
      </c>
      <c r="BF418" s="156"/>
      <c r="BG418" s="156"/>
    </row>
    <row r="419" customHeight="1" spans="1:59">
      <c r="A419" s="240" t="s">
        <v>6329</v>
      </c>
      <c r="B419" s="199" t="s">
        <v>53</v>
      </c>
      <c r="C419" s="199" t="s">
        <v>6330</v>
      </c>
      <c r="D419" s="199" t="s">
        <v>4448</v>
      </c>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44"/>
      <c r="AB419" s="144"/>
      <c r="AC419" s="144"/>
      <c r="AD419" s="142" t="s">
        <v>6331</v>
      </c>
      <c r="AE419" s="144" t="s">
        <v>460</v>
      </c>
      <c r="AF419" s="141"/>
      <c r="AG419" s="144" t="s">
        <v>2872</v>
      </c>
      <c r="AH419" s="144"/>
      <c r="AI419" s="144"/>
      <c r="AJ419" s="156"/>
      <c r="AK419" s="156"/>
      <c r="AL419" s="156">
        <f t="shared" si="18"/>
        <v>0</v>
      </c>
      <c r="AM419" s="156"/>
      <c r="AN419" s="156"/>
      <c r="AO419" s="156"/>
      <c r="AP419" s="156"/>
      <c r="AQ419" s="156"/>
      <c r="AR419" s="156"/>
      <c r="AS419" s="156"/>
      <c r="AT419" s="156"/>
      <c r="AU419" s="156"/>
      <c r="AV419" s="156">
        <f>VLOOKUP(A419,离职!A:D,4,0)</f>
        <v>20</v>
      </c>
      <c r="AW419" s="156"/>
      <c r="AX419" s="242">
        <f>VLOOKUP(A419,入职!A:I,9,0)</f>
        <v>43185</v>
      </c>
      <c r="AY419" s="243">
        <f>VLOOKUP(A419,离职!A:C,3,0)</f>
        <v>43188</v>
      </c>
      <c r="AZ419" s="156">
        <f t="shared" si="19"/>
        <v>2</v>
      </c>
      <c r="BA419" s="156">
        <f t="shared" si="20"/>
        <v>2</v>
      </c>
      <c r="BB419" s="156">
        <f>VLOOKUP(A419,过21点!A:AS,45,0)</f>
        <v>0</v>
      </c>
      <c r="BC419" s="156">
        <f>VLOOKUP(A419,过21点!A:AT,46,0)</f>
        <v>0</v>
      </c>
      <c r="BD419" s="156"/>
      <c r="BE419" s="156">
        <f>VLOOKUP(A419,过21点!A:AV,48,0)</f>
        <v>0</v>
      </c>
      <c r="BF419" s="156"/>
      <c r="BG419" s="156"/>
    </row>
    <row r="420" customHeight="1" spans="1:59">
      <c r="A420" s="247" t="s">
        <v>6332</v>
      </c>
      <c r="B420" s="199" t="s">
        <v>53</v>
      </c>
      <c r="C420" s="199" t="s">
        <v>6330</v>
      </c>
      <c r="D420" s="199" t="s">
        <v>4425</v>
      </c>
      <c r="E420" s="142" t="s">
        <v>5091</v>
      </c>
      <c r="F420" s="142" t="s">
        <v>6333</v>
      </c>
      <c r="G420" s="144"/>
      <c r="H420" s="144"/>
      <c r="I420" s="142" t="s">
        <v>6334</v>
      </c>
      <c r="J420" s="144" t="s">
        <v>3618</v>
      </c>
      <c r="K420" s="144" t="s">
        <v>295</v>
      </c>
      <c r="L420" s="144" t="s">
        <v>3523</v>
      </c>
      <c r="M420" s="144" t="s">
        <v>4413</v>
      </c>
      <c r="N420" s="144"/>
      <c r="O420" s="144"/>
      <c r="P420" s="144" t="s">
        <v>6335</v>
      </c>
      <c r="Q420" s="144" t="s">
        <v>1967</v>
      </c>
      <c r="R420" s="144" t="s">
        <v>3524</v>
      </c>
      <c r="S420" s="144" t="s">
        <v>6336</v>
      </c>
      <c r="T420" s="142" t="s">
        <v>6337</v>
      </c>
      <c r="U420" s="144"/>
      <c r="V420" s="144"/>
      <c r="W420" s="142" t="s">
        <v>3057</v>
      </c>
      <c r="X420" s="142" t="s">
        <v>2299</v>
      </c>
      <c r="Y420" s="144" t="s">
        <v>3524</v>
      </c>
      <c r="Z420" s="144" t="s">
        <v>6247</v>
      </c>
      <c r="AA420" s="144" t="s">
        <v>3482</v>
      </c>
      <c r="AB420" s="144"/>
      <c r="AC420" s="144"/>
      <c r="AD420" s="144" t="s">
        <v>3524</v>
      </c>
      <c r="AE420" s="144" t="s">
        <v>2455</v>
      </c>
      <c r="AF420" s="142" t="s">
        <v>2444</v>
      </c>
      <c r="AG420" s="144" t="s">
        <v>6338</v>
      </c>
      <c r="AH420" s="144" t="s">
        <v>6339</v>
      </c>
      <c r="AI420" s="144"/>
      <c r="AJ420" s="156"/>
      <c r="AK420" s="156"/>
      <c r="AL420" s="156">
        <f t="shared" si="18"/>
        <v>0</v>
      </c>
      <c r="AM420" s="156"/>
      <c r="AN420" s="156"/>
      <c r="AO420" s="156"/>
      <c r="AP420" s="156"/>
      <c r="AQ420" s="156"/>
      <c r="AR420" s="156"/>
      <c r="AS420" s="156"/>
      <c r="AT420" s="156"/>
      <c r="AU420" s="156"/>
      <c r="AV420" s="156"/>
      <c r="AW420" s="156"/>
      <c r="AX420" s="242"/>
      <c r="AY420" s="243"/>
      <c r="AZ420" s="156">
        <f t="shared" si="19"/>
        <v>22</v>
      </c>
      <c r="BA420" s="156">
        <f t="shared" si="20"/>
        <v>22</v>
      </c>
      <c r="BB420" s="156">
        <f>VLOOKUP(A420,过21点!A:AS,45,0)</f>
        <v>6</v>
      </c>
      <c r="BC420" s="156">
        <f>VLOOKUP(A420,过21点!A:AT,46,0)</f>
        <v>22</v>
      </c>
      <c r="BD420" s="156"/>
      <c r="BE420" s="156">
        <f>VLOOKUP(A420,过21点!A:AV,48,0)</f>
        <v>0</v>
      </c>
      <c r="BF420" s="156"/>
      <c r="BG420" s="156"/>
    </row>
    <row r="421" customHeight="1" spans="1:59">
      <c r="A421" s="247" t="s">
        <v>6340</v>
      </c>
      <c r="B421" s="199" t="s">
        <v>53</v>
      </c>
      <c r="C421" s="199" t="s">
        <v>6330</v>
      </c>
      <c r="D421" s="199" t="s">
        <v>4448</v>
      </c>
      <c r="E421" s="144" t="s">
        <v>6341</v>
      </c>
      <c r="F421" s="155" t="s">
        <v>2014</v>
      </c>
      <c r="G421" s="144"/>
      <c r="H421" s="144"/>
      <c r="I421" s="142" t="s">
        <v>6342</v>
      </c>
      <c r="J421" s="142" t="s">
        <v>6343</v>
      </c>
      <c r="K421" s="142" t="s">
        <v>6344</v>
      </c>
      <c r="L421" s="142" t="s">
        <v>6345</v>
      </c>
      <c r="M421" s="142" t="s">
        <v>6346</v>
      </c>
      <c r="N421" s="144"/>
      <c r="O421" s="144"/>
      <c r="P421" s="142" t="s">
        <v>6347</v>
      </c>
      <c r="Q421" s="142" t="s">
        <v>6348</v>
      </c>
      <c r="R421" s="142" t="s">
        <v>6349</v>
      </c>
      <c r="S421" s="142" t="s">
        <v>6350</v>
      </c>
      <c r="T421" s="144" t="s">
        <v>6351</v>
      </c>
      <c r="U421" s="144"/>
      <c r="V421" s="144"/>
      <c r="W421" s="142" t="s">
        <v>6352</v>
      </c>
      <c r="X421" s="142" t="s">
        <v>6353</v>
      </c>
      <c r="Y421" s="142" t="s">
        <v>6354</v>
      </c>
      <c r="Z421" s="142" t="s">
        <v>6355</v>
      </c>
      <c r="AA421" s="142" t="s">
        <v>6356</v>
      </c>
      <c r="AB421" s="144"/>
      <c r="AC421" s="144"/>
      <c r="AD421" s="142" t="s">
        <v>6357</v>
      </c>
      <c r="AE421" s="142" t="s">
        <v>6358</v>
      </c>
      <c r="AF421" s="142" t="s">
        <v>6359</v>
      </c>
      <c r="AG421" s="142" t="s">
        <v>6360</v>
      </c>
      <c r="AH421" s="142" t="s">
        <v>6361</v>
      </c>
      <c r="AI421" s="144"/>
      <c r="AJ421" s="156"/>
      <c r="AK421" s="156"/>
      <c r="AL421" s="156">
        <f t="shared" si="18"/>
        <v>0</v>
      </c>
      <c r="AM421" s="156"/>
      <c r="AN421" s="156"/>
      <c r="AO421" s="156"/>
      <c r="AP421" s="156"/>
      <c r="AQ421" s="156"/>
      <c r="AR421" s="156"/>
      <c r="AS421" s="156"/>
      <c r="AT421" s="156"/>
      <c r="AU421" s="156"/>
      <c r="AV421" s="156"/>
      <c r="AW421" s="156"/>
      <c r="AX421" s="242"/>
      <c r="AY421" s="243"/>
      <c r="AZ421" s="156">
        <f t="shared" si="19"/>
        <v>22</v>
      </c>
      <c r="BA421" s="156">
        <f t="shared" si="20"/>
        <v>22</v>
      </c>
      <c r="BB421" s="156">
        <f>VLOOKUP(A421,过21点!A:AS,45,0)</f>
        <v>16</v>
      </c>
      <c r="BC421" s="156">
        <f>VLOOKUP(A421,过21点!A:AT,46,0)</f>
        <v>20</v>
      </c>
      <c r="BD421" s="156"/>
      <c r="BE421" s="156">
        <f>VLOOKUP(A421,过21点!A:AV,48,0)</f>
        <v>2.875</v>
      </c>
      <c r="BF421" s="156"/>
      <c r="BG421" s="156"/>
    </row>
    <row r="422" customHeight="1" spans="1:59">
      <c r="A422" s="247" t="s">
        <v>6362</v>
      </c>
      <c r="B422" s="199" t="s">
        <v>53</v>
      </c>
      <c r="C422" s="199" t="s">
        <v>6330</v>
      </c>
      <c r="D422" s="199" t="s">
        <v>4425</v>
      </c>
      <c r="E422" s="144" t="s">
        <v>6363</v>
      </c>
      <c r="F422" s="144" t="s">
        <v>5442</v>
      </c>
      <c r="G422" s="144"/>
      <c r="H422" s="144"/>
      <c r="I422" s="144" t="s">
        <v>6364</v>
      </c>
      <c r="J422" s="144" t="s">
        <v>6365</v>
      </c>
      <c r="K422" s="144" t="s">
        <v>83</v>
      </c>
      <c r="L422" s="144" t="s">
        <v>2253</v>
      </c>
      <c r="M422" s="144" t="s">
        <v>4869</v>
      </c>
      <c r="N422" s="144"/>
      <c r="O422" s="144"/>
      <c r="P422" s="144" t="s">
        <v>2368</v>
      </c>
      <c r="Q422" s="144" t="s">
        <v>6366</v>
      </c>
      <c r="R422" s="144" t="s">
        <v>3031</v>
      </c>
      <c r="S422" s="142" t="s">
        <v>6367</v>
      </c>
      <c r="T422" s="142" t="s">
        <v>6368</v>
      </c>
      <c r="U422" s="144"/>
      <c r="V422" s="144"/>
      <c r="W422" s="144" t="s">
        <v>6196</v>
      </c>
      <c r="X422" s="142" t="s">
        <v>6369</v>
      </c>
      <c r="Y422" s="142" t="s">
        <v>6370</v>
      </c>
      <c r="Z422" s="144" t="s">
        <v>3278</v>
      </c>
      <c r="AA422" s="142" t="s">
        <v>1541</v>
      </c>
      <c r="AB422" s="144"/>
      <c r="AC422" s="144"/>
      <c r="AD422" s="144" t="s">
        <v>3141</v>
      </c>
      <c r="AE422" s="144" t="s">
        <v>885</v>
      </c>
      <c r="AF422" s="144" t="s">
        <v>2986</v>
      </c>
      <c r="AG422" s="142" t="s">
        <v>6371</v>
      </c>
      <c r="AH422" s="144" t="s">
        <v>3431</v>
      </c>
      <c r="AI422" s="144"/>
      <c r="AJ422" s="156"/>
      <c r="AK422" s="156"/>
      <c r="AL422" s="156">
        <f t="shared" si="18"/>
        <v>0</v>
      </c>
      <c r="AM422" s="156"/>
      <c r="AN422" s="156"/>
      <c r="AO422" s="156"/>
      <c r="AP422" s="156"/>
      <c r="AQ422" s="156"/>
      <c r="AR422" s="156"/>
      <c r="AS422" s="156"/>
      <c r="AT422" s="156"/>
      <c r="AU422" s="156"/>
      <c r="AV422" s="156"/>
      <c r="AW422" s="156"/>
      <c r="AX422" s="242"/>
      <c r="AY422" s="243"/>
      <c r="AZ422" s="156">
        <f t="shared" si="19"/>
        <v>22</v>
      </c>
      <c r="BA422" s="156">
        <f t="shared" si="20"/>
        <v>22</v>
      </c>
      <c r="BB422" s="156">
        <f>VLOOKUP(A422,过21点!A:AS,45,0)</f>
        <v>7</v>
      </c>
      <c r="BC422" s="156">
        <f>VLOOKUP(A422,过21点!A:AT,46,0)</f>
        <v>19</v>
      </c>
      <c r="BD422" s="156"/>
      <c r="BE422" s="156">
        <f>VLOOKUP(A422,过21点!A:AV,48,0)</f>
        <v>0.125</v>
      </c>
      <c r="BF422" s="156"/>
      <c r="BG422" s="156"/>
    </row>
    <row r="423" customHeight="1" spans="1:59">
      <c r="A423" s="247" t="s">
        <v>6372</v>
      </c>
      <c r="B423" s="199" t="s">
        <v>53</v>
      </c>
      <c r="C423" s="199" t="s">
        <v>6330</v>
      </c>
      <c r="D423" s="199" t="s">
        <v>4448</v>
      </c>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44"/>
      <c r="AB423" s="144"/>
      <c r="AC423" s="144"/>
      <c r="AD423" s="142" t="s">
        <v>6373</v>
      </c>
      <c r="AE423" s="144" t="s">
        <v>6374</v>
      </c>
      <c r="AF423" s="144" t="s">
        <v>6375</v>
      </c>
      <c r="AG423" s="144" t="s">
        <v>6376</v>
      </c>
      <c r="AH423" s="144" t="s">
        <v>6377</v>
      </c>
      <c r="AI423" s="144"/>
      <c r="AJ423" s="156"/>
      <c r="AK423" s="156"/>
      <c r="AL423" s="156">
        <f t="shared" si="18"/>
        <v>0</v>
      </c>
      <c r="AM423" s="156"/>
      <c r="AN423" s="156"/>
      <c r="AO423" s="156"/>
      <c r="AP423" s="156"/>
      <c r="AQ423" s="156"/>
      <c r="AR423" s="156"/>
      <c r="AS423" s="156"/>
      <c r="AT423" s="156"/>
      <c r="AU423" s="156"/>
      <c r="AV423" s="156">
        <f>VLOOKUP(A423,入职!A:L,12,0)</f>
        <v>17</v>
      </c>
      <c r="AW423" s="156"/>
      <c r="AX423" s="242">
        <f>VLOOKUP(A423,入职!A:I,9,0)</f>
        <v>43185</v>
      </c>
      <c r="AY423" s="243"/>
      <c r="AZ423" s="156">
        <f t="shared" si="19"/>
        <v>5</v>
      </c>
      <c r="BA423" s="156">
        <f t="shared" si="20"/>
        <v>5</v>
      </c>
      <c r="BB423" s="156">
        <f>VLOOKUP(A423,过21点!A:AS,45,0)</f>
        <v>0</v>
      </c>
      <c r="BC423" s="156">
        <f>VLOOKUP(A423,过21点!A:AT,46,0)</f>
        <v>2</v>
      </c>
      <c r="BD423" s="156"/>
      <c r="BE423" s="156">
        <f>VLOOKUP(A423,过21点!A:AV,48,0)</f>
        <v>0</v>
      </c>
      <c r="BF423" s="156"/>
      <c r="BG423" s="156"/>
    </row>
    <row r="424" customHeight="1" spans="1:59">
      <c r="A424" s="247" t="s">
        <v>6378</v>
      </c>
      <c r="B424" s="199" t="s">
        <v>53</v>
      </c>
      <c r="C424" s="199" t="s">
        <v>6330</v>
      </c>
      <c r="D424" s="199" t="s">
        <v>4425</v>
      </c>
      <c r="E424" s="142" t="s">
        <v>6026</v>
      </c>
      <c r="F424" s="142" t="s">
        <v>6379</v>
      </c>
      <c r="G424" s="144"/>
      <c r="H424" s="144"/>
      <c r="I424" s="144" t="s">
        <v>6380</v>
      </c>
      <c r="J424" s="142" t="s">
        <v>6381</v>
      </c>
      <c r="K424" s="142" t="s">
        <v>6382</v>
      </c>
      <c r="L424" s="142" t="s">
        <v>6383</v>
      </c>
      <c r="M424" s="142" t="s">
        <v>6384</v>
      </c>
      <c r="N424" s="144"/>
      <c r="O424" s="144"/>
      <c r="P424" s="144" t="s">
        <v>6385</v>
      </c>
      <c r="Q424" s="142" t="s">
        <v>6386</v>
      </c>
      <c r="R424" s="144" t="s">
        <v>326</v>
      </c>
      <c r="S424" s="142" t="s">
        <v>4945</v>
      </c>
      <c r="T424" s="144" t="s">
        <v>3602</v>
      </c>
      <c r="U424" s="144"/>
      <c r="V424" s="144"/>
      <c r="W424" s="142" t="s">
        <v>2820</v>
      </c>
      <c r="X424" s="142" t="s">
        <v>6387</v>
      </c>
      <c r="Y424" s="142" t="s">
        <v>6388</v>
      </c>
      <c r="Z424" s="144" t="s">
        <v>2459</v>
      </c>
      <c r="AA424" s="144" t="s">
        <v>3804</v>
      </c>
      <c r="AB424" s="144"/>
      <c r="AC424" s="144"/>
      <c r="AD424" s="142" t="s">
        <v>6389</v>
      </c>
      <c r="AE424" s="142" t="s">
        <v>6390</v>
      </c>
      <c r="AF424" s="142" t="s">
        <v>6391</v>
      </c>
      <c r="AG424" s="144" t="s">
        <v>6392</v>
      </c>
      <c r="AH424" s="142" t="s">
        <v>6393</v>
      </c>
      <c r="AI424" s="144"/>
      <c r="AJ424" s="156"/>
      <c r="AK424" s="156"/>
      <c r="AL424" s="156">
        <f t="shared" si="18"/>
        <v>0</v>
      </c>
      <c r="AM424" s="156"/>
      <c r="AN424" s="156"/>
      <c r="AO424" s="156"/>
      <c r="AP424" s="156"/>
      <c r="AQ424" s="156"/>
      <c r="AR424" s="156"/>
      <c r="AS424" s="156"/>
      <c r="AT424" s="156"/>
      <c r="AU424" s="156"/>
      <c r="AV424" s="156"/>
      <c r="AW424" s="156"/>
      <c r="AX424" s="242"/>
      <c r="AY424" s="243"/>
      <c r="AZ424" s="156">
        <f t="shared" si="19"/>
        <v>22</v>
      </c>
      <c r="BA424" s="156">
        <f t="shared" si="20"/>
        <v>22</v>
      </c>
      <c r="BB424" s="156">
        <f>VLOOKUP(A424,过21点!A:AS,45,0)</f>
        <v>3</v>
      </c>
      <c r="BC424" s="156">
        <f>VLOOKUP(A424,过21点!A:AT,46,0)</f>
        <v>12</v>
      </c>
      <c r="BD424" s="156"/>
      <c r="BE424" s="156">
        <f>VLOOKUP(A424,过21点!A:AV,48,0)</f>
        <v>0.125</v>
      </c>
      <c r="BF424" s="156"/>
      <c r="BG424" s="156"/>
    </row>
    <row r="425" customHeight="1" spans="1:59">
      <c r="A425" s="247" t="s">
        <v>6394</v>
      </c>
      <c r="B425" s="199" t="s">
        <v>53</v>
      </c>
      <c r="C425" s="199" t="s">
        <v>6330</v>
      </c>
      <c r="D425" s="199" t="s">
        <v>2735</v>
      </c>
      <c r="E425" s="142" t="s">
        <v>6395</v>
      </c>
      <c r="F425" s="142" t="s">
        <v>6396</v>
      </c>
      <c r="G425" s="144"/>
      <c r="H425" s="144"/>
      <c r="I425" s="142" t="s">
        <v>6397</v>
      </c>
      <c r="J425" s="142" t="s">
        <v>6398</v>
      </c>
      <c r="K425" s="142" t="s">
        <v>6399</v>
      </c>
      <c r="L425" s="144" t="s">
        <v>6400</v>
      </c>
      <c r="M425" s="142" t="s">
        <v>6401</v>
      </c>
      <c r="N425" s="144"/>
      <c r="O425" s="144"/>
      <c r="P425" s="142" t="s">
        <v>6402</v>
      </c>
      <c r="Q425" s="142" t="s">
        <v>6403</v>
      </c>
      <c r="R425" s="142" t="s">
        <v>6404</v>
      </c>
      <c r="S425" s="142" t="s">
        <v>6405</v>
      </c>
      <c r="T425" s="142" t="s">
        <v>6406</v>
      </c>
      <c r="U425" s="144"/>
      <c r="V425" s="144"/>
      <c r="W425" s="142" t="s">
        <v>6407</v>
      </c>
      <c r="X425" s="142" t="s">
        <v>6408</v>
      </c>
      <c r="Y425" s="142" t="s">
        <v>6409</v>
      </c>
      <c r="Z425" s="142" t="s">
        <v>6410</v>
      </c>
      <c r="AA425" s="142" t="s">
        <v>6411</v>
      </c>
      <c r="AB425" s="144"/>
      <c r="AC425" s="144"/>
      <c r="AD425" s="142" t="s">
        <v>6412</v>
      </c>
      <c r="AE425" s="142" t="s">
        <v>6413</v>
      </c>
      <c r="AF425" s="142" t="s">
        <v>6414</v>
      </c>
      <c r="AG425" s="142" t="s">
        <v>6415</v>
      </c>
      <c r="AH425" s="142" t="s">
        <v>6416</v>
      </c>
      <c r="AI425" s="144"/>
      <c r="AJ425" s="156"/>
      <c r="AK425" s="156"/>
      <c r="AL425" s="156">
        <f t="shared" si="18"/>
        <v>0</v>
      </c>
      <c r="AM425" s="156"/>
      <c r="AN425" s="156"/>
      <c r="AO425" s="156"/>
      <c r="AP425" s="156"/>
      <c r="AQ425" s="156"/>
      <c r="AR425" s="156"/>
      <c r="AS425" s="156"/>
      <c r="AT425" s="156"/>
      <c r="AU425" s="156"/>
      <c r="AV425" s="156"/>
      <c r="AW425" s="156"/>
      <c r="AX425" s="242"/>
      <c r="AY425" s="243"/>
      <c r="AZ425" s="156">
        <f t="shared" si="19"/>
        <v>22</v>
      </c>
      <c r="BA425" s="156">
        <f t="shared" si="20"/>
        <v>22</v>
      </c>
      <c r="BB425" s="156">
        <f>VLOOKUP(A425,过21点!A:AS,45,0)</f>
        <v>16</v>
      </c>
      <c r="BC425" s="156">
        <f>VLOOKUP(A425,过21点!A:AT,46,0)</f>
        <v>20</v>
      </c>
      <c r="BD425" s="156"/>
      <c r="BE425" s="156">
        <f>VLOOKUP(A425,过21点!A:AV,48,0)</f>
        <v>2.375</v>
      </c>
      <c r="BF425" s="156"/>
      <c r="BG425" s="156"/>
    </row>
    <row r="426" customHeight="1" spans="1:59">
      <c r="A426" s="240" t="s">
        <v>6417</v>
      </c>
      <c r="B426" s="199" t="s">
        <v>53</v>
      </c>
      <c r="C426" s="199" t="s">
        <v>6330</v>
      </c>
      <c r="D426" s="199" t="s">
        <v>4425</v>
      </c>
      <c r="E426" s="144" t="s">
        <v>5402</v>
      </c>
      <c r="F426" s="144" t="s">
        <v>1893</v>
      </c>
      <c r="G426" s="144"/>
      <c r="H426" s="144"/>
      <c r="I426" s="144" t="s">
        <v>1753</v>
      </c>
      <c r="J426" s="155" t="s">
        <v>6418</v>
      </c>
      <c r="K426" s="144" t="s">
        <v>4169</v>
      </c>
      <c r="L426" s="144" t="s">
        <v>6419</v>
      </c>
      <c r="M426" s="144" t="s">
        <v>5410</v>
      </c>
      <c r="N426" s="144"/>
      <c r="O426" s="144"/>
      <c r="P426" s="144" t="s">
        <v>6420</v>
      </c>
      <c r="Q426" s="144" t="s">
        <v>5745</v>
      </c>
      <c r="R426" s="144" t="s">
        <v>6421</v>
      </c>
      <c r="S426" s="144" t="s">
        <v>6422</v>
      </c>
      <c r="T426" s="144" t="s">
        <v>6423</v>
      </c>
      <c r="U426" s="144"/>
      <c r="V426" s="144"/>
      <c r="W426" s="144"/>
      <c r="X426" s="144"/>
      <c r="Y426" s="144"/>
      <c r="Z426" s="144"/>
      <c r="AA426" s="144"/>
      <c r="AB426" s="144"/>
      <c r="AC426" s="144"/>
      <c r="AD426" s="144"/>
      <c r="AE426" s="144"/>
      <c r="AF426" s="144"/>
      <c r="AG426" s="144"/>
      <c r="AH426" s="144"/>
      <c r="AI426" s="144"/>
      <c r="AJ426" s="156"/>
      <c r="AK426" s="156"/>
      <c r="AL426" s="156">
        <f t="shared" si="18"/>
        <v>0</v>
      </c>
      <c r="AM426" s="156"/>
      <c r="AN426" s="156"/>
      <c r="AO426" s="156"/>
      <c r="AP426" s="156"/>
      <c r="AQ426" s="156"/>
      <c r="AR426" s="156"/>
      <c r="AS426" s="156"/>
      <c r="AT426" s="156"/>
      <c r="AU426" s="156"/>
      <c r="AV426" s="156">
        <f>VLOOKUP(A426,离职!A:D,4,0)</f>
        <v>10</v>
      </c>
      <c r="AW426" s="156"/>
      <c r="AX426" s="242"/>
      <c r="AY426" s="243">
        <f>VLOOKUP(A426,离职!A:C,3,0)</f>
        <v>43175</v>
      </c>
      <c r="AZ426" s="156">
        <f t="shared" si="19"/>
        <v>12</v>
      </c>
      <c r="BA426" s="156">
        <f t="shared" si="20"/>
        <v>12</v>
      </c>
      <c r="BB426" s="156">
        <f>VLOOKUP(A426,过21点!A:AS,45,0)</f>
        <v>0</v>
      </c>
      <c r="BC426" s="156">
        <f>VLOOKUP(A426,过21点!A:AT,46,0)</f>
        <v>0</v>
      </c>
      <c r="BD426" s="156"/>
      <c r="BE426" s="156">
        <f>VLOOKUP(A426,过21点!A:AV,48,0)</f>
        <v>0</v>
      </c>
      <c r="BF426" s="156"/>
      <c r="BG426" s="156"/>
    </row>
    <row r="427" customHeight="1" spans="1:59">
      <c r="A427" s="247" t="s">
        <v>6424</v>
      </c>
      <c r="B427" s="199" t="s">
        <v>53</v>
      </c>
      <c r="C427" s="199" t="s">
        <v>6425</v>
      </c>
      <c r="D427" s="199" t="s">
        <v>1966</v>
      </c>
      <c r="E427" s="144" t="s">
        <v>6426</v>
      </c>
      <c r="F427" s="144" t="s">
        <v>6427</v>
      </c>
      <c r="G427" s="144" t="s">
        <v>6428</v>
      </c>
      <c r="H427" s="144"/>
      <c r="I427" s="155" t="s">
        <v>3997</v>
      </c>
      <c r="J427" s="142" t="s">
        <v>6429</v>
      </c>
      <c r="K427" s="144" t="s">
        <v>6430</v>
      </c>
      <c r="L427" s="142" t="s">
        <v>2660</v>
      </c>
      <c r="M427" s="142" t="s">
        <v>6431</v>
      </c>
      <c r="N427" s="144"/>
      <c r="O427" s="144"/>
      <c r="P427" s="144" t="s">
        <v>5632</v>
      </c>
      <c r="Q427" s="144" t="s">
        <v>6432</v>
      </c>
      <c r="R427" s="142" t="s">
        <v>6433</v>
      </c>
      <c r="S427" s="144" t="s">
        <v>6434</v>
      </c>
      <c r="T427" s="142" t="s">
        <v>6435</v>
      </c>
      <c r="U427" s="144"/>
      <c r="V427" s="144"/>
      <c r="W427" s="155" t="s">
        <v>6436</v>
      </c>
      <c r="X427" s="144" t="s">
        <v>6437</v>
      </c>
      <c r="Y427" s="142" t="s">
        <v>6438</v>
      </c>
      <c r="Z427" s="144" t="s">
        <v>6439</v>
      </c>
      <c r="AA427" s="142" t="s">
        <v>6440</v>
      </c>
      <c r="AB427" s="144"/>
      <c r="AC427" s="144"/>
      <c r="AD427" s="144" t="s">
        <v>6441</v>
      </c>
      <c r="AE427" s="141"/>
      <c r="AF427" s="144" t="s">
        <v>6442</v>
      </c>
      <c r="AG427" s="142" t="s">
        <v>6443</v>
      </c>
      <c r="AH427" s="142" t="s">
        <v>6444</v>
      </c>
      <c r="AI427" s="144"/>
      <c r="AJ427" s="156"/>
      <c r="AK427" s="156"/>
      <c r="AL427" s="156">
        <f t="shared" si="18"/>
        <v>0</v>
      </c>
      <c r="AM427" s="156"/>
      <c r="AN427" s="156"/>
      <c r="AO427" s="156"/>
      <c r="AP427" s="156"/>
      <c r="AQ427" s="156"/>
      <c r="AR427" s="156"/>
      <c r="AS427" s="156"/>
      <c r="AT427" s="156"/>
      <c r="AU427" s="156"/>
      <c r="AV427" s="156"/>
      <c r="AW427" s="156"/>
      <c r="AX427" s="242"/>
      <c r="AY427" s="243"/>
      <c r="AZ427" s="156">
        <f t="shared" si="19"/>
        <v>22</v>
      </c>
      <c r="BA427" s="156">
        <f t="shared" si="20"/>
        <v>22</v>
      </c>
      <c r="BB427" s="156">
        <f>VLOOKUP(A427,过21点!A:AS,45,0)</f>
        <v>17</v>
      </c>
      <c r="BC427" s="156">
        <f>VLOOKUP(A427,过21点!A:AT,46,0)</f>
        <v>20</v>
      </c>
      <c r="BD427" s="156"/>
      <c r="BE427" s="156">
        <f>VLOOKUP(A427,过21点!A:AV,48,0)</f>
        <v>2.25</v>
      </c>
      <c r="BF427" s="156"/>
      <c r="BG427" s="156"/>
    </row>
    <row r="428" customHeight="1" spans="1:59">
      <c r="A428" s="247" t="s">
        <v>6445</v>
      </c>
      <c r="B428" s="199" t="s">
        <v>53</v>
      </c>
      <c r="C428" s="199" t="s">
        <v>6425</v>
      </c>
      <c r="D428" s="199" t="s">
        <v>115</v>
      </c>
      <c r="E428" s="155" t="s">
        <v>6446</v>
      </c>
      <c r="F428" s="142" t="s">
        <v>6447</v>
      </c>
      <c r="G428" s="144"/>
      <c r="H428" s="144"/>
      <c r="I428" s="144" t="s">
        <v>6448</v>
      </c>
      <c r="J428" s="142" t="s">
        <v>6449</v>
      </c>
      <c r="K428" s="142" t="s">
        <v>6450</v>
      </c>
      <c r="L428" s="155" t="s">
        <v>6451</v>
      </c>
      <c r="M428" s="144" t="s">
        <v>3104</v>
      </c>
      <c r="N428" s="144"/>
      <c r="O428" s="144"/>
      <c r="P428" s="142" t="s">
        <v>6452</v>
      </c>
      <c r="Q428" s="144" t="s">
        <v>6453</v>
      </c>
      <c r="R428" s="144" t="s">
        <v>6454</v>
      </c>
      <c r="S428" s="155" t="s">
        <v>6455</v>
      </c>
      <c r="T428" s="155" t="s">
        <v>6456</v>
      </c>
      <c r="U428" s="144"/>
      <c r="V428" s="144"/>
      <c r="W428" s="144" t="s">
        <v>4029</v>
      </c>
      <c r="X428" s="142" t="s">
        <v>6457</v>
      </c>
      <c r="Y428" s="142" t="s">
        <v>2974</v>
      </c>
      <c r="Z428" s="155" t="s">
        <v>6458</v>
      </c>
      <c r="AA428" s="144" t="s">
        <v>6459</v>
      </c>
      <c r="AB428" s="144"/>
      <c r="AC428" s="144"/>
      <c r="AD428" s="142" t="s">
        <v>6460</v>
      </c>
      <c r="AE428" s="144" t="s">
        <v>6461</v>
      </c>
      <c r="AF428" s="144" t="s">
        <v>419</v>
      </c>
      <c r="AG428" s="142" t="s">
        <v>6462</v>
      </c>
      <c r="AH428" s="155" t="s">
        <v>6463</v>
      </c>
      <c r="AI428" s="144"/>
      <c r="AJ428" s="156"/>
      <c r="AK428" s="156"/>
      <c r="AL428" s="156">
        <f t="shared" si="18"/>
        <v>0</v>
      </c>
      <c r="AM428" s="156"/>
      <c r="AN428" s="156"/>
      <c r="AO428" s="156"/>
      <c r="AP428" s="156"/>
      <c r="AQ428" s="156"/>
      <c r="AR428" s="156"/>
      <c r="AS428" s="156"/>
      <c r="AT428" s="156"/>
      <c r="AU428" s="156"/>
      <c r="AV428" s="156"/>
      <c r="AW428" s="156"/>
      <c r="AX428" s="242"/>
      <c r="AY428" s="243"/>
      <c r="AZ428" s="156">
        <f t="shared" si="19"/>
        <v>22</v>
      </c>
      <c r="BA428" s="156">
        <f t="shared" si="20"/>
        <v>22</v>
      </c>
      <c r="BB428" s="156">
        <f>VLOOKUP(A428,过21点!A:AS,45,0)</f>
        <v>18</v>
      </c>
      <c r="BC428" s="156">
        <f>VLOOKUP(A428,过21点!A:AT,46,0)</f>
        <v>19</v>
      </c>
      <c r="BD428" s="156"/>
      <c r="BE428" s="156">
        <f>VLOOKUP(A428,过21点!A:AV,48,0)</f>
        <v>2.375</v>
      </c>
      <c r="BF428" s="156"/>
      <c r="BG428" s="156"/>
    </row>
    <row r="429" customHeight="1" spans="1:59">
      <c r="A429" s="247" t="s">
        <v>6464</v>
      </c>
      <c r="B429" s="199" t="s">
        <v>53</v>
      </c>
      <c r="C429" s="199" t="s">
        <v>6425</v>
      </c>
      <c r="D429" s="199" t="s">
        <v>4448</v>
      </c>
      <c r="E429" s="144" t="s">
        <v>6465</v>
      </c>
      <c r="F429" s="144" t="s">
        <v>6466</v>
      </c>
      <c r="G429" s="144"/>
      <c r="H429" s="144"/>
      <c r="I429" s="144" t="s">
        <v>6467</v>
      </c>
      <c r="J429" s="144" t="s">
        <v>6468</v>
      </c>
      <c r="K429" s="144" t="s">
        <v>6467</v>
      </c>
      <c r="L429" s="144" t="s">
        <v>6469</v>
      </c>
      <c r="M429" s="144" t="s">
        <v>6470</v>
      </c>
      <c r="N429" s="144"/>
      <c r="O429" s="144"/>
      <c r="P429" s="144" t="s">
        <v>6471</v>
      </c>
      <c r="Q429" s="144" t="s">
        <v>6472</v>
      </c>
      <c r="R429" s="144" t="s">
        <v>6473</v>
      </c>
      <c r="S429" s="144" t="s">
        <v>6474</v>
      </c>
      <c r="T429" s="144" t="s">
        <v>6475</v>
      </c>
      <c r="U429" s="144"/>
      <c r="V429" s="144"/>
      <c r="W429" s="144" t="s">
        <v>6476</v>
      </c>
      <c r="X429" s="144" t="s">
        <v>6477</v>
      </c>
      <c r="Y429" s="144" t="s">
        <v>6478</v>
      </c>
      <c r="Z429" s="144" t="s">
        <v>6479</v>
      </c>
      <c r="AA429" s="144" t="s">
        <v>6480</v>
      </c>
      <c r="AB429" s="144"/>
      <c r="AC429" s="144"/>
      <c r="AD429" s="144" t="s">
        <v>6481</v>
      </c>
      <c r="AE429" s="144" t="s">
        <v>5127</v>
      </c>
      <c r="AF429" s="144" t="s">
        <v>6482</v>
      </c>
      <c r="AG429" s="144" t="s">
        <v>6483</v>
      </c>
      <c r="AH429" s="144" t="s">
        <v>6484</v>
      </c>
      <c r="AI429" s="144"/>
      <c r="AJ429" s="156"/>
      <c r="AK429" s="156"/>
      <c r="AL429" s="156">
        <f t="shared" si="18"/>
        <v>0</v>
      </c>
      <c r="AM429" s="156"/>
      <c r="AN429" s="156"/>
      <c r="AO429" s="156"/>
      <c r="AP429" s="156"/>
      <c r="AQ429" s="156"/>
      <c r="AR429" s="156"/>
      <c r="AS429" s="156"/>
      <c r="AT429" s="156"/>
      <c r="AU429" s="156"/>
      <c r="AV429" s="156"/>
      <c r="AW429" s="156"/>
      <c r="AX429" s="242"/>
      <c r="AY429" s="243"/>
      <c r="AZ429" s="156">
        <f t="shared" si="19"/>
        <v>22</v>
      </c>
      <c r="BA429" s="156">
        <f t="shared" si="20"/>
        <v>22</v>
      </c>
      <c r="BB429" s="156">
        <f>VLOOKUP(A429,过21点!A:AS,45,0)</f>
        <v>3</v>
      </c>
      <c r="BC429" s="156">
        <f>VLOOKUP(A429,过21点!A:AT,46,0)</f>
        <v>9</v>
      </c>
      <c r="BD429" s="156"/>
      <c r="BE429" s="156">
        <f>VLOOKUP(A429,过21点!A:AV,48,0)</f>
        <v>0.25</v>
      </c>
      <c r="BF429" s="156"/>
      <c r="BG429" s="156"/>
    </row>
    <row r="430" customHeight="1" spans="1:59">
      <c r="A430" s="247" t="s">
        <v>6485</v>
      </c>
      <c r="B430" s="199" t="s">
        <v>53</v>
      </c>
      <c r="C430" s="199" t="s">
        <v>6425</v>
      </c>
      <c r="D430" s="199" t="s">
        <v>4448</v>
      </c>
      <c r="E430" s="144" t="s">
        <v>6486</v>
      </c>
      <c r="F430" s="144" t="s">
        <v>6487</v>
      </c>
      <c r="G430" s="144"/>
      <c r="H430" s="144"/>
      <c r="I430" s="144" t="s">
        <v>4013</v>
      </c>
      <c r="J430" s="144" t="s">
        <v>6488</v>
      </c>
      <c r="K430" s="144" t="s">
        <v>6489</v>
      </c>
      <c r="L430" s="144" t="s">
        <v>6490</v>
      </c>
      <c r="M430" s="144" t="s">
        <v>6491</v>
      </c>
      <c r="N430" s="144"/>
      <c r="O430" s="144"/>
      <c r="P430" s="144" t="s">
        <v>6492</v>
      </c>
      <c r="Q430" s="144" t="s">
        <v>4779</v>
      </c>
      <c r="R430" s="144" t="s">
        <v>6493</v>
      </c>
      <c r="S430" s="144" t="s">
        <v>6494</v>
      </c>
      <c r="T430" s="144" t="s">
        <v>4422</v>
      </c>
      <c r="U430" s="144"/>
      <c r="V430" s="144"/>
      <c r="W430" s="144" t="s">
        <v>3374</v>
      </c>
      <c r="X430" s="144" t="s">
        <v>6495</v>
      </c>
      <c r="Y430" s="144" t="s">
        <v>1084</v>
      </c>
      <c r="Z430" s="144" t="s">
        <v>1010</v>
      </c>
      <c r="AA430" s="144" t="s">
        <v>6496</v>
      </c>
      <c r="AB430" s="144"/>
      <c r="AC430" s="144"/>
      <c r="AD430" s="144" t="s">
        <v>6497</v>
      </c>
      <c r="AE430" s="144" t="s">
        <v>6498</v>
      </c>
      <c r="AF430" s="144" t="s">
        <v>6499</v>
      </c>
      <c r="AG430" s="144" t="s">
        <v>6500</v>
      </c>
      <c r="AH430" s="144" t="s">
        <v>702</v>
      </c>
      <c r="AI430" s="144"/>
      <c r="AJ430" s="156"/>
      <c r="AK430" s="156"/>
      <c r="AL430" s="156">
        <f t="shared" si="18"/>
        <v>0</v>
      </c>
      <c r="AM430" s="156"/>
      <c r="AN430" s="156"/>
      <c r="AO430" s="156"/>
      <c r="AP430" s="156"/>
      <c r="AQ430" s="156"/>
      <c r="AR430" s="156"/>
      <c r="AS430" s="156"/>
      <c r="AT430" s="156"/>
      <c r="AU430" s="156"/>
      <c r="AV430" s="156"/>
      <c r="AW430" s="156"/>
      <c r="AX430" s="242"/>
      <c r="AY430" s="243"/>
      <c r="AZ430" s="156">
        <f t="shared" si="19"/>
        <v>22</v>
      </c>
      <c r="BA430" s="156">
        <f t="shared" si="20"/>
        <v>22</v>
      </c>
      <c r="BB430" s="156">
        <f>VLOOKUP(A430,过21点!A:AS,45,0)</f>
        <v>11</v>
      </c>
      <c r="BC430" s="156">
        <f>VLOOKUP(A430,过21点!A:AT,46,0)</f>
        <v>15</v>
      </c>
      <c r="BD430" s="156"/>
      <c r="BE430" s="156">
        <f>VLOOKUP(A430,过21点!A:AV,48,0)</f>
        <v>0.375</v>
      </c>
      <c r="BF430" s="156"/>
      <c r="BG430" s="156"/>
    </row>
    <row r="431" customHeight="1" spans="1:59">
      <c r="A431" s="247" t="s">
        <v>6501</v>
      </c>
      <c r="B431" s="199" t="s">
        <v>53</v>
      </c>
      <c r="C431" s="199" t="s">
        <v>6425</v>
      </c>
      <c r="D431" s="199" t="s">
        <v>2409</v>
      </c>
      <c r="E431" s="142" t="s">
        <v>6502</v>
      </c>
      <c r="F431" s="142" t="s">
        <v>6503</v>
      </c>
      <c r="G431" s="144"/>
      <c r="H431" s="144"/>
      <c r="I431" s="142" t="s">
        <v>6504</v>
      </c>
      <c r="J431" s="142" t="s">
        <v>6505</v>
      </c>
      <c r="K431" s="142" t="s">
        <v>6506</v>
      </c>
      <c r="L431" s="142" t="s">
        <v>6507</v>
      </c>
      <c r="M431" s="142" t="s">
        <v>6508</v>
      </c>
      <c r="N431" s="144"/>
      <c r="O431" s="144"/>
      <c r="P431" s="142" t="s">
        <v>6509</v>
      </c>
      <c r="Q431" s="142" t="s">
        <v>6510</v>
      </c>
      <c r="R431" s="142" t="s">
        <v>6511</v>
      </c>
      <c r="S431" s="142" t="s">
        <v>6512</v>
      </c>
      <c r="T431" s="142" t="s">
        <v>6513</v>
      </c>
      <c r="U431" s="144"/>
      <c r="V431" s="144"/>
      <c r="W431" s="142" t="s">
        <v>6514</v>
      </c>
      <c r="X431" s="142" t="s">
        <v>6515</v>
      </c>
      <c r="Y431" s="142" t="s">
        <v>6516</v>
      </c>
      <c r="Z431" s="142" t="s">
        <v>6517</v>
      </c>
      <c r="AA431" s="142" t="s">
        <v>6518</v>
      </c>
      <c r="AB431" s="144"/>
      <c r="AC431" s="144"/>
      <c r="AD431" s="142" t="s">
        <v>6519</v>
      </c>
      <c r="AE431" s="142" t="s">
        <v>6520</v>
      </c>
      <c r="AF431" s="142" t="s">
        <v>6521</v>
      </c>
      <c r="AG431" s="142" t="s">
        <v>6522</v>
      </c>
      <c r="AH431" s="142" t="s">
        <v>6523</v>
      </c>
      <c r="AI431" s="144"/>
      <c r="AJ431" s="156"/>
      <c r="AK431" s="156"/>
      <c r="AL431" s="156">
        <f t="shared" si="18"/>
        <v>0</v>
      </c>
      <c r="AM431" s="156"/>
      <c r="AN431" s="156"/>
      <c r="AO431" s="156"/>
      <c r="AP431" s="156"/>
      <c r="AQ431" s="156"/>
      <c r="AR431" s="156"/>
      <c r="AS431" s="156"/>
      <c r="AT431" s="156"/>
      <c r="AU431" s="156"/>
      <c r="AV431" s="156"/>
      <c r="AW431" s="156"/>
      <c r="AX431" s="242"/>
      <c r="AY431" s="243"/>
      <c r="AZ431" s="156">
        <f t="shared" si="19"/>
        <v>22</v>
      </c>
      <c r="BA431" s="156">
        <f t="shared" si="20"/>
        <v>22</v>
      </c>
      <c r="BB431" s="156">
        <f>VLOOKUP(A431,过21点!A:AS,45,0)</f>
        <v>15</v>
      </c>
      <c r="BC431" s="156">
        <f>VLOOKUP(A431,过21点!A:AT,46,0)</f>
        <v>17</v>
      </c>
      <c r="BD431" s="156"/>
      <c r="BE431" s="156">
        <f>VLOOKUP(A431,过21点!A:AV,48,0)</f>
        <v>3.25</v>
      </c>
      <c r="BF431" s="156"/>
      <c r="BG431" s="156"/>
    </row>
    <row r="432" customHeight="1" spans="1:59">
      <c r="A432" s="247" t="s">
        <v>6524</v>
      </c>
      <c r="B432" s="199" t="s">
        <v>53</v>
      </c>
      <c r="C432" s="199" t="s">
        <v>6425</v>
      </c>
      <c r="D432" s="199" t="s">
        <v>115</v>
      </c>
      <c r="E432" s="155" t="s">
        <v>1787</v>
      </c>
      <c r="F432" s="155" t="s">
        <v>216</v>
      </c>
      <c r="G432" s="144"/>
      <c r="H432" s="144"/>
      <c r="I432" s="142" t="s">
        <v>2108</v>
      </c>
      <c r="J432" s="142" t="s">
        <v>6525</v>
      </c>
      <c r="K432" s="155" t="s">
        <v>2139</v>
      </c>
      <c r="L432" s="155" t="s">
        <v>6526</v>
      </c>
      <c r="M432" s="155" t="s">
        <v>6527</v>
      </c>
      <c r="N432" s="144"/>
      <c r="O432" s="144"/>
      <c r="P432" s="142" t="s">
        <v>6528</v>
      </c>
      <c r="Q432" s="142" t="s">
        <v>4634</v>
      </c>
      <c r="R432" s="142" t="s">
        <v>6529</v>
      </c>
      <c r="S432" s="142" t="s">
        <v>6530</v>
      </c>
      <c r="T432" s="155" t="s">
        <v>130</v>
      </c>
      <c r="U432" s="144"/>
      <c r="V432" s="144"/>
      <c r="W432" s="144" t="s">
        <v>1992</v>
      </c>
      <c r="X432" s="142" t="s">
        <v>6531</v>
      </c>
      <c r="Y432" s="144" t="s">
        <v>5127</v>
      </c>
      <c r="Z432" s="155" t="s">
        <v>5475</v>
      </c>
      <c r="AA432" s="142" t="s">
        <v>6532</v>
      </c>
      <c r="AB432" s="144"/>
      <c r="AC432" s="144"/>
      <c r="AD432" s="142" t="s">
        <v>6533</v>
      </c>
      <c r="AE432" s="142" t="s">
        <v>6534</v>
      </c>
      <c r="AF432" s="144" t="s">
        <v>6535</v>
      </c>
      <c r="AG432" s="141"/>
      <c r="AH432" s="141"/>
      <c r="AI432" s="144"/>
      <c r="AJ432" s="156"/>
      <c r="AK432" s="156"/>
      <c r="AL432" s="156">
        <f t="shared" si="18"/>
        <v>0</v>
      </c>
      <c r="AM432" s="156"/>
      <c r="AN432" s="156"/>
      <c r="AO432" s="156"/>
      <c r="AP432" s="156"/>
      <c r="AQ432" s="156"/>
      <c r="AR432" s="156"/>
      <c r="AS432" s="156"/>
      <c r="AT432" s="156"/>
      <c r="AU432" s="156"/>
      <c r="AV432" s="156"/>
      <c r="AW432" s="156"/>
      <c r="AX432" s="242"/>
      <c r="AY432" s="243"/>
      <c r="AZ432" s="156">
        <f t="shared" si="19"/>
        <v>22</v>
      </c>
      <c r="BA432" s="156">
        <f t="shared" si="20"/>
        <v>22</v>
      </c>
      <c r="BB432" s="156">
        <f>VLOOKUP(A432,过21点!A:AS,45,0)</f>
        <v>5</v>
      </c>
      <c r="BC432" s="156">
        <f>VLOOKUP(A432,过21点!A:AT,46,0)</f>
        <v>12</v>
      </c>
      <c r="BD432" s="156"/>
      <c r="BE432" s="156">
        <f>VLOOKUP(A432,过21点!A:AV,48,0)</f>
        <v>0.25</v>
      </c>
      <c r="BF432" s="156"/>
      <c r="BG432" s="156"/>
    </row>
    <row r="433" customHeight="1" spans="1:59">
      <c r="A433" s="247" t="s">
        <v>6536</v>
      </c>
      <c r="B433" s="199" t="s">
        <v>53</v>
      </c>
      <c r="C433" s="199" t="s">
        <v>6537</v>
      </c>
      <c r="D433" s="199" t="s">
        <v>6538</v>
      </c>
      <c r="E433" s="142" t="s">
        <v>6539</v>
      </c>
      <c r="F433" s="142" t="s">
        <v>6388</v>
      </c>
      <c r="G433" s="144"/>
      <c r="H433" s="144"/>
      <c r="I433" s="142" t="s">
        <v>6540</v>
      </c>
      <c r="J433" s="144" t="s">
        <v>4539</v>
      </c>
      <c r="K433" s="142" t="s">
        <v>6268</v>
      </c>
      <c r="L433" s="142" t="s">
        <v>6383</v>
      </c>
      <c r="M433" s="142" t="s">
        <v>6541</v>
      </c>
      <c r="N433" s="144"/>
      <c r="O433" s="144"/>
      <c r="P433" s="142" t="s">
        <v>6379</v>
      </c>
      <c r="Q433" s="144" t="s">
        <v>6542</v>
      </c>
      <c r="R433" s="142" t="s">
        <v>6543</v>
      </c>
      <c r="S433" s="142" t="s">
        <v>6544</v>
      </c>
      <c r="T433" s="142" t="s">
        <v>6545</v>
      </c>
      <c r="U433" s="144"/>
      <c r="V433" s="144"/>
      <c r="W433" s="144" t="s">
        <v>6546</v>
      </c>
      <c r="X433" s="142" t="s">
        <v>3263</v>
      </c>
      <c r="Y433" s="142" t="s">
        <v>6547</v>
      </c>
      <c r="Z433" s="142" t="s">
        <v>6548</v>
      </c>
      <c r="AA433" s="142" t="s">
        <v>6549</v>
      </c>
      <c r="AB433" s="144"/>
      <c r="AC433" s="144"/>
      <c r="AD433" s="142" t="s">
        <v>6550</v>
      </c>
      <c r="AE433" s="142" t="s">
        <v>6551</v>
      </c>
      <c r="AF433" s="142" t="s">
        <v>6552</v>
      </c>
      <c r="AG433" s="144" t="s">
        <v>3814</v>
      </c>
      <c r="AH433" s="144" t="s">
        <v>1657</v>
      </c>
      <c r="AI433" s="144"/>
      <c r="AJ433" s="156"/>
      <c r="AK433" s="156"/>
      <c r="AL433" s="156">
        <f t="shared" si="18"/>
        <v>0</v>
      </c>
      <c r="AM433" s="156"/>
      <c r="AN433" s="156"/>
      <c r="AO433" s="156"/>
      <c r="AP433" s="156"/>
      <c r="AQ433" s="156"/>
      <c r="AR433" s="156"/>
      <c r="AS433" s="156"/>
      <c r="AT433" s="156"/>
      <c r="AU433" s="156"/>
      <c r="AV433" s="156"/>
      <c r="AW433" s="156"/>
      <c r="AX433" s="242"/>
      <c r="AY433" s="243"/>
      <c r="AZ433" s="156">
        <f t="shared" si="19"/>
        <v>22</v>
      </c>
      <c r="BA433" s="156">
        <f t="shared" si="20"/>
        <v>22</v>
      </c>
      <c r="BB433" s="156">
        <f>VLOOKUP(A433,过21点!A:AS,45,0)</f>
        <v>7</v>
      </c>
      <c r="BC433" s="156">
        <f>VLOOKUP(A433,过21点!A:AT,46,0)</f>
        <v>18</v>
      </c>
      <c r="BD433" s="156"/>
      <c r="BE433" s="156">
        <f>VLOOKUP(A433,过21点!A:AV,48,0)</f>
        <v>0.5</v>
      </c>
      <c r="BF433" s="156"/>
      <c r="BG433" s="156"/>
    </row>
    <row r="434" customHeight="1" spans="1:59">
      <c r="A434" s="247" t="s">
        <v>6553</v>
      </c>
      <c r="B434" s="199" t="s">
        <v>53</v>
      </c>
      <c r="C434" s="199" t="s">
        <v>6537</v>
      </c>
      <c r="D434" s="199" t="s">
        <v>6554</v>
      </c>
      <c r="E434" s="144" t="s">
        <v>4839</v>
      </c>
      <c r="F434" s="155" t="s">
        <v>6555</v>
      </c>
      <c r="G434" s="144"/>
      <c r="H434" s="144"/>
      <c r="I434" s="144" t="s">
        <v>3482</v>
      </c>
      <c r="J434" s="144" t="s">
        <v>3473</v>
      </c>
      <c r="K434" s="144" t="s">
        <v>3476</v>
      </c>
      <c r="L434" s="144" t="s">
        <v>2400</v>
      </c>
      <c r="M434" s="144" t="s">
        <v>6556</v>
      </c>
      <c r="N434" s="144"/>
      <c r="O434" s="144"/>
      <c r="P434" s="144" t="s">
        <v>3638</v>
      </c>
      <c r="Q434" s="144" t="s">
        <v>6557</v>
      </c>
      <c r="R434" s="144" t="s">
        <v>6558</v>
      </c>
      <c r="S434" s="144" t="s">
        <v>5065</v>
      </c>
      <c r="T434" s="144" t="s">
        <v>3819</v>
      </c>
      <c r="U434" s="144"/>
      <c r="V434" s="144"/>
      <c r="W434" s="142" t="s">
        <v>6559</v>
      </c>
      <c r="X434" s="144" t="s">
        <v>4405</v>
      </c>
      <c r="Y434" s="144" t="s">
        <v>4868</v>
      </c>
      <c r="Z434" s="144" t="s">
        <v>3490</v>
      </c>
      <c r="AA434" s="144" t="s">
        <v>147</v>
      </c>
      <c r="AB434" s="144"/>
      <c r="AC434" s="144"/>
      <c r="AD434" s="142" t="s">
        <v>5091</v>
      </c>
      <c r="AE434" s="144" t="s">
        <v>6546</v>
      </c>
      <c r="AF434" s="144" t="s">
        <v>2686</v>
      </c>
      <c r="AG434" s="144" t="s">
        <v>4869</v>
      </c>
      <c r="AH434" s="144" t="s">
        <v>6560</v>
      </c>
      <c r="AI434" s="144"/>
      <c r="AJ434" s="156"/>
      <c r="AK434" s="156"/>
      <c r="AL434" s="156">
        <f t="shared" si="18"/>
        <v>0</v>
      </c>
      <c r="AM434" s="156"/>
      <c r="AN434" s="156"/>
      <c r="AO434" s="156"/>
      <c r="AP434" s="156"/>
      <c r="AQ434" s="156"/>
      <c r="AR434" s="156"/>
      <c r="AS434" s="156"/>
      <c r="AT434" s="156"/>
      <c r="AU434" s="156"/>
      <c r="AV434" s="156"/>
      <c r="AW434" s="156"/>
      <c r="AX434" s="242"/>
      <c r="AY434" s="243"/>
      <c r="AZ434" s="156">
        <f t="shared" si="19"/>
        <v>22</v>
      </c>
      <c r="BA434" s="156">
        <f t="shared" si="20"/>
        <v>22</v>
      </c>
      <c r="BB434" s="156">
        <f>VLOOKUP(A434,过21点!A:AS,45,0)</f>
        <v>2</v>
      </c>
      <c r="BC434" s="156">
        <f>VLOOKUP(A434,过21点!A:AT,46,0)</f>
        <v>17</v>
      </c>
      <c r="BD434" s="156"/>
      <c r="BE434" s="156">
        <f>VLOOKUP(A434,过21点!A:AV,48,0)</f>
        <v>0.25</v>
      </c>
      <c r="BF434" s="156"/>
      <c r="BG434" s="156"/>
    </row>
    <row r="435" customHeight="1" spans="1:59">
      <c r="A435" s="247" t="s">
        <v>6561</v>
      </c>
      <c r="B435" s="199" t="s">
        <v>53</v>
      </c>
      <c r="C435" s="199" t="s">
        <v>6537</v>
      </c>
      <c r="D435" s="199" t="s">
        <v>6562</v>
      </c>
      <c r="E435" s="142" t="s">
        <v>6563</v>
      </c>
      <c r="F435" s="142" t="s">
        <v>6564</v>
      </c>
      <c r="G435" s="144"/>
      <c r="H435" s="144"/>
      <c r="I435" s="142" t="s">
        <v>6565</v>
      </c>
      <c r="J435" s="144" t="s">
        <v>6566</v>
      </c>
      <c r="K435" s="144" t="s">
        <v>6567</v>
      </c>
      <c r="L435" s="142" t="s">
        <v>6568</v>
      </c>
      <c r="M435" s="142" t="s">
        <v>6569</v>
      </c>
      <c r="N435" s="144"/>
      <c r="O435" s="144"/>
      <c r="P435" s="142" t="s">
        <v>6570</v>
      </c>
      <c r="Q435" s="142" t="s">
        <v>6571</v>
      </c>
      <c r="R435" s="142" t="s">
        <v>6572</v>
      </c>
      <c r="S435" s="155" t="s">
        <v>6573</v>
      </c>
      <c r="T435" s="142" t="s">
        <v>6574</v>
      </c>
      <c r="U435" s="144"/>
      <c r="V435" s="144"/>
      <c r="W435" s="142" t="s">
        <v>6575</v>
      </c>
      <c r="X435" s="142" t="s">
        <v>6576</v>
      </c>
      <c r="Y435" s="142" t="s">
        <v>6577</v>
      </c>
      <c r="Z435" s="155" t="s">
        <v>6578</v>
      </c>
      <c r="AA435" s="142" t="s">
        <v>6579</v>
      </c>
      <c r="AB435" s="144"/>
      <c r="AC435" s="144"/>
      <c r="AD435" s="142" t="s">
        <v>6580</v>
      </c>
      <c r="AE435" s="142" t="s">
        <v>6581</v>
      </c>
      <c r="AF435" s="142" t="s">
        <v>6582</v>
      </c>
      <c r="AG435" s="142" t="s">
        <v>6583</v>
      </c>
      <c r="AH435" s="142" t="s">
        <v>6584</v>
      </c>
      <c r="AI435" s="144"/>
      <c r="AJ435" s="156"/>
      <c r="AK435" s="156"/>
      <c r="AL435" s="156">
        <f t="shared" si="18"/>
        <v>0</v>
      </c>
      <c r="AM435" s="156"/>
      <c r="AN435" s="156"/>
      <c r="AO435" s="156"/>
      <c r="AP435" s="156"/>
      <c r="AQ435" s="156"/>
      <c r="AR435" s="156"/>
      <c r="AS435" s="156"/>
      <c r="AT435" s="156"/>
      <c r="AU435" s="156"/>
      <c r="AV435" s="156"/>
      <c r="AW435" s="156"/>
      <c r="AX435" s="242"/>
      <c r="AY435" s="243"/>
      <c r="AZ435" s="156">
        <f t="shared" si="19"/>
        <v>22</v>
      </c>
      <c r="BA435" s="156">
        <f t="shared" si="20"/>
        <v>22</v>
      </c>
      <c r="BB435" s="156">
        <f>VLOOKUP(A435,过21点!A:AS,45,0)</f>
        <v>1</v>
      </c>
      <c r="BC435" s="156">
        <f>VLOOKUP(A435,过21点!A:AT,46,0)</f>
        <v>8</v>
      </c>
      <c r="BD435" s="156"/>
      <c r="BE435" s="156">
        <f>VLOOKUP(A435,过21点!A:AV,48,0)</f>
        <v>0</v>
      </c>
      <c r="BF435" s="156"/>
      <c r="BG435" s="156"/>
    </row>
    <row r="436" customHeight="1" spans="1:59">
      <c r="A436" s="247" t="s">
        <v>6585</v>
      </c>
      <c r="B436" s="199" t="s">
        <v>53</v>
      </c>
      <c r="C436" s="199" t="s">
        <v>6537</v>
      </c>
      <c r="D436" s="199" t="s">
        <v>6538</v>
      </c>
      <c r="E436" s="144" t="s">
        <v>6586</v>
      </c>
      <c r="F436" s="144" t="s">
        <v>6587</v>
      </c>
      <c r="G436" s="144"/>
      <c r="H436" s="144"/>
      <c r="I436" s="144" t="s">
        <v>6588</v>
      </c>
      <c r="J436" s="144" t="s">
        <v>6589</v>
      </c>
      <c r="K436" s="144" t="s">
        <v>6590</v>
      </c>
      <c r="L436" s="144" t="s">
        <v>6591</v>
      </c>
      <c r="M436" s="144" t="s">
        <v>664</v>
      </c>
      <c r="N436" s="144"/>
      <c r="O436" s="144"/>
      <c r="P436" s="144" t="s">
        <v>2393</v>
      </c>
      <c r="Q436" s="144" t="s">
        <v>6592</v>
      </c>
      <c r="R436" s="155" t="s">
        <v>4167</v>
      </c>
      <c r="S436" s="144" t="s">
        <v>6593</v>
      </c>
      <c r="T436" s="155" t="s">
        <v>104</v>
      </c>
      <c r="U436" s="144"/>
      <c r="V436" s="144"/>
      <c r="W436" s="144" t="s">
        <v>6594</v>
      </c>
      <c r="X436" s="144" t="s">
        <v>6595</v>
      </c>
      <c r="Y436" s="144" t="s">
        <v>6596</v>
      </c>
      <c r="Z436" s="144" t="s">
        <v>6597</v>
      </c>
      <c r="AA436" s="144" t="s">
        <v>6598</v>
      </c>
      <c r="AB436" s="144"/>
      <c r="AC436" s="144"/>
      <c r="AD436" s="144" t="s">
        <v>4680</v>
      </c>
      <c r="AE436" s="144" t="s">
        <v>6599</v>
      </c>
      <c r="AF436" s="144" t="s">
        <v>5554</v>
      </c>
      <c r="AG436" s="155" t="s">
        <v>4167</v>
      </c>
      <c r="AH436" s="144" t="s">
        <v>6600</v>
      </c>
      <c r="AI436" s="144"/>
      <c r="AJ436" s="156"/>
      <c r="AK436" s="156"/>
      <c r="AL436" s="156">
        <f t="shared" si="18"/>
        <v>0</v>
      </c>
      <c r="AM436" s="156"/>
      <c r="AN436" s="156"/>
      <c r="AO436" s="156"/>
      <c r="AP436" s="156"/>
      <c r="AQ436" s="156"/>
      <c r="AR436" s="156"/>
      <c r="AS436" s="156"/>
      <c r="AT436" s="156"/>
      <c r="AU436" s="156"/>
      <c r="AV436" s="156"/>
      <c r="AW436" s="156"/>
      <c r="AX436" s="242"/>
      <c r="AY436" s="243"/>
      <c r="AZ436" s="156">
        <f t="shared" si="19"/>
        <v>22</v>
      </c>
      <c r="BA436" s="156">
        <f t="shared" si="20"/>
        <v>22</v>
      </c>
      <c r="BB436" s="156">
        <f>VLOOKUP(A436,过21点!A:AS,45,0)</f>
        <v>1</v>
      </c>
      <c r="BC436" s="156">
        <f>VLOOKUP(A436,过21点!A:AT,46,0)</f>
        <v>8</v>
      </c>
      <c r="BD436" s="156"/>
      <c r="BE436" s="156">
        <f>VLOOKUP(A436,过21点!A:AV,48,0)</f>
        <v>0</v>
      </c>
      <c r="BF436" s="156"/>
      <c r="BG436" s="156"/>
    </row>
    <row r="437" customHeight="1" spans="1:59">
      <c r="A437" s="247" t="s">
        <v>6601</v>
      </c>
      <c r="B437" s="199" t="s">
        <v>53</v>
      </c>
      <c r="C437" s="199" t="s">
        <v>6537</v>
      </c>
      <c r="D437" s="199" t="s">
        <v>6602</v>
      </c>
      <c r="E437" s="144" t="s">
        <v>565</v>
      </c>
      <c r="F437" s="144" t="s">
        <v>659</v>
      </c>
      <c r="G437" s="144"/>
      <c r="H437" s="144"/>
      <c r="I437" s="144" t="s">
        <v>2377</v>
      </c>
      <c r="J437" s="144" t="s">
        <v>6603</v>
      </c>
      <c r="K437" s="144" t="s">
        <v>1695</v>
      </c>
      <c r="L437" s="144" t="s">
        <v>6604</v>
      </c>
      <c r="M437" s="144" t="s">
        <v>5366</v>
      </c>
      <c r="N437" s="144"/>
      <c r="O437" s="144"/>
      <c r="P437" s="144" t="s">
        <v>6605</v>
      </c>
      <c r="Q437" s="144" t="s">
        <v>6591</v>
      </c>
      <c r="R437" s="144" t="s">
        <v>6606</v>
      </c>
      <c r="S437" s="144" t="s">
        <v>6607</v>
      </c>
      <c r="T437" s="144" t="s">
        <v>5753</v>
      </c>
      <c r="U437" s="144"/>
      <c r="V437" s="144"/>
      <c r="W437" s="144" t="s">
        <v>6608</v>
      </c>
      <c r="X437" s="144" t="s">
        <v>6609</v>
      </c>
      <c r="Y437" s="144" t="s">
        <v>6610</v>
      </c>
      <c r="Z437" s="144" t="s">
        <v>6611</v>
      </c>
      <c r="AA437" s="144" t="s">
        <v>6612</v>
      </c>
      <c r="AB437" s="144"/>
      <c r="AC437" s="144"/>
      <c r="AD437" s="144" t="s">
        <v>3998</v>
      </c>
      <c r="AE437" s="144" t="s">
        <v>5315</v>
      </c>
      <c r="AF437" s="144" t="s">
        <v>6613</v>
      </c>
      <c r="AG437" s="144" t="s">
        <v>6614</v>
      </c>
      <c r="AH437" s="144" t="s">
        <v>6615</v>
      </c>
      <c r="AI437" s="144"/>
      <c r="AJ437" s="156"/>
      <c r="AK437" s="156"/>
      <c r="AL437" s="156">
        <f t="shared" si="18"/>
        <v>0</v>
      </c>
      <c r="AM437" s="156"/>
      <c r="AN437" s="156"/>
      <c r="AO437" s="156"/>
      <c r="AP437" s="156"/>
      <c r="AQ437" s="156"/>
      <c r="AR437" s="156"/>
      <c r="AS437" s="156"/>
      <c r="AT437" s="156"/>
      <c r="AU437" s="156"/>
      <c r="AV437" s="156"/>
      <c r="AW437" s="156"/>
      <c r="AX437" s="242"/>
      <c r="AY437" s="243"/>
      <c r="AZ437" s="156">
        <f t="shared" si="19"/>
        <v>22</v>
      </c>
      <c r="BA437" s="156">
        <f t="shared" si="20"/>
        <v>22</v>
      </c>
      <c r="BB437" s="156">
        <f>VLOOKUP(A437,过21点!A:AS,45,0)</f>
        <v>1</v>
      </c>
      <c r="BC437" s="156">
        <f>VLOOKUP(A437,过21点!A:AT,46,0)</f>
        <v>9</v>
      </c>
      <c r="BD437" s="156"/>
      <c r="BE437" s="156">
        <f>VLOOKUP(A437,过21点!A:AV,48,0)</f>
        <v>0</v>
      </c>
      <c r="BF437" s="156"/>
      <c r="BG437" s="156"/>
    </row>
    <row r="438" customHeight="1" spans="1:59">
      <c r="A438" s="247" t="s">
        <v>6616</v>
      </c>
      <c r="B438" s="199" t="s">
        <v>53</v>
      </c>
      <c r="C438" s="199" t="s">
        <v>6537</v>
      </c>
      <c r="D438" s="199" t="s">
        <v>6538</v>
      </c>
      <c r="E438" s="144" t="s">
        <v>2418</v>
      </c>
      <c r="F438" s="144" t="s">
        <v>583</v>
      </c>
      <c r="G438" s="144"/>
      <c r="H438" s="144"/>
      <c r="I438" s="142" t="s">
        <v>6617</v>
      </c>
      <c r="J438" s="144" t="s">
        <v>6618</v>
      </c>
      <c r="K438" s="144" t="s">
        <v>3476</v>
      </c>
      <c r="L438" s="144" t="s">
        <v>83</v>
      </c>
      <c r="M438" s="142" t="s">
        <v>6619</v>
      </c>
      <c r="N438" s="144"/>
      <c r="O438" s="144"/>
      <c r="P438" s="144" t="s">
        <v>2120</v>
      </c>
      <c r="Q438" s="144" t="s">
        <v>2311</v>
      </c>
      <c r="R438" s="144" t="s">
        <v>6620</v>
      </c>
      <c r="S438" s="144" t="s">
        <v>4794</v>
      </c>
      <c r="T438" s="142" t="s">
        <v>6621</v>
      </c>
      <c r="U438" s="144"/>
      <c r="V438" s="144"/>
      <c r="W438" s="144" t="s">
        <v>693</v>
      </c>
      <c r="X438" s="144" t="s">
        <v>6622</v>
      </c>
      <c r="Y438" s="144" t="s">
        <v>3380</v>
      </c>
      <c r="Z438" s="144" t="s">
        <v>6623</v>
      </c>
      <c r="AA438" s="144" t="s">
        <v>944</v>
      </c>
      <c r="AB438" s="144"/>
      <c r="AC438" s="144"/>
      <c r="AD438" s="144" t="s">
        <v>6624</v>
      </c>
      <c r="AE438" s="144" t="s">
        <v>6625</v>
      </c>
      <c r="AF438" s="144" t="s">
        <v>594</v>
      </c>
      <c r="AG438" s="144" t="s">
        <v>6626</v>
      </c>
      <c r="AH438" s="144" t="s">
        <v>6627</v>
      </c>
      <c r="AI438" s="144"/>
      <c r="AJ438" s="156"/>
      <c r="AK438" s="156"/>
      <c r="AL438" s="156">
        <f t="shared" si="18"/>
        <v>0</v>
      </c>
      <c r="AM438" s="156"/>
      <c r="AN438" s="156"/>
      <c r="AO438" s="156"/>
      <c r="AP438" s="156"/>
      <c r="AQ438" s="156"/>
      <c r="AR438" s="156"/>
      <c r="AS438" s="156"/>
      <c r="AT438" s="156"/>
      <c r="AU438" s="156"/>
      <c r="AV438" s="156"/>
      <c r="AW438" s="156"/>
      <c r="AX438" s="242"/>
      <c r="AY438" s="243"/>
      <c r="AZ438" s="156">
        <f t="shared" si="19"/>
        <v>22</v>
      </c>
      <c r="BA438" s="156">
        <f t="shared" si="20"/>
        <v>22</v>
      </c>
      <c r="BB438" s="156">
        <f>VLOOKUP(A438,过21点!A:AS,45,0)</f>
        <v>2</v>
      </c>
      <c r="BC438" s="156">
        <f>VLOOKUP(A438,过21点!A:AT,46,0)</f>
        <v>17</v>
      </c>
      <c r="BD438" s="156"/>
      <c r="BE438" s="156">
        <f>VLOOKUP(A438,过21点!A:AV,48,0)</f>
        <v>0.125</v>
      </c>
      <c r="BF438" s="156"/>
      <c r="BG438" s="156"/>
    </row>
    <row r="439" customHeight="1" spans="1:59">
      <c r="A439" s="247" t="s">
        <v>6628</v>
      </c>
      <c r="B439" s="199" t="s">
        <v>53</v>
      </c>
      <c r="C439" s="199" t="s">
        <v>6537</v>
      </c>
      <c r="D439" s="199" t="s">
        <v>6602</v>
      </c>
      <c r="E439" s="144" t="s">
        <v>3796</v>
      </c>
      <c r="F439" s="144" t="s">
        <v>6629</v>
      </c>
      <c r="G439" s="144"/>
      <c r="H439" s="144"/>
      <c r="I439" s="144" t="s">
        <v>5601</v>
      </c>
      <c r="J439" s="144" t="s">
        <v>6630</v>
      </c>
      <c r="K439" s="144" t="s">
        <v>1807</v>
      </c>
      <c r="L439" s="144" t="s">
        <v>1931</v>
      </c>
      <c r="M439" s="144" t="s">
        <v>4619</v>
      </c>
      <c r="N439" s="144"/>
      <c r="O439" s="144"/>
      <c r="P439" s="155" t="s">
        <v>4090</v>
      </c>
      <c r="Q439" s="144" t="s">
        <v>875</v>
      </c>
      <c r="R439" s="155" t="s">
        <v>2872</v>
      </c>
      <c r="S439" s="144" t="s">
        <v>6631</v>
      </c>
      <c r="T439" s="155" t="s">
        <v>6632</v>
      </c>
      <c r="U439" s="144"/>
      <c r="V439" s="144"/>
      <c r="W439" s="144" t="s">
        <v>5672</v>
      </c>
      <c r="X439" s="144" t="s">
        <v>1931</v>
      </c>
      <c r="Y439" s="144" t="s">
        <v>2861</v>
      </c>
      <c r="Z439" s="144" t="s">
        <v>6633</v>
      </c>
      <c r="AA439" s="144" t="s">
        <v>6634</v>
      </c>
      <c r="AB439" s="144"/>
      <c r="AC439" s="144"/>
      <c r="AD439" s="144" t="s">
        <v>1838</v>
      </c>
      <c r="AE439" s="144" t="s">
        <v>1083</v>
      </c>
      <c r="AF439" s="144" t="s">
        <v>6635</v>
      </c>
      <c r="AG439" s="144" t="s">
        <v>6636</v>
      </c>
      <c r="AH439" s="144" t="s">
        <v>1149</v>
      </c>
      <c r="AI439" s="144"/>
      <c r="AJ439" s="156"/>
      <c r="AK439" s="156"/>
      <c r="AL439" s="156">
        <f t="shared" si="18"/>
        <v>0</v>
      </c>
      <c r="AM439" s="156"/>
      <c r="AN439" s="156"/>
      <c r="AO439" s="156"/>
      <c r="AP439" s="156"/>
      <c r="AQ439" s="156"/>
      <c r="AR439" s="156"/>
      <c r="AS439" s="156"/>
      <c r="AT439" s="156"/>
      <c r="AU439" s="156"/>
      <c r="AV439" s="156"/>
      <c r="AW439" s="156"/>
      <c r="AX439" s="242"/>
      <c r="AY439" s="243"/>
      <c r="AZ439" s="156">
        <f t="shared" si="19"/>
        <v>22</v>
      </c>
      <c r="BA439" s="156">
        <f t="shared" si="20"/>
        <v>22</v>
      </c>
      <c r="BB439" s="156">
        <f>VLOOKUP(A439,过21点!A:AS,45,0)</f>
        <v>2</v>
      </c>
      <c r="BC439" s="156">
        <f>VLOOKUP(A439,过21点!A:AT,46,0)</f>
        <v>2</v>
      </c>
      <c r="BD439" s="156"/>
      <c r="BE439" s="156">
        <f>VLOOKUP(A439,过21点!A:AV,48,0)</f>
        <v>0.25</v>
      </c>
      <c r="BF439" s="156"/>
      <c r="BG439" s="156"/>
    </row>
    <row r="440" customHeight="1" spans="1:59">
      <c r="A440" s="247" t="s">
        <v>6637</v>
      </c>
      <c r="B440" s="199" t="s">
        <v>53</v>
      </c>
      <c r="C440" s="199" t="s">
        <v>6537</v>
      </c>
      <c r="D440" s="199" t="s">
        <v>6602</v>
      </c>
      <c r="E440" s="142" t="s">
        <v>6638</v>
      </c>
      <c r="F440" s="155" t="s">
        <v>2845</v>
      </c>
      <c r="G440" s="144"/>
      <c r="H440" s="144"/>
      <c r="I440" s="142" t="s">
        <v>6639</v>
      </c>
      <c r="J440" s="142" t="s">
        <v>1536</v>
      </c>
      <c r="K440" s="142" t="s">
        <v>6640</v>
      </c>
      <c r="L440" s="155" t="s">
        <v>2519</v>
      </c>
      <c r="M440" s="142" t="s">
        <v>6641</v>
      </c>
      <c r="N440" s="144"/>
      <c r="O440" s="144"/>
      <c r="P440" s="144" t="s">
        <v>6642</v>
      </c>
      <c r="Q440" s="142" t="s">
        <v>5455</v>
      </c>
      <c r="R440" s="142" t="s">
        <v>6643</v>
      </c>
      <c r="S440" s="142" t="s">
        <v>6368</v>
      </c>
      <c r="T440" s="155" t="s">
        <v>740</v>
      </c>
      <c r="U440" s="144"/>
      <c r="V440" s="144"/>
      <c r="W440" s="144" t="s">
        <v>6644</v>
      </c>
      <c r="X440" s="155" t="s">
        <v>6250</v>
      </c>
      <c r="Y440" s="142" t="s">
        <v>6645</v>
      </c>
      <c r="Z440" s="144" t="s">
        <v>6646</v>
      </c>
      <c r="AA440" s="142" t="s">
        <v>6647</v>
      </c>
      <c r="AB440" s="144"/>
      <c r="AC440" s="144"/>
      <c r="AD440" s="142" t="s">
        <v>6648</v>
      </c>
      <c r="AE440" s="142" t="s">
        <v>6649</v>
      </c>
      <c r="AF440" s="144" t="s">
        <v>6650</v>
      </c>
      <c r="AG440" s="142" t="s">
        <v>6651</v>
      </c>
      <c r="AH440" s="142" t="s">
        <v>5480</v>
      </c>
      <c r="AI440" s="144"/>
      <c r="AJ440" s="156"/>
      <c r="AK440" s="156"/>
      <c r="AL440" s="156">
        <f t="shared" si="18"/>
        <v>0</v>
      </c>
      <c r="AM440" s="156"/>
      <c r="AN440" s="156"/>
      <c r="AO440" s="156"/>
      <c r="AP440" s="156"/>
      <c r="AQ440" s="156"/>
      <c r="AR440" s="156"/>
      <c r="AS440" s="156"/>
      <c r="AT440" s="156"/>
      <c r="AU440" s="156"/>
      <c r="AV440" s="156"/>
      <c r="AW440" s="156"/>
      <c r="AX440" s="242"/>
      <c r="AY440" s="243"/>
      <c r="AZ440" s="156">
        <f t="shared" si="19"/>
        <v>22</v>
      </c>
      <c r="BA440" s="156">
        <f t="shared" si="20"/>
        <v>22</v>
      </c>
      <c r="BB440" s="156">
        <f>VLOOKUP(A440,过21点!A:AS,45,0)</f>
        <v>0</v>
      </c>
      <c r="BC440" s="156">
        <f>VLOOKUP(A440,过21点!A:AT,46,0)</f>
        <v>0</v>
      </c>
      <c r="BD440" s="156"/>
      <c r="BE440" s="156">
        <f>VLOOKUP(A440,过21点!A:AV,48,0)</f>
        <v>0</v>
      </c>
      <c r="BF440" s="156"/>
      <c r="BG440" s="156"/>
    </row>
    <row r="441" customHeight="1" spans="1:59">
      <c r="A441" s="247" t="s">
        <v>6652</v>
      </c>
      <c r="B441" s="199" t="s">
        <v>53</v>
      </c>
      <c r="C441" s="199" t="s">
        <v>6653</v>
      </c>
      <c r="D441" s="199" t="s">
        <v>6654</v>
      </c>
      <c r="E441" s="143"/>
      <c r="F441" s="143"/>
      <c r="G441" s="143"/>
      <c r="H441" s="143"/>
      <c r="I441" s="143"/>
      <c r="J441" s="143"/>
      <c r="K441" s="143"/>
      <c r="L441" s="143"/>
      <c r="M441" s="212" t="s">
        <v>6655</v>
      </c>
      <c r="N441" s="144"/>
      <c r="O441" s="144"/>
      <c r="P441" s="142" t="s">
        <v>6656</v>
      </c>
      <c r="Q441" s="212" t="s">
        <v>6657</v>
      </c>
      <c r="R441" s="142" t="s">
        <v>6658</v>
      </c>
      <c r="S441" s="212" t="s">
        <v>6659</v>
      </c>
      <c r="T441" s="212" t="s">
        <v>6660</v>
      </c>
      <c r="U441" s="144"/>
      <c r="V441" s="144"/>
      <c r="W441" s="142" t="s">
        <v>6661</v>
      </c>
      <c r="X441" s="142" t="s">
        <v>6662</v>
      </c>
      <c r="Y441" s="212" t="s">
        <v>6663</v>
      </c>
      <c r="Z441" s="212" t="s">
        <v>6664</v>
      </c>
      <c r="AA441" s="212" t="s">
        <v>6665</v>
      </c>
      <c r="AB441" s="144"/>
      <c r="AC441" s="144"/>
      <c r="AD441" s="142" t="s">
        <v>6666</v>
      </c>
      <c r="AE441" s="142" t="s">
        <v>6667</v>
      </c>
      <c r="AF441" s="212" t="s">
        <v>6668</v>
      </c>
      <c r="AG441" s="212" t="s">
        <v>6668</v>
      </c>
      <c r="AH441" s="212" t="s">
        <v>6668</v>
      </c>
      <c r="AI441" s="144"/>
      <c r="AJ441" s="156"/>
      <c r="AK441" s="156"/>
      <c r="AL441" s="156">
        <f t="shared" si="18"/>
        <v>0</v>
      </c>
      <c r="AM441" s="156"/>
      <c r="AN441" s="156"/>
      <c r="AO441" s="156"/>
      <c r="AP441" s="156"/>
      <c r="AQ441" s="156">
        <v>6</v>
      </c>
      <c r="AR441" s="156"/>
      <c r="AS441" s="156"/>
      <c r="AT441" s="156"/>
      <c r="AU441" s="156"/>
      <c r="AV441" s="156"/>
      <c r="AW441" s="156"/>
      <c r="AX441" s="242"/>
      <c r="AY441" s="243"/>
      <c r="AZ441" s="156">
        <f t="shared" si="19"/>
        <v>16</v>
      </c>
      <c r="BA441" s="156">
        <f t="shared" si="20"/>
        <v>16</v>
      </c>
      <c r="BB441" s="156">
        <f>VLOOKUP(A441,过21点!A:AS,45,0)</f>
        <v>0</v>
      </c>
      <c r="BC441" s="156">
        <f>VLOOKUP(A441,过21点!A:AT,46,0)</f>
        <v>0</v>
      </c>
      <c r="BD441" s="156"/>
      <c r="BE441" s="156">
        <f>VLOOKUP(A441,过21点!A:AV,48,0)</f>
        <v>0</v>
      </c>
      <c r="BF441" s="156"/>
      <c r="BG441" s="156"/>
    </row>
    <row r="442" customHeight="1" spans="1:59">
      <c r="A442" s="247" t="s">
        <v>6669</v>
      </c>
      <c r="B442" s="199" t="s">
        <v>53</v>
      </c>
      <c r="C442" s="199" t="s">
        <v>6653</v>
      </c>
      <c r="D442" s="199" t="s">
        <v>6670</v>
      </c>
      <c r="E442" s="142" t="s">
        <v>332</v>
      </c>
      <c r="F442" s="142" t="s">
        <v>332</v>
      </c>
      <c r="G442" s="144"/>
      <c r="H442" s="144"/>
      <c r="I442" s="142" t="s">
        <v>6671</v>
      </c>
      <c r="J442" s="144" t="s">
        <v>3899</v>
      </c>
      <c r="K442" s="144" t="s">
        <v>381</v>
      </c>
      <c r="L442" s="144" t="s">
        <v>2016</v>
      </c>
      <c r="M442" s="144" t="s">
        <v>4217</v>
      </c>
      <c r="N442" s="144"/>
      <c r="O442" s="144"/>
      <c r="P442" s="144" t="s">
        <v>892</v>
      </c>
      <c r="Q442" s="144" t="s">
        <v>4418</v>
      </c>
      <c r="R442" s="155" t="s">
        <v>2243</v>
      </c>
      <c r="S442" s="142" t="s">
        <v>5455</v>
      </c>
      <c r="T442" s="142" t="s">
        <v>6672</v>
      </c>
      <c r="U442" s="144"/>
      <c r="V442" s="144"/>
      <c r="W442" s="144" t="s">
        <v>6673</v>
      </c>
      <c r="X442" s="144" t="s">
        <v>367</v>
      </c>
      <c r="Y442" s="144" t="s">
        <v>882</v>
      </c>
      <c r="Z442" s="144" t="s">
        <v>2039</v>
      </c>
      <c r="AA442" s="144" t="s">
        <v>4591</v>
      </c>
      <c r="AB442" s="144"/>
      <c r="AC442" s="144"/>
      <c r="AD442" s="142" t="s">
        <v>2167</v>
      </c>
      <c r="AE442" s="142" t="s">
        <v>6674</v>
      </c>
      <c r="AF442" s="144" t="s">
        <v>4635</v>
      </c>
      <c r="AG442" s="144" t="s">
        <v>4601</v>
      </c>
      <c r="AH442" s="142" t="s">
        <v>6675</v>
      </c>
      <c r="AI442" s="144"/>
      <c r="AJ442" s="156"/>
      <c r="AK442" s="156"/>
      <c r="AL442" s="156">
        <f t="shared" si="18"/>
        <v>0</v>
      </c>
      <c r="AM442" s="156"/>
      <c r="AN442" s="156"/>
      <c r="AO442" s="156"/>
      <c r="AP442" s="156"/>
      <c r="AQ442" s="156"/>
      <c r="AR442" s="156"/>
      <c r="AS442" s="156"/>
      <c r="AT442" s="156"/>
      <c r="AU442" s="156"/>
      <c r="AV442" s="156"/>
      <c r="AW442" s="156"/>
      <c r="AX442" s="242"/>
      <c r="AY442" s="243"/>
      <c r="AZ442" s="156">
        <f t="shared" si="19"/>
        <v>22</v>
      </c>
      <c r="BA442" s="156">
        <f t="shared" si="20"/>
        <v>22</v>
      </c>
      <c r="BB442" s="156">
        <f>VLOOKUP(A442,过21点!A:AS,45,0)</f>
        <v>0</v>
      </c>
      <c r="BC442" s="156">
        <f>VLOOKUP(A442,过21点!A:AT,46,0)</f>
        <v>1</v>
      </c>
      <c r="BD442" s="156"/>
      <c r="BE442" s="156">
        <f>VLOOKUP(A442,过21点!A:AV,48,0)</f>
        <v>0</v>
      </c>
      <c r="BF442" s="156"/>
      <c r="BG442" s="156"/>
    </row>
    <row r="443" customHeight="1" spans="1:59">
      <c r="A443" s="247" t="s">
        <v>6676</v>
      </c>
      <c r="B443" s="199" t="s">
        <v>53</v>
      </c>
      <c r="C443" s="199" t="s">
        <v>6653</v>
      </c>
      <c r="D443" s="199" t="s">
        <v>6677</v>
      </c>
      <c r="E443" s="144"/>
      <c r="F443" s="144"/>
      <c r="G443" s="144"/>
      <c r="H443" s="144"/>
      <c r="I443" s="144"/>
      <c r="J443" s="144"/>
      <c r="K443" s="144"/>
      <c r="L443" s="144"/>
      <c r="M443" s="144"/>
      <c r="N443" s="144"/>
      <c r="O443" s="144"/>
      <c r="P443" s="142" t="s">
        <v>6678</v>
      </c>
      <c r="Q443" s="144" t="s">
        <v>6679</v>
      </c>
      <c r="R443" s="144" t="s">
        <v>6680</v>
      </c>
      <c r="S443" s="143"/>
      <c r="T443" s="212" t="s">
        <v>6681</v>
      </c>
      <c r="U443" s="144"/>
      <c r="V443" s="144"/>
      <c r="W443" s="212" t="s">
        <v>6682</v>
      </c>
      <c r="X443" s="212" t="s">
        <v>6683</v>
      </c>
      <c r="Y443" s="144" t="s">
        <v>6684</v>
      </c>
      <c r="Z443" s="143"/>
      <c r="AA443" s="212" t="s">
        <v>6685</v>
      </c>
      <c r="AB443" s="144"/>
      <c r="AC443" s="144"/>
      <c r="AD443" s="212" t="s">
        <v>6686</v>
      </c>
      <c r="AE443" s="144" t="s">
        <v>6687</v>
      </c>
      <c r="AF443" s="144" t="s">
        <v>6688</v>
      </c>
      <c r="AG443" s="143"/>
      <c r="AH443" s="212" t="s">
        <v>6689</v>
      </c>
      <c r="AI443" s="144"/>
      <c r="AJ443" s="156"/>
      <c r="AK443" s="156"/>
      <c r="AL443" s="156">
        <f t="shared" si="18"/>
        <v>0</v>
      </c>
      <c r="AM443" s="156">
        <f>VLOOKUP(A443,匹配!E:L,8,0)</f>
        <v>3</v>
      </c>
      <c r="AN443" s="156">
        <f>VLOOKUP(A443,匹配!E:F,2,0)</f>
        <v>0</v>
      </c>
      <c r="AO443" s="156"/>
      <c r="AP443" s="156">
        <f>VLOOKUP(A443,匹配!E:H,4,0)</f>
        <v>0</v>
      </c>
      <c r="AQ443" s="156">
        <f>VLOOKUP(A443,匹配!E:N,10,0)</f>
        <v>0</v>
      </c>
      <c r="AR443" s="156">
        <f>VLOOKUP(A443,匹配!E:I,5,0)</f>
        <v>0</v>
      </c>
      <c r="AS443" s="156">
        <f>VLOOKUP(A443,匹配!E:K,7,0)</f>
        <v>0</v>
      </c>
      <c r="AT443" s="156"/>
      <c r="AU443" s="156">
        <f>VLOOKUP(A443,匹配!E:M,9,0)</f>
        <v>0</v>
      </c>
      <c r="AV443" s="156">
        <f>VLOOKUP(A443,入职!A:L,12,0)</f>
        <v>7</v>
      </c>
      <c r="AW443" s="156"/>
      <c r="AX443" s="242">
        <f>VLOOKUP(A443,入职!A:I,9,0)</f>
        <v>43171</v>
      </c>
      <c r="AY443" s="243"/>
      <c r="AZ443" s="156">
        <f t="shared" si="19"/>
        <v>12</v>
      </c>
      <c r="BA443" s="156">
        <f t="shared" si="20"/>
        <v>12</v>
      </c>
      <c r="BB443" s="156">
        <f>VLOOKUP(A443,过21点!A:AS,45,0)</f>
        <v>5</v>
      </c>
      <c r="BC443" s="156">
        <f>VLOOKUP(A443,过21点!A:AT,46,0)</f>
        <v>5</v>
      </c>
      <c r="BD443" s="156"/>
      <c r="BE443" s="156">
        <f>VLOOKUP(A443,过21点!A:AV,48,0)</f>
        <v>0.625</v>
      </c>
      <c r="BF443" s="156"/>
      <c r="BG443" s="156"/>
    </row>
    <row r="444" customHeight="1" spans="1:59">
      <c r="A444" s="247" t="s">
        <v>6690</v>
      </c>
      <c r="B444" s="199" t="s">
        <v>53</v>
      </c>
      <c r="C444" s="199" t="s">
        <v>6653</v>
      </c>
      <c r="D444" s="199" t="s">
        <v>6691</v>
      </c>
      <c r="E444" s="142" t="s">
        <v>6692</v>
      </c>
      <c r="F444" s="144" t="s">
        <v>6693</v>
      </c>
      <c r="G444" s="144"/>
      <c r="H444" s="144"/>
      <c r="I444" s="142" t="s">
        <v>6694</v>
      </c>
      <c r="J444" s="144" t="s">
        <v>6695</v>
      </c>
      <c r="K444" s="144" t="s">
        <v>6696</v>
      </c>
      <c r="L444" s="141"/>
      <c r="M444" s="142" t="s">
        <v>6697</v>
      </c>
      <c r="N444" s="144"/>
      <c r="O444" s="144"/>
      <c r="P444" s="144" t="s">
        <v>6698</v>
      </c>
      <c r="Q444" s="142" t="s">
        <v>6699</v>
      </c>
      <c r="R444" s="142" t="s">
        <v>6700</v>
      </c>
      <c r="S444" s="142" t="s">
        <v>2841</v>
      </c>
      <c r="T444" s="142" t="s">
        <v>6701</v>
      </c>
      <c r="U444" s="144"/>
      <c r="V444" s="144"/>
      <c r="W444" s="144" t="s">
        <v>6702</v>
      </c>
      <c r="X444" s="142" t="s">
        <v>6703</v>
      </c>
      <c r="Y444" s="142" t="s">
        <v>6704</v>
      </c>
      <c r="Z444" s="142" t="s">
        <v>6705</v>
      </c>
      <c r="AA444" s="142" t="s">
        <v>6706</v>
      </c>
      <c r="AB444" s="144"/>
      <c r="AC444" s="144"/>
      <c r="AD444" s="142" t="s">
        <v>6707</v>
      </c>
      <c r="AE444" s="142" t="s">
        <v>6708</v>
      </c>
      <c r="AF444" s="142" t="s">
        <v>6709</v>
      </c>
      <c r="AG444" s="142" t="s">
        <v>6710</v>
      </c>
      <c r="AH444" s="142" t="s">
        <v>6711</v>
      </c>
      <c r="AI444" s="144"/>
      <c r="AJ444" s="156"/>
      <c r="AK444" s="156"/>
      <c r="AL444" s="156">
        <f t="shared" ref="AL444:AL507" si="21">AK444+AJ444</f>
        <v>0</v>
      </c>
      <c r="AM444" s="156"/>
      <c r="AN444" s="156"/>
      <c r="AO444" s="156"/>
      <c r="AP444" s="156"/>
      <c r="AQ444" s="156"/>
      <c r="AR444" s="156"/>
      <c r="AS444" s="156"/>
      <c r="AT444" s="156"/>
      <c r="AU444" s="156"/>
      <c r="AV444" s="156"/>
      <c r="AW444" s="156"/>
      <c r="AX444" s="242"/>
      <c r="AY444" s="243"/>
      <c r="AZ444" s="156">
        <f t="shared" ref="AZ444:AZ507" si="22">BA444</f>
        <v>22</v>
      </c>
      <c r="BA444" s="156">
        <f t="shared" ref="BA444:BA507" si="23">22-AM444-AN444-AP444-AQ444-AR444-AS444-AV444</f>
        <v>22</v>
      </c>
      <c r="BB444" s="156">
        <f>VLOOKUP(A444,过21点!A:AS,45,0)</f>
        <v>21</v>
      </c>
      <c r="BC444" s="156">
        <f>VLOOKUP(A444,过21点!A:AT,46,0)</f>
        <v>21</v>
      </c>
      <c r="BD444" s="156"/>
      <c r="BE444" s="156">
        <f>VLOOKUP(A444,过21点!A:AV,48,0)</f>
        <v>4.625</v>
      </c>
      <c r="BF444" s="156"/>
      <c r="BG444" s="156"/>
    </row>
    <row r="445" customHeight="1" spans="1:59">
      <c r="A445" s="247" t="s">
        <v>6712</v>
      </c>
      <c r="B445" s="199" t="s">
        <v>53</v>
      </c>
      <c r="C445" s="199" t="s">
        <v>6653</v>
      </c>
      <c r="D445" s="199" t="s">
        <v>6713</v>
      </c>
      <c r="E445" s="144" t="s">
        <v>6714</v>
      </c>
      <c r="F445" s="144" t="s">
        <v>6715</v>
      </c>
      <c r="G445" s="144"/>
      <c r="H445" s="144"/>
      <c r="I445" s="144" t="s">
        <v>6716</v>
      </c>
      <c r="J445" s="144" t="s">
        <v>6717</v>
      </c>
      <c r="K445" s="144" t="s">
        <v>6718</v>
      </c>
      <c r="L445" s="144" t="s">
        <v>5580</v>
      </c>
      <c r="M445" s="144" t="s">
        <v>6719</v>
      </c>
      <c r="N445" s="144"/>
      <c r="O445" s="144"/>
      <c r="P445" s="144" t="s">
        <v>6720</v>
      </c>
      <c r="Q445" s="144" t="s">
        <v>6721</v>
      </c>
      <c r="R445" s="144" t="s">
        <v>6722</v>
      </c>
      <c r="S445" s="144" t="s">
        <v>6723</v>
      </c>
      <c r="T445" s="144" t="s">
        <v>6724</v>
      </c>
      <c r="U445" s="144"/>
      <c r="V445" s="144"/>
      <c r="W445" s="144" t="s">
        <v>6725</v>
      </c>
      <c r="X445" s="144" t="s">
        <v>6726</v>
      </c>
      <c r="Y445" s="155" t="s">
        <v>6727</v>
      </c>
      <c r="Z445" s="144" t="s">
        <v>6728</v>
      </c>
      <c r="AA445" s="144" t="s">
        <v>6729</v>
      </c>
      <c r="AB445" s="144"/>
      <c r="AC445" s="144"/>
      <c r="AD445" s="144" t="s">
        <v>2313</v>
      </c>
      <c r="AE445" s="144" t="s">
        <v>6730</v>
      </c>
      <c r="AF445" s="144" t="s">
        <v>6731</v>
      </c>
      <c r="AG445" s="144" t="s">
        <v>6732</v>
      </c>
      <c r="AH445" s="144" t="s">
        <v>6733</v>
      </c>
      <c r="AI445" s="144"/>
      <c r="AJ445" s="156"/>
      <c r="AK445" s="156"/>
      <c r="AL445" s="156">
        <f t="shared" si="21"/>
        <v>0</v>
      </c>
      <c r="AM445" s="156"/>
      <c r="AN445" s="156"/>
      <c r="AO445" s="156"/>
      <c r="AP445" s="156"/>
      <c r="AQ445" s="156"/>
      <c r="AR445" s="156"/>
      <c r="AS445" s="156"/>
      <c r="AT445" s="156"/>
      <c r="AU445" s="156"/>
      <c r="AV445" s="156"/>
      <c r="AW445" s="156"/>
      <c r="AX445" s="242"/>
      <c r="AY445" s="243"/>
      <c r="AZ445" s="156">
        <f t="shared" si="22"/>
        <v>22</v>
      </c>
      <c r="BA445" s="156">
        <f t="shared" si="23"/>
        <v>22</v>
      </c>
      <c r="BB445" s="156">
        <f>VLOOKUP(A445,过21点!A:AS,45,0)</f>
        <v>0</v>
      </c>
      <c r="BC445" s="156">
        <f>VLOOKUP(A445,过21点!A:AT,46,0)</f>
        <v>9</v>
      </c>
      <c r="BD445" s="156"/>
      <c r="BE445" s="156">
        <f>VLOOKUP(A445,过21点!A:AV,48,0)</f>
        <v>0</v>
      </c>
      <c r="BF445" s="156"/>
      <c r="BG445" s="156"/>
    </row>
    <row r="446" customHeight="1" spans="1:59">
      <c r="A446" s="247" t="s">
        <v>6734</v>
      </c>
      <c r="B446" s="199" t="s">
        <v>53</v>
      </c>
      <c r="C446" s="199" t="s">
        <v>6653</v>
      </c>
      <c r="D446" s="199" t="s">
        <v>6735</v>
      </c>
      <c r="E446" s="143"/>
      <c r="F446" s="143"/>
      <c r="G446" s="143"/>
      <c r="H446" s="143"/>
      <c r="I446" s="143"/>
      <c r="J446" s="143"/>
      <c r="K446" s="143"/>
      <c r="L446" s="143"/>
      <c r="M446" s="143"/>
      <c r="N446" s="144"/>
      <c r="O446" s="144"/>
      <c r="P446" s="232">
        <v>0.938194444444444</v>
      </c>
      <c r="Q446" s="144" t="s">
        <v>6736</v>
      </c>
      <c r="R446" s="144" t="s">
        <v>6737</v>
      </c>
      <c r="S446" s="144" t="s">
        <v>6738</v>
      </c>
      <c r="T446" s="144" t="s">
        <v>5456</v>
      </c>
      <c r="U446" s="144" t="s">
        <v>6739</v>
      </c>
      <c r="V446" s="144"/>
      <c r="W446" s="144" t="s">
        <v>6740</v>
      </c>
      <c r="X446" s="144" t="s">
        <v>4026</v>
      </c>
      <c r="Y446" s="144" t="s">
        <v>6741</v>
      </c>
      <c r="Z446" s="144" t="s">
        <v>6742</v>
      </c>
      <c r="AA446" s="144" t="s">
        <v>6743</v>
      </c>
      <c r="AB446" s="144"/>
      <c r="AC446" s="144"/>
      <c r="AD446" s="144" t="s">
        <v>6744</v>
      </c>
      <c r="AE446" s="155" t="s">
        <v>159</v>
      </c>
      <c r="AF446" s="141"/>
      <c r="AG446" s="141"/>
      <c r="AH446" s="144" t="s">
        <v>1080</v>
      </c>
      <c r="AI446" s="144"/>
      <c r="AJ446" s="156"/>
      <c r="AK446" s="156"/>
      <c r="AL446" s="156">
        <f t="shared" si="21"/>
        <v>0</v>
      </c>
      <c r="AM446" s="156">
        <f>VLOOKUP(A446,匹配!E:L,8,0)</f>
        <v>0</v>
      </c>
      <c r="AN446" s="156">
        <f>VLOOKUP(A446,匹配!E:F,2,0)</f>
        <v>0</v>
      </c>
      <c r="AO446" s="156"/>
      <c r="AP446" s="156">
        <f>VLOOKUP(A446,匹配!E:H,4,0)</f>
        <v>0</v>
      </c>
      <c r="AQ446" s="156">
        <f>VLOOKUP(A446,匹配!E:N,10,0)</f>
        <v>7</v>
      </c>
      <c r="AR446" s="156">
        <f>VLOOKUP(A446,匹配!E:I,5,0)</f>
        <v>0</v>
      </c>
      <c r="AS446" s="156">
        <f>VLOOKUP(A446,匹配!E:K,7,0)</f>
        <v>0</v>
      </c>
      <c r="AT446" s="156"/>
      <c r="AU446" s="156">
        <f>VLOOKUP(A446,匹配!E:M,9,0)</f>
        <v>0</v>
      </c>
      <c r="AV446" s="156"/>
      <c r="AW446" s="156"/>
      <c r="AX446" s="242"/>
      <c r="AY446" s="243"/>
      <c r="AZ446" s="156">
        <f t="shared" si="22"/>
        <v>15</v>
      </c>
      <c r="BA446" s="156">
        <f t="shared" si="23"/>
        <v>15</v>
      </c>
      <c r="BB446" s="156">
        <f>VLOOKUP(A446,过21点!A:AS,45,0)</f>
        <v>4</v>
      </c>
      <c r="BC446" s="156">
        <f>VLOOKUP(A446,过21点!A:AT,46,0)</f>
        <v>6</v>
      </c>
      <c r="BD446" s="156"/>
      <c r="BE446" s="156">
        <f>VLOOKUP(A446,过21点!A:AV,48,0)</f>
        <v>0</v>
      </c>
      <c r="BF446" s="156"/>
      <c r="BG446" s="156"/>
    </row>
    <row r="447" customHeight="1" spans="1:59">
      <c r="A447" s="247" t="s">
        <v>6745</v>
      </c>
      <c r="B447" s="199" t="s">
        <v>53</v>
      </c>
      <c r="C447" s="199" t="s">
        <v>6653</v>
      </c>
      <c r="D447" s="199" t="s">
        <v>6735</v>
      </c>
      <c r="E447" s="144" t="s">
        <v>6746</v>
      </c>
      <c r="F447" s="144" t="s">
        <v>6747</v>
      </c>
      <c r="G447" s="144"/>
      <c r="H447" s="144"/>
      <c r="I447" s="144" t="s">
        <v>6748</v>
      </c>
      <c r="J447" s="144" t="s">
        <v>6590</v>
      </c>
      <c r="K447" s="144" t="s">
        <v>6749</v>
      </c>
      <c r="L447" s="144" t="s">
        <v>6750</v>
      </c>
      <c r="M447" s="144" t="s">
        <v>6751</v>
      </c>
      <c r="N447" s="144"/>
      <c r="O447" s="144"/>
      <c r="P447" s="144" t="s">
        <v>6752</v>
      </c>
      <c r="Q447" s="144" t="s">
        <v>5128</v>
      </c>
      <c r="R447" s="144" t="s">
        <v>6590</v>
      </c>
      <c r="S447" s="144" t="s">
        <v>6753</v>
      </c>
      <c r="T447" s="144" t="s">
        <v>6754</v>
      </c>
      <c r="U447" s="144"/>
      <c r="V447" s="144"/>
      <c r="W447" s="144" t="s">
        <v>6755</v>
      </c>
      <c r="X447" s="144" t="s">
        <v>6596</v>
      </c>
      <c r="Y447" s="144" t="s">
        <v>6756</v>
      </c>
      <c r="Z447" s="144" t="s">
        <v>6757</v>
      </c>
      <c r="AA447" s="144" t="s">
        <v>6758</v>
      </c>
      <c r="AB447" s="144"/>
      <c r="AC447" s="144"/>
      <c r="AD447" s="144" t="s">
        <v>5304</v>
      </c>
      <c r="AE447" s="142" t="s">
        <v>6759</v>
      </c>
      <c r="AF447" s="144" t="s">
        <v>6607</v>
      </c>
      <c r="AG447" s="144" t="s">
        <v>6760</v>
      </c>
      <c r="AH447" s="144" t="s">
        <v>6761</v>
      </c>
      <c r="AI447" s="144"/>
      <c r="AJ447" s="156"/>
      <c r="AK447" s="156"/>
      <c r="AL447" s="156">
        <f t="shared" si="21"/>
        <v>0</v>
      </c>
      <c r="AM447" s="156"/>
      <c r="AN447" s="156"/>
      <c r="AO447" s="156"/>
      <c r="AP447" s="156"/>
      <c r="AQ447" s="156"/>
      <c r="AR447" s="156"/>
      <c r="AS447" s="156"/>
      <c r="AT447" s="156"/>
      <c r="AU447" s="156"/>
      <c r="AV447" s="156"/>
      <c r="AW447" s="156"/>
      <c r="AX447" s="242"/>
      <c r="AY447" s="243"/>
      <c r="AZ447" s="156">
        <f t="shared" si="22"/>
        <v>22</v>
      </c>
      <c r="BA447" s="156">
        <f t="shared" si="23"/>
        <v>22</v>
      </c>
      <c r="BB447" s="156">
        <f>VLOOKUP(A447,过21点!A:AS,45,0)</f>
        <v>0</v>
      </c>
      <c r="BC447" s="156">
        <f>VLOOKUP(A447,过21点!A:AT,46,0)</f>
        <v>18</v>
      </c>
      <c r="BD447" s="156"/>
      <c r="BE447" s="156">
        <f>VLOOKUP(A447,过21点!A:AV,48,0)</f>
        <v>0</v>
      </c>
      <c r="BF447" s="156"/>
      <c r="BG447" s="156"/>
    </row>
    <row r="448" customHeight="1" spans="1:59">
      <c r="A448" s="247" t="s">
        <v>6762</v>
      </c>
      <c r="B448" s="199" t="s">
        <v>53</v>
      </c>
      <c r="C448" s="199" t="s">
        <v>6653</v>
      </c>
      <c r="D448" s="199" t="s">
        <v>6691</v>
      </c>
      <c r="E448" s="144" t="s">
        <v>3920</v>
      </c>
      <c r="F448" s="144" t="s">
        <v>5442</v>
      </c>
      <c r="G448" s="144"/>
      <c r="H448" s="144"/>
      <c r="I448" s="142" t="s">
        <v>2161</v>
      </c>
      <c r="J448" s="142" t="s">
        <v>4850</v>
      </c>
      <c r="K448" s="144" t="s">
        <v>6763</v>
      </c>
      <c r="L448" s="144" t="s">
        <v>6764</v>
      </c>
      <c r="M448" s="144" t="s">
        <v>3477</v>
      </c>
      <c r="N448" s="144"/>
      <c r="O448" s="144"/>
      <c r="P448" s="142" t="s">
        <v>6765</v>
      </c>
      <c r="Q448" s="142" t="s">
        <v>6766</v>
      </c>
      <c r="R448" s="144" t="s">
        <v>4649</v>
      </c>
      <c r="S448" s="142" t="s">
        <v>6767</v>
      </c>
      <c r="T448" s="142" t="s">
        <v>6768</v>
      </c>
      <c r="U448" s="144"/>
      <c r="V448" s="144"/>
      <c r="W448" s="142" t="s">
        <v>6769</v>
      </c>
      <c r="X448" s="142" t="s">
        <v>6770</v>
      </c>
      <c r="Y448" s="144" t="s">
        <v>6771</v>
      </c>
      <c r="Z448" s="142" t="s">
        <v>6772</v>
      </c>
      <c r="AA448" s="144" t="s">
        <v>5442</v>
      </c>
      <c r="AB448" s="144"/>
      <c r="AC448" s="144"/>
      <c r="AD448" s="142" t="s">
        <v>6773</v>
      </c>
      <c r="AE448" s="144" t="s">
        <v>6774</v>
      </c>
      <c r="AF448" s="144" t="s">
        <v>6775</v>
      </c>
      <c r="AG448" s="144" t="s">
        <v>6776</v>
      </c>
      <c r="AH448" s="142" t="s">
        <v>1526</v>
      </c>
      <c r="AI448" s="144"/>
      <c r="AJ448" s="156"/>
      <c r="AK448" s="156"/>
      <c r="AL448" s="156">
        <f t="shared" si="21"/>
        <v>0</v>
      </c>
      <c r="AM448" s="156"/>
      <c r="AN448" s="156"/>
      <c r="AO448" s="156"/>
      <c r="AP448" s="156"/>
      <c r="AQ448" s="156"/>
      <c r="AR448" s="156"/>
      <c r="AS448" s="156"/>
      <c r="AT448" s="156"/>
      <c r="AU448" s="156"/>
      <c r="AV448" s="156"/>
      <c r="AW448" s="156"/>
      <c r="AX448" s="242"/>
      <c r="AY448" s="243"/>
      <c r="AZ448" s="156">
        <f t="shared" si="22"/>
        <v>22</v>
      </c>
      <c r="BA448" s="156">
        <f t="shared" si="23"/>
        <v>22</v>
      </c>
      <c r="BB448" s="156">
        <f>VLOOKUP(A448,过21点!A:AS,45,0)</f>
        <v>0</v>
      </c>
      <c r="BC448" s="156">
        <f>VLOOKUP(A448,过21点!A:AT,46,0)</f>
        <v>0</v>
      </c>
      <c r="BD448" s="156"/>
      <c r="BE448" s="156">
        <f>VLOOKUP(A448,过21点!A:AV,48,0)</f>
        <v>0</v>
      </c>
      <c r="BF448" s="156"/>
      <c r="BG448" s="156"/>
    </row>
    <row r="449" customHeight="1" spans="1:59">
      <c r="A449" s="247" t="s">
        <v>6777</v>
      </c>
      <c r="B449" s="199" t="s">
        <v>53</v>
      </c>
      <c r="C449" s="199" t="s">
        <v>6653</v>
      </c>
      <c r="D449" s="199" t="s">
        <v>6735</v>
      </c>
      <c r="E449" s="144" t="s">
        <v>6778</v>
      </c>
      <c r="F449" s="144" t="s">
        <v>4060</v>
      </c>
      <c r="G449" s="144"/>
      <c r="H449" s="144"/>
      <c r="I449" s="142" t="s">
        <v>6779</v>
      </c>
      <c r="J449" s="144" t="s">
        <v>6780</v>
      </c>
      <c r="K449" s="144" t="s">
        <v>491</v>
      </c>
      <c r="L449" s="144" t="s">
        <v>6781</v>
      </c>
      <c r="M449" s="144" t="s">
        <v>6782</v>
      </c>
      <c r="N449" s="144"/>
      <c r="O449" s="144"/>
      <c r="P449" s="142" t="s">
        <v>6783</v>
      </c>
      <c r="Q449" s="144" t="s">
        <v>6784</v>
      </c>
      <c r="R449" s="144" t="s">
        <v>2422</v>
      </c>
      <c r="S449" s="142" t="s">
        <v>6785</v>
      </c>
      <c r="T449" s="144" t="s">
        <v>6786</v>
      </c>
      <c r="U449" s="144"/>
      <c r="V449" s="144"/>
      <c r="W449" s="142" t="s">
        <v>6787</v>
      </c>
      <c r="X449" s="144" t="s">
        <v>6788</v>
      </c>
      <c r="Y449" s="144" t="s">
        <v>6789</v>
      </c>
      <c r="Z449" s="144" t="s">
        <v>6790</v>
      </c>
      <c r="AA449" s="144" t="s">
        <v>6791</v>
      </c>
      <c r="AB449" s="144"/>
      <c r="AC449" s="144"/>
      <c r="AD449" s="142" t="s">
        <v>6792</v>
      </c>
      <c r="AE449" s="144" t="s">
        <v>6793</v>
      </c>
      <c r="AF449" s="144" t="s">
        <v>6794</v>
      </c>
      <c r="AG449" s="144" t="s">
        <v>6795</v>
      </c>
      <c r="AH449" s="144" t="s">
        <v>6796</v>
      </c>
      <c r="AI449" s="144"/>
      <c r="AJ449" s="156"/>
      <c r="AK449" s="156"/>
      <c r="AL449" s="156">
        <f t="shared" si="21"/>
        <v>0</v>
      </c>
      <c r="AM449" s="156"/>
      <c r="AN449" s="156"/>
      <c r="AO449" s="156"/>
      <c r="AP449" s="156"/>
      <c r="AQ449" s="156"/>
      <c r="AR449" s="156"/>
      <c r="AS449" s="156"/>
      <c r="AT449" s="156"/>
      <c r="AU449" s="156"/>
      <c r="AV449" s="156"/>
      <c r="AW449" s="156"/>
      <c r="AX449" s="242"/>
      <c r="AY449" s="243"/>
      <c r="AZ449" s="156">
        <f t="shared" si="22"/>
        <v>22</v>
      </c>
      <c r="BA449" s="156">
        <f t="shared" si="23"/>
        <v>22</v>
      </c>
      <c r="BB449" s="156">
        <f>VLOOKUP(A449,过21点!A:AS,45,0)</f>
        <v>1</v>
      </c>
      <c r="BC449" s="156">
        <f>VLOOKUP(A449,过21点!A:AT,46,0)</f>
        <v>12</v>
      </c>
      <c r="BD449" s="156"/>
      <c r="BE449" s="156">
        <f>VLOOKUP(A449,过21点!A:AV,48,0)</f>
        <v>0.125</v>
      </c>
      <c r="BF449" s="156"/>
      <c r="BG449" s="156"/>
    </row>
    <row r="450" customHeight="1" spans="1:59">
      <c r="A450" s="247" t="s">
        <v>6797</v>
      </c>
      <c r="B450" s="199" t="s">
        <v>53</v>
      </c>
      <c r="C450" s="199" t="s">
        <v>6653</v>
      </c>
      <c r="D450" s="199" t="s">
        <v>6677</v>
      </c>
      <c r="E450" s="144"/>
      <c r="F450" s="144"/>
      <c r="G450" s="144"/>
      <c r="H450" s="144"/>
      <c r="I450" s="144"/>
      <c r="J450" s="144"/>
      <c r="K450" s="144"/>
      <c r="L450" s="144"/>
      <c r="M450" s="144"/>
      <c r="N450" s="144"/>
      <c r="O450" s="144"/>
      <c r="P450" s="142" t="s">
        <v>6798</v>
      </c>
      <c r="Q450" s="144" t="s">
        <v>3765</v>
      </c>
      <c r="R450" s="144" t="s">
        <v>6680</v>
      </c>
      <c r="S450" s="143"/>
      <c r="T450" s="212" t="s">
        <v>6681</v>
      </c>
      <c r="U450" s="144"/>
      <c r="V450" s="144"/>
      <c r="W450" s="212" t="s">
        <v>6799</v>
      </c>
      <c r="X450" s="212" t="s">
        <v>6683</v>
      </c>
      <c r="Y450" s="144" t="s">
        <v>6684</v>
      </c>
      <c r="Z450" s="143"/>
      <c r="AA450" s="212" t="s">
        <v>6685</v>
      </c>
      <c r="AB450" s="144"/>
      <c r="AC450" s="144"/>
      <c r="AD450" s="212" t="s">
        <v>6800</v>
      </c>
      <c r="AE450" s="144" t="s">
        <v>6801</v>
      </c>
      <c r="AF450" s="144" t="s">
        <v>4344</v>
      </c>
      <c r="AG450" s="143"/>
      <c r="AH450" s="212" t="s">
        <v>6689</v>
      </c>
      <c r="AI450" s="144"/>
      <c r="AJ450" s="156"/>
      <c r="AK450" s="156"/>
      <c r="AL450" s="156">
        <f t="shared" si="21"/>
        <v>0</v>
      </c>
      <c r="AM450" s="156">
        <f>VLOOKUP(A450,匹配!E:L,8,0)</f>
        <v>3</v>
      </c>
      <c r="AN450" s="156">
        <f>VLOOKUP(A450,匹配!E:F,2,0)</f>
        <v>0</v>
      </c>
      <c r="AO450" s="156"/>
      <c r="AP450" s="156">
        <f>VLOOKUP(A450,匹配!E:H,4,0)</f>
        <v>0</v>
      </c>
      <c r="AQ450" s="156">
        <f>VLOOKUP(A450,匹配!E:N,10,0)</f>
        <v>0</v>
      </c>
      <c r="AR450" s="156">
        <f>VLOOKUP(A450,匹配!E:I,5,0)</f>
        <v>0</v>
      </c>
      <c r="AS450" s="156">
        <f>VLOOKUP(A450,匹配!E:K,7,0)</f>
        <v>0</v>
      </c>
      <c r="AT450" s="156"/>
      <c r="AU450" s="156">
        <f>VLOOKUP(A450,匹配!E:M,9,0)</f>
        <v>0</v>
      </c>
      <c r="AV450" s="156">
        <f>VLOOKUP(A450,入职!A:L,12,0)</f>
        <v>7</v>
      </c>
      <c r="AW450" s="156"/>
      <c r="AX450" s="242">
        <f>VLOOKUP(A450,入职!A:I,9,0)</f>
        <v>43171</v>
      </c>
      <c r="AY450" s="243"/>
      <c r="AZ450" s="156">
        <f t="shared" si="22"/>
        <v>12</v>
      </c>
      <c r="BA450" s="156">
        <f t="shared" si="23"/>
        <v>12</v>
      </c>
      <c r="BB450" s="156">
        <f>VLOOKUP(A450,过21点!A:AS,45,0)</f>
        <v>5</v>
      </c>
      <c r="BC450" s="156">
        <f>VLOOKUP(A450,过21点!A:AT,46,0)</f>
        <v>5</v>
      </c>
      <c r="BD450" s="156"/>
      <c r="BE450" s="156">
        <f>VLOOKUP(A450,过21点!A:AV,48,0)</f>
        <v>0.625</v>
      </c>
      <c r="BF450" s="156"/>
      <c r="BG450" s="156"/>
    </row>
    <row r="451" customHeight="1" spans="1:59">
      <c r="A451" s="247" t="s">
        <v>6802</v>
      </c>
      <c r="B451" s="199" t="s">
        <v>53</v>
      </c>
      <c r="C451" s="199" t="s">
        <v>6653</v>
      </c>
      <c r="D451" s="199" t="s">
        <v>6803</v>
      </c>
      <c r="E451" s="144" t="s">
        <v>6804</v>
      </c>
      <c r="F451" s="142" t="s">
        <v>6805</v>
      </c>
      <c r="G451" s="144"/>
      <c r="H451" s="144"/>
      <c r="I451" s="144" t="s">
        <v>6806</v>
      </c>
      <c r="J451" s="144" t="s">
        <v>6807</v>
      </c>
      <c r="K451" s="144" t="s">
        <v>6808</v>
      </c>
      <c r="L451" s="144" t="s">
        <v>6809</v>
      </c>
      <c r="M451" s="142" t="s">
        <v>6810</v>
      </c>
      <c r="N451" s="144"/>
      <c r="O451" s="144"/>
      <c r="P451" s="142" t="s">
        <v>6811</v>
      </c>
      <c r="Q451" s="144" t="s">
        <v>6812</v>
      </c>
      <c r="R451" s="144" t="s">
        <v>6813</v>
      </c>
      <c r="S451" s="144" t="s">
        <v>3183</v>
      </c>
      <c r="T451" s="142" t="s">
        <v>6814</v>
      </c>
      <c r="U451" s="144"/>
      <c r="V451" s="144"/>
      <c r="W451" s="142" t="s">
        <v>6815</v>
      </c>
      <c r="X451" s="144" t="s">
        <v>6816</v>
      </c>
      <c r="Y451" s="144" t="s">
        <v>6817</v>
      </c>
      <c r="Z451" s="144" t="s">
        <v>6818</v>
      </c>
      <c r="AA451" s="144" t="s">
        <v>6771</v>
      </c>
      <c r="AB451" s="144"/>
      <c r="AC451" s="144"/>
      <c r="AD451" s="142" t="s">
        <v>6819</v>
      </c>
      <c r="AE451" s="144" t="s">
        <v>6820</v>
      </c>
      <c r="AF451" s="144" t="s">
        <v>6821</v>
      </c>
      <c r="AG451" s="144" t="s">
        <v>6822</v>
      </c>
      <c r="AH451" s="142" t="s">
        <v>6823</v>
      </c>
      <c r="AI451" s="144"/>
      <c r="AJ451" s="156"/>
      <c r="AK451" s="156"/>
      <c r="AL451" s="156">
        <f t="shared" si="21"/>
        <v>0</v>
      </c>
      <c r="AM451" s="156"/>
      <c r="AN451" s="156"/>
      <c r="AO451" s="156"/>
      <c r="AP451" s="156"/>
      <c r="AQ451" s="156"/>
      <c r="AR451" s="156"/>
      <c r="AS451" s="156"/>
      <c r="AT451" s="156"/>
      <c r="AU451" s="156"/>
      <c r="AV451" s="156"/>
      <c r="AW451" s="156"/>
      <c r="AX451" s="242"/>
      <c r="AY451" s="243"/>
      <c r="AZ451" s="156">
        <f t="shared" si="22"/>
        <v>22</v>
      </c>
      <c r="BA451" s="156">
        <f t="shared" si="23"/>
        <v>22</v>
      </c>
      <c r="BB451" s="156">
        <f>VLOOKUP(A451,过21点!A:AS,45,0)</f>
        <v>17</v>
      </c>
      <c r="BC451" s="156">
        <f>VLOOKUP(A451,过21点!A:AT,46,0)</f>
        <v>18</v>
      </c>
      <c r="BD451" s="156"/>
      <c r="BE451" s="156">
        <f>VLOOKUP(A451,过21点!A:AV,48,0)</f>
        <v>2.25</v>
      </c>
      <c r="BF451" s="156"/>
      <c r="BG451" s="156"/>
    </row>
    <row r="452" customHeight="1" spans="1:59">
      <c r="A452" s="247" t="s">
        <v>6824</v>
      </c>
      <c r="B452" s="199" t="s">
        <v>53</v>
      </c>
      <c r="C452" s="199" t="s">
        <v>6653</v>
      </c>
      <c r="D452" s="199" t="s">
        <v>4448</v>
      </c>
      <c r="E452" s="144" t="s">
        <v>6825</v>
      </c>
      <c r="F452" s="144" t="s">
        <v>6826</v>
      </c>
      <c r="G452" s="144"/>
      <c r="H452" s="144"/>
      <c r="I452" s="144" t="s">
        <v>2415</v>
      </c>
      <c r="J452" s="144" t="s">
        <v>6827</v>
      </c>
      <c r="K452" s="144" t="s">
        <v>6828</v>
      </c>
      <c r="L452" s="144" t="s">
        <v>6829</v>
      </c>
      <c r="M452" s="144" t="s">
        <v>6830</v>
      </c>
      <c r="N452" s="144"/>
      <c r="O452" s="144"/>
      <c r="P452" s="144" t="s">
        <v>6831</v>
      </c>
      <c r="Q452" s="144" t="s">
        <v>1820</v>
      </c>
      <c r="R452" s="144" t="s">
        <v>6832</v>
      </c>
      <c r="S452" s="144" t="s">
        <v>5177</v>
      </c>
      <c r="T452" s="144" t="s">
        <v>1182</v>
      </c>
      <c r="U452" s="144"/>
      <c r="V452" s="144"/>
      <c r="W452" s="144" t="s">
        <v>2821</v>
      </c>
      <c r="X452" s="144" t="s">
        <v>385</v>
      </c>
      <c r="Y452" s="144" t="s">
        <v>1566</v>
      </c>
      <c r="Z452" s="144" t="s">
        <v>3820</v>
      </c>
      <c r="AA452" s="144" t="s">
        <v>6833</v>
      </c>
      <c r="AB452" s="144"/>
      <c r="AC452" s="144"/>
      <c r="AD452" s="144" t="s">
        <v>6830</v>
      </c>
      <c r="AE452" s="144" t="s">
        <v>6834</v>
      </c>
      <c r="AF452" s="144" t="s">
        <v>6835</v>
      </c>
      <c r="AG452" s="144" t="s">
        <v>6836</v>
      </c>
      <c r="AH452" s="155" t="s">
        <v>6837</v>
      </c>
      <c r="AI452" s="144"/>
      <c r="AJ452" s="156"/>
      <c r="AK452" s="156"/>
      <c r="AL452" s="156">
        <f t="shared" si="21"/>
        <v>0</v>
      </c>
      <c r="AM452" s="156"/>
      <c r="AN452" s="156"/>
      <c r="AO452" s="156"/>
      <c r="AP452" s="156"/>
      <c r="AQ452" s="156"/>
      <c r="AR452" s="156"/>
      <c r="AS452" s="156"/>
      <c r="AT452" s="156"/>
      <c r="AU452" s="156"/>
      <c r="AV452" s="156"/>
      <c r="AW452" s="156"/>
      <c r="AX452" s="242"/>
      <c r="AY452" s="243"/>
      <c r="AZ452" s="156">
        <f t="shared" si="22"/>
        <v>22</v>
      </c>
      <c r="BA452" s="156">
        <f t="shared" si="23"/>
        <v>22</v>
      </c>
      <c r="BB452" s="156">
        <f>VLOOKUP(A452,过21点!A:AS,45,0)</f>
        <v>1</v>
      </c>
      <c r="BC452" s="156">
        <f>VLOOKUP(A452,过21点!A:AT,46,0)</f>
        <v>4</v>
      </c>
      <c r="BD452" s="156"/>
      <c r="BE452" s="156">
        <f>VLOOKUP(A452,过21点!A:AV,48,0)</f>
        <v>0</v>
      </c>
      <c r="BF452" s="156"/>
      <c r="BG452" s="156"/>
    </row>
    <row r="453" customHeight="1" spans="1:59">
      <c r="A453" s="247" t="s">
        <v>6838</v>
      </c>
      <c r="B453" s="199" t="s">
        <v>53</v>
      </c>
      <c r="C453" s="199" t="s">
        <v>6839</v>
      </c>
      <c r="D453" s="199" t="s">
        <v>6840</v>
      </c>
      <c r="E453" s="144" t="s">
        <v>608</v>
      </c>
      <c r="F453" s="144" t="s">
        <v>5406</v>
      </c>
      <c r="G453" s="144"/>
      <c r="H453" s="144"/>
      <c r="I453" s="144" t="s">
        <v>6841</v>
      </c>
      <c r="J453" s="144" t="s">
        <v>6842</v>
      </c>
      <c r="K453" s="144" t="s">
        <v>2144</v>
      </c>
      <c r="L453" s="144" t="s">
        <v>6843</v>
      </c>
      <c r="M453" s="144" t="s">
        <v>561</v>
      </c>
      <c r="N453" s="144"/>
      <c r="O453" s="144"/>
      <c r="P453" s="144" t="s">
        <v>6844</v>
      </c>
      <c r="Q453" s="144" t="s">
        <v>6845</v>
      </c>
      <c r="R453" s="144" t="s">
        <v>6590</v>
      </c>
      <c r="S453" s="144" t="s">
        <v>6846</v>
      </c>
      <c r="T453" s="144" t="s">
        <v>6847</v>
      </c>
      <c r="U453" s="144"/>
      <c r="V453" s="144"/>
      <c r="W453" s="144" t="s">
        <v>6848</v>
      </c>
      <c r="X453" s="144" t="s">
        <v>6849</v>
      </c>
      <c r="Y453" s="144" t="s">
        <v>6850</v>
      </c>
      <c r="Z453" s="144" t="s">
        <v>6851</v>
      </c>
      <c r="AA453" s="144" t="s">
        <v>6852</v>
      </c>
      <c r="AB453" s="144"/>
      <c r="AC453" s="144"/>
      <c r="AD453" s="144" t="s">
        <v>6853</v>
      </c>
      <c r="AE453" s="144" t="s">
        <v>6854</v>
      </c>
      <c r="AF453" s="144" t="s">
        <v>6855</v>
      </c>
      <c r="AG453" s="144" t="s">
        <v>6856</v>
      </c>
      <c r="AH453" s="144" t="s">
        <v>6857</v>
      </c>
      <c r="AI453" s="144"/>
      <c r="AJ453" s="156"/>
      <c r="AK453" s="156"/>
      <c r="AL453" s="156">
        <f t="shared" si="21"/>
        <v>0</v>
      </c>
      <c r="AM453" s="156"/>
      <c r="AN453" s="156"/>
      <c r="AO453" s="156"/>
      <c r="AP453" s="156"/>
      <c r="AQ453" s="156"/>
      <c r="AR453" s="156"/>
      <c r="AS453" s="156"/>
      <c r="AT453" s="156"/>
      <c r="AU453" s="156"/>
      <c r="AV453" s="156"/>
      <c r="AW453" s="156"/>
      <c r="AX453" s="242"/>
      <c r="AY453" s="243"/>
      <c r="AZ453" s="156">
        <f t="shared" si="22"/>
        <v>22</v>
      </c>
      <c r="BA453" s="156">
        <f t="shared" si="23"/>
        <v>22</v>
      </c>
      <c r="BB453" s="156">
        <f>VLOOKUP(A453,过21点!A:AS,45,0)</f>
        <v>6</v>
      </c>
      <c r="BC453" s="156">
        <f>VLOOKUP(A453,过21点!A:AT,46,0)</f>
        <v>18</v>
      </c>
      <c r="BD453" s="156"/>
      <c r="BE453" s="156">
        <f>VLOOKUP(A453,过21点!A:AV,48,0)</f>
        <v>0.75</v>
      </c>
      <c r="BF453" s="156"/>
      <c r="BG453" s="156"/>
    </row>
    <row r="454" customHeight="1" spans="1:59">
      <c r="A454" s="247" t="s">
        <v>6858</v>
      </c>
      <c r="B454" s="199" t="s">
        <v>53</v>
      </c>
      <c r="C454" s="199" t="s">
        <v>6839</v>
      </c>
      <c r="D454" s="199" t="s">
        <v>316</v>
      </c>
      <c r="E454" s="144" t="s">
        <v>5327</v>
      </c>
      <c r="F454" s="144" t="s">
        <v>6859</v>
      </c>
      <c r="G454" s="144"/>
      <c r="H454" s="144"/>
      <c r="I454" s="144" t="s">
        <v>6860</v>
      </c>
      <c r="J454" s="144" t="s">
        <v>6861</v>
      </c>
      <c r="K454" s="144" t="s">
        <v>6862</v>
      </c>
      <c r="L454" s="144" t="s">
        <v>6863</v>
      </c>
      <c r="M454" s="144" t="s">
        <v>6864</v>
      </c>
      <c r="N454" s="144"/>
      <c r="O454" s="144"/>
      <c r="P454" s="144" t="s">
        <v>6865</v>
      </c>
      <c r="Q454" s="144" t="s">
        <v>605</v>
      </c>
      <c r="R454" s="144" t="s">
        <v>6866</v>
      </c>
      <c r="S454" s="144" t="s">
        <v>6867</v>
      </c>
      <c r="T454" s="144" t="s">
        <v>6868</v>
      </c>
      <c r="U454" s="144"/>
      <c r="V454" s="144"/>
      <c r="W454" s="144" t="s">
        <v>6780</v>
      </c>
      <c r="X454" s="144" t="s">
        <v>6869</v>
      </c>
      <c r="Y454" s="144" t="s">
        <v>6870</v>
      </c>
      <c r="Z454" s="144" t="s">
        <v>6871</v>
      </c>
      <c r="AA454" s="144" t="s">
        <v>6872</v>
      </c>
      <c r="AB454" s="144"/>
      <c r="AC454" s="144"/>
      <c r="AD454" s="144" t="s">
        <v>6873</v>
      </c>
      <c r="AE454" s="144" t="s">
        <v>6874</v>
      </c>
      <c r="AF454" s="144" t="s">
        <v>4555</v>
      </c>
      <c r="AG454" s="144" t="s">
        <v>6875</v>
      </c>
      <c r="AH454" s="144" t="s">
        <v>6876</v>
      </c>
      <c r="AI454" s="144"/>
      <c r="AJ454" s="156"/>
      <c r="AK454" s="156"/>
      <c r="AL454" s="156">
        <f t="shared" si="21"/>
        <v>0</v>
      </c>
      <c r="AM454" s="156"/>
      <c r="AN454" s="156"/>
      <c r="AO454" s="156"/>
      <c r="AP454" s="156"/>
      <c r="AQ454" s="156"/>
      <c r="AR454" s="156"/>
      <c r="AS454" s="156"/>
      <c r="AT454" s="156"/>
      <c r="AU454" s="156"/>
      <c r="AV454" s="156"/>
      <c r="AW454" s="156"/>
      <c r="AX454" s="242"/>
      <c r="AY454" s="243"/>
      <c r="AZ454" s="156">
        <f t="shared" si="22"/>
        <v>22</v>
      </c>
      <c r="BA454" s="156">
        <f t="shared" si="23"/>
        <v>22</v>
      </c>
      <c r="BB454" s="156">
        <f>VLOOKUP(A454,过21点!A:AS,45,0)</f>
        <v>2</v>
      </c>
      <c r="BC454" s="156">
        <f>VLOOKUP(A454,过21点!A:AT,46,0)</f>
        <v>13</v>
      </c>
      <c r="BD454" s="156"/>
      <c r="BE454" s="156">
        <f>VLOOKUP(A454,过21点!A:AV,48,0)</f>
        <v>0</v>
      </c>
      <c r="BF454" s="156"/>
      <c r="BG454" s="156"/>
    </row>
    <row r="455" customHeight="1" spans="1:59">
      <c r="A455" s="247" t="s">
        <v>6877</v>
      </c>
      <c r="B455" s="199" t="s">
        <v>53</v>
      </c>
      <c r="C455" s="199" t="s">
        <v>6839</v>
      </c>
      <c r="D455" s="199" t="s">
        <v>6840</v>
      </c>
      <c r="E455" s="144" t="s">
        <v>6878</v>
      </c>
      <c r="F455" s="144" t="s">
        <v>6879</v>
      </c>
      <c r="G455" s="144"/>
      <c r="H455" s="144"/>
      <c r="I455" s="144" t="s">
        <v>6880</v>
      </c>
      <c r="J455" s="144" t="s">
        <v>6881</v>
      </c>
      <c r="K455" s="144" t="s">
        <v>6882</v>
      </c>
      <c r="L455" s="144" t="s">
        <v>6883</v>
      </c>
      <c r="M455" s="144" t="s">
        <v>6884</v>
      </c>
      <c r="N455" s="144"/>
      <c r="O455" s="144"/>
      <c r="P455" s="144" t="s">
        <v>6885</v>
      </c>
      <c r="Q455" s="144" t="s">
        <v>6886</v>
      </c>
      <c r="R455" s="144" t="s">
        <v>6887</v>
      </c>
      <c r="S455" s="144" t="s">
        <v>6888</v>
      </c>
      <c r="T455" s="144" t="s">
        <v>6889</v>
      </c>
      <c r="U455" s="144"/>
      <c r="V455" s="144"/>
      <c r="W455" s="144" t="s">
        <v>6890</v>
      </c>
      <c r="X455" s="144" t="s">
        <v>6891</v>
      </c>
      <c r="Y455" s="144" t="s">
        <v>6892</v>
      </c>
      <c r="Z455" s="144" t="s">
        <v>6893</v>
      </c>
      <c r="AA455" s="144" t="s">
        <v>6894</v>
      </c>
      <c r="AB455" s="144"/>
      <c r="AC455" s="144"/>
      <c r="AD455" s="144" t="s">
        <v>6895</v>
      </c>
      <c r="AE455" s="144" t="s">
        <v>6896</v>
      </c>
      <c r="AF455" s="144" t="s">
        <v>6897</v>
      </c>
      <c r="AG455" s="144" t="s">
        <v>6746</v>
      </c>
      <c r="AH455" s="144" t="s">
        <v>3870</v>
      </c>
      <c r="AI455" s="144"/>
      <c r="AJ455" s="156"/>
      <c r="AK455" s="156"/>
      <c r="AL455" s="156">
        <f t="shared" si="21"/>
        <v>0</v>
      </c>
      <c r="AM455" s="156"/>
      <c r="AN455" s="156"/>
      <c r="AO455" s="156"/>
      <c r="AP455" s="156"/>
      <c r="AQ455" s="156"/>
      <c r="AR455" s="156"/>
      <c r="AS455" s="156"/>
      <c r="AT455" s="156"/>
      <c r="AU455" s="156"/>
      <c r="AV455" s="156"/>
      <c r="AW455" s="156"/>
      <c r="AX455" s="242"/>
      <c r="AY455" s="243"/>
      <c r="AZ455" s="156">
        <f t="shared" si="22"/>
        <v>22</v>
      </c>
      <c r="BA455" s="156">
        <f t="shared" si="23"/>
        <v>22</v>
      </c>
      <c r="BB455" s="156">
        <f>VLOOKUP(A455,过21点!A:AS,45,0)</f>
        <v>3</v>
      </c>
      <c r="BC455" s="156">
        <f>VLOOKUP(A455,过21点!A:AT,46,0)</f>
        <v>20</v>
      </c>
      <c r="BD455" s="156"/>
      <c r="BE455" s="156">
        <f>VLOOKUP(A455,过21点!A:AV,48,0)</f>
        <v>0</v>
      </c>
      <c r="BF455" s="156"/>
      <c r="BG455" s="156"/>
    </row>
    <row r="456" customHeight="1" spans="1:59">
      <c r="A456" s="247" t="s">
        <v>6898</v>
      </c>
      <c r="B456" s="199" t="s">
        <v>53</v>
      </c>
      <c r="C456" s="199" t="s">
        <v>6839</v>
      </c>
      <c r="D456" s="199" t="s">
        <v>6840</v>
      </c>
      <c r="E456" s="144" t="s">
        <v>6899</v>
      </c>
      <c r="F456" s="144" t="s">
        <v>4014</v>
      </c>
      <c r="G456" s="144"/>
      <c r="H456" s="144"/>
      <c r="I456" s="144" t="s">
        <v>2317</v>
      </c>
      <c r="J456" s="144" t="s">
        <v>6900</v>
      </c>
      <c r="K456" s="144" t="s">
        <v>6901</v>
      </c>
      <c r="L456" s="144" t="s">
        <v>6902</v>
      </c>
      <c r="M456" s="144" t="s">
        <v>6055</v>
      </c>
      <c r="N456" s="144"/>
      <c r="O456" s="144"/>
      <c r="P456" s="144" t="s">
        <v>3465</v>
      </c>
      <c r="Q456" s="144" t="s">
        <v>6903</v>
      </c>
      <c r="R456" s="144" t="s">
        <v>6624</v>
      </c>
      <c r="S456" s="144" t="s">
        <v>6904</v>
      </c>
      <c r="T456" s="144" t="s">
        <v>6626</v>
      </c>
      <c r="U456" s="144"/>
      <c r="V456" s="144"/>
      <c r="W456" s="144" t="s">
        <v>3373</v>
      </c>
      <c r="X456" s="144" t="s">
        <v>5047</v>
      </c>
      <c r="Y456" s="144" t="s">
        <v>6905</v>
      </c>
      <c r="Z456" s="144" t="s">
        <v>6906</v>
      </c>
      <c r="AA456" s="144" t="s">
        <v>76</v>
      </c>
      <c r="AB456" s="144"/>
      <c r="AC456" s="144"/>
      <c r="AD456" s="144" t="s">
        <v>6907</v>
      </c>
      <c r="AE456" s="144" t="s">
        <v>6908</v>
      </c>
      <c r="AF456" s="144" t="s">
        <v>445</v>
      </c>
      <c r="AG456" s="144" t="s">
        <v>660</v>
      </c>
      <c r="AH456" s="144" t="s">
        <v>2419</v>
      </c>
      <c r="AI456" s="144"/>
      <c r="AJ456" s="156"/>
      <c r="AK456" s="156"/>
      <c r="AL456" s="156">
        <f t="shared" si="21"/>
        <v>0</v>
      </c>
      <c r="AM456" s="156"/>
      <c r="AN456" s="156"/>
      <c r="AO456" s="156"/>
      <c r="AP456" s="156"/>
      <c r="AQ456" s="156"/>
      <c r="AR456" s="156"/>
      <c r="AS456" s="156"/>
      <c r="AT456" s="156"/>
      <c r="AU456" s="156"/>
      <c r="AV456" s="156"/>
      <c r="AW456" s="156"/>
      <c r="AX456" s="242"/>
      <c r="AY456" s="243"/>
      <c r="AZ456" s="156">
        <f t="shared" si="22"/>
        <v>22</v>
      </c>
      <c r="BA456" s="156">
        <f t="shared" si="23"/>
        <v>22</v>
      </c>
      <c r="BB456" s="156">
        <f>VLOOKUP(A456,过21点!A:AS,45,0)</f>
        <v>10</v>
      </c>
      <c r="BC456" s="156">
        <f>VLOOKUP(A456,过21点!A:AT,46,0)</f>
        <v>22</v>
      </c>
      <c r="BD456" s="156"/>
      <c r="BE456" s="156">
        <f>VLOOKUP(A456,过21点!A:AV,48,0)</f>
        <v>0.125</v>
      </c>
      <c r="BF456" s="156"/>
      <c r="BG456" s="156"/>
    </row>
    <row r="457" customHeight="1" spans="1:59">
      <c r="A457" s="247" t="s">
        <v>6909</v>
      </c>
      <c r="B457" s="199" t="s">
        <v>53</v>
      </c>
      <c r="C457" s="199" t="s">
        <v>6839</v>
      </c>
      <c r="D457" s="199" t="s">
        <v>115</v>
      </c>
      <c r="E457" s="144" t="s">
        <v>6910</v>
      </c>
      <c r="F457" s="155" t="s">
        <v>3777</v>
      </c>
      <c r="G457" s="144"/>
      <c r="H457" s="144"/>
      <c r="I457" s="142" t="s">
        <v>6911</v>
      </c>
      <c r="J457" s="142" t="s">
        <v>6912</v>
      </c>
      <c r="K457" s="142" t="s">
        <v>6913</v>
      </c>
      <c r="L457" s="155" t="s">
        <v>6914</v>
      </c>
      <c r="M457" s="142" t="s">
        <v>4810</v>
      </c>
      <c r="N457" s="144"/>
      <c r="O457" s="144"/>
      <c r="P457" s="142" t="s">
        <v>6915</v>
      </c>
      <c r="Q457" s="144" t="s">
        <v>6916</v>
      </c>
      <c r="R457" s="144" t="s">
        <v>6917</v>
      </c>
      <c r="S457" s="142" t="s">
        <v>6918</v>
      </c>
      <c r="T457" s="142" t="s">
        <v>6919</v>
      </c>
      <c r="U457" s="144"/>
      <c r="V457" s="144"/>
      <c r="W457" s="142" t="s">
        <v>6920</v>
      </c>
      <c r="X457" s="142" t="s">
        <v>6921</v>
      </c>
      <c r="Y457" s="142" t="s">
        <v>6922</v>
      </c>
      <c r="Z457" s="142" t="s">
        <v>6923</v>
      </c>
      <c r="AA457" s="155" t="s">
        <v>6924</v>
      </c>
      <c r="AB457" s="144"/>
      <c r="AC457" s="144"/>
      <c r="AD457" s="142" t="s">
        <v>6925</v>
      </c>
      <c r="AE457" s="142" t="s">
        <v>6926</v>
      </c>
      <c r="AF457" s="142" t="s">
        <v>6927</v>
      </c>
      <c r="AG457" s="142" t="s">
        <v>6928</v>
      </c>
      <c r="AH457" s="142" t="s">
        <v>6929</v>
      </c>
      <c r="AI457" s="144"/>
      <c r="AJ457" s="156"/>
      <c r="AK457" s="156"/>
      <c r="AL457" s="156">
        <f t="shared" si="21"/>
        <v>0</v>
      </c>
      <c r="AM457" s="156"/>
      <c r="AN457" s="156"/>
      <c r="AO457" s="156"/>
      <c r="AP457" s="156"/>
      <c r="AQ457" s="156"/>
      <c r="AR457" s="156"/>
      <c r="AS457" s="156"/>
      <c r="AT457" s="156"/>
      <c r="AU457" s="156"/>
      <c r="AV457" s="156"/>
      <c r="AW457" s="156"/>
      <c r="AX457" s="242"/>
      <c r="AY457" s="243"/>
      <c r="AZ457" s="156">
        <f t="shared" si="22"/>
        <v>22</v>
      </c>
      <c r="BA457" s="156">
        <f t="shared" si="23"/>
        <v>22</v>
      </c>
      <c r="BB457" s="156">
        <f>VLOOKUP(A457,过21点!A:AS,45,0)</f>
        <v>11</v>
      </c>
      <c r="BC457" s="156">
        <f>VLOOKUP(A457,过21点!A:AT,46,0)</f>
        <v>18</v>
      </c>
      <c r="BD457" s="156"/>
      <c r="BE457" s="156">
        <f>VLOOKUP(A457,过21点!A:AV,48,0)</f>
        <v>0</v>
      </c>
      <c r="BF457" s="156"/>
      <c r="BG457" s="156"/>
    </row>
    <row r="458" customHeight="1" spans="1:59">
      <c r="A458" s="247" t="s">
        <v>6930</v>
      </c>
      <c r="B458" s="199" t="s">
        <v>53</v>
      </c>
      <c r="C458" s="199" t="s">
        <v>6931</v>
      </c>
      <c r="D458" s="199" t="s">
        <v>6932</v>
      </c>
      <c r="E458" s="142" t="s">
        <v>6933</v>
      </c>
      <c r="F458" s="155" t="s">
        <v>2890</v>
      </c>
      <c r="G458" s="144"/>
      <c r="H458" s="144"/>
      <c r="I458" s="142" t="s">
        <v>6934</v>
      </c>
      <c r="J458" s="142" t="s">
        <v>6935</v>
      </c>
      <c r="K458" s="142" t="s">
        <v>6936</v>
      </c>
      <c r="L458" s="142" t="s">
        <v>6937</v>
      </c>
      <c r="M458" s="142" t="s">
        <v>6938</v>
      </c>
      <c r="N458" s="144"/>
      <c r="O458" s="144"/>
      <c r="P458" s="142" t="s">
        <v>6939</v>
      </c>
      <c r="Q458" s="142" t="s">
        <v>6940</v>
      </c>
      <c r="R458" s="142" t="s">
        <v>6941</v>
      </c>
      <c r="S458" s="142" t="s">
        <v>6942</v>
      </c>
      <c r="T458" s="142" t="s">
        <v>6943</v>
      </c>
      <c r="U458" s="144"/>
      <c r="V458" s="144"/>
      <c r="W458" s="142" t="s">
        <v>6944</v>
      </c>
      <c r="X458" s="142" t="s">
        <v>6945</v>
      </c>
      <c r="Y458" s="155" t="s">
        <v>4375</v>
      </c>
      <c r="Z458" s="142" t="s">
        <v>6946</v>
      </c>
      <c r="AA458" s="155" t="s">
        <v>6947</v>
      </c>
      <c r="AB458" s="144"/>
      <c r="AC458" s="144"/>
      <c r="AD458" s="142" t="s">
        <v>6948</v>
      </c>
      <c r="AE458" s="142" t="s">
        <v>6518</v>
      </c>
      <c r="AF458" s="142" t="s">
        <v>6937</v>
      </c>
      <c r="AG458" s="142" t="s">
        <v>6949</v>
      </c>
      <c r="AH458" s="142" t="s">
        <v>6950</v>
      </c>
      <c r="AI458" s="144"/>
      <c r="AJ458" s="156"/>
      <c r="AK458" s="156"/>
      <c r="AL458" s="156">
        <f t="shared" si="21"/>
        <v>0</v>
      </c>
      <c r="AM458" s="156"/>
      <c r="AN458" s="156"/>
      <c r="AO458" s="156"/>
      <c r="AP458" s="156"/>
      <c r="AQ458" s="156"/>
      <c r="AR458" s="156"/>
      <c r="AS458" s="156"/>
      <c r="AT458" s="156"/>
      <c r="AU458" s="156"/>
      <c r="AV458" s="156"/>
      <c r="AW458" s="156"/>
      <c r="AX458" s="242"/>
      <c r="AY458" s="243"/>
      <c r="AZ458" s="156">
        <f t="shared" si="22"/>
        <v>22</v>
      </c>
      <c r="BA458" s="156">
        <f t="shared" si="23"/>
        <v>22</v>
      </c>
      <c r="BB458" s="156">
        <f>VLOOKUP(A458,过21点!A:AS,45,0)</f>
        <v>1</v>
      </c>
      <c r="BC458" s="156">
        <f>VLOOKUP(A458,过21点!A:AT,46,0)</f>
        <v>2</v>
      </c>
      <c r="BD458" s="156"/>
      <c r="BE458" s="156">
        <f>VLOOKUP(A458,过21点!A:AV,48,0)</f>
        <v>0.125</v>
      </c>
      <c r="BF458" s="156"/>
      <c r="BG458" s="156"/>
    </row>
    <row r="459" customHeight="1" spans="1:59">
      <c r="A459" s="247" t="s">
        <v>6951</v>
      </c>
      <c r="B459" s="199" t="s">
        <v>53</v>
      </c>
      <c r="C459" s="199" t="s">
        <v>6931</v>
      </c>
      <c r="D459" s="199" t="s">
        <v>2409</v>
      </c>
      <c r="E459" s="142" t="s">
        <v>6952</v>
      </c>
      <c r="F459" s="142" t="s">
        <v>6183</v>
      </c>
      <c r="G459" s="144"/>
      <c r="H459" s="144"/>
      <c r="I459" s="142" t="s">
        <v>6953</v>
      </c>
      <c r="J459" s="142" t="s">
        <v>6954</v>
      </c>
      <c r="K459" s="144" t="s">
        <v>6955</v>
      </c>
      <c r="L459" s="144" t="s">
        <v>4198</v>
      </c>
      <c r="M459" s="142" t="s">
        <v>6956</v>
      </c>
      <c r="N459" s="144"/>
      <c r="O459" s="144"/>
      <c r="P459" s="142" t="s">
        <v>6957</v>
      </c>
      <c r="Q459" s="144" t="s">
        <v>5085</v>
      </c>
      <c r="R459" s="144" t="s">
        <v>5085</v>
      </c>
      <c r="S459" s="142" t="s">
        <v>6958</v>
      </c>
      <c r="T459" s="142" t="s">
        <v>4452</v>
      </c>
      <c r="U459" s="144"/>
      <c r="V459" s="144"/>
      <c r="W459" s="142" t="s">
        <v>6959</v>
      </c>
      <c r="X459" s="155" t="s">
        <v>2129</v>
      </c>
      <c r="Y459" s="142" t="s">
        <v>6960</v>
      </c>
      <c r="Z459" s="142" t="s">
        <v>6961</v>
      </c>
      <c r="AA459" s="144" t="s">
        <v>6962</v>
      </c>
      <c r="AB459" s="144"/>
      <c r="AC459" s="144"/>
      <c r="AD459" s="142" t="s">
        <v>6963</v>
      </c>
      <c r="AE459" s="142" t="s">
        <v>6964</v>
      </c>
      <c r="AF459" s="142" t="s">
        <v>6965</v>
      </c>
      <c r="AG459" s="144" t="s">
        <v>4150</v>
      </c>
      <c r="AH459" s="144" t="s">
        <v>6966</v>
      </c>
      <c r="AI459" s="144"/>
      <c r="AJ459" s="156"/>
      <c r="AK459" s="156"/>
      <c r="AL459" s="156">
        <f t="shared" si="21"/>
        <v>0</v>
      </c>
      <c r="AM459" s="156"/>
      <c r="AN459" s="156"/>
      <c r="AO459" s="156"/>
      <c r="AP459" s="156"/>
      <c r="AQ459" s="156"/>
      <c r="AR459" s="156"/>
      <c r="AS459" s="156"/>
      <c r="AT459" s="156"/>
      <c r="AU459" s="156"/>
      <c r="AV459" s="156"/>
      <c r="AW459" s="156"/>
      <c r="AX459" s="242"/>
      <c r="AY459" s="243"/>
      <c r="AZ459" s="156">
        <f t="shared" si="22"/>
        <v>22</v>
      </c>
      <c r="BA459" s="156">
        <f t="shared" si="23"/>
        <v>22</v>
      </c>
      <c r="BB459" s="156">
        <f>VLOOKUP(A459,过21点!A:AS,45,0)</f>
        <v>3</v>
      </c>
      <c r="BC459" s="156">
        <f>VLOOKUP(A459,过21点!A:AT,46,0)</f>
        <v>18</v>
      </c>
      <c r="BD459" s="156"/>
      <c r="BE459" s="156">
        <f>VLOOKUP(A459,过21点!A:AV,48,0)</f>
        <v>0.375</v>
      </c>
      <c r="BF459" s="156"/>
      <c r="BG459" s="156"/>
    </row>
    <row r="460" customHeight="1" spans="1:59">
      <c r="A460" s="247" t="s">
        <v>6967</v>
      </c>
      <c r="B460" s="199" t="s">
        <v>53</v>
      </c>
      <c r="C460" s="199" t="s">
        <v>6931</v>
      </c>
      <c r="D460" s="199" t="s">
        <v>2409</v>
      </c>
      <c r="E460" s="142" t="s">
        <v>6968</v>
      </c>
      <c r="F460" s="142" t="s">
        <v>6969</v>
      </c>
      <c r="G460" s="144"/>
      <c r="H460" s="144"/>
      <c r="I460" s="142" t="s">
        <v>6970</v>
      </c>
      <c r="J460" s="142" t="s">
        <v>6971</v>
      </c>
      <c r="K460" s="142" t="s">
        <v>6972</v>
      </c>
      <c r="L460" s="142" t="s">
        <v>6973</v>
      </c>
      <c r="M460" s="142" t="s">
        <v>6974</v>
      </c>
      <c r="N460" s="144"/>
      <c r="O460" s="144"/>
      <c r="P460" s="142" t="s">
        <v>6975</v>
      </c>
      <c r="Q460" s="142" t="s">
        <v>6976</v>
      </c>
      <c r="R460" s="142" t="s">
        <v>6977</v>
      </c>
      <c r="S460" s="142" t="s">
        <v>6978</v>
      </c>
      <c r="T460" s="142" t="s">
        <v>6979</v>
      </c>
      <c r="U460" s="144"/>
      <c r="V460" s="144"/>
      <c r="W460" s="142" t="s">
        <v>6980</v>
      </c>
      <c r="X460" s="142" t="s">
        <v>6981</v>
      </c>
      <c r="Y460" s="142" t="s">
        <v>6982</v>
      </c>
      <c r="Z460" s="142" t="s">
        <v>6983</v>
      </c>
      <c r="AA460" s="142" t="s">
        <v>6984</v>
      </c>
      <c r="AB460" s="144"/>
      <c r="AC460" s="144"/>
      <c r="AD460" s="142" t="s">
        <v>6985</v>
      </c>
      <c r="AE460" s="142" t="s">
        <v>6986</v>
      </c>
      <c r="AF460" s="142" t="s">
        <v>6987</v>
      </c>
      <c r="AG460" s="142" t="s">
        <v>6988</v>
      </c>
      <c r="AH460" s="142" t="s">
        <v>6989</v>
      </c>
      <c r="AI460" s="144"/>
      <c r="AJ460" s="156"/>
      <c r="AK460" s="156"/>
      <c r="AL460" s="156">
        <f t="shared" si="21"/>
        <v>0</v>
      </c>
      <c r="AM460" s="156"/>
      <c r="AN460" s="156"/>
      <c r="AO460" s="156"/>
      <c r="AP460" s="156"/>
      <c r="AQ460" s="156"/>
      <c r="AR460" s="156"/>
      <c r="AS460" s="156"/>
      <c r="AT460" s="156"/>
      <c r="AU460" s="156"/>
      <c r="AV460" s="156"/>
      <c r="AW460" s="156"/>
      <c r="AX460" s="242"/>
      <c r="AY460" s="243"/>
      <c r="AZ460" s="156">
        <f t="shared" si="22"/>
        <v>22</v>
      </c>
      <c r="BA460" s="156">
        <f t="shared" si="23"/>
        <v>22</v>
      </c>
      <c r="BB460" s="156">
        <f>VLOOKUP(A460,过21点!A:AS,45,0)</f>
        <v>11</v>
      </c>
      <c r="BC460" s="156">
        <f>VLOOKUP(A460,过21点!A:AT,46,0)</f>
        <v>11</v>
      </c>
      <c r="BD460" s="156"/>
      <c r="BE460" s="156">
        <f>VLOOKUP(A460,过21点!A:AV,48,0)</f>
        <v>1.125</v>
      </c>
      <c r="BF460" s="156"/>
      <c r="BG460" s="156"/>
    </row>
    <row r="461" customHeight="1" spans="1:59">
      <c r="A461" s="247" t="s">
        <v>6990</v>
      </c>
      <c r="B461" s="199" t="s">
        <v>53</v>
      </c>
      <c r="C461" s="199" t="s">
        <v>6931</v>
      </c>
      <c r="D461" s="199" t="s">
        <v>2409</v>
      </c>
      <c r="E461" s="142" t="s">
        <v>6991</v>
      </c>
      <c r="F461" s="142" t="s">
        <v>6992</v>
      </c>
      <c r="G461" s="144"/>
      <c r="H461" s="144"/>
      <c r="I461" s="142" t="s">
        <v>6993</v>
      </c>
      <c r="J461" s="155" t="s">
        <v>125</v>
      </c>
      <c r="K461" s="142" t="s">
        <v>6994</v>
      </c>
      <c r="L461" s="142" t="s">
        <v>6995</v>
      </c>
      <c r="M461" s="142" t="s">
        <v>6996</v>
      </c>
      <c r="N461" s="144"/>
      <c r="O461" s="144"/>
      <c r="P461" s="142" t="s">
        <v>6997</v>
      </c>
      <c r="Q461" s="142" t="s">
        <v>6998</v>
      </c>
      <c r="R461" s="142" t="s">
        <v>6999</v>
      </c>
      <c r="S461" s="142" t="s">
        <v>7000</v>
      </c>
      <c r="T461" s="142" t="s">
        <v>7001</v>
      </c>
      <c r="U461" s="144"/>
      <c r="V461" s="144"/>
      <c r="W461" s="142" t="s">
        <v>2908</v>
      </c>
      <c r="X461" s="142" t="s">
        <v>7002</v>
      </c>
      <c r="Y461" s="142" t="s">
        <v>4502</v>
      </c>
      <c r="Z461" s="142" t="s">
        <v>7003</v>
      </c>
      <c r="AA461" s="142" t="s">
        <v>7004</v>
      </c>
      <c r="AB461" s="144"/>
      <c r="AC461" s="144"/>
      <c r="AD461" s="142" t="s">
        <v>7005</v>
      </c>
      <c r="AE461" s="142" t="s">
        <v>7006</v>
      </c>
      <c r="AF461" s="142" t="s">
        <v>7007</v>
      </c>
      <c r="AG461" s="155" t="s">
        <v>2157</v>
      </c>
      <c r="AH461" s="142" t="s">
        <v>7008</v>
      </c>
      <c r="AI461" s="144"/>
      <c r="AJ461" s="156"/>
      <c r="AK461" s="156"/>
      <c r="AL461" s="156">
        <f t="shared" si="21"/>
        <v>0</v>
      </c>
      <c r="AM461" s="156"/>
      <c r="AN461" s="156"/>
      <c r="AO461" s="156"/>
      <c r="AP461" s="156"/>
      <c r="AQ461" s="156"/>
      <c r="AR461" s="156"/>
      <c r="AS461" s="156"/>
      <c r="AT461" s="156"/>
      <c r="AU461" s="156"/>
      <c r="AV461" s="156"/>
      <c r="AW461" s="156"/>
      <c r="AX461" s="242"/>
      <c r="AY461" s="243"/>
      <c r="AZ461" s="156">
        <f t="shared" si="22"/>
        <v>22</v>
      </c>
      <c r="BA461" s="156">
        <f t="shared" si="23"/>
        <v>22</v>
      </c>
      <c r="BB461" s="156">
        <f>VLOOKUP(A461,过21点!A:AS,45,0)</f>
        <v>0</v>
      </c>
      <c r="BC461" s="156">
        <f>VLOOKUP(A461,过21点!A:AT,46,0)</f>
        <v>5</v>
      </c>
      <c r="BD461" s="156"/>
      <c r="BE461" s="156">
        <f>VLOOKUP(A461,过21点!A:AV,48,0)</f>
        <v>0</v>
      </c>
      <c r="BF461" s="156"/>
      <c r="BG461" s="156"/>
    </row>
    <row r="462" customHeight="1" spans="1:59">
      <c r="A462" s="247" t="s">
        <v>7009</v>
      </c>
      <c r="B462" s="199" t="s">
        <v>53</v>
      </c>
      <c r="C462" s="199" t="s">
        <v>6931</v>
      </c>
      <c r="D462" s="199" t="s">
        <v>2409</v>
      </c>
      <c r="E462" s="142" t="s">
        <v>7010</v>
      </c>
      <c r="F462" s="144" t="s">
        <v>4619</v>
      </c>
      <c r="G462" s="144"/>
      <c r="H462" s="144"/>
      <c r="I462" s="144" t="s">
        <v>6546</v>
      </c>
      <c r="J462" s="142" t="s">
        <v>7011</v>
      </c>
      <c r="K462" s="144" t="s">
        <v>5086</v>
      </c>
      <c r="L462" s="144" t="s">
        <v>2455</v>
      </c>
      <c r="M462" s="144" t="s">
        <v>7012</v>
      </c>
      <c r="N462" s="144"/>
      <c r="O462" s="144"/>
      <c r="P462" s="155" t="s">
        <v>3347</v>
      </c>
      <c r="Q462" s="142" t="s">
        <v>6963</v>
      </c>
      <c r="R462" s="142" t="s">
        <v>7013</v>
      </c>
      <c r="S462" s="144" t="s">
        <v>3823</v>
      </c>
      <c r="T462" s="142" t="s">
        <v>7014</v>
      </c>
      <c r="U462" s="144"/>
      <c r="V462" s="144"/>
      <c r="W462" s="142" t="s">
        <v>7015</v>
      </c>
      <c r="X462" s="142" t="s">
        <v>7016</v>
      </c>
      <c r="Y462" s="144" t="s">
        <v>2273</v>
      </c>
      <c r="Z462" s="144" t="s">
        <v>4150</v>
      </c>
      <c r="AA462" s="142" t="s">
        <v>7017</v>
      </c>
      <c r="AB462" s="144"/>
      <c r="AC462" s="144"/>
      <c r="AD462" s="142" t="s">
        <v>7018</v>
      </c>
      <c r="AE462" s="142" t="s">
        <v>6502</v>
      </c>
      <c r="AF462" s="142" t="s">
        <v>7019</v>
      </c>
      <c r="AG462" s="142" t="s">
        <v>7020</v>
      </c>
      <c r="AH462" s="142" t="s">
        <v>7021</v>
      </c>
      <c r="AI462" s="144"/>
      <c r="AJ462" s="156"/>
      <c r="AK462" s="156"/>
      <c r="AL462" s="156">
        <f t="shared" si="21"/>
        <v>0</v>
      </c>
      <c r="AM462" s="156"/>
      <c r="AN462" s="156"/>
      <c r="AO462" s="156"/>
      <c r="AP462" s="156"/>
      <c r="AQ462" s="156"/>
      <c r="AR462" s="156"/>
      <c r="AS462" s="156"/>
      <c r="AT462" s="156"/>
      <c r="AU462" s="156"/>
      <c r="AV462" s="156"/>
      <c r="AW462" s="156"/>
      <c r="AX462" s="242"/>
      <c r="AY462" s="243"/>
      <c r="AZ462" s="156">
        <f t="shared" si="22"/>
        <v>22</v>
      </c>
      <c r="BA462" s="156">
        <f t="shared" si="23"/>
        <v>22</v>
      </c>
      <c r="BB462" s="156">
        <f>VLOOKUP(A462,过21点!A:AS,45,0)</f>
        <v>7</v>
      </c>
      <c r="BC462" s="156">
        <f>VLOOKUP(A462,过21点!A:AT,46,0)</f>
        <v>17</v>
      </c>
      <c r="BD462" s="156"/>
      <c r="BE462" s="156">
        <f>VLOOKUP(A462,过21点!A:AV,48,0)</f>
        <v>0.125</v>
      </c>
      <c r="BF462" s="156"/>
      <c r="BG462" s="156"/>
    </row>
    <row r="463" customHeight="1" spans="1:59">
      <c r="A463" s="247" t="s">
        <v>7022</v>
      </c>
      <c r="B463" s="199" t="s">
        <v>53</v>
      </c>
      <c r="C463" s="199" t="s">
        <v>6931</v>
      </c>
      <c r="D463" s="199" t="s">
        <v>2409</v>
      </c>
      <c r="E463" s="142" t="s">
        <v>7023</v>
      </c>
      <c r="F463" s="144" t="s">
        <v>1947</v>
      </c>
      <c r="G463" s="144"/>
      <c r="H463" s="144"/>
      <c r="I463" s="142" t="s">
        <v>7024</v>
      </c>
      <c r="J463" s="144" t="s">
        <v>7025</v>
      </c>
      <c r="K463" s="142" t="s">
        <v>7026</v>
      </c>
      <c r="L463" s="142" t="s">
        <v>7027</v>
      </c>
      <c r="M463" s="142" t="s">
        <v>7028</v>
      </c>
      <c r="N463" s="144"/>
      <c r="O463" s="144"/>
      <c r="P463" s="144" t="s">
        <v>7029</v>
      </c>
      <c r="Q463" s="144" t="s">
        <v>1844</v>
      </c>
      <c r="R463" s="155" t="s">
        <v>7030</v>
      </c>
      <c r="S463" s="144" t="s">
        <v>2378</v>
      </c>
      <c r="T463" s="144" t="s">
        <v>7031</v>
      </c>
      <c r="U463" s="144"/>
      <c r="V463" s="144"/>
      <c r="W463" s="142" t="s">
        <v>7032</v>
      </c>
      <c r="X463" s="144" t="s">
        <v>7033</v>
      </c>
      <c r="Y463" s="142" t="s">
        <v>7034</v>
      </c>
      <c r="Z463" s="144" t="s">
        <v>5734</v>
      </c>
      <c r="AA463" s="144" t="s">
        <v>7035</v>
      </c>
      <c r="AB463" s="144"/>
      <c r="AC463" s="144"/>
      <c r="AD463" s="144" t="s">
        <v>7036</v>
      </c>
      <c r="AE463" s="144" t="s">
        <v>7037</v>
      </c>
      <c r="AF463" s="144" t="s">
        <v>7038</v>
      </c>
      <c r="AG463" s="144" t="s">
        <v>7039</v>
      </c>
      <c r="AH463" s="144" t="s">
        <v>3564</v>
      </c>
      <c r="AI463" s="144"/>
      <c r="AJ463" s="156"/>
      <c r="AK463" s="156"/>
      <c r="AL463" s="156">
        <f t="shared" si="21"/>
        <v>0</v>
      </c>
      <c r="AM463" s="156"/>
      <c r="AN463" s="156"/>
      <c r="AO463" s="156"/>
      <c r="AP463" s="156"/>
      <c r="AQ463" s="156"/>
      <c r="AR463" s="156"/>
      <c r="AS463" s="156"/>
      <c r="AT463" s="156"/>
      <c r="AU463" s="156"/>
      <c r="AV463" s="156"/>
      <c r="AW463" s="156"/>
      <c r="AX463" s="242"/>
      <c r="AY463" s="243"/>
      <c r="AZ463" s="156">
        <f t="shared" si="22"/>
        <v>22</v>
      </c>
      <c r="BA463" s="156">
        <f t="shared" si="23"/>
        <v>22</v>
      </c>
      <c r="BB463" s="156">
        <f>VLOOKUP(A463,过21点!A:AS,45,0)</f>
        <v>14</v>
      </c>
      <c r="BC463" s="156">
        <f>VLOOKUP(A463,过21点!A:AT,46,0)</f>
        <v>17</v>
      </c>
      <c r="BD463" s="156"/>
      <c r="BE463" s="156">
        <f>VLOOKUP(A463,过21点!A:AV,48,0)</f>
        <v>1.625</v>
      </c>
      <c r="BF463" s="156"/>
      <c r="BG463" s="156"/>
    </row>
    <row r="464" customHeight="1" spans="1:59">
      <c r="A464" s="247" t="s">
        <v>7040</v>
      </c>
      <c r="B464" s="199" t="s">
        <v>53</v>
      </c>
      <c r="C464" s="199" t="s">
        <v>6931</v>
      </c>
      <c r="D464" s="199" t="s">
        <v>2409</v>
      </c>
      <c r="E464" s="144" t="s">
        <v>3363</v>
      </c>
      <c r="F464" s="144" t="s">
        <v>6168</v>
      </c>
      <c r="G464" s="144"/>
      <c r="H464" s="144"/>
      <c r="I464" s="144" t="s">
        <v>7041</v>
      </c>
      <c r="J464" s="144" t="s">
        <v>6191</v>
      </c>
      <c r="K464" s="144" t="s">
        <v>2354</v>
      </c>
      <c r="L464" s="142" t="s">
        <v>7042</v>
      </c>
      <c r="M464" s="144" t="s">
        <v>7012</v>
      </c>
      <c r="N464" s="144"/>
      <c r="O464" s="144"/>
      <c r="P464" s="142" t="s">
        <v>7043</v>
      </c>
      <c r="Q464" s="144" t="s">
        <v>1993</v>
      </c>
      <c r="R464" s="142" t="s">
        <v>7044</v>
      </c>
      <c r="S464" s="144" t="s">
        <v>7045</v>
      </c>
      <c r="T464" s="144" t="s">
        <v>7046</v>
      </c>
      <c r="U464" s="144"/>
      <c r="V464" s="144"/>
      <c r="W464" s="142" t="s">
        <v>5179</v>
      </c>
      <c r="X464" s="144" t="s">
        <v>7047</v>
      </c>
      <c r="Y464" s="142" t="s">
        <v>7048</v>
      </c>
      <c r="Z464" s="155" t="s">
        <v>6250</v>
      </c>
      <c r="AA464" s="144" t="s">
        <v>867</v>
      </c>
      <c r="AB464" s="144"/>
      <c r="AC464" s="144"/>
      <c r="AD464" s="144" t="s">
        <v>3817</v>
      </c>
      <c r="AE464" s="141"/>
      <c r="AF464" s="144" t="s">
        <v>697</v>
      </c>
      <c r="AG464" s="144" t="s">
        <v>702</v>
      </c>
      <c r="AH464" s="142" t="s">
        <v>7049</v>
      </c>
      <c r="AI464" s="144"/>
      <c r="AJ464" s="156"/>
      <c r="AK464" s="156"/>
      <c r="AL464" s="156">
        <f t="shared" si="21"/>
        <v>0</v>
      </c>
      <c r="AM464" s="156"/>
      <c r="AN464" s="156"/>
      <c r="AO464" s="156"/>
      <c r="AP464" s="156"/>
      <c r="AQ464" s="156"/>
      <c r="AR464" s="156"/>
      <c r="AS464" s="156"/>
      <c r="AT464" s="156"/>
      <c r="AU464" s="156"/>
      <c r="AV464" s="156"/>
      <c r="AW464" s="156"/>
      <c r="AX464" s="242"/>
      <c r="AY464" s="243"/>
      <c r="AZ464" s="156">
        <f t="shared" si="22"/>
        <v>22</v>
      </c>
      <c r="BA464" s="156">
        <f t="shared" si="23"/>
        <v>22</v>
      </c>
      <c r="BB464" s="156">
        <f>VLOOKUP(A464,过21点!A:AS,45,0)</f>
        <v>8</v>
      </c>
      <c r="BC464" s="156">
        <f>VLOOKUP(A464,过21点!A:AT,46,0)</f>
        <v>11</v>
      </c>
      <c r="BD464" s="156"/>
      <c r="BE464" s="156">
        <f>VLOOKUP(A464,过21点!A:AV,48,0)</f>
        <v>1</v>
      </c>
      <c r="BF464" s="156"/>
      <c r="BG464" s="156"/>
    </row>
    <row r="465" customHeight="1" spans="1:59">
      <c r="A465" s="247" t="s">
        <v>7050</v>
      </c>
      <c r="B465" s="199" t="s">
        <v>53</v>
      </c>
      <c r="C465" s="199" t="s">
        <v>6931</v>
      </c>
      <c r="D465" s="199" t="s">
        <v>2409</v>
      </c>
      <c r="E465" s="142" t="s">
        <v>7051</v>
      </c>
      <c r="F465" s="142" t="s">
        <v>7052</v>
      </c>
      <c r="G465" s="144"/>
      <c r="H465" s="144"/>
      <c r="I465" s="144" t="s">
        <v>3361</v>
      </c>
      <c r="J465" s="142" t="s">
        <v>7053</v>
      </c>
      <c r="K465" s="142" t="s">
        <v>7054</v>
      </c>
      <c r="L465" s="142" t="s">
        <v>7055</v>
      </c>
      <c r="M465" s="144" t="s">
        <v>7056</v>
      </c>
      <c r="N465" s="144"/>
      <c r="O465" s="144"/>
      <c r="P465" s="144" t="s">
        <v>3020</v>
      </c>
      <c r="Q465" s="144" t="s">
        <v>2901</v>
      </c>
      <c r="R465" s="142" t="s">
        <v>5097</v>
      </c>
      <c r="S465" s="144" t="s">
        <v>2339</v>
      </c>
      <c r="T465" s="142" t="s">
        <v>7057</v>
      </c>
      <c r="U465" s="144"/>
      <c r="V465" s="144"/>
      <c r="W465" s="155" t="s">
        <v>4374</v>
      </c>
      <c r="X465" s="144" t="s">
        <v>4822</v>
      </c>
      <c r="Y465" s="142" t="s">
        <v>7058</v>
      </c>
      <c r="Z465" s="144" t="s">
        <v>7059</v>
      </c>
      <c r="AA465" s="144" t="s">
        <v>1967</v>
      </c>
      <c r="AB465" s="144"/>
      <c r="AC465" s="144"/>
      <c r="AD465" s="144" t="s">
        <v>6546</v>
      </c>
      <c r="AE465" s="144" t="s">
        <v>2430</v>
      </c>
      <c r="AF465" s="144" t="s">
        <v>3353</v>
      </c>
      <c r="AG465" s="144" t="s">
        <v>4834</v>
      </c>
      <c r="AH465" s="144" t="s">
        <v>7060</v>
      </c>
      <c r="AI465" s="144"/>
      <c r="AJ465" s="156"/>
      <c r="AK465" s="156"/>
      <c r="AL465" s="156">
        <f t="shared" si="21"/>
        <v>0</v>
      </c>
      <c r="AM465" s="156"/>
      <c r="AN465" s="156"/>
      <c r="AO465" s="156"/>
      <c r="AP465" s="156"/>
      <c r="AQ465" s="156"/>
      <c r="AR465" s="156"/>
      <c r="AS465" s="156"/>
      <c r="AT465" s="156"/>
      <c r="AU465" s="156"/>
      <c r="AV465" s="156"/>
      <c r="AW465" s="156"/>
      <c r="AX465" s="242"/>
      <c r="AY465" s="243"/>
      <c r="AZ465" s="156">
        <f t="shared" si="22"/>
        <v>22</v>
      </c>
      <c r="BA465" s="156">
        <f t="shared" si="23"/>
        <v>22</v>
      </c>
      <c r="BB465" s="156">
        <f>VLOOKUP(A465,过21点!A:AS,45,0)</f>
        <v>0</v>
      </c>
      <c r="BC465" s="156">
        <f>VLOOKUP(A465,过21点!A:AT,46,0)</f>
        <v>19</v>
      </c>
      <c r="BD465" s="156"/>
      <c r="BE465" s="156">
        <f>VLOOKUP(A465,过21点!A:AV,48,0)</f>
        <v>0</v>
      </c>
      <c r="BF465" s="156"/>
      <c r="BG465" s="156"/>
    </row>
    <row r="466" customHeight="1" spans="1:59">
      <c r="A466" s="247" t="s">
        <v>7061</v>
      </c>
      <c r="B466" s="199" t="s">
        <v>53</v>
      </c>
      <c r="C466" s="199" t="s">
        <v>6931</v>
      </c>
      <c r="D466" s="199" t="s">
        <v>2409</v>
      </c>
      <c r="E466" s="144" t="s">
        <v>2700</v>
      </c>
      <c r="F466" s="144" t="s">
        <v>4797</v>
      </c>
      <c r="G466" s="144"/>
      <c r="H466" s="144"/>
      <c r="I466" s="142" t="s">
        <v>7024</v>
      </c>
      <c r="J466" s="144" t="s">
        <v>2227</v>
      </c>
      <c r="K466" s="144" t="s">
        <v>7062</v>
      </c>
      <c r="L466" s="144" t="s">
        <v>5160</v>
      </c>
      <c r="M466" s="144" t="s">
        <v>7063</v>
      </c>
      <c r="N466" s="144"/>
      <c r="O466" s="144"/>
      <c r="P466" s="144" t="s">
        <v>7064</v>
      </c>
      <c r="Q466" s="144" t="s">
        <v>7065</v>
      </c>
      <c r="R466" s="144" t="s">
        <v>931</v>
      </c>
      <c r="S466" s="142" t="s">
        <v>7066</v>
      </c>
      <c r="T466" s="142" t="s">
        <v>7067</v>
      </c>
      <c r="U466" s="144"/>
      <c r="V466" s="144"/>
      <c r="W466" s="144" t="s">
        <v>7068</v>
      </c>
      <c r="X466" s="144" t="s">
        <v>6364</v>
      </c>
      <c r="Y466" s="142" t="s">
        <v>7069</v>
      </c>
      <c r="Z466" s="142" t="s">
        <v>7070</v>
      </c>
      <c r="AA466" s="142" t="s">
        <v>7002</v>
      </c>
      <c r="AB466" s="144"/>
      <c r="AC466" s="144"/>
      <c r="AD466" s="142" t="s">
        <v>7071</v>
      </c>
      <c r="AE466" s="142" t="s">
        <v>7072</v>
      </c>
      <c r="AF466" s="142" t="s">
        <v>3527</v>
      </c>
      <c r="AG466" s="144" t="s">
        <v>7073</v>
      </c>
      <c r="AH466" s="142" t="s">
        <v>5091</v>
      </c>
      <c r="AI466" s="144"/>
      <c r="AJ466" s="156"/>
      <c r="AK466" s="156"/>
      <c r="AL466" s="156">
        <f t="shared" si="21"/>
        <v>0</v>
      </c>
      <c r="AM466" s="156"/>
      <c r="AN466" s="156"/>
      <c r="AO466" s="156"/>
      <c r="AP466" s="156"/>
      <c r="AQ466" s="156"/>
      <c r="AR466" s="156"/>
      <c r="AS466" s="156"/>
      <c r="AT466" s="156"/>
      <c r="AU466" s="156"/>
      <c r="AV466" s="156"/>
      <c r="AW466" s="156"/>
      <c r="AX466" s="242"/>
      <c r="AY466" s="243"/>
      <c r="AZ466" s="156">
        <f t="shared" si="22"/>
        <v>22</v>
      </c>
      <c r="BA466" s="156">
        <f t="shared" si="23"/>
        <v>22</v>
      </c>
      <c r="BB466" s="156">
        <f>VLOOKUP(A466,过21点!A:AS,45,0)</f>
        <v>12</v>
      </c>
      <c r="BC466" s="156">
        <f>VLOOKUP(A466,过21点!A:AT,46,0)</f>
        <v>21</v>
      </c>
      <c r="BD466" s="156"/>
      <c r="BE466" s="156">
        <f>VLOOKUP(A466,过21点!A:AV,48,0)</f>
        <v>1.125</v>
      </c>
      <c r="BF466" s="156"/>
      <c r="BG466" s="156"/>
    </row>
    <row r="467" customHeight="1" spans="1:59">
      <c r="A467" s="247" t="s">
        <v>7074</v>
      </c>
      <c r="B467" s="199" t="s">
        <v>53</v>
      </c>
      <c r="C467" s="199" t="s">
        <v>6931</v>
      </c>
      <c r="D467" s="199" t="s">
        <v>7075</v>
      </c>
      <c r="E467" s="142" t="s">
        <v>7076</v>
      </c>
      <c r="F467" s="142" t="s">
        <v>7077</v>
      </c>
      <c r="G467" s="144"/>
      <c r="H467" s="144"/>
      <c r="I467" s="142" t="s">
        <v>7078</v>
      </c>
      <c r="J467" s="142" t="s">
        <v>7079</v>
      </c>
      <c r="K467" s="155" t="s">
        <v>2243</v>
      </c>
      <c r="L467" s="142" t="s">
        <v>7080</v>
      </c>
      <c r="M467" s="142" t="s">
        <v>7081</v>
      </c>
      <c r="N467" s="144"/>
      <c r="O467" s="144"/>
      <c r="P467" s="142" t="s">
        <v>7082</v>
      </c>
      <c r="Q467" s="142" t="s">
        <v>7083</v>
      </c>
      <c r="R467" s="142" t="s">
        <v>7084</v>
      </c>
      <c r="S467" s="142" t="s">
        <v>7085</v>
      </c>
      <c r="T467" s="142" t="s">
        <v>7086</v>
      </c>
      <c r="U467" s="144"/>
      <c r="V467" s="144"/>
      <c r="W467" s="142" t="s">
        <v>7087</v>
      </c>
      <c r="X467" s="142" t="s">
        <v>7088</v>
      </c>
      <c r="Y467" s="142" t="s">
        <v>7089</v>
      </c>
      <c r="Z467" s="142" t="s">
        <v>7090</v>
      </c>
      <c r="AA467" s="155" t="s">
        <v>134</v>
      </c>
      <c r="AB467" s="144"/>
      <c r="AC467" s="144"/>
      <c r="AD467" s="142" t="s">
        <v>7091</v>
      </c>
      <c r="AE467" s="144" t="s">
        <v>7092</v>
      </c>
      <c r="AF467" s="142" t="s">
        <v>7093</v>
      </c>
      <c r="AG467" s="155" t="s">
        <v>3362</v>
      </c>
      <c r="AH467" s="142" t="s">
        <v>7094</v>
      </c>
      <c r="AI467" s="144"/>
      <c r="AJ467" s="156"/>
      <c r="AK467" s="156"/>
      <c r="AL467" s="156">
        <f t="shared" si="21"/>
        <v>0</v>
      </c>
      <c r="AM467" s="156"/>
      <c r="AN467" s="156"/>
      <c r="AO467" s="156"/>
      <c r="AP467" s="156"/>
      <c r="AQ467" s="156"/>
      <c r="AR467" s="156"/>
      <c r="AS467" s="156"/>
      <c r="AT467" s="156"/>
      <c r="AU467" s="156"/>
      <c r="AV467" s="156"/>
      <c r="AW467" s="156"/>
      <c r="AX467" s="242"/>
      <c r="AY467" s="243"/>
      <c r="AZ467" s="156">
        <f t="shared" si="22"/>
        <v>22</v>
      </c>
      <c r="BA467" s="156">
        <f t="shared" si="23"/>
        <v>22</v>
      </c>
      <c r="BB467" s="156">
        <f>VLOOKUP(A467,过21点!A:AS,45,0)</f>
        <v>4</v>
      </c>
      <c r="BC467" s="156">
        <f>VLOOKUP(A467,过21点!A:AT,46,0)</f>
        <v>9</v>
      </c>
      <c r="BD467" s="156"/>
      <c r="BE467" s="156">
        <f>VLOOKUP(A467,过21点!A:AV,48,0)</f>
        <v>1.5</v>
      </c>
      <c r="BF467" s="156"/>
      <c r="BG467" s="156"/>
    </row>
    <row r="468" customHeight="1" spans="1:59">
      <c r="A468" s="247" t="s">
        <v>7095</v>
      </c>
      <c r="B468" s="199" t="s">
        <v>53</v>
      </c>
      <c r="C468" s="199" t="s">
        <v>6931</v>
      </c>
      <c r="D468" s="199" t="s">
        <v>2409</v>
      </c>
      <c r="E468" s="144" t="s">
        <v>7096</v>
      </c>
      <c r="F468" s="144" t="s">
        <v>2472</v>
      </c>
      <c r="G468" s="144"/>
      <c r="H468" s="144"/>
      <c r="I468" s="155" t="s">
        <v>3362</v>
      </c>
      <c r="J468" s="144" t="s">
        <v>7097</v>
      </c>
      <c r="K468" s="144" t="s">
        <v>7098</v>
      </c>
      <c r="L468" s="144" t="s">
        <v>7099</v>
      </c>
      <c r="M468" s="155" t="s">
        <v>7100</v>
      </c>
      <c r="N468" s="144"/>
      <c r="O468" s="144"/>
      <c r="P468" s="144" t="s">
        <v>7101</v>
      </c>
      <c r="Q468" s="144" t="s">
        <v>7102</v>
      </c>
      <c r="R468" s="144" t="s">
        <v>7103</v>
      </c>
      <c r="S468" s="144" t="s">
        <v>7104</v>
      </c>
      <c r="T468" s="144" t="s">
        <v>7105</v>
      </c>
      <c r="U468" s="144"/>
      <c r="V468" s="144"/>
      <c r="W468" s="144" t="s">
        <v>7106</v>
      </c>
      <c r="X468" s="144" t="s">
        <v>7107</v>
      </c>
      <c r="Y468" s="144" t="s">
        <v>7108</v>
      </c>
      <c r="Z468" s="144" t="s">
        <v>5365</v>
      </c>
      <c r="AA468" s="144" t="s">
        <v>5429</v>
      </c>
      <c r="AB468" s="144"/>
      <c r="AC468" s="144"/>
      <c r="AD468" s="155" t="s">
        <v>1704</v>
      </c>
      <c r="AE468" s="144" t="s">
        <v>7109</v>
      </c>
      <c r="AF468" s="144" t="s">
        <v>5234</v>
      </c>
      <c r="AG468" s="144" t="s">
        <v>6889</v>
      </c>
      <c r="AH468" s="144" t="s">
        <v>7110</v>
      </c>
      <c r="AI468" s="144"/>
      <c r="AJ468" s="156"/>
      <c r="AK468" s="156"/>
      <c r="AL468" s="156">
        <f t="shared" si="21"/>
        <v>0</v>
      </c>
      <c r="AM468" s="156"/>
      <c r="AN468" s="156"/>
      <c r="AO468" s="156"/>
      <c r="AP468" s="156"/>
      <c r="AQ468" s="156"/>
      <c r="AR468" s="156"/>
      <c r="AS468" s="156"/>
      <c r="AT468" s="156"/>
      <c r="AU468" s="156"/>
      <c r="AV468" s="156"/>
      <c r="AW468" s="156"/>
      <c r="AX468" s="242"/>
      <c r="AY468" s="243"/>
      <c r="AZ468" s="156">
        <f t="shared" si="22"/>
        <v>22</v>
      </c>
      <c r="BA468" s="156">
        <f t="shared" si="23"/>
        <v>22</v>
      </c>
      <c r="BB468" s="156">
        <f>VLOOKUP(A468,过21点!A:AS,45,0)</f>
        <v>5</v>
      </c>
      <c r="BC468" s="156">
        <f>VLOOKUP(A468,过21点!A:AT,46,0)</f>
        <v>10</v>
      </c>
      <c r="BD468" s="156"/>
      <c r="BE468" s="156">
        <f>VLOOKUP(A468,过21点!A:AV,48,0)</f>
        <v>0.875</v>
      </c>
      <c r="BF468" s="156"/>
      <c r="BG468" s="156"/>
    </row>
    <row r="469" customHeight="1" spans="1:59">
      <c r="A469" s="247" t="s">
        <v>7111</v>
      </c>
      <c r="B469" s="199" t="s">
        <v>53</v>
      </c>
      <c r="C469" s="199" t="s">
        <v>6931</v>
      </c>
      <c r="D469" s="199" t="s">
        <v>2409</v>
      </c>
      <c r="E469" s="142" t="s">
        <v>7112</v>
      </c>
      <c r="F469" s="142" t="s">
        <v>7113</v>
      </c>
      <c r="G469" s="144"/>
      <c r="H469" s="144"/>
      <c r="I469" s="142" t="s">
        <v>7114</v>
      </c>
      <c r="J469" s="142" t="s">
        <v>7115</v>
      </c>
      <c r="K469" s="142" t="s">
        <v>7116</v>
      </c>
      <c r="L469" s="142" t="s">
        <v>7117</v>
      </c>
      <c r="M469" s="155" t="s">
        <v>7118</v>
      </c>
      <c r="N469" s="144"/>
      <c r="O469" s="144"/>
      <c r="P469" s="142" t="s">
        <v>7119</v>
      </c>
      <c r="Q469" s="142" t="s">
        <v>7120</v>
      </c>
      <c r="R469" s="142" t="s">
        <v>7121</v>
      </c>
      <c r="S469" s="142" t="s">
        <v>7122</v>
      </c>
      <c r="T469" s="142" t="s">
        <v>7123</v>
      </c>
      <c r="U469" s="144"/>
      <c r="V469" s="144" t="s">
        <v>7124</v>
      </c>
      <c r="W469" s="142" t="s">
        <v>7125</v>
      </c>
      <c r="X469" s="155" t="s">
        <v>3256</v>
      </c>
      <c r="Y469" s="142" t="s">
        <v>7126</v>
      </c>
      <c r="Z469" s="142" t="s">
        <v>7127</v>
      </c>
      <c r="AA469" s="142" t="s">
        <v>7128</v>
      </c>
      <c r="AB469" s="144"/>
      <c r="AC469" s="144"/>
      <c r="AD469" s="142" t="s">
        <v>7129</v>
      </c>
      <c r="AE469" s="142" t="s">
        <v>7130</v>
      </c>
      <c r="AF469" s="142" t="s">
        <v>7131</v>
      </c>
      <c r="AG469" s="155" t="s">
        <v>3137</v>
      </c>
      <c r="AH469" s="142" t="s">
        <v>7132</v>
      </c>
      <c r="AI469" s="144"/>
      <c r="AJ469" s="156"/>
      <c r="AK469" s="156"/>
      <c r="AL469" s="156">
        <f t="shared" si="21"/>
        <v>0</v>
      </c>
      <c r="AM469" s="156"/>
      <c r="AN469" s="156"/>
      <c r="AO469" s="156"/>
      <c r="AP469" s="156"/>
      <c r="AQ469" s="156"/>
      <c r="AR469" s="156"/>
      <c r="AS469" s="156"/>
      <c r="AT469" s="156"/>
      <c r="AU469" s="156"/>
      <c r="AV469" s="156"/>
      <c r="AW469" s="156"/>
      <c r="AX469" s="242"/>
      <c r="AY469" s="243"/>
      <c r="AZ469" s="156">
        <f t="shared" si="22"/>
        <v>22</v>
      </c>
      <c r="BA469" s="156">
        <f t="shared" si="23"/>
        <v>22</v>
      </c>
      <c r="BB469" s="156">
        <f>VLOOKUP(A469,过21点!A:AS,45,0)</f>
        <v>11</v>
      </c>
      <c r="BC469" s="156">
        <f>VLOOKUP(A469,过21点!A:AT,46,0)</f>
        <v>21</v>
      </c>
      <c r="BD469" s="156"/>
      <c r="BE469" s="156">
        <f>VLOOKUP(A469,过21点!A:AV,48,0)</f>
        <v>2.875</v>
      </c>
      <c r="BF469" s="156"/>
      <c r="BG469" s="156"/>
    </row>
    <row r="470" customHeight="1" spans="1:59">
      <c r="A470" s="247" t="s">
        <v>7133</v>
      </c>
      <c r="B470" s="199" t="s">
        <v>53</v>
      </c>
      <c r="C470" s="199" t="s">
        <v>6931</v>
      </c>
      <c r="D470" s="199" t="s">
        <v>2409</v>
      </c>
      <c r="E470" s="142" t="s">
        <v>7134</v>
      </c>
      <c r="F470" s="142" t="s">
        <v>7135</v>
      </c>
      <c r="G470" s="144"/>
      <c r="H470" s="144"/>
      <c r="I470" s="142" t="s">
        <v>2170</v>
      </c>
      <c r="J470" s="142" t="s">
        <v>7136</v>
      </c>
      <c r="K470" s="142" t="s">
        <v>7137</v>
      </c>
      <c r="L470" s="142" t="s">
        <v>7138</v>
      </c>
      <c r="M470" s="142" t="s">
        <v>7139</v>
      </c>
      <c r="N470" s="144"/>
      <c r="O470" s="144"/>
      <c r="P470" s="142" t="s">
        <v>7140</v>
      </c>
      <c r="Q470" s="142" t="s">
        <v>7141</v>
      </c>
      <c r="R470" s="142" t="s">
        <v>7142</v>
      </c>
      <c r="S470" s="142" t="s">
        <v>6518</v>
      </c>
      <c r="T470" s="142" t="s">
        <v>7143</v>
      </c>
      <c r="U470" s="144"/>
      <c r="V470" s="144"/>
      <c r="W470" s="142" t="s">
        <v>7007</v>
      </c>
      <c r="X470" s="142" t="s">
        <v>4698</v>
      </c>
      <c r="Y470" s="155" t="s">
        <v>7144</v>
      </c>
      <c r="Z470" s="142" t="s">
        <v>7145</v>
      </c>
      <c r="AA470" s="142" t="s">
        <v>7146</v>
      </c>
      <c r="AB470" s="144"/>
      <c r="AC470" s="144"/>
      <c r="AD470" s="142" t="s">
        <v>7147</v>
      </c>
      <c r="AE470" s="142" t="s">
        <v>7148</v>
      </c>
      <c r="AF470" s="144" t="s">
        <v>1979</v>
      </c>
      <c r="AG470" s="142" t="s">
        <v>7149</v>
      </c>
      <c r="AH470" s="142" t="s">
        <v>7150</v>
      </c>
      <c r="AI470" s="144"/>
      <c r="AJ470" s="156"/>
      <c r="AK470" s="156"/>
      <c r="AL470" s="156">
        <f t="shared" si="21"/>
        <v>0</v>
      </c>
      <c r="AM470" s="156"/>
      <c r="AN470" s="156"/>
      <c r="AO470" s="156"/>
      <c r="AP470" s="156"/>
      <c r="AQ470" s="156"/>
      <c r="AR470" s="156"/>
      <c r="AS470" s="156"/>
      <c r="AT470" s="156"/>
      <c r="AU470" s="156"/>
      <c r="AV470" s="156"/>
      <c r="AW470" s="156"/>
      <c r="AX470" s="242"/>
      <c r="AY470" s="243"/>
      <c r="AZ470" s="156">
        <f t="shared" si="22"/>
        <v>22</v>
      </c>
      <c r="BA470" s="156">
        <f t="shared" si="23"/>
        <v>22</v>
      </c>
      <c r="BB470" s="156">
        <f>VLOOKUP(A470,过21点!A:AS,45,0)</f>
        <v>6</v>
      </c>
      <c r="BC470" s="156">
        <f>VLOOKUP(A470,过21点!A:AT,46,0)</f>
        <v>8</v>
      </c>
      <c r="BD470" s="156"/>
      <c r="BE470" s="156">
        <f>VLOOKUP(A470,过21点!A:AV,48,0)</f>
        <v>0.875</v>
      </c>
      <c r="BF470" s="156"/>
      <c r="BG470" s="156"/>
    </row>
    <row r="471" customHeight="1" spans="1:59">
      <c r="A471" s="247" t="s">
        <v>7151</v>
      </c>
      <c r="B471" s="199" t="s">
        <v>53</v>
      </c>
      <c r="C471" s="199" t="s">
        <v>6931</v>
      </c>
      <c r="D471" s="199" t="s">
        <v>2409</v>
      </c>
      <c r="E471" s="155" t="s">
        <v>7152</v>
      </c>
      <c r="F471" s="142" t="s">
        <v>7153</v>
      </c>
      <c r="G471" s="144"/>
      <c r="H471" s="144"/>
      <c r="I471" s="142" t="s">
        <v>7154</v>
      </c>
      <c r="J471" s="142" t="s">
        <v>7155</v>
      </c>
      <c r="K471" s="142" t="s">
        <v>7156</v>
      </c>
      <c r="L471" s="142" t="s">
        <v>6083</v>
      </c>
      <c r="M471" s="142" t="s">
        <v>7157</v>
      </c>
      <c r="N471" s="144"/>
      <c r="O471" s="144"/>
      <c r="P471" s="142" t="s">
        <v>7158</v>
      </c>
      <c r="Q471" s="142" t="s">
        <v>7159</v>
      </c>
      <c r="R471" s="142" t="s">
        <v>6994</v>
      </c>
      <c r="S471" s="155" t="s">
        <v>7160</v>
      </c>
      <c r="T471" s="155" t="s">
        <v>3654</v>
      </c>
      <c r="U471" s="144"/>
      <c r="V471" s="144"/>
      <c r="W471" s="142" t="s">
        <v>3474</v>
      </c>
      <c r="X471" s="142" t="s">
        <v>7161</v>
      </c>
      <c r="Y471" s="142" t="s">
        <v>7162</v>
      </c>
      <c r="Z471" s="142" t="s">
        <v>2703</v>
      </c>
      <c r="AA471" s="144" t="s">
        <v>7163</v>
      </c>
      <c r="AB471" s="144"/>
      <c r="AC471" s="144"/>
      <c r="AD471" s="142" t="s">
        <v>7164</v>
      </c>
      <c r="AE471" s="142" t="s">
        <v>4866</v>
      </c>
      <c r="AF471" s="142" t="s">
        <v>7165</v>
      </c>
      <c r="AG471" s="142" t="s">
        <v>7166</v>
      </c>
      <c r="AH471" s="142" t="s">
        <v>7167</v>
      </c>
      <c r="AI471" s="144"/>
      <c r="AJ471" s="156"/>
      <c r="AK471" s="156"/>
      <c r="AL471" s="156">
        <f t="shared" si="21"/>
        <v>0</v>
      </c>
      <c r="AM471" s="156"/>
      <c r="AN471" s="156"/>
      <c r="AO471" s="156"/>
      <c r="AP471" s="156"/>
      <c r="AQ471" s="156"/>
      <c r="AR471" s="156"/>
      <c r="AS471" s="156"/>
      <c r="AT471" s="156"/>
      <c r="AU471" s="156"/>
      <c r="AV471" s="156"/>
      <c r="AW471" s="156"/>
      <c r="AX471" s="242"/>
      <c r="AY471" s="243"/>
      <c r="AZ471" s="156">
        <f t="shared" si="22"/>
        <v>22</v>
      </c>
      <c r="BA471" s="156">
        <f t="shared" si="23"/>
        <v>22</v>
      </c>
      <c r="BB471" s="156">
        <f>VLOOKUP(A471,过21点!A:AS,45,0)</f>
        <v>3</v>
      </c>
      <c r="BC471" s="156">
        <f>VLOOKUP(A471,过21点!A:AT,46,0)</f>
        <v>17</v>
      </c>
      <c r="BD471" s="156"/>
      <c r="BE471" s="156">
        <f>VLOOKUP(A471,过21点!A:AV,48,0)</f>
        <v>0</v>
      </c>
      <c r="BF471" s="156"/>
      <c r="BG471" s="156"/>
    </row>
    <row r="472" customHeight="1" spans="1:59">
      <c r="A472" s="247" t="s">
        <v>7168</v>
      </c>
      <c r="B472" s="199" t="s">
        <v>53</v>
      </c>
      <c r="C472" s="199" t="s">
        <v>6931</v>
      </c>
      <c r="D472" s="199" t="s">
        <v>2409</v>
      </c>
      <c r="E472" s="144" t="s">
        <v>2021</v>
      </c>
      <c r="F472" s="144" t="s">
        <v>1929</v>
      </c>
      <c r="G472" s="144"/>
      <c r="H472" s="144"/>
      <c r="I472" s="155" t="s">
        <v>1286</v>
      </c>
      <c r="J472" s="144" t="s">
        <v>3903</v>
      </c>
      <c r="K472" s="144" t="s">
        <v>3380</v>
      </c>
      <c r="L472" s="144" t="s">
        <v>528</v>
      </c>
      <c r="M472" s="155" t="s">
        <v>2872</v>
      </c>
      <c r="N472" s="144"/>
      <c r="O472" s="144"/>
      <c r="P472" s="144" t="s">
        <v>78</v>
      </c>
      <c r="Q472" s="144" t="s">
        <v>7169</v>
      </c>
      <c r="R472" s="155" t="s">
        <v>2030</v>
      </c>
      <c r="S472" s="144" t="s">
        <v>1140</v>
      </c>
      <c r="T472" s="144" t="s">
        <v>786</v>
      </c>
      <c r="U472" s="144"/>
      <c r="V472" s="144"/>
      <c r="W472" s="144" t="s">
        <v>7170</v>
      </c>
      <c r="X472" s="144" t="s">
        <v>7171</v>
      </c>
      <c r="Y472" s="144" t="s">
        <v>7172</v>
      </c>
      <c r="Z472" s="144" t="s">
        <v>7173</v>
      </c>
      <c r="AA472" s="142" t="s">
        <v>1717</v>
      </c>
      <c r="AB472" s="144"/>
      <c r="AC472" s="144"/>
      <c r="AD472" s="155" t="s">
        <v>740</v>
      </c>
      <c r="AE472" s="144" t="s">
        <v>7174</v>
      </c>
      <c r="AF472" s="144" t="s">
        <v>4925</v>
      </c>
      <c r="AG472" s="144" t="s">
        <v>4717</v>
      </c>
      <c r="AH472" s="155" t="s">
        <v>72</v>
      </c>
      <c r="AI472" s="144"/>
      <c r="AJ472" s="156"/>
      <c r="AK472" s="156"/>
      <c r="AL472" s="156">
        <f t="shared" si="21"/>
        <v>0</v>
      </c>
      <c r="AM472" s="156"/>
      <c r="AN472" s="156"/>
      <c r="AO472" s="156"/>
      <c r="AP472" s="156"/>
      <c r="AQ472" s="156"/>
      <c r="AR472" s="156"/>
      <c r="AS472" s="156"/>
      <c r="AT472" s="156"/>
      <c r="AU472" s="156"/>
      <c r="AV472" s="156"/>
      <c r="AW472" s="156"/>
      <c r="AX472" s="242"/>
      <c r="AY472" s="243"/>
      <c r="AZ472" s="156">
        <f t="shared" si="22"/>
        <v>22</v>
      </c>
      <c r="BA472" s="156">
        <f t="shared" si="23"/>
        <v>22</v>
      </c>
      <c r="BB472" s="156">
        <f>VLOOKUP(A472,过21点!A:AS,45,0)</f>
        <v>5</v>
      </c>
      <c r="BC472" s="156">
        <f>VLOOKUP(A472,过21点!A:AT,46,0)</f>
        <v>7</v>
      </c>
      <c r="BD472" s="156"/>
      <c r="BE472" s="156">
        <f>VLOOKUP(A472,过21点!A:AV,48,0)</f>
        <v>0.625</v>
      </c>
      <c r="BF472" s="156"/>
      <c r="BG472" s="156"/>
    </row>
    <row r="473" customHeight="1" spans="1:59">
      <c r="A473" s="247" t="s">
        <v>7175</v>
      </c>
      <c r="B473" s="199" t="s">
        <v>53</v>
      </c>
      <c r="C473" s="199" t="s">
        <v>6931</v>
      </c>
      <c r="D473" s="199" t="s">
        <v>2409</v>
      </c>
      <c r="E473" s="142" t="s">
        <v>7176</v>
      </c>
      <c r="F473" s="142" t="s">
        <v>2949</v>
      </c>
      <c r="G473" s="144"/>
      <c r="H473" s="144"/>
      <c r="I473" s="142" t="s">
        <v>7177</v>
      </c>
      <c r="J473" s="142" t="s">
        <v>7178</v>
      </c>
      <c r="K473" s="142" t="s">
        <v>7179</v>
      </c>
      <c r="L473" s="142" t="s">
        <v>7180</v>
      </c>
      <c r="M473" s="142" t="s">
        <v>7181</v>
      </c>
      <c r="N473" s="144"/>
      <c r="O473" s="144"/>
      <c r="P473" s="142" t="s">
        <v>7182</v>
      </c>
      <c r="Q473" s="142" t="s">
        <v>7183</v>
      </c>
      <c r="R473" s="142" t="s">
        <v>7184</v>
      </c>
      <c r="S473" s="142" t="s">
        <v>7185</v>
      </c>
      <c r="T473" s="142" t="s">
        <v>7186</v>
      </c>
      <c r="U473" s="144"/>
      <c r="V473" s="144"/>
      <c r="W473" s="142" t="s">
        <v>7187</v>
      </c>
      <c r="X473" s="142" t="s">
        <v>7188</v>
      </c>
      <c r="Y473" s="142" t="s">
        <v>7189</v>
      </c>
      <c r="Z473" s="142" t="s">
        <v>7190</v>
      </c>
      <c r="AA473" s="144" t="s">
        <v>1810</v>
      </c>
      <c r="AB473" s="144"/>
      <c r="AC473" s="144"/>
      <c r="AD473" s="142" t="s">
        <v>7191</v>
      </c>
      <c r="AE473" s="142" t="s">
        <v>7192</v>
      </c>
      <c r="AF473" s="142" t="s">
        <v>3527</v>
      </c>
      <c r="AG473" s="144" t="s">
        <v>6196</v>
      </c>
      <c r="AH473" s="142" t="s">
        <v>6954</v>
      </c>
      <c r="AI473" s="144"/>
      <c r="AJ473" s="156"/>
      <c r="AK473" s="156"/>
      <c r="AL473" s="156">
        <f t="shared" si="21"/>
        <v>0</v>
      </c>
      <c r="AM473" s="156"/>
      <c r="AN473" s="156"/>
      <c r="AO473" s="156"/>
      <c r="AP473" s="156"/>
      <c r="AQ473" s="156"/>
      <c r="AR473" s="156"/>
      <c r="AS473" s="156"/>
      <c r="AT473" s="156"/>
      <c r="AU473" s="156"/>
      <c r="AV473" s="156"/>
      <c r="AW473" s="156"/>
      <c r="AX473" s="242"/>
      <c r="AY473" s="243"/>
      <c r="AZ473" s="156">
        <f t="shared" si="22"/>
        <v>22</v>
      </c>
      <c r="BA473" s="156">
        <f t="shared" si="23"/>
        <v>22</v>
      </c>
      <c r="BB473" s="156">
        <f>VLOOKUP(A473,过21点!A:AS,45,0)</f>
        <v>8</v>
      </c>
      <c r="BC473" s="156">
        <f>VLOOKUP(A473,过21点!A:AT,46,0)</f>
        <v>14</v>
      </c>
      <c r="BD473" s="156"/>
      <c r="BE473" s="156">
        <f>VLOOKUP(A473,过21点!A:AV,48,0)</f>
        <v>0.625</v>
      </c>
      <c r="BF473" s="156"/>
      <c r="BG473" s="156"/>
    </row>
    <row r="474" customHeight="1" spans="1:59">
      <c r="A474" s="247" t="s">
        <v>7193</v>
      </c>
      <c r="B474" s="199" t="s">
        <v>53</v>
      </c>
      <c r="C474" s="199" t="s">
        <v>6931</v>
      </c>
      <c r="D474" s="199" t="s">
        <v>2409</v>
      </c>
      <c r="E474" s="144" t="s">
        <v>1806</v>
      </c>
      <c r="F474" s="142" t="s">
        <v>7194</v>
      </c>
      <c r="G474" s="144" t="s">
        <v>7195</v>
      </c>
      <c r="H474" s="144"/>
      <c r="I474" s="144" t="s">
        <v>7196</v>
      </c>
      <c r="J474" s="144" t="s">
        <v>1288</v>
      </c>
      <c r="K474" s="144" t="s">
        <v>329</v>
      </c>
      <c r="L474" s="142" t="s">
        <v>7197</v>
      </c>
      <c r="M474" s="144" t="s">
        <v>692</v>
      </c>
      <c r="N474" s="144"/>
      <c r="O474" s="144"/>
      <c r="P474" s="144" t="s">
        <v>4553</v>
      </c>
      <c r="Q474" s="144" t="s">
        <v>1811</v>
      </c>
      <c r="R474" s="144" t="s">
        <v>7198</v>
      </c>
      <c r="S474" s="142" t="s">
        <v>7199</v>
      </c>
      <c r="T474" s="142" t="s">
        <v>7200</v>
      </c>
      <c r="U474" s="144"/>
      <c r="V474" s="144"/>
      <c r="W474" s="144" t="s">
        <v>2812</v>
      </c>
      <c r="X474" s="144" t="s">
        <v>4215</v>
      </c>
      <c r="Y474" s="144" t="s">
        <v>1114</v>
      </c>
      <c r="Z474" s="144" t="s">
        <v>299</v>
      </c>
      <c r="AA474" s="142" t="s">
        <v>7201</v>
      </c>
      <c r="AB474" s="144"/>
      <c r="AC474" s="144"/>
      <c r="AD474" s="144" t="s">
        <v>624</v>
      </c>
      <c r="AE474" s="144" t="s">
        <v>7202</v>
      </c>
      <c r="AF474" s="144" t="s">
        <v>3871</v>
      </c>
      <c r="AG474" s="144" t="s">
        <v>7203</v>
      </c>
      <c r="AH474" s="144" t="s">
        <v>83</v>
      </c>
      <c r="AI474" s="144"/>
      <c r="AJ474" s="156"/>
      <c r="AK474" s="156"/>
      <c r="AL474" s="156">
        <f t="shared" si="21"/>
        <v>0</v>
      </c>
      <c r="AM474" s="156"/>
      <c r="AN474" s="156"/>
      <c r="AO474" s="156"/>
      <c r="AP474" s="156"/>
      <c r="AQ474" s="156"/>
      <c r="AR474" s="156"/>
      <c r="AS474" s="156"/>
      <c r="AT474" s="156"/>
      <c r="AU474" s="156"/>
      <c r="AV474" s="156"/>
      <c r="AW474" s="156"/>
      <c r="AX474" s="242"/>
      <c r="AY474" s="243"/>
      <c r="AZ474" s="156">
        <f t="shared" si="22"/>
        <v>22</v>
      </c>
      <c r="BA474" s="156">
        <f t="shared" si="23"/>
        <v>22</v>
      </c>
      <c r="BB474" s="156">
        <f>VLOOKUP(A474,过21点!A:AS,45,0)</f>
        <v>0</v>
      </c>
      <c r="BC474" s="156">
        <f>VLOOKUP(A474,过21点!A:AT,46,0)</f>
        <v>3</v>
      </c>
      <c r="BD474" s="156"/>
      <c r="BE474" s="156">
        <f>VLOOKUP(A474,过21点!A:AV,48,0)</f>
        <v>0</v>
      </c>
      <c r="BF474" s="156"/>
      <c r="BG474" s="156"/>
    </row>
    <row r="475" customHeight="1" spans="1:59">
      <c r="A475" s="247" t="s">
        <v>7204</v>
      </c>
      <c r="B475" s="199" t="s">
        <v>53</v>
      </c>
      <c r="C475" s="199" t="s">
        <v>6931</v>
      </c>
      <c r="D475" s="199" t="s">
        <v>2409</v>
      </c>
      <c r="E475" s="142" t="s">
        <v>7205</v>
      </c>
      <c r="F475" s="142" t="s">
        <v>7206</v>
      </c>
      <c r="G475" s="144"/>
      <c r="H475" s="144" t="s">
        <v>7207</v>
      </c>
      <c r="I475" s="142" t="s">
        <v>7208</v>
      </c>
      <c r="J475" s="142" t="s">
        <v>5890</v>
      </c>
      <c r="K475" s="142" t="s">
        <v>7209</v>
      </c>
      <c r="L475" s="142" t="s">
        <v>7210</v>
      </c>
      <c r="M475" s="142" t="s">
        <v>7211</v>
      </c>
      <c r="N475" s="144" t="s">
        <v>7212</v>
      </c>
      <c r="O475" s="144"/>
      <c r="P475" s="142" t="s">
        <v>6174</v>
      </c>
      <c r="Q475" s="142" t="s">
        <v>7213</v>
      </c>
      <c r="R475" s="142" t="s">
        <v>7214</v>
      </c>
      <c r="S475" s="142" t="s">
        <v>7215</v>
      </c>
      <c r="T475" s="142" t="s">
        <v>7216</v>
      </c>
      <c r="U475" s="144"/>
      <c r="V475" s="144"/>
      <c r="W475" s="155" t="s">
        <v>5031</v>
      </c>
      <c r="X475" s="142" t="s">
        <v>4304</v>
      </c>
      <c r="Y475" s="155" t="s">
        <v>4503</v>
      </c>
      <c r="Z475" s="142" t="s">
        <v>7217</v>
      </c>
      <c r="AA475" s="142" t="s">
        <v>7218</v>
      </c>
      <c r="AB475" s="144" t="s">
        <v>7219</v>
      </c>
      <c r="AC475" s="144"/>
      <c r="AD475" s="142" t="s">
        <v>2242</v>
      </c>
      <c r="AE475" s="142" t="s">
        <v>7220</v>
      </c>
      <c r="AF475" s="142" t="s">
        <v>7221</v>
      </c>
      <c r="AG475" s="144" t="s">
        <v>7222</v>
      </c>
      <c r="AH475" s="142" t="s">
        <v>7223</v>
      </c>
      <c r="AI475" s="144" t="s">
        <v>7224</v>
      </c>
      <c r="AJ475" s="156"/>
      <c r="AK475" s="156"/>
      <c r="AL475" s="156">
        <f t="shared" si="21"/>
        <v>0</v>
      </c>
      <c r="AM475" s="156"/>
      <c r="AN475" s="156"/>
      <c r="AO475" s="156"/>
      <c r="AP475" s="156"/>
      <c r="AQ475" s="156"/>
      <c r="AR475" s="156"/>
      <c r="AS475" s="156"/>
      <c r="AT475" s="156"/>
      <c r="AU475" s="156"/>
      <c r="AV475" s="156"/>
      <c r="AW475" s="156"/>
      <c r="AX475" s="242"/>
      <c r="AY475" s="243"/>
      <c r="AZ475" s="156">
        <f t="shared" si="22"/>
        <v>22</v>
      </c>
      <c r="BA475" s="156">
        <f t="shared" si="23"/>
        <v>22</v>
      </c>
      <c r="BB475" s="156">
        <f>VLOOKUP(A475,过21点!A:AS,45,0)</f>
        <v>2</v>
      </c>
      <c r="BC475" s="156">
        <f>VLOOKUP(A475,过21点!A:AT,46,0)</f>
        <v>3</v>
      </c>
      <c r="BD475" s="156"/>
      <c r="BE475" s="156">
        <f>VLOOKUP(A475,过21点!A:AV,48,0)</f>
        <v>0.5</v>
      </c>
      <c r="BF475" s="156"/>
      <c r="BG475" s="156"/>
    </row>
    <row r="476" customHeight="1" spans="1:59">
      <c r="A476" s="247" t="s">
        <v>7225</v>
      </c>
      <c r="B476" s="199" t="s">
        <v>53</v>
      </c>
      <c r="C476" s="199" t="s">
        <v>6931</v>
      </c>
      <c r="D476" s="199" t="s">
        <v>2409</v>
      </c>
      <c r="E476" s="142" t="s">
        <v>7226</v>
      </c>
      <c r="F476" s="142" t="s">
        <v>7227</v>
      </c>
      <c r="G476" s="144"/>
      <c r="H476" s="144"/>
      <c r="I476" s="142" t="s">
        <v>7228</v>
      </c>
      <c r="J476" s="142" t="s">
        <v>6521</v>
      </c>
      <c r="K476" s="142" t="s">
        <v>7229</v>
      </c>
      <c r="L476" s="142" t="s">
        <v>7230</v>
      </c>
      <c r="M476" s="142" t="s">
        <v>7231</v>
      </c>
      <c r="N476" s="144"/>
      <c r="O476" s="144"/>
      <c r="P476" s="142" t="s">
        <v>7232</v>
      </c>
      <c r="Q476" s="142" t="s">
        <v>7233</v>
      </c>
      <c r="R476" s="142" t="s">
        <v>7234</v>
      </c>
      <c r="S476" s="142" t="s">
        <v>7235</v>
      </c>
      <c r="T476" s="142" t="s">
        <v>7236</v>
      </c>
      <c r="U476" s="144"/>
      <c r="V476" s="144"/>
      <c r="W476" s="142" t="s">
        <v>7237</v>
      </c>
      <c r="X476" s="142" t="s">
        <v>7238</v>
      </c>
      <c r="Y476" s="142" t="s">
        <v>7239</v>
      </c>
      <c r="Z476" s="142" t="s">
        <v>7240</v>
      </c>
      <c r="AA476" s="142" t="s">
        <v>7241</v>
      </c>
      <c r="AB476" s="144"/>
      <c r="AC476" s="144"/>
      <c r="AD476" s="142" t="s">
        <v>7242</v>
      </c>
      <c r="AE476" s="142" t="s">
        <v>7243</v>
      </c>
      <c r="AF476" s="142" t="s">
        <v>3643</v>
      </c>
      <c r="AG476" s="142" t="s">
        <v>7244</v>
      </c>
      <c r="AH476" s="142" t="s">
        <v>7240</v>
      </c>
      <c r="AI476" s="144"/>
      <c r="AJ476" s="156"/>
      <c r="AK476" s="156"/>
      <c r="AL476" s="156">
        <f t="shared" si="21"/>
        <v>0</v>
      </c>
      <c r="AM476" s="156"/>
      <c r="AN476" s="156"/>
      <c r="AO476" s="156"/>
      <c r="AP476" s="156"/>
      <c r="AQ476" s="156"/>
      <c r="AR476" s="156"/>
      <c r="AS476" s="156"/>
      <c r="AT476" s="156"/>
      <c r="AU476" s="156"/>
      <c r="AV476" s="156"/>
      <c r="AW476" s="156"/>
      <c r="AX476" s="242"/>
      <c r="AY476" s="243"/>
      <c r="AZ476" s="156">
        <f t="shared" si="22"/>
        <v>22</v>
      </c>
      <c r="BA476" s="156">
        <f t="shared" si="23"/>
        <v>22</v>
      </c>
      <c r="BB476" s="156">
        <f>VLOOKUP(A476,过21点!A:AS,45,0)</f>
        <v>2</v>
      </c>
      <c r="BC476" s="156">
        <f>VLOOKUP(A476,过21点!A:AT,46,0)</f>
        <v>4</v>
      </c>
      <c r="BD476" s="156"/>
      <c r="BE476" s="156">
        <f>VLOOKUP(A476,过21点!A:AV,48,0)</f>
        <v>0.25</v>
      </c>
      <c r="BF476" s="156"/>
      <c r="BG476" s="156"/>
    </row>
    <row r="477" customHeight="1" spans="1:59">
      <c r="A477" s="247" t="s">
        <v>7245</v>
      </c>
      <c r="B477" s="199" t="s">
        <v>53</v>
      </c>
      <c r="C477" s="199" t="s">
        <v>6931</v>
      </c>
      <c r="D477" s="199" t="s">
        <v>2409</v>
      </c>
      <c r="E477" s="144" t="s">
        <v>319</v>
      </c>
      <c r="F477" s="144" t="s">
        <v>2064</v>
      </c>
      <c r="G477" s="144"/>
      <c r="H477" s="144"/>
      <c r="I477" s="144" t="s">
        <v>3612</v>
      </c>
      <c r="J477" s="142" t="s">
        <v>7246</v>
      </c>
      <c r="K477" s="144" t="s">
        <v>3490</v>
      </c>
      <c r="L477" s="144" t="s">
        <v>4771</v>
      </c>
      <c r="M477" s="155" t="s">
        <v>3362</v>
      </c>
      <c r="N477" s="144"/>
      <c r="O477" s="144"/>
      <c r="P477" s="144" t="s">
        <v>7247</v>
      </c>
      <c r="Q477" s="144" t="s">
        <v>3688</v>
      </c>
      <c r="R477" s="144" t="s">
        <v>7248</v>
      </c>
      <c r="S477" s="142" t="s">
        <v>7249</v>
      </c>
      <c r="T477" s="142" t="s">
        <v>7250</v>
      </c>
      <c r="U477" s="144"/>
      <c r="V477" s="144"/>
      <c r="W477" s="144" t="s">
        <v>2208</v>
      </c>
      <c r="X477" s="144" t="s">
        <v>7251</v>
      </c>
      <c r="Y477" s="144" t="s">
        <v>7252</v>
      </c>
      <c r="Z477" s="144" t="s">
        <v>7253</v>
      </c>
      <c r="AA477" s="144" t="s">
        <v>142</v>
      </c>
      <c r="AB477" s="144"/>
      <c r="AC477" s="144"/>
      <c r="AD477" s="144" t="s">
        <v>383</v>
      </c>
      <c r="AE477" s="144" t="s">
        <v>5093</v>
      </c>
      <c r="AF477" s="142" t="s">
        <v>7254</v>
      </c>
      <c r="AG477" s="144" t="s">
        <v>7255</v>
      </c>
      <c r="AH477" s="142" t="s">
        <v>7256</v>
      </c>
      <c r="AI477" s="144"/>
      <c r="AJ477" s="156"/>
      <c r="AK477" s="156"/>
      <c r="AL477" s="156">
        <f t="shared" si="21"/>
        <v>0</v>
      </c>
      <c r="AM477" s="156"/>
      <c r="AN477" s="156"/>
      <c r="AO477" s="156"/>
      <c r="AP477" s="156"/>
      <c r="AQ477" s="156"/>
      <c r="AR477" s="156"/>
      <c r="AS477" s="156"/>
      <c r="AT477" s="156"/>
      <c r="AU477" s="156"/>
      <c r="AV477" s="156"/>
      <c r="AW477" s="156"/>
      <c r="AX477" s="242"/>
      <c r="AY477" s="243"/>
      <c r="AZ477" s="156">
        <f t="shared" si="22"/>
        <v>22</v>
      </c>
      <c r="BA477" s="156">
        <f t="shared" si="23"/>
        <v>22</v>
      </c>
      <c r="BB477" s="156">
        <f>VLOOKUP(A477,过21点!A:AS,45,0)</f>
        <v>4</v>
      </c>
      <c r="BC477" s="156">
        <f>VLOOKUP(A477,过21点!A:AT,46,0)</f>
        <v>15</v>
      </c>
      <c r="BD477" s="156"/>
      <c r="BE477" s="156">
        <f>VLOOKUP(A477,过21点!A:AV,48,0)</f>
        <v>0.125</v>
      </c>
      <c r="BF477" s="156"/>
      <c r="BG477" s="156"/>
    </row>
    <row r="478" customHeight="1" spans="1:59">
      <c r="A478" s="247" t="s">
        <v>7257</v>
      </c>
      <c r="B478" s="199" t="s">
        <v>53</v>
      </c>
      <c r="C478" s="199" t="s">
        <v>7258</v>
      </c>
      <c r="D478" s="199" t="s">
        <v>115</v>
      </c>
      <c r="E478" s="142" t="s">
        <v>7259</v>
      </c>
      <c r="F478" s="142" t="s">
        <v>2908</v>
      </c>
      <c r="G478" s="144"/>
      <c r="H478" s="144"/>
      <c r="I478" s="142" t="s">
        <v>4304</v>
      </c>
      <c r="J478" s="142" t="s">
        <v>3663</v>
      </c>
      <c r="K478" s="144" t="s">
        <v>7260</v>
      </c>
      <c r="L478" s="144" t="s">
        <v>142</v>
      </c>
      <c r="M478" s="144" t="s">
        <v>7261</v>
      </c>
      <c r="N478" s="144"/>
      <c r="O478" s="144"/>
      <c r="P478" s="144" t="s">
        <v>7262</v>
      </c>
      <c r="Q478" s="142" t="s">
        <v>7263</v>
      </c>
      <c r="R478" s="144" t="s">
        <v>7264</v>
      </c>
      <c r="S478" s="144" t="s">
        <v>2456</v>
      </c>
      <c r="T478" s="144" t="s">
        <v>381</v>
      </c>
      <c r="U478" s="144"/>
      <c r="V478" s="144"/>
      <c r="W478" s="144" t="s">
        <v>7265</v>
      </c>
      <c r="X478" s="144" t="s">
        <v>3927</v>
      </c>
      <c r="Y478" s="142" t="s">
        <v>6529</v>
      </c>
      <c r="Z478" s="144" t="s">
        <v>7266</v>
      </c>
      <c r="AA478" s="142" t="s">
        <v>7267</v>
      </c>
      <c r="AB478" s="144"/>
      <c r="AC478" s="144"/>
      <c r="AD478" s="142" t="s">
        <v>2949</v>
      </c>
      <c r="AE478" s="143" t="s">
        <v>740</v>
      </c>
      <c r="AF478" s="142" t="s">
        <v>7268</v>
      </c>
      <c r="AG478" s="142" t="s">
        <v>7269</v>
      </c>
      <c r="AH478" s="144" t="s">
        <v>2855</v>
      </c>
      <c r="AI478" s="144"/>
      <c r="AJ478" s="156"/>
      <c r="AK478" s="156">
        <f>VLOOKUP(A478,匹配!A:B,2,0)</f>
        <v>1</v>
      </c>
      <c r="AL478" s="156">
        <f t="shared" si="21"/>
        <v>1</v>
      </c>
      <c r="AM478" s="156"/>
      <c r="AN478" s="156"/>
      <c r="AO478" s="156"/>
      <c r="AP478" s="156"/>
      <c r="AQ478" s="156"/>
      <c r="AR478" s="156"/>
      <c r="AS478" s="156"/>
      <c r="AT478" s="156"/>
      <c r="AU478" s="156"/>
      <c r="AV478" s="156"/>
      <c r="AW478" s="156"/>
      <c r="AX478" s="242"/>
      <c r="AY478" s="243"/>
      <c r="AZ478" s="156">
        <f t="shared" si="22"/>
        <v>22</v>
      </c>
      <c r="BA478" s="156">
        <f t="shared" si="23"/>
        <v>22</v>
      </c>
      <c r="BB478" s="156">
        <f>VLOOKUP(A478,过21点!A:AS,45,0)</f>
        <v>8</v>
      </c>
      <c r="BC478" s="156">
        <f>VLOOKUP(A478,过21点!A:AT,46,0)</f>
        <v>10</v>
      </c>
      <c r="BD478" s="156"/>
      <c r="BE478" s="156">
        <f>VLOOKUP(A478,过21点!A:AV,48,0)</f>
        <v>1.375</v>
      </c>
      <c r="BF478" s="156"/>
      <c r="BG478" s="156"/>
    </row>
    <row r="479" customHeight="1" spans="1:59">
      <c r="A479" s="247" t="s">
        <v>7270</v>
      </c>
      <c r="B479" s="199" t="s">
        <v>53</v>
      </c>
      <c r="C479" s="199" t="s">
        <v>7258</v>
      </c>
      <c r="D479" s="199" t="s">
        <v>115</v>
      </c>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44"/>
      <c r="AB479" s="144"/>
      <c r="AC479" s="144"/>
      <c r="AD479" s="142" t="s">
        <v>7271</v>
      </c>
      <c r="AE479" s="144" t="s">
        <v>7272</v>
      </c>
      <c r="AF479" s="144" t="s">
        <v>7273</v>
      </c>
      <c r="AG479" s="144" t="s">
        <v>7274</v>
      </c>
      <c r="AH479" s="155" t="s">
        <v>515</v>
      </c>
      <c r="AI479" s="144"/>
      <c r="AJ479" s="156"/>
      <c r="AK479" s="156"/>
      <c r="AL479" s="156">
        <f t="shared" si="21"/>
        <v>0</v>
      </c>
      <c r="AM479" s="156"/>
      <c r="AN479" s="156"/>
      <c r="AO479" s="156"/>
      <c r="AP479" s="156"/>
      <c r="AQ479" s="156"/>
      <c r="AR479" s="156"/>
      <c r="AS479" s="156"/>
      <c r="AT479" s="156"/>
      <c r="AU479" s="156"/>
      <c r="AV479" s="156">
        <f>VLOOKUP(A479,入职!A:L,12,0)</f>
        <v>17</v>
      </c>
      <c r="AW479" s="156"/>
      <c r="AX479" s="242">
        <f>VLOOKUP(A479,入职!A:I,9,0)</f>
        <v>43185</v>
      </c>
      <c r="AY479" s="243"/>
      <c r="AZ479" s="156">
        <f t="shared" si="22"/>
        <v>5</v>
      </c>
      <c r="BA479" s="156">
        <f t="shared" si="23"/>
        <v>5</v>
      </c>
      <c r="BB479" s="156">
        <f>VLOOKUP(A479,过21点!A:AS,45,0)</f>
        <v>0</v>
      </c>
      <c r="BC479" s="156">
        <f>VLOOKUP(A479,过21点!A:AT,46,0)</f>
        <v>2</v>
      </c>
      <c r="BD479" s="156"/>
      <c r="BE479" s="156">
        <f>VLOOKUP(A479,过21点!A:AV,48,0)</f>
        <v>0</v>
      </c>
      <c r="BF479" s="156"/>
      <c r="BG479" s="156"/>
    </row>
    <row r="480" customHeight="1" spans="1:59">
      <c r="A480" s="247" t="s">
        <v>7275</v>
      </c>
      <c r="B480" s="199" t="s">
        <v>53</v>
      </c>
      <c r="C480" s="199" t="s">
        <v>7258</v>
      </c>
      <c r="D480" s="199" t="s">
        <v>115</v>
      </c>
      <c r="E480" s="142" t="s">
        <v>7276</v>
      </c>
      <c r="F480" s="142" t="s">
        <v>7277</v>
      </c>
      <c r="G480" s="144"/>
      <c r="H480" s="144"/>
      <c r="I480" s="142" t="s">
        <v>7278</v>
      </c>
      <c r="J480" s="142" t="s">
        <v>7279</v>
      </c>
      <c r="K480" s="144" t="s">
        <v>7280</v>
      </c>
      <c r="L480" s="144" t="s">
        <v>7029</v>
      </c>
      <c r="M480" s="142" t="s">
        <v>7281</v>
      </c>
      <c r="N480" s="144"/>
      <c r="O480" s="144"/>
      <c r="P480" s="142" t="s">
        <v>7282</v>
      </c>
      <c r="Q480" s="142" t="s">
        <v>7283</v>
      </c>
      <c r="R480" s="142" t="s">
        <v>7284</v>
      </c>
      <c r="S480" s="142" t="s">
        <v>7285</v>
      </c>
      <c r="T480" s="142" t="s">
        <v>6382</v>
      </c>
      <c r="U480" s="144"/>
      <c r="V480" s="144"/>
      <c r="W480" s="142" t="s">
        <v>5062</v>
      </c>
      <c r="X480" s="142" t="s">
        <v>7286</v>
      </c>
      <c r="Y480" s="142" t="s">
        <v>7287</v>
      </c>
      <c r="Z480" s="142" t="s">
        <v>7288</v>
      </c>
      <c r="AA480" s="144" t="s">
        <v>7289</v>
      </c>
      <c r="AB480" s="144"/>
      <c r="AC480" s="144"/>
      <c r="AD480" s="142" t="s">
        <v>7290</v>
      </c>
      <c r="AE480" s="142" t="s">
        <v>7291</v>
      </c>
      <c r="AF480" s="142" t="s">
        <v>7292</v>
      </c>
      <c r="AG480" s="142" t="s">
        <v>7293</v>
      </c>
      <c r="AH480" s="142" t="s">
        <v>7294</v>
      </c>
      <c r="AI480" s="144"/>
      <c r="AJ480" s="156"/>
      <c r="AK480" s="156"/>
      <c r="AL480" s="156">
        <f t="shared" si="21"/>
        <v>0</v>
      </c>
      <c r="AM480" s="156"/>
      <c r="AN480" s="156"/>
      <c r="AO480" s="156"/>
      <c r="AP480" s="156"/>
      <c r="AQ480" s="156"/>
      <c r="AR480" s="156"/>
      <c r="AS480" s="156"/>
      <c r="AT480" s="156"/>
      <c r="AU480" s="156"/>
      <c r="AV480" s="156"/>
      <c r="AW480" s="156"/>
      <c r="AX480" s="242"/>
      <c r="AY480" s="243"/>
      <c r="AZ480" s="156">
        <f t="shared" si="22"/>
        <v>22</v>
      </c>
      <c r="BA480" s="156">
        <f t="shared" si="23"/>
        <v>22</v>
      </c>
      <c r="BB480" s="156">
        <f>VLOOKUP(A480,过21点!A:AS,45,0)</f>
        <v>6</v>
      </c>
      <c r="BC480" s="156">
        <f>VLOOKUP(A480,过21点!A:AT,46,0)</f>
        <v>15</v>
      </c>
      <c r="BD480" s="156"/>
      <c r="BE480" s="156">
        <f>VLOOKUP(A480,过21点!A:AV,48,0)</f>
        <v>0.5</v>
      </c>
      <c r="BF480" s="156"/>
      <c r="BG480" s="156"/>
    </row>
    <row r="481" customHeight="1" spans="1:59">
      <c r="A481" s="247" t="s">
        <v>7295</v>
      </c>
      <c r="B481" s="199" t="s">
        <v>53</v>
      </c>
      <c r="C481" s="199" t="s">
        <v>7258</v>
      </c>
      <c r="D481" s="199" t="s">
        <v>115</v>
      </c>
      <c r="E481" s="155" t="s">
        <v>6250</v>
      </c>
      <c r="F481" s="142" t="s">
        <v>7296</v>
      </c>
      <c r="G481" s="144"/>
      <c r="H481" s="144"/>
      <c r="I481" s="144" t="s">
        <v>5040</v>
      </c>
      <c r="J481" s="142" t="s">
        <v>7297</v>
      </c>
      <c r="K481" s="144" t="s">
        <v>7298</v>
      </c>
      <c r="L481" s="144" t="s">
        <v>3357</v>
      </c>
      <c r="M481" s="141"/>
      <c r="N481" s="144"/>
      <c r="O481" s="144"/>
      <c r="P481" s="144" t="s">
        <v>7299</v>
      </c>
      <c r="Q481" s="144" t="s">
        <v>2323</v>
      </c>
      <c r="R481" s="144" t="s">
        <v>4751</v>
      </c>
      <c r="S481" s="144" t="s">
        <v>7300</v>
      </c>
      <c r="T481" s="142" t="s">
        <v>7301</v>
      </c>
      <c r="U481" s="144"/>
      <c r="V481" s="144"/>
      <c r="W481" s="144" t="s">
        <v>7302</v>
      </c>
      <c r="X481" s="144" t="s">
        <v>7303</v>
      </c>
      <c r="Y481" s="144" t="s">
        <v>7304</v>
      </c>
      <c r="Z481" s="142" t="s">
        <v>7305</v>
      </c>
      <c r="AA481" s="144" t="s">
        <v>6817</v>
      </c>
      <c r="AB481" s="144"/>
      <c r="AC481" s="143" t="s">
        <v>7306</v>
      </c>
      <c r="AD481" s="142" t="s">
        <v>7307</v>
      </c>
      <c r="AE481" s="142" t="s">
        <v>7308</v>
      </c>
      <c r="AF481" s="144" t="s">
        <v>1937</v>
      </c>
      <c r="AG481" s="142" t="s">
        <v>7309</v>
      </c>
      <c r="AH481" s="144" t="s">
        <v>7310</v>
      </c>
      <c r="AI481" s="144" t="s">
        <v>7311</v>
      </c>
      <c r="AJ481" s="156"/>
      <c r="AK481" s="156"/>
      <c r="AL481" s="156">
        <f t="shared" si="21"/>
        <v>0</v>
      </c>
      <c r="AM481" s="156"/>
      <c r="AN481" s="156"/>
      <c r="AO481" s="156"/>
      <c r="AP481" s="156"/>
      <c r="AQ481" s="156"/>
      <c r="AR481" s="156"/>
      <c r="AS481" s="156"/>
      <c r="AT481" s="156"/>
      <c r="AU481" s="156"/>
      <c r="AV481" s="156"/>
      <c r="AW481" s="156"/>
      <c r="AX481" s="242"/>
      <c r="AY481" s="243"/>
      <c r="AZ481" s="156">
        <f t="shared" si="22"/>
        <v>22</v>
      </c>
      <c r="BA481" s="156">
        <f t="shared" si="23"/>
        <v>22</v>
      </c>
      <c r="BB481" s="156">
        <f>VLOOKUP(A481,过21点!A:AS,45,0)</f>
        <v>13</v>
      </c>
      <c r="BC481" s="156">
        <f>VLOOKUP(A481,过21点!A:AT,46,0)</f>
        <v>16</v>
      </c>
      <c r="BD481" s="156"/>
      <c r="BE481" s="156">
        <f>VLOOKUP(A481,过21点!A:AV,48,0)</f>
        <v>2.625</v>
      </c>
      <c r="BF481" s="156">
        <f>VLOOKUP(A481,匹配!R:S,2,0)</f>
        <v>0.875</v>
      </c>
      <c r="BG481" s="156"/>
    </row>
    <row r="482" customHeight="1" spans="1:59">
      <c r="A482" s="247" t="s">
        <v>7312</v>
      </c>
      <c r="B482" s="199" t="s">
        <v>53</v>
      </c>
      <c r="C482" s="199" t="s">
        <v>7258</v>
      </c>
      <c r="D482" s="199" t="s">
        <v>115</v>
      </c>
      <c r="E482" s="142" t="s">
        <v>6110</v>
      </c>
      <c r="F482" s="142" t="s">
        <v>7313</v>
      </c>
      <c r="G482" s="144"/>
      <c r="H482" s="144"/>
      <c r="I482" s="142" t="s">
        <v>7314</v>
      </c>
      <c r="J482" s="142" t="s">
        <v>7315</v>
      </c>
      <c r="K482" s="144" t="s">
        <v>7316</v>
      </c>
      <c r="L482" s="144" t="s">
        <v>849</v>
      </c>
      <c r="M482" s="142" t="s">
        <v>7317</v>
      </c>
      <c r="N482" s="144"/>
      <c r="O482" s="144"/>
      <c r="P482" s="142" t="s">
        <v>7318</v>
      </c>
      <c r="Q482" s="142" t="s">
        <v>7319</v>
      </c>
      <c r="R482" s="142" t="s">
        <v>7320</v>
      </c>
      <c r="S482" s="142" t="s">
        <v>7321</v>
      </c>
      <c r="T482" s="142" t="s">
        <v>7322</v>
      </c>
      <c r="U482" s="144"/>
      <c r="V482" s="144"/>
      <c r="W482" s="142" t="s">
        <v>7323</v>
      </c>
      <c r="X482" s="142" t="s">
        <v>7324</v>
      </c>
      <c r="Y482" s="142" t="s">
        <v>7325</v>
      </c>
      <c r="Z482" s="142" t="s">
        <v>7326</v>
      </c>
      <c r="AA482" s="142" t="s">
        <v>7327</v>
      </c>
      <c r="AB482" s="144"/>
      <c r="AC482" s="144"/>
      <c r="AD482" s="142" t="s">
        <v>7328</v>
      </c>
      <c r="AE482" s="142" t="s">
        <v>7329</v>
      </c>
      <c r="AF482" s="142" t="s">
        <v>7330</v>
      </c>
      <c r="AG482" s="142" t="s">
        <v>7331</v>
      </c>
      <c r="AH482" s="142" t="s">
        <v>5182</v>
      </c>
      <c r="AI482" s="144"/>
      <c r="AJ482" s="156"/>
      <c r="AK482" s="156"/>
      <c r="AL482" s="156">
        <f t="shared" si="21"/>
        <v>0</v>
      </c>
      <c r="AM482" s="156"/>
      <c r="AN482" s="156"/>
      <c r="AO482" s="156"/>
      <c r="AP482" s="156"/>
      <c r="AQ482" s="156"/>
      <c r="AR482" s="156"/>
      <c r="AS482" s="156"/>
      <c r="AT482" s="156"/>
      <c r="AU482" s="156"/>
      <c r="AV482" s="156"/>
      <c r="AW482" s="156"/>
      <c r="AX482" s="242"/>
      <c r="AY482" s="243"/>
      <c r="AZ482" s="156">
        <f t="shared" si="22"/>
        <v>22</v>
      </c>
      <c r="BA482" s="156">
        <f t="shared" si="23"/>
        <v>22</v>
      </c>
      <c r="BB482" s="156">
        <f>VLOOKUP(A482,过21点!A:AS,45,0)</f>
        <v>3</v>
      </c>
      <c r="BC482" s="156">
        <f>VLOOKUP(A482,过21点!A:AT,46,0)</f>
        <v>6</v>
      </c>
      <c r="BD482" s="156"/>
      <c r="BE482" s="156">
        <f>VLOOKUP(A482,过21点!A:AV,48,0)</f>
        <v>0.125</v>
      </c>
      <c r="BF482" s="156"/>
      <c r="BG482" s="156"/>
    </row>
    <row r="483" customHeight="1" spans="1:59">
      <c r="A483" s="247" t="s">
        <v>7332</v>
      </c>
      <c r="B483" s="199" t="s">
        <v>53</v>
      </c>
      <c r="C483" s="199" t="s">
        <v>7258</v>
      </c>
      <c r="D483" s="199" t="s">
        <v>2067</v>
      </c>
      <c r="E483" s="144" t="s">
        <v>7333</v>
      </c>
      <c r="F483" s="144" t="s">
        <v>7334</v>
      </c>
      <c r="G483" s="144"/>
      <c r="H483" s="144"/>
      <c r="I483" s="144" t="s">
        <v>7335</v>
      </c>
      <c r="J483" s="144" t="s">
        <v>7336</v>
      </c>
      <c r="K483" s="144" t="s">
        <v>7337</v>
      </c>
      <c r="L483" s="144" t="s">
        <v>7338</v>
      </c>
      <c r="M483" s="144" t="s">
        <v>7339</v>
      </c>
      <c r="N483" s="144"/>
      <c r="O483" s="144"/>
      <c r="P483" s="144" t="s">
        <v>4009</v>
      </c>
      <c r="Q483" s="144" t="s">
        <v>7340</v>
      </c>
      <c r="R483" s="144" t="s">
        <v>7341</v>
      </c>
      <c r="S483" s="155" t="s">
        <v>3362</v>
      </c>
      <c r="T483" s="144" t="s">
        <v>7342</v>
      </c>
      <c r="U483" s="144"/>
      <c r="V483" s="144"/>
      <c r="W483" s="144" t="s">
        <v>7343</v>
      </c>
      <c r="X483" s="144" t="s">
        <v>7344</v>
      </c>
      <c r="Y483" s="144" t="s">
        <v>7345</v>
      </c>
      <c r="Z483" s="144" t="s">
        <v>7346</v>
      </c>
      <c r="AA483" s="141"/>
      <c r="AB483" s="144"/>
      <c r="AC483" s="144"/>
      <c r="AD483" s="144" t="s">
        <v>5534</v>
      </c>
      <c r="AE483" s="144" t="s">
        <v>7347</v>
      </c>
      <c r="AF483" s="155" t="s">
        <v>72</v>
      </c>
      <c r="AG483" s="144" t="s">
        <v>7348</v>
      </c>
      <c r="AH483" s="144" t="s">
        <v>7349</v>
      </c>
      <c r="AI483" s="144"/>
      <c r="AJ483" s="156"/>
      <c r="AK483" s="156"/>
      <c r="AL483" s="156">
        <f t="shared" si="21"/>
        <v>0</v>
      </c>
      <c r="AM483" s="156"/>
      <c r="AN483" s="156"/>
      <c r="AO483" s="156"/>
      <c r="AP483" s="156"/>
      <c r="AQ483" s="156"/>
      <c r="AR483" s="156"/>
      <c r="AS483" s="156"/>
      <c r="AT483" s="156"/>
      <c r="AU483" s="156"/>
      <c r="AV483" s="156"/>
      <c r="AW483" s="156"/>
      <c r="AX483" s="242"/>
      <c r="AY483" s="243"/>
      <c r="AZ483" s="156">
        <f t="shared" si="22"/>
        <v>22</v>
      </c>
      <c r="BA483" s="156">
        <f t="shared" si="23"/>
        <v>22</v>
      </c>
      <c r="BB483" s="156">
        <f>VLOOKUP(A483,过21点!A:AS,45,0)</f>
        <v>12</v>
      </c>
      <c r="BC483" s="156">
        <f>VLOOKUP(A483,过21点!A:AT,46,0)</f>
        <v>18</v>
      </c>
      <c r="BD483" s="156"/>
      <c r="BE483" s="156">
        <f>VLOOKUP(A483,过21点!A:AV,48,0)</f>
        <v>1.125</v>
      </c>
      <c r="BF483" s="156"/>
      <c r="BG483" s="156"/>
    </row>
    <row r="484" customHeight="1" spans="1:59">
      <c r="A484" s="247" t="s">
        <v>7350</v>
      </c>
      <c r="B484" s="199" t="s">
        <v>53</v>
      </c>
      <c r="C484" s="199" t="s">
        <v>7258</v>
      </c>
      <c r="D484" s="199" t="s">
        <v>115</v>
      </c>
      <c r="E484" s="155" t="s">
        <v>6250</v>
      </c>
      <c r="F484" s="144" t="s">
        <v>2145</v>
      </c>
      <c r="G484" s="144"/>
      <c r="H484" s="144"/>
      <c r="I484" s="144" t="s">
        <v>4853</v>
      </c>
      <c r="J484" s="144" t="s">
        <v>450</v>
      </c>
      <c r="K484" s="144" t="s">
        <v>7351</v>
      </c>
      <c r="L484" s="144" t="s">
        <v>174</v>
      </c>
      <c r="M484" s="144" t="s">
        <v>7352</v>
      </c>
      <c r="N484" s="144"/>
      <c r="O484" s="144"/>
      <c r="P484" s="142" t="s">
        <v>7353</v>
      </c>
      <c r="Q484" s="155" t="s">
        <v>72</v>
      </c>
      <c r="R484" s="155" t="s">
        <v>740</v>
      </c>
      <c r="S484" s="144" t="s">
        <v>7354</v>
      </c>
      <c r="T484" s="142" t="s">
        <v>7355</v>
      </c>
      <c r="U484" s="144"/>
      <c r="V484" s="144"/>
      <c r="W484" s="144" t="s">
        <v>2919</v>
      </c>
      <c r="X484" s="144" t="s">
        <v>4926</v>
      </c>
      <c r="Y484" s="144" t="s">
        <v>4661</v>
      </c>
      <c r="Z484" s="144" t="s">
        <v>5376</v>
      </c>
      <c r="AA484" s="144" t="s">
        <v>7356</v>
      </c>
      <c r="AB484" s="144"/>
      <c r="AC484" s="144"/>
      <c r="AD484" s="144" t="s">
        <v>3911</v>
      </c>
      <c r="AE484" s="144" t="s">
        <v>7357</v>
      </c>
      <c r="AF484" s="144" t="s">
        <v>7358</v>
      </c>
      <c r="AG484" s="155" t="s">
        <v>72</v>
      </c>
      <c r="AH484" s="144" t="s">
        <v>7359</v>
      </c>
      <c r="AI484" s="144"/>
      <c r="AJ484" s="156"/>
      <c r="AK484" s="156"/>
      <c r="AL484" s="156">
        <f t="shared" si="21"/>
        <v>0</v>
      </c>
      <c r="AM484" s="156"/>
      <c r="AN484" s="156"/>
      <c r="AO484" s="156"/>
      <c r="AP484" s="156"/>
      <c r="AQ484" s="156"/>
      <c r="AR484" s="156"/>
      <c r="AS484" s="156"/>
      <c r="AT484" s="156"/>
      <c r="AU484" s="156"/>
      <c r="AV484" s="156"/>
      <c r="AW484" s="156"/>
      <c r="AX484" s="242"/>
      <c r="AY484" s="243"/>
      <c r="AZ484" s="156">
        <f t="shared" si="22"/>
        <v>22</v>
      </c>
      <c r="BA484" s="156">
        <f t="shared" si="23"/>
        <v>22</v>
      </c>
      <c r="BB484" s="156">
        <f>VLOOKUP(A484,过21点!A:AS,45,0)</f>
        <v>6</v>
      </c>
      <c r="BC484" s="156">
        <f>VLOOKUP(A484,过21点!A:AT,46,0)</f>
        <v>9</v>
      </c>
      <c r="BD484" s="156"/>
      <c r="BE484" s="156">
        <f>VLOOKUP(A484,过21点!A:AV,48,0)</f>
        <v>0.5</v>
      </c>
      <c r="BF484" s="156"/>
      <c r="BG484" s="156"/>
    </row>
    <row r="485" customHeight="1" spans="1:59">
      <c r="A485" s="247" t="s">
        <v>7360</v>
      </c>
      <c r="B485" s="199" t="s">
        <v>53</v>
      </c>
      <c r="C485" s="199" t="s">
        <v>7361</v>
      </c>
      <c r="D485" s="199" t="s">
        <v>60</v>
      </c>
      <c r="E485" s="142" t="s">
        <v>7362</v>
      </c>
      <c r="F485" s="142" t="s">
        <v>7363</v>
      </c>
      <c r="G485" s="144"/>
      <c r="H485" s="144"/>
      <c r="I485" s="142" t="s">
        <v>7364</v>
      </c>
      <c r="J485" s="155" t="s">
        <v>7365</v>
      </c>
      <c r="K485" s="142" t="s">
        <v>7366</v>
      </c>
      <c r="L485" s="142" t="s">
        <v>7367</v>
      </c>
      <c r="M485" s="155" t="s">
        <v>7368</v>
      </c>
      <c r="N485" s="144"/>
      <c r="O485" s="144"/>
      <c r="P485" s="142" t="s">
        <v>7369</v>
      </c>
      <c r="Q485" s="155" t="s">
        <v>3457</v>
      </c>
      <c r="R485" s="142" t="s">
        <v>7370</v>
      </c>
      <c r="S485" s="142" t="s">
        <v>6300</v>
      </c>
      <c r="T485" s="144" t="s">
        <v>7371</v>
      </c>
      <c r="U485" s="144"/>
      <c r="V485" s="144"/>
      <c r="W485" s="142" t="s">
        <v>7372</v>
      </c>
      <c r="X485" s="142" t="s">
        <v>7373</v>
      </c>
      <c r="Y485" s="142" t="s">
        <v>7374</v>
      </c>
      <c r="Z485" s="142" t="s">
        <v>7375</v>
      </c>
      <c r="AA485" s="142" t="s">
        <v>7376</v>
      </c>
      <c r="AB485" s="144"/>
      <c r="AC485" s="144"/>
      <c r="AD485" s="142" t="s">
        <v>7377</v>
      </c>
      <c r="AE485" s="142" t="s">
        <v>7378</v>
      </c>
      <c r="AF485" s="142" t="s">
        <v>7379</v>
      </c>
      <c r="AG485" s="144" t="s">
        <v>7380</v>
      </c>
      <c r="AH485" s="142" t="s">
        <v>7381</v>
      </c>
      <c r="AI485" s="144"/>
      <c r="AJ485" s="156"/>
      <c r="AK485" s="156"/>
      <c r="AL485" s="156">
        <f t="shared" si="21"/>
        <v>0</v>
      </c>
      <c r="AM485" s="156"/>
      <c r="AN485" s="156"/>
      <c r="AO485" s="156"/>
      <c r="AP485" s="156"/>
      <c r="AQ485" s="156"/>
      <c r="AR485" s="156"/>
      <c r="AS485" s="156"/>
      <c r="AT485" s="156"/>
      <c r="AU485" s="156"/>
      <c r="AV485" s="156"/>
      <c r="AW485" s="156"/>
      <c r="AX485" s="242"/>
      <c r="AY485" s="243"/>
      <c r="AZ485" s="156">
        <f t="shared" si="22"/>
        <v>22</v>
      </c>
      <c r="BA485" s="156">
        <f t="shared" si="23"/>
        <v>22</v>
      </c>
      <c r="BB485" s="156">
        <f>VLOOKUP(A485,过21点!A:AS,45,0)</f>
        <v>20</v>
      </c>
      <c r="BC485" s="156">
        <f>VLOOKUP(A485,过21点!A:AT,46,0)</f>
        <v>20</v>
      </c>
      <c r="BD485" s="156"/>
      <c r="BE485" s="156">
        <f>VLOOKUP(A485,过21点!A:AV,48,0)</f>
        <v>4.625</v>
      </c>
      <c r="BF485" s="156"/>
      <c r="BG485" s="156"/>
    </row>
    <row r="486" customHeight="1" spans="1:59">
      <c r="A486" s="247" t="s">
        <v>7382</v>
      </c>
      <c r="B486" s="199" t="s">
        <v>53</v>
      </c>
      <c r="C486" s="199" t="s">
        <v>7383</v>
      </c>
      <c r="D486" s="199" t="s">
        <v>2067</v>
      </c>
      <c r="E486" s="142" t="s">
        <v>7384</v>
      </c>
      <c r="F486" s="142" t="s">
        <v>7385</v>
      </c>
      <c r="G486" s="144"/>
      <c r="H486" s="144"/>
      <c r="I486" s="142" t="s">
        <v>7386</v>
      </c>
      <c r="J486" s="142" t="s">
        <v>7387</v>
      </c>
      <c r="K486" s="142" t="s">
        <v>7388</v>
      </c>
      <c r="L486" s="142" t="s">
        <v>7389</v>
      </c>
      <c r="M486" s="142" t="s">
        <v>7390</v>
      </c>
      <c r="N486" s="144"/>
      <c r="O486" s="144"/>
      <c r="P486" s="142" t="s">
        <v>7391</v>
      </c>
      <c r="Q486" s="142" t="s">
        <v>7392</v>
      </c>
      <c r="R486" s="142" t="s">
        <v>7393</v>
      </c>
      <c r="S486" s="142" t="s">
        <v>7394</v>
      </c>
      <c r="T486" s="142" t="s">
        <v>7395</v>
      </c>
      <c r="U486" s="144"/>
      <c r="V486" s="144"/>
      <c r="W486" s="142" t="s">
        <v>7396</v>
      </c>
      <c r="X486" s="142" t="s">
        <v>7397</v>
      </c>
      <c r="Y486" s="142" t="s">
        <v>7398</v>
      </c>
      <c r="Z486" s="142" t="s">
        <v>7399</v>
      </c>
      <c r="AA486" s="142" t="s">
        <v>7400</v>
      </c>
      <c r="AB486" s="144"/>
      <c r="AC486" s="144"/>
      <c r="AD486" s="142" t="s">
        <v>7401</v>
      </c>
      <c r="AE486" s="142" t="s">
        <v>7402</v>
      </c>
      <c r="AF486" s="142" t="s">
        <v>7403</v>
      </c>
      <c r="AG486" s="142" t="s">
        <v>7404</v>
      </c>
      <c r="AH486" s="142" t="s">
        <v>7405</v>
      </c>
      <c r="AI486" s="144"/>
      <c r="AJ486" s="156"/>
      <c r="AK486" s="156"/>
      <c r="AL486" s="156">
        <f t="shared" si="21"/>
        <v>0</v>
      </c>
      <c r="AM486" s="156"/>
      <c r="AN486" s="156"/>
      <c r="AO486" s="156"/>
      <c r="AP486" s="156"/>
      <c r="AQ486" s="156"/>
      <c r="AR486" s="156"/>
      <c r="AS486" s="156"/>
      <c r="AT486" s="156"/>
      <c r="AU486" s="156"/>
      <c r="AV486" s="156"/>
      <c r="AW486" s="156"/>
      <c r="AX486" s="242"/>
      <c r="AY486" s="243"/>
      <c r="AZ486" s="156">
        <f t="shared" si="22"/>
        <v>22</v>
      </c>
      <c r="BA486" s="156">
        <f t="shared" si="23"/>
        <v>22</v>
      </c>
      <c r="BB486" s="156">
        <f>VLOOKUP(A486,过21点!A:AS,45,0)</f>
        <v>22</v>
      </c>
      <c r="BC486" s="156">
        <f>VLOOKUP(A486,过21点!A:AT,46,0)</f>
        <v>22</v>
      </c>
      <c r="BD486" s="156"/>
      <c r="BE486" s="156">
        <f>VLOOKUP(A486,过21点!A:AV,48,0)</f>
        <v>4.25</v>
      </c>
      <c r="BF486" s="156"/>
      <c r="BG486" s="156"/>
    </row>
    <row r="487" customHeight="1" spans="1:59">
      <c r="A487" s="247" t="s">
        <v>7406</v>
      </c>
      <c r="B487" s="199" t="s">
        <v>53</v>
      </c>
      <c r="C487" s="199" t="s">
        <v>7383</v>
      </c>
      <c r="D487" s="199" t="s">
        <v>1966</v>
      </c>
      <c r="E487" s="142" t="s">
        <v>7407</v>
      </c>
      <c r="F487" s="142" t="s">
        <v>7408</v>
      </c>
      <c r="G487" s="144"/>
      <c r="H487" s="144"/>
      <c r="I487" s="142" t="s">
        <v>7409</v>
      </c>
      <c r="J487" s="142" t="s">
        <v>7410</v>
      </c>
      <c r="K487" s="142" t="s">
        <v>7411</v>
      </c>
      <c r="L487" s="142" t="s">
        <v>7412</v>
      </c>
      <c r="M487" s="142" t="s">
        <v>6083</v>
      </c>
      <c r="N487" s="144"/>
      <c r="O487" s="144"/>
      <c r="P487" s="142" t="s">
        <v>7413</v>
      </c>
      <c r="Q487" s="142" t="s">
        <v>7414</v>
      </c>
      <c r="R487" s="155" t="s">
        <v>7415</v>
      </c>
      <c r="S487" s="142" t="s">
        <v>6206</v>
      </c>
      <c r="T487" s="155" t="s">
        <v>7118</v>
      </c>
      <c r="U487" s="144"/>
      <c r="V487" s="144"/>
      <c r="W487" s="142" t="s">
        <v>7416</v>
      </c>
      <c r="X487" s="142" t="s">
        <v>7417</v>
      </c>
      <c r="Y487" s="144" t="s">
        <v>7418</v>
      </c>
      <c r="Z487" s="142" t="s">
        <v>7419</v>
      </c>
      <c r="AA487" s="142" t="s">
        <v>7420</v>
      </c>
      <c r="AB487" s="144"/>
      <c r="AC487" s="144"/>
      <c r="AD487" s="142" t="s">
        <v>7421</v>
      </c>
      <c r="AE487" s="142" t="s">
        <v>7422</v>
      </c>
      <c r="AF487" s="142" t="s">
        <v>7423</v>
      </c>
      <c r="AG487" s="144" t="s">
        <v>7424</v>
      </c>
      <c r="AH487" s="142" t="s">
        <v>7425</v>
      </c>
      <c r="AI487" s="144"/>
      <c r="AJ487" s="156"/>
      <c r="AK487" s="156"/>
      <c r="AL487" s="156">
        <f t="shared" si="21"/>
        <v>0</v>
      </c>
      <c r="AM487" s="156"/>
      <c r="AN487" s="156"/>
      <c r="AO487" s="156"/>
      <c r="AP487" s="156"/>
      <c r="AQ487" s="156"/>
      <c r="AR487" s="156"/>
      <c r="AS487" s="156"/>
      <c r="AT487" s="156"/>
      <c r="AU487" s="156"/>
      <c r="AV487" s="156"/>
      <c r="AW487" s="156"/>
      <c r="AX487" s="242"/>
      <c r="AY487" s="243"/>
      <c r="AZ487" s="156">
        <f t="shared" si="22"/>
        <v>22</v>
      </c>
      <c r="BA487" s="156">
        <f t="shared" si="23"/>
        <v>22</v>
      </c>
      <c r="BB487" s="156">
        <f>VLOOKUP(A487,过21点!A:AS,45,0)</f>
        <v>17</v>
      </c>
      <c r="BC487" s="156">
        <f>VLOOKUP(A487,过21点!A:AT,46,0)</f>
        <v>20</v>
      </c>
      <c r="BD487" s="156"/>
      <c r="BE487" s="156">
        <f>VLOOKUP(A487,过21点!A:AV,48,0)</f>
        <v>0.75</v>
      </c>
      <c r="BF487" s="156"/>
      <c r="BG487" s="156"/>
    </row>
    <row r="488" customHeight="1" spans="1:59">
      <c r="A488" s="247" t="s">
        <v>7426</v>
      </c>
      <c r="B488" s="199" t="s">
        <v>53</v>
      </c>
      <c r="C488" s="199" t="s">
        <v>7383</v>
      </c>
      <c r="D488" s="199" t="s">
        <v>115</v>
      </c>
      <c r="E488" s="142" t="s">
        <v>7427</v>
      </c>
      <c r="F488" s="142" t="s">
        <v>7428</v>
      </c>
      <c r="G488" s="144"/>
      <c r="H488" s="144"/>
      <c r="I488" s="142" t="s">
        <v>7429</v>
      </c>
      <c r="J488" s="142" t="s">
        <v>4892</v>
      </c>
      <c r="K488" s="141"/>
      <c r="L488" s="144" t="s">
        <v>7430</v>
      </c>
      <c r="M488" s="144" t="s">
        <v>7431</v>
      </c>
      <c r="N488" s="144"/>
      <c r="O488" s="144"/>
      <c r="P488" s="144" t="s">
        <v>7432</v>
      </c>
      <c r="Q488" s="142" t="s">
        <v>7433</v>
      </c>
      <c r="R488" s="142" t="s">
        <v>7434</v>
      </c>
      <c r="S488" s="142" t="s">
        <v>2094</v>
      </c>
      <c r="T488" s="142" t="s">
        <v>7435</v>
      </c>
      <c r="U488" s="144"/>
      <c r="V488" s="144"/>
      <c r="W488" s="142" t="s">
        <v>7436</v>
      </c>
      <c r="X488" s="142" t="s">
        <v>7437</v>
      </c>
      <c r="Y488" s="142" t="s">
        <v>7438</v>
      </c>
      <c r="Z488" s="142" t="s">
        <v>7439</v>
      </c>
      <c r="AA488" s="142" t="s">
        <v>7440</v>
      </c>
      <c r="AB488" s="144"/>
      <c r="AC488" s="144"/>
      <c r="AD488" s="155" t="s">
        <v>2243</v>
      </c>
      <c r="AE488" s="142" t="s">
        <v>7441</v>
      </c>
      <c r="AF488" s="142" t="s">
        <v>7442</v>
      </c>
      <c r="AG488" s="142" t="s">
        <v>7443</v>
      </c>
      <c r="AH488" s="142" t="s">
        <v>7444</v>
      </c>
      <c r="AI488" s="144"/>
      <c r="AJ488" s="156"/>
      <c r="AK488" s="156"/>
      <c r="AL488" s="156">
        <f t="shared" si="21"/>
        <v>0</v>
      </c>
      <c r="AM488" s="156"/>
      <c r="AN488" s="156"/>
      <c r="AO488" s="156"/>
      <c r="AP488" s="156"/>
      <c r="AQ488" s="156"/>
      <c r="AR488" s="156"/>
      <c r="AS488" s="156"/>
      <c r="AT488" s="156"/>
      <c r="AU488" s="156"/>
      <c r="AV488" s="156"/>
      <c r="AW488" s="156"/>
      <c r="AX488" s="242"/>
      <c r="AY488" s="243"/>
      <c r="AZ488" s="156">
        <f t="shared" si="22"/>
        <v>22</v>
      </c>
      <c r="BA488" s="156">
        <f t="shared" si="23"/>
        <v>22</v>
      </c>
      <c r="BB488" s="156">
        <f>VLOOKUP(A488,过21点!A:AS,45,0)</f>
        <v>18</v>
      </c>
      <c r="BC488" s="156">
        <f>VLOOKUP(A488,过21点!A:AT,46,0)</f>
        <v>19</v>
      </c>
      <c r="BD488" s="156"/>
      <c r="BE488" s="156">
        <f>VLOOKUP(A488,过21点!A:AV,48,0)</f>
        <v>3.375</v>
      </c>
      <c r="BF488" s="156"/>
      <c r="BG488" s="156"/>
    </row>
    <row r="489" customHeight="1" spans="1:59">
      <c r="A489" s="240" t="s">
        <v>7445</v>
      </c>
      <c r="B489" s="199" t="s">
        <v>53</v>
      </c>
      <c r="C489" s="199" t="s">
        <v>7446</v>
      </c>
      <c r="D489" s="199" t="s">
        <v>2409</v>
      </c>
      <c r="E489" s="144" t="s">
        <v>7447</v>
      </c>
      <c r="F489" s="144" t="s">
        <v>7448</v>
      </c>
      <c r="G489" s="144"/>
      <c r="H489" s="144"/>
      <c r="I489" s="143"/>
      <c r="J489" s="144" t="s">
        <v>7449</v>
      </c>
      <c r="K489" s="144" t="s">
        <v>7450</v>
      </c>
      <c r="L489" s="144" t="s">
        <v>7451</v>
      </c>
      <c r="M489" s="144" t="s">
        <v>7452</v>
      </c>
      <c r="N489" s="144"/>
      <c r="O489" s="144"/>
      <c r="P489" s="144" t="s">
        <v>7453</v>
      </c>
      <c r="Q489" s="144" t="s">
        <v>7454</v>
      </c>
      <c r="R489" s="144" t="s">
        <v>7455</v>
      </c>
      <c r="S489" s="144" t="s">
        <v>7456</v>
      </c>
      <c r="T489" s="144" t="s">
        <v>7457</v>
      </c>
      <c r="U489" s="144"/>
      <c r="V489" s="144"/>
      <c r="W489" s="144" t="s">
        <v>7458</v>
      </c>
      <c r="X489" s="144" t="s">
        <v>7459</v>
      </c>
      <c r="Y489" s="143"/>
      <c r="Z489" s="144" t="s">
        <v>7460</v>
      </c>
      <c r="AA489" s="144" t="s">
        <v>7461</v>
      </c>
      <c r="AB489" s="144"/>
      <c r="AC489" s="144"/>
      <c r="AD489" s="144" t="s">
        <v>7462</v>
      </c>
      <c r="AE489" s="144" t="s">
        <v>7463</v>
      </c>
      <c r="AF489" s="144" t="s">
        <v>7464</v>
      </c>
      <c r="AG489" s="144" t="s">
        <v>7465</v>
      </c>
      <c r="AH489" s="144" t="s">
        <v>7466</v>
      </c>
      <c r="AI489" s="144"/>
      <c r="AJ489" s="156"/>
      <c r="AK489" s="156"/>
      <c r="AL489" s="156">
        <f t="shared" si="21"/>
        <v>0</v>
      </c>
      <c r="AM489" s="156">
        <f>VLOOKUP(A489,匹配!E:L,8,0)</f>
        <v>2</v>
      </c>
      <c r="AN489" s="156">
        <f>VLOOKUP(A489,匹配!E:F,2,0)</f>
        <v>0</v>
      </c>
      <c r="AO489" s="156"/>
      <c r="AP489" s="156">
        <f>VLOOKUP(A489,匹配!E:H,4,0)</f>
        <v>0</v>
      </c>
      <c r="AQ489" s="156">
        <f>VLOOKUP(A489,匹配!E:N,10,0)</f>
        <v>0</v>
      </c>
      <c r="AR489" s="156">
        <f>VLOOKUP(A489,匹配!E:I,5,0)</f>
        <v>0</v>
      </c>
      <c r="AS489" s="156">
        <f>VLOOKUP(A489,匹配!E:K,7,0)</f>
        <v>0</v>
      </c>
      <c r="AT489" s="156"/>
      <c r="AU489" s="156">
        <f>VLOOKUP(A489,匹配!E:M,9,0)</f>
        <v>0</v>
      </c>
      <c r="AV489" s="156">
        <f>VLOOKUP(A489,离职!A:D,4,0)</f>
        <v>0</v>
      </c>
      <c r="AW489" s="156"/>
      <c r="AX489" s="242"/>
      <c r="AY489" s="243">
        <f>VLOOKUP(A489,离职!A:C,3,0)</f>
        <v>43189</v>
      </c>
      <c r="AZ489" s="156">
        <f t="shared" si="22"/>
        <v>20</v>
      </c>
      <c r="BA489" s="156">
        <f t="shared" si="23"/>
        <v>20</v>
      </c>
      <c r="BB489" s="156">
        <f>VLOOKUP(A489,过21点!A:AS,45,0)</f>
        <v>2</v>
      </c>
      <c r="BC489" s="156">
        <f>VLOOKUP(A489,过21点!A:AT,46,0)</f>
        <v>2</v>
      </c>
      <c r="BD489" s="156"/>
      <c r="BE489" s="156">
        <f>VLOOKUP(A489,过21点!A:AV,48,0)</f>
        <v>0.125</v>
      </c>
      <c r="BF489" s="156"/>
      <c r="BG489" s="156"/>
    </row>
    <row r="490" customHeight="1" spans="1:59">
      <c r="A490" s="240" t="s">
        <v>7467</v>
      </c>
      <c r="B490" s="199" t="s">
        <v>53</v>
      </c>
      <c r="C490" s="199" t="s">
        <v>7446</v>
      </c>
      <c r="D490" s="199" t="s">
        <v>2345</v>
      </c>
      <c r="E490" s="144" t="s">
        <v>3835</v>
      </c>
      <c r="F490" s="144" t="s">
        <v>7468</v>
      </c>
      <c r="G490" s="144"/>
      <c r="H490" s="144"/>
      <c r="I490" s="144" t="s">
        <v>5191</v>
      </c>
      <c r="J490" s="144" t="s">
        <v>7469</v>
      </c>
      <c r="K490" s="144" t="s">
        <v>7470</v>
      </c>
      <c r="L490" s="144" t="s">
        <v>2413</v>
      </c>
      <c r="M490" s="144" t="s">
        <v>3709</v>
      </c>
      <c r="N490" s="144"/>
      <c r="O490" s="144"/>
      <c r="P490" s="144" t="s">
        <v>7471</v>
      </c>
      <c r="Q490" s="144" t="s">
        <v>7472</v>
      </c>
      <c r="R490" s="144" t="s">
        <v>7473</v>
      </c>
      <c r="S490" s="144" t="s">
        <v>3758</v>
      </c>
      <c r="T490" s="144" t="s">
        <v>5799</v>
      </c>
      <c r="U490" s="144"/>
      <c r="V490" s="144"/>
      <c r="W490" s="144" t="s">
        <v>2137</v>
      </c>
      <c r="X490" s="144" t="s">
        <v>3453</v>
      </c>
      <c r="Y490" s="144" t="s">
        <v>2398</v>
      </c>
      <c r="Z490" s="144" t="s">
        <v>7474</v>
      </c>
      <c r="AA490" s="144" t="s">
        <v>3793</v>
      </c>
      <c r="AB490" s="144"/>
      <c r="AC490" s="144"/>
      <c r="AD490" s="144" t="s">
        <v>7475</v>
      </c>
      <c r="AE490" s="144" t="s">
        <v>7476</v>
      </c>
      <c r="AF490" s="142" t="s">
        <v>4634</v>
      </c>
      <c r="AG490" s="144" t="s">
        <v>151</v>
      </c>
      <c r="AH490" s="144"/>
      <c r="AI490" s="144"/>
      <c r="AJ490" s="156"/>
      <c r="AK490" s="156"/>
      <c r="AL490" s="156">
        <f t="shared" si="21"/>
        <v>0</v>
      </c>
      <c r="AM490" s="156"/>
      <c r="AN490" s="156"/>
      <c r="AO490" s="156"/>
      <c r="AP490" s="156"/>
      <c r="AQ490" s="156"/>
      <c r="AR490" s="156"/>
      <c r="AS490" s="156"/>
      <c r="AT490" s="156"/>
      <c r="AU490" s="156"/>
      <c r="AV490" s="156">
        <f>VLOOKUP(A490,离职!A:D,4,0)</f>
        <v>1</v>
      </c>
      <c r="AW490" s="156"/>
      <c r="AX490" s="242"/>
      <c r="AY490" s="243">
        <f>VLOOKUP(A490,离职!A:C,3,0)</f>
        <v>43188</v>
      </c>
      <c r="AZ490" s="156">
        <f t="shared" si="22"/>
        <v>21</v>
      </c>
      <c r="BA490" s="156">
        <f t="shared" si="23"/>
        <v>21</v>
      </c>
      <c r="BB490" s="156">
        <f>VLOOKUP(A490,过21点!A:AS,45,0)</f>
        <v>1</v>
      </c>
      <c r="BC490" s="156">
        <f>VLOOKUP(A490,过21点!A:AT,46,0)</f>
        <v>3</v>
      </c>
      <c r="BD490" s="156"/>
      <c r="BE490" s="156">
        <f>VLOOKUP(A490,过21点!A:AV,48,0)</f>
        <v>0.125</v>
      </c>
      <c r="BF490" s="156"/>
      <c r="BG490" s="156"/>
    </row>
    <row r="491" customHeight="1" spans="1:59">
      <c r="A491" s="247" t="s">
        <v>7477</v>
      </c>
      <c r="B491" s="199" t="s">
        <v>53</v>
      </c>
      <c r="C491" s="199" t="s">
        <v>7446</v>
      </c>
      <c r="D491" s="199" t="s">
        <v>2409</v>
      </c>
      <c r="E491" s="144" t="s">
        <v>7478</v>
      </c>
      <c r="F491" s="144" t="s">
        <v>7479</v>
      </c>
      <c r="G491" s="144"/>
      <c r="H491" s="144"/>
      <c r="I491" s="142" t="s">
        <v>7480</v>
      </c>
      <c r="J491" s="144" t="s">
        <v>2877</v>
      </c>
      <c r="K491" s="144" t="s">
        <v>2860</v>
      </c>
      <c r="L491" s="144" t="s">
        <v>3282</v>
      </c>
      <c r="M491" s="144" t="s">
        <v>3109</v>
      </c>
      <c r="N491" s="144"/>
      <c r="O491" s="144"/>
      <c r="P491" s="144" t="s">
        <v>7481</v>
      </c>
      <c r="Q491" s="144" t="s">
        <v>7482</v>
      </c>
      <c r="R491" s="144" t="s">
        <v>7483</v>
      </c>
      <c r="S491" s="144" t="s">
        <v>7484</v>
      </c>
      <c r="T491" s="144" t="s">
        <v>7485</v>
      </c>
      <c r="U491" s="144"/>
      <c r="V491" s="144"/>
      <c r="W491" s="144" t="s">
        <v>3216</v>
      </c>
      <c r="X491" s="144" t="s">
        <v>7486</v>
      </c>
      <c r="Y491" s="144" t="s">
        <v>692</v>
      </c>
      <c r="Z491" s="144" t="s">
        <v>7487</v>
      </c>
      <c r="AA491" s="144" t="s">
        <v>418</v>
      </c>
      <c r="AB491" s="144"/>
      <c r="AC491" s="144"/>
      <c r="AD491" s="144" t="s">
        <v>865</v>
      </c>
      <c r="AE491" s="144" t="s">
        <v>7488</v>
      </c>
      <c r="AF491" s="144" t="s">
        <v>163</v>
      </c>
      <c r="AG491" s="144" t="s">
        <v>4973</v>
      </c>
      <c r="AH491" s="144" t="s">
        <v>7489</v>
      </c>
      <c r="AI491" s="144"/>
      <c r="AJ491" s="156"/>
      <c r="AK491" s="156"/>
      <c r="AL491" s="156">
        <f t="shared" si="21"/>
        <v>0</v>
      </c>
      <c r="AM491" s="156"/>
      <c r="AN491" s="156"/>
      <c r="AO491" s="156"/>
      <c r="AP491" s="156"/>
      <c r="AQ491" s="156"/>
      <c r="AR491" s="156"/>
      <c r="AS491" s="156"/>
      <c r="AT491" s="156"/>
      <c r="AU491" s="156"/>
      <c r="AV491" s="156"/>
      <c r="AW491" s="156"/>
      <c r="AX491" s="242"/>
      <c r="AY491" s="243"/>
      <c r="AZ491" s="156">
        <f t="shared" si="22"/>
        <v>22</v>
      </c>
      <c r="BA491" s="156">
        <f t="shared" si="23"/>
        <v>22</v>
      </c>
      <c r="BB491" s="156">
        <f>VLOOKUP(A491,过21点!A:AS,45,0)</f>
        <v>0</v>
      </c>
      <c r="BC491" s="156">
        <f>VLOOKUP(A491,过21点!A:AT,46,0)</f>
        <v>2</v>
      </c>
      <c r="BD491" s="156"/>
      <c r="BE491" s="156">
        <f>VLOOKUP(A491,过21点!A:AV,48,0)</f>
        <v>0</v>
      </c>
      <c r="BF491" s="156"/>
      <c r="BG491" s="156"/>
    </row>
    <row r="492" customHeight="1" spans="1:59">
      <c r="A492" s="247" t="s">
        <v>7490</v>
      </c>
      <c r="B492" s="199" t="s">
        <v>53</v>
      </c>
      <c r="C492" s="199" t="s">
        <v>7446</v>
      </c>
      <c r="D492" s="199" t="s">
        <v>2345</v>
      </c>
      <c r="E492" s="144" t="s">
        <v>7491</v>
      </c>
      <c r="F492" s="144" t="s">
        <v>7492</v>
      </c>
      <c r="G492" s="144"/>
      <c r="H492" s="144"/>
      <c r="I492" s="144" t="s">
        <v>7493</v>
      </c>
      <c r="J492" s="144" t="s">
        <v>7494</v>
      </c>
      <c r="K492" s="144" t="s">
        <v>3601</v>
      </c>
      <c r="L492" s="144" t="s">
        <v>7495</v>
      </c>
      <c r="M492" s="144" t="s">
        <v>1960</v>
      </c>
      <c r="N492" s="144"/>
      <c r="O492" s="144"/>
      <c r="P492" s="144" t="s">
        <v>3435</v>
      </c>
      <c r="Q492" s="144" t="s">
        <v>7496</v>
      </c>
      <c r="R492" s="144" t="s">
        <v>2135</v>
      </c>
      <c r="S492" s="144" t="s">
        <v>1817</v>
      </c>
      <c r="T492" s="144" t="s">
        <v>7497</v>
      </c>
      <c r="U492" s="144"/>
      <c r="V492" s="144"/>
      <c r="W492" s="144" t="s">
        <v>7493</v>
      </c>
      <c r="X492" s="144" t="s">
        <v>7498</v>
      </c>
      <c r="Y492" s="144" t="s">
        <v>1999</v>
      </c>
      <c r="Z492" s="144" t="s">
        <v>7499</v>
      </c>
      <c r="AA492" s="144" t="s">
        <v>1805</v>
      </c>
      <c r="AB492" s="144"/>
      <c r="AC492" s="144"/>
      <c r="AD492" s="144" t="s">
        <v>891</v>
      </c>
      <c r="AE492" s="144" t="s">
        <v>7500</v>
      </c>
      <c r="AF492" s="144" t="s">
        <v>7501</v>
      </c>
      <c r="AG492" s="144" t="s">
        <v>7502</v>
      </c>
      <c r="AH492" s="144" t="s">
        <v>7503</v>
      </c>
      <c r="AI492" s="144"/>
      <c r="AJ492" s="156"/>
      <c r="AK492" s="156"/>
      <c r="AL492" s="156">
        <f t="shared" si="21"/>
        <v>0</v>
      </c>
      <c r="AM492" s="156"/>
      <c r="AN492" s="156"/>
      <c r="AO492" s="156"/>
      <c r="AP492" s="156"/>
      <c r="AQ492" s="156"/>
      <c r="AR492" s="156"/>
      <c r="AS492" s="156"/>
      <c r="AT492" s="156"/>
      <c r="AU492" s="156"/>
      <c r="AV492" s="156"/>
      <c r="AW492" s="156"/>
      <c r="AX492" s="242"/>
      <c r="AY492" s="243"/>
      <c r="AZ492" s="156">
        <f t="shared" si="22"/>
        <v>22</v>
      </c>
      <c r="BA492" s="156">
        <f t="shared" si="23"/>
        <v>22</v>
      </c>
      <c r="BB492" s="156">
        <f>VLOOKUP(A492,过21点!A:AS,45,0)</f>
        <v>11</v>
      </c>
      <c r="BC492" s="156">
        <f>VLOOKUP(A492,过21点!A:AT,46,0)</f>
        <v>16</v>
      </c>
      <c r="BD492" s="156"/>
      <c r="BE492" s="156">
        <f>VLOOKUP(A492,过21点!A:AV,48,0)</f>
        <v>0.25</v>
      </c>
      <c r="BF492" s="156"/>
      <c r="BG492" s="156"/>
    </row>
    <row r="493" customHeight="1" spans="1:59">
      <c r="A493" s="247" t="s">
        <v>7504</v>
      </c>
      <c r="B493" s="199" t="s">
        <v>53</v>
      </c>
      <c r="C493" s="199" t="s">
        <v>7505</v>
      </c>
      <c r="D493" s="199" t="s">
        <v>4448</v>
      </c>
      <c r="E493" s="142" t="s">
        <v>7506</v>
      </c>
      <c r="F493" s="142" t="s">
        <v>7507</v>
      </c>
      <c r="G493" s="144"/>
      <c r="H493" s="144"/>
      <c r="I493" s="142" t="s">
        <v>7508</v>
      </c>
      <c r="J493" s="142" t="s">
        <v>7509</v>
      </c>
      <c r="K493" s="142" t="s">
        <v>7510</v>
      </c>
      <c r="L493" s="142" t="s">
        <v>7511</v>
      </c>
      <c r="M493" s="142" t="s">
        <v>7512</v>
      </c>
      <c r="N493" s="144"/>
      <c r="O493" s="144"/>
      <c r="P493" s="142" t="s">
        <v>7513</v>
      </c>
      <c r="Q493" s="142" t="s">
        <v>7514</v>
      </c>
      <c r="R493" s="142" t="s">
        <v>7515</v>
      </c>
      <c r="S493" s="142" t="s">
        <v>7506</v>
      </c>
      <c r="T493" s="142" t="s">
        <v>7516</v>
      </c>
      <c r="U493" s="144"/>
      <c r="V493" s="144"/>
      <c r="W493" s="142" t="s">
        <v>6700</v>
      </c>
      <c r="X493" s="142" t="s">
        <v>7517</v>
      </c>
      <c r="Y493" s="142" t="s">
        <v>7518</v>
      </c>
      <c r="Z493" s="142" t="s">
        <v>7519</v>
      </c>
      <c r="AA493" s="142" t="s">
        <v>7520</v>
      </c>
      <c r="AB493" s="144"/>
      <c r="AC493" s="144"/>
      <c r="AD493" s="142" t="s">
        <v>7521</v>
      </c>
      <c r="AE493" s="142" t="s">
        <v>7522</v>
      </c>
      <c r="AF493" s="142" t="s">
        <v>6359</v>
      </c>
      <c r="AG493" s="142" t="s">
        <v>7523</v>
      </c>
      <c r="AH493" s="142" t="s">
        <v>7524</v>
      </c>
      <c r="AI493" s="144"/>
      <c r="AJ493" s="156"/>
      <c r="AK493" s="156"/>
      <c r="AL493" s="156">
        <f t="shared" si="21"/>
        <v>0</v>
      </c>
      <c r="AM493" s="156"/>
      <c r="AN493" s="156"/>
      <c r="AO493" s="156"/>
      <c r="AP493" s="156"/>
      <c r="AQ493" s="156"/>
      <c r="AR493" s="156"/>
      <c r="AS493" s="156"/>
      <c r="AT493" s="156"/>
      <c r="AU493" s="156"/>
      <c r="AV493" s="156"/>
      <c r="AW493" s="156"/>
      <c r="AX493" s="242"/>
      <c r="AY493" s="243"/>
      <c r="AZ493" s="156">
        <f t="shared" si="22"/>
        <v>22</v>
      </c>
      <c r="BA493" s="156">
        <f t="shared" si="23"/>
        <v>22</v>
      </c>
      <c r="BB493" s="156">
        <f>VLOOKUP(A493,过21点!A:AS,45,0)</f>
        <v>20</v>
      </c>
      <c r="BC493" s="156">
        <f>VLOOKUP(A493,过21点!A:AT,46,0)</f>
        <v>21</v>
      </c>
      <c r="BD493" s="156"/>
      <c r="BE493" s="156">
        <f>VLOOKUP(A493,过21点!A:AV,48,0)</f>
        <v>3.375</v>
      </c>
      <c r="BF493" s="156"/>
      <c r="BG493" s="156"/>
    </row>
    <row r="494" customHeight="1" spans="1:59">
      <c r="A494" s="247" t="s">
        <v>7525</v>
      </c>
      <c r="B494" s="199" t="s">
        <v>53</v>
      </c>
      <c r="C494" s="199" t="s">
        <v>7505</v>
      </c>
      <c r="D494" s="199" t="s">
        <v>4448</v>
      </c>
      <c r="E494" s="142" t="s">
        <v>6255</v>
      </c>
      <c r="F494" s="142" t="s">
        <v>7007</v>
      </c>
      <c r="G494" s="144"/>
      <c r="H494" s="144"/>
      <c r="I494" s="144" t="s">
        <v>7526</v>
      </c>
      <c r="J494" s="142" t="s">
        <v>7527</v>
      </c>
      <c r="K494" s="142" t="s">
        <v>7528</v>
      </c>
      <c r="L494" s="142" t="s">
        <v>7529</v>
      </c>
      <c r="M494" s="142" t="s">
        <v>7530</v>
      </c>
      <c r="N494" s="144"/>
      <c r="O494" s="144"/>
      <c r="P494" s="144" t="s">
        <v>5072</v>
      </c>
      <c r="Q494" s="142" t="s">
        <v>7531</v>
      </c>
      <c r="R494" s="142" t="s">
        <v>7532</v>
      </c>
      <c r="S494" s="142" t="s">
        <v>7533</v>
      </c>
      <c r="T494" s="142" t="s">
        <v>7534</v>
      </c>
      <c r="U494" s="144"/>
      <c r="V494" s="144"/>
      <c r="W494" s="142" t="s">
        <v>7535</v>
      </c>
      <c r="X494" s="142" t="s">
        <v>7536</v>
      </c>
      <c r="Y494" s="142" t="s">
        <v>7537</v>
      </c>
      <c r="Z494" s="142" t="s">
        <v>7538</v>
      </c>
      <c r="AA494" s="142" t="s">
        <v>7539</v>
      </c>
      <c r="AB494" s="144"/>
      <c r="AC494" s="144"/>
      <c r="AD494" s="144" t="s">
        <v>7540</v>
      </c>
      <c r="AE494" s="142" t="s">
        <v>7541</v>
      </c>
      <c r="AF494" s="142" t="s">
        <v>7542</v>
      </c>
      <c r="AG494" s="142" t="s">
        <v>4481</v>
      </c>
      <c r="AH494" s="142" t="s">
        <v>7543</v>
      </c>
      <c r="AI494" s="144"/>
      <c r="AJ494" s="156"/>
      <c r="AK494" s="156"/>
      <c r="AL494" s="156">
        <f t="shared" si="21"/>
        <v>0</v>
      </c>
      <c r="AM494" s="156"/>
      <c r="AN494" s="156"/>
      <c r="AO494" s="156"/>
      <c r="AP494" s="156"/>
      <c r="AQ494" s="156"/>
      <c r="AR494" s="156"/>
      <c r="AS494" s="156"/>
      <c r="AT494" s="156"/>
      <c r="AU494" s="156"/>
      <c r="AV494" s="156"/>
      <c r="AW494" s="156"/>
      <c r="AX494" s="242"/>
      <c r="AY494" s="243"/>
      <c r="AZ494" s="156">
        <f t="shared" si="22"/>
        <v>22</v>
      </c>
      <c r="BA494" s="156">
        <f t="shared" si="23"/>
        <v>22</v>
      </c>
      <c r="BB494" s="156">
        <f>VLOOKUP(A494,过21点!A:AS,45,0)</f>
        <v>15</v>
      </c>
      <c r="BC494" s="156">
        <f>VLOOKUP(A494,过21点!A:AT,46,0)</f>
        <v>21</v>
      </c>
      <c r="BD494" s="156"/>
      <c r="BE494" s="156">
        <f>VLOOKUP(A494,过21点!A:AV,48,0)</f>
        <v>0.625</v>
      </c>
      <c r="BF494" s="156"/>
      <c r="BG494" s="156"/>
    </row>
    <row r="495" customHeight="1" spans="1:59">
      <c r="A495" s="247" t="s">
        <v>7544</v>
      </c>
      <c r="B495" s="199" t="s">
        <v>53</v>
      </c>
      <c r="C495" s="199" t="s">
        <v>7505</v>
      </c>
      <c r="D495" s="199" t="s">
        <v>4448</v>
      </c>
      <c r="E495" s="142" t="s">
        <v>7545</v>
      </c>
      <c r="F495" s="142" t="s">
        <v>7546</v>
      </c>
      <c r="G495" s="144"/>
      <c r="H495" s="144"/>
      <c r="I495" s="142" t="s">
        <v>7547</v>
      </c>
      <c r="J495" s="142" t="s">
        <v>7548</v>
      </c>
      <c r="K495" s="142" t="s">
        <v>7549</v>
      </c>
      <c r="L495" s="142" t="s">
        <v>7550</v>
      </c>
      <c r="M495" s="142" t="s">
        <v>7551</v>
      </c>
      <c r="N495" s="144"/>
      <c r="O495" s="144"/>
      <c r="P495" s="142" t="s">
        <v>7552</v>
      </c>
      <c r="Q495" s="142" t="s">
        <v>7553</v>
      </c>
      <c r="R495" s="142" t="s">
        <v>7554</v>
      </c>
      <c r="S495" s="142" t="s">
        <v>7555</v>
      </c>
      <c r="T495" s="142" t="s">
        <v>7556</v>
      </c>
      <c r="U495" s="144"/>
      <c r="V495" s="144"/>
      <c r="W495" s="142" t="s">
        <v>7557</v>
      </c>
      <c r="X495" s="142" t="s">
        <v>7558</v>
      </c>
      <c r="Y495" s="142" t="s">
        <v>7559</v>
      </c>
      <c r="Z495" s="142" t="s">
        <v>7560</v>
      </c>
      <c r="AA495" s="142" t="s">
        <v>7561</v>
      </c>
      <c r="AB495" s="144"/>
      <c r="AC495" s="144"/>
      <c r="AD495" s="144" t="s">
        <v>7562</v>
      </c>
      <c r="AE495" s="142" t="s">
        <v>7563</v>
      </c>
      <c r="AF495" s="142" t="s">
        <v>7564</v>
      </c>
      <c r="AG495" s="142" t="s">
        <v>7443</v>
      </c>
      <c r="AH495" s="142" t="s">
        <v>6530</v>
      </c>
      <c r="AI495" s="144"/>
      <c r="AJ495" s="156"/>
      <c r="AK495" s="156"/>
      <c r="AL495" s="156">
        <f t="shared" si="21"/>
        <v>0</v>
      </c>
      <c r="AM495" s="156"/>
      <c r="AN495" s="156"/>
      <c r="AO495" s="156"/>
      <c r="AP495" s="156"/>
      <c r="AQ495" s="156"/>
      <c r="AR495" s="156"/>
      <c r="AS495" s="156"/>
      <c r="AT495" s="156"/>
      <c r="AU495" s="156"/>
      <c r="AV495" s="156"/>
      <c r="AW495" s="156"/>
      <c r="AX495" s="242"/>
      <c r="AY495" s="243"/>
      <c r="AZ495" s="156">
        <f t="shared" si="22"/>
        <v>22</v>
      </c>
      <c r="BA495" s="156">
        <f t="shared" si="23"/>
        <v>22</v>
      </c>
      <c r="BB495" s="156">
        <f>VLOOKUP(A495,过21点!A:AS,45,0)</f>
        <v>19</v>
      </c>
      <c r="BC495" s="156">
        <f>VLOOKUP(A495,过21点!A:AT,46,0)</f>
        <v>20</v>
      </c>
      <c r="BD495" s="156"/>
      <c r="BE495" s="156">
        <f>VLOOKUP(A495,过21点!A:AV,48,0)</f>
        <v>3.5</v>
      </c>
      <c r="BF495" s="156"/>
      <c r="BG495" s="156"/>
    </row>
    <row r="496" customHeight="1" spans="1:59">
      <c r="A496" s="247" t="s">
        <v>7565</v>
      </c>
      <c r="B496" s="199" t="s">
        <v>53</v>
      </c>
      <c r="C496" s="199" t="s">
        <v>7505</v>
      </c>
      <c r="D496" s="199" t="s">
        <v>4448</v>
      </c>
      <c r="E496" s="144" t="s">
        <v>7566</v>
      </c>
      <c r="F496" s="144" t="s">
        <v>6622</v>
      </c>
      <c r="G496" s="144"/>
      <c r="H496" s="144"/>
      <c r="I496" s="144" t="s">
        <v>3621</v>
      </c>
      <c r="J496" s="144" t="s">
        <v>7567</v>
      </c>
      <c r="K496" s="144" t="s">
        <v>7568</v>
      </c>
      <c r="L496" s="144" t="s">
        <v>7569</v>
      </c>
      <c r="M496" s="144" t="s">
        <v>7570</v>
      </c>
      <c r="N496" s="144"/>
      <c r="O496" s="144"/>
      <c r="P496" s="144" t="s">
        <v>7571</v>
      </c>
      <c r="Q496" s="144" t="s">
        <v>7572</v>
      </c>
      <c r="R496" s="144" t="s">
        <v>7573</v>
      </c>
      <c r="S496" s="142" t="s">
        <v>7574</v>
      </c>
      <c r="T496" s="144" t="s">
        <v>7575</v>
      </c>
      <c r="U496" s="144"/>
      <c r="V496" s="144"/>
      <c r="W496" s="142" t="s">
        <v>7436</v>
      </c>
      <c r="X496" s="142" t="s">
        <v>7576</v>
      </c>
      <c r="Y496" s="142" t="s">
        <v>7577</v>
      </c>
      <c r="Z496" s="142" t="s">
        <v>7578</v>
      </c>
      <c r="AA496" s="142" t="s">
        <v>7579</v>
      </c>
      <c r="AB496" s="144"/>
      <c r="AC496" s="144"/>
      <c r="AD496" s="142" t="s">
        <v>7580</v>
      </c>
      <c r="AE496" s="142" t="s">
        <v>7581</v>
      </c>
      <c r="AF496" s="142" t="s">
        <v>3486</v>
      </c>
      <c r="AG496" s="144" t="s">
        <v>7582</v>
      </c>
      <c r="AH496" s="142" t="s">
        <v>7583</v>
      </c>
      <c r="AI496" s="144"/>
      <c r="AJ496" s="156"/>
      <c r="AK496" s="156"/>
      <c r="AL496" s="156">
        <f t="shared" si="21"/>
        <v>0</v>
      </c>
      <c r="AM496" s="156"/>
      <c r="AN496" s="156"/>
      <c r="AO496" s="156"/>
      <c r="AP496" s="156"/>
      <c r="AQ496" s="156"/>
      <c r="AR496" s="156"/>
      <c r="AS496" s="156"/>
      <c r="AT496" s="156"/>
      <c r="AU496" s="156"/>
      <c r="AV496" s="156"/>
      <c r="AW496" s="156"/>
      <c r="AX496" s="242"/>
      <c r="AY496" s="243"/>
      <c r="AZ496" s="156">
        <f t="shared" si="22"/>
        <v>22</v>
      </c>
      <c r="BA496" s="156">
        <f t="shared" si="23"/>
        <v>22</v>
      </c>
      <c r="BB496" s="156">
        <f>VLOOKUP(A496,过21点!A:AS,45,0)</f>
        <v>21</v>
      </c>
      <c r="BC496" s="156">
        <f>VLOOKUP(A496,过21点!A:AT,46,0)</f>
        <v>22</v>
      </c>
      <c r="BD496" s="156"/>
      <c r="BE496" s="156">
        <f>VLOOKUP(A496,过21点!A:AV,48,0)</f>
        <v>3</v>
      </c>
      <c r="BF496" s="156"/>
      <c r="BG496" s="156"/>
    </row>
    <row r="497" customHeight="1" spans="1:59">
      <c r="A497" s="247" t="s">
        <v>7584</v>
      </c>
      <c r="B497" s="199" t="s">
        <v>53</v>
      </c>
      <c r="C497" s="199" t="s">
        <v>7505</v>
      </c>
      <c r="D497" s="199" t="s">
        <v>4448</v>
      </c>
      <c r="E497" s="142" t="s">
        <v>5037</v>
      </c>
      <c r="F497" s="142" t="s">
        <v>2283</v>
      </c>
      <c r="G497" s="144"/>
      <c r="H497" s="144"/>
      <c r="I497" s="142" t="s">
        <v>7585</v>
      </c>
      <c r="J497" s="142" t="s">
        <v>7586</v>
      </c>
      <c r="K497" s="142" t="s">
        <v>2160</v>
      </c>
      <c r="L497" s="142" t="s">
        <v>7585</v>
      </c>
      <c r="M497" s="142" t="s">
        <v>7587</v>
      </c>
      <c r="N497" s="144"/>
      <c r="O497" s="144"/>
      <c r="P497" s="144" t="s">
        <v>4513</v>
      </c>
      <c r="Q497" s="144" t="s">
        <v>5188</v>
      </c>
      <c r="R497" s="144" t="s">
        <v>7588</v>
      </c>
      <c r="S497" s="142" t="s">
        <v>7589</v>
      </c>
      <c r="T497" s="142" t="s">
        <v>7534</v>
      </c>
      <c r="U497" s="144"/>
      <c r="V497" s="144"/>
      <c r="W497" s="142" t="s">
        <v>7590</v>
      </c>
      <c r="X497" s="142" t="s">
        <v>7591</v>
      </c>
      <c r="Y497" s="142" t="s">
        <v>7592</v>
      </c>
      <c r="Z497" s="142" t="s">
        <v>2095</v>
      </c>
      <c r="AA497" s="144" t="s">
        <v>7593</v>
      </c>
      <c r="AB497" s="144"/>
      <c r="AC497" s="144"/>
      <c r="AD497" s="142" t="s">
        <v>7594</v>
      </c>
      <c r="AE497" s="142" t="s">
        <v>6617</v>
      </c>
      <c r="AF497" s="142" t="s">
        <v>7595</v>
      </c>
      <c r="AG497" s="142" t="s">
        <v>6964</v>
      </c>
      <c r="AH497" s="142" t="s">
        <v>7330</v>
      </c>
      <c r="AI497" s="144"/>
      <c r="AJ497" s="156"/>
      <c r="AK497" s="156"/>
      <c r="AL497" s="156">
        <f t="shared" si="21"/>
        <v>0</v>
      </c>
      <c r="AM497" s="156"/>
      <c r="AN497" s="156"/>
      <c r="AO497" s="156"/>
      <c r="AP497" s="156"/>
      <c r="AQ497" s="156"/>
      <c r="AR497" s="156"/>
      <c r="AS497" s="156"/>
      <c r="AT497" s="156"/>
      <c r="AU497" s="156"/>
      <c r="AV497" s="156"/>
      <c r="AW497" s="156"/>
      <c r="AX497" s="242"/>
      <c r="AY497" s="243"/>
      <c r="AZ497" s="156">
        <f t="shared" si="22"/>
        <v>22</v>
      </c>
      <c r="BA497" s="156">
        <f t="shared" si="23"/>
        <v>22</v>
      </c>
      <c r="BB497" s="156">
        <f>VLOOKUP(A497,过21点!A:AS,45,0)</f>
        <v>3</v>
      </c>
      <c r="BC497" s="156">
        <f>VLOOKUP(A497,过21点!A:AT,46,0)</f>
        <v>19</v>
      </c>
      <c r="BD497" s="156"/>
      <c r="BE497" s="156">
        <f>VLOOKUP(A497,过21点!A:AV,48,0)</f>
        <v>0</v>
      </c>
      <c r="BF497" s="156"/>
      <c r="BG497" s="156"/>
    </row>
    <row r="498" customHeight="1" spans="1:59">
      <c r="A498" s="247" t="s">
        <v>7596</v>
      </c>
      <c r="B498" s="199" t="s">
        <v>53</v>
      </c>
      <c r="C498" s="199" t="s">
        <v>7505</v>
      </c>
      <c r="D498" s="199" t="s">
        <v>4448</v>
      </c>
      <c r="E498" s="142" t="s">
        <v>7597</v>
      </c>
      <c r="F498" s="144" t="s">
        <v>320</v>
      </c>
      <c r="G498" s="144"/>
      <c r="H498" s="144"/>
      <c r="I498" s="144" t="s">
        <v>2180</v>
      </c>
      <c r="J498" s="142" t="s">
        <v>7598</v>
      </c>
      <c r="K498" s="144" t="s">
        <v>7599</v>
      </c>
      <c r="L498" s="144" t="s">
        <v>7600</v>
      </c>
      <c r="M498" s="144" t="s">
        <v>4172</v>
      </c>
      <c r="N498" s="144"/>
      <c r="O498" s="144"/>
      <c r="P498" s="144" t="s">
        <v>943</v>
      </c>
      <c r="Q498" s="144" t="s">
        <v>7601</v>
      </c>
      <c r="R498" s="142" t="s">
        <v>7602</v>
      </c>
      <c r="S498" s="142" t="s">
        <v>7603</v>
      </c>
      <c r="T498" s="142" t="s">
        <v>7604</v>
      </c>
      <c r="U498" s="144"/>
      <c r="V498" s="144"/>
      <c r="W498" s="142" t="s">
        <v>7605</v>
      </c>
      <c r="X498" s="142" t="s">
        <v>6185</v>
      </c>
      <c r="Y498" s="142" t="s">
        <v>7296</v>
      </c>
      <c r="Z498" s="142" t="s">
        <v>7606</v>
      </c>
      <c r="AA498" s="143" t="s">
        <v>2872</v>
      </c>
      <c r="AB498" s="144"/>
      <c r="AC498" s="144"/>
      <c r="AD498" s="144" t="s">
        <v>7607</v>
      </c>
      <c r="AE498" s="142" t="s">
        <v>7608</v>
      </c>
      <c r="AF498" s="142" t="s">
        <v>7609</v>
      </c>
      <c r="AG498" s="142" t="s">
        <v>7610</v>
      </c>
      <c r="AH498" s="142" t="s">
        <v>7611</v>
      </c>
      <c r="AI498" s="144"/>
      <c r="AJ498" s="156"/>
      <c r="AK498" s="156"/>
      <c r="AL498" s="156">
        <f t="shared" si="21"/>
        <v>0</v>
      </c>
      <c r="AM498" s="156">
        <f>VLOOKUP(A498,匹配!E:L,8,0)</f>
        <v>0</v>
      </c>
      <c r="AN498" s="156">
        <f>VLOOKUP(A498,匹配!E:F,2,0)</f>
        <v>0</v>
      </c>
      <c r="AO498" s="156"/>
      <c r="AP498" s="156">
        <f>VLOOKUP(A498,匹配!E:H,4,0)</f>
        <v>0</v>
      </c>
      <c r="AQ498" s="156">
        <f>VLOOKUP(A498,匹配!E:N,10,0)</f>
        <v>0</v>
      </c>
      <c r="AR498" s="156">
        <f>VLOOKUP(A498,匹配!E:I,5,0)</f>
        <v>0</v>
      </c>
      <c r="AS498" s="156">
        <f>VLOOKUP(A498,匹配!E:K,7,0)</f>
        <v>0</v>
      </c>
      <c r="AT498" s="156"/>
      <c r="AU498" s="156">
        <f>VLOOKUP(A498,匹配!E:M,9,0)</f>
        <v>0.5</v>
      </c>
      <c r="AV498" s="156"/>
      <c r="AW498" s="156"/>
      <c r="AX498" s="242"/>
      <c r="AY498" s="243"/>
      <c r="AZ498" s="156">
        <f t="shared" si="22"/>
        <v>22</v>
      </c>
      <c r="BA498" s="156">
        <f t="shared" si="23"/>
        <v>22</v>
      </c>
      <c r="BB498" s="156">
        <f>VLOOKUP(A498,过21点!A:AS,45,0)</f>
        <v>8</v>
      </c>
      <c r="BC498" s="156">
        <f>VLOOKUP(A498,过21点!A:AT,46,0)</f>
        <v>13</v>
      </c>
      <c r="BD498" s="156"/>
      <c r="BE498" s="156">
        <f>VLOOKUP(A498,过21点!A:AV,48,0)</f>
        <v>1.75</v>
      </c>
      <c r="BF498" s="156"/>
      <c r="BG498" s="156"/>
    </row>
    <row r="499" customHeight="1" spans="1:59">
      <c r="A499" s="247" t="s">
        <v>7612</v>
      </c>
      <c r="B499" s="199" t="s">
        <v>53</v>
      </c>
      <c r="C499" s="199" t="s">
        <v>7505</v>
      </c>
      <c r="D499" s="199" t="s">
        <v>4425</v>
      </c>
      <c r="E499" s="142" t="s">
        <v>7613</v>
      </c>
      <c r="F499" s="142" t="s">
        <v>7614</v>
      </c>
      <c r="G499" s="144"/>
      <c r="H499" s="144"/>
      <c r="I499" s="142" t="s">
        <v>7615</v>
      </c>
      <c r="J499" s="142" t="s">
        <v>7616</v>
      </c>
      <c r="K499" s="142" t="s">
        <v>7617</v>
      </c>
      <c r="L499" s="142" t="s">
        <v>7389</v>
      </c>
      <c r="M499" s="142" t="s">
        <v>7618</v>
      </c>
      <c r="N499" s="144"/>
      <c r="O499" s="144"/>
      <c r="P499" s="142" t="s">
        <v>7619</v>
      </c>
      <c r="Q499" s="142" t="s">
        <v>7620</v>
      </c>
      <c r="R499" s="142" t="s">
        <v>7621</v>
      </c>
      <c r="S499" s="142" t="s">
        <v>7622</v>
      </c>
      <c r="T499" s="142" t="s">
        <v>7623</v>
      </c>
      <c r="U499" s="144"/>
      <c r="V499" s="144"/>
      <c r="W499" s="142" t="s">
        <v>7624</v>
      </c>
      <c r="X499" s="142" t="s">
        <v>7625</v>
      </c>
      <c r="Y499" s="142" t="s">
        <v>7626</v>
      </c>
      <c r="Z499" s="142" t="s">
        <v>7627</v>
      </c>
      <c r="AA499" s="142" t="s">
        <v>7628</v>
      </c>
      <c r="AB499" s="144"/>
      <c r="AC499" s="144"/>
      <c r="AD499" s="142" t="s">
        <v>7629</v>
      </c>
      <c r="AE499" s="142" t="s">
        <v>7630</v>
      </c>
      <c r="AF499" s="142" t="s">
        <v>7631</v>
      </c>
      <c r="AG499" s="142" t="s">
        <v>7632</v>
      </c>
      <c r="AH499" s="142" t="s">
        <v>7633</v>
      </c>
      <c r="AI499" s="144"/>
      <c r="AJ499" s="156"/>
      <c r="AK499" s="156"/>
      <c r="AL499" s="156">
        <f t="shared" si="21"/>
        <v>0</v>
      </c>
      <c r="AM499" s="156"/>
      <c r="AN499" s="156"/>
      <c r="AO499" s="156"/>
      <c r="AP499" s="156"/>
      <c r="AQ499" s="156"/>
      <c r="AR499" s="156"/>
      <c r="AS499" s="156"/>
      <c r="AT499" s="156"/>
      <c r="AU499" s="156"/>
      <c r="AV499" s="156"/>
      <c r="AW499" s="156"/>
      <c r="AX499" s="242"/>
      <c r="AY499" s="243"/>
      <c r="AZ499" s="156">
        <f t="shared" si="22"/>
        <v>22</v>
      </c>
      <c r="BA499" s="156">
        <f t="shared" si="23"/>
        <v>22</v>
      </c>
      <c r="BB499" s="156">
        <f>VLOOKUP(A499,过21点!A:AS,45,0)</f>
        <v>17</v>
      </c>
      <c r="BC499" s="156">
        <f>VLOOKUP(A499,过21点!A:AT,46,0)</f>
        <v>18</v>
      </c>
      <c r="BD499" s="156"/>
      <c r="BE499" s="156">
        <f>VLOOKUP(A499,过21点!A:AV,48,0)</f>
        <v>2.5</v>
      </c>
      <c r="BF499" s="156"/>
      <c r="BG499" s="156"/>
    </row>
    <row r="500" customHeight="1" spans="1:59">
      <c r="A500" s="247" t="s">
        <v>7634</v>
      </c>
      <c r="B500" s="199" t="s">
        <v>53</v>
      </c>
      <c r="C500" s="199" t="s">
        <v>7505</v>
      </c>
      <c r="D500" s="199" t="s">
        <v>4448</v>
      </c>
      <c r="E500" s="142" t="s">
        <v>7635</v>
      </c>
      <c r="F500" s="142" t="s">
        <v>7636</v>
      </c>
      <c r="G500" s="144"/>
      <c r="H500" s="144"/>
      <c r="I500" s="142" t="s">
        <v>7637</v>
      </c>
      <c r="J500" s="142" t="s">
        <v>7638</v>
      </c>
      <c r="K500" s="142" t="s">
        <v>7639</v>
      </c>
      <c r="L500" s="142" t="s">
        <v>7640</v>
      </c>
      <c r="M500" s="142" t="s">
        <v>7641</v>
      </c>
      <c r="N500" s="144"/>
      <c r="O500" s="144"/>
      <c r="P500" s="142" t="s">
        <v>7642</v>
      </c>
      <c r="Q500" s="142" t="s">
        <v>7643</v>
      </c>
      <c r="R500" s="142" t="s">
        <v>7644</v>
      </c>
      <c r="S500" s="142" t="s">
        <v>7645</v>
      </c>
      <c r="T500" s="142" t="s">
        <v>7646</v>
      </c>
      <c r="U500" s="144"/>
      <c r="V500" s="144"/>
      <c r="W500" s="142" t="s">
        <v>7647</v>
      </c>
      <c r="X500" s="142" t="s">
        <v>7648</v>
      </c>
      <c r="Y500" s="142" t="s">
        <v>7649</v>
      </c>
      <c r="Z500" s="142" t="s">
        <v>7650</v>
      </c>
      <c r="AA500" s="142" t="s">
        <v>7651</v>
      </c>
      <c r="AB500" s="144"/>
      <c r="AC500" s="144"/>
      <c r="AD500" s="142" t="s">
        <v>7652</v>
      </c>
      <c r="AE500" s="142" t="s">
        <v>7653</v>
      </c>
      <c r="AF500" s="142" t="s">
        <v>7654</v>
      </c>
      <c r="AG500" s="142" t="s">
        <v>7655</v>
      </c>
      <c r="AH500" s="142" t="s">
        <v>7656</v>
      </c>
      <c r="AI500" s="144"/>
      <c r="AJ500" s="156"/>
      <c r="AK500" s="156"/>
      <c r="AL500" s="156">
        <f t="shared" si="21"/>
        <v>0</v>
      </c>
      <c r="AM500" s="156"/>
      <c r="AN500" s="156"/>
      <c r="AO500" s="156"/>
      <c r="AP500" s="156"/>
      <c r="AQ500" s="156"/>
      <c r="AR500" s="156"/>
      <c r="AS500" s="156"/>
      <c r="AT500" s="156"/>
      <c r="AU500" s="156"/>
      <c r="AV500" s="156"/>
      <c r="AW500" s="156"/>
      <c r="AX500" s="242"/>
      <c r="AY500" s="243"/>
      <c r="AZ500" s="156">
        <f t="shared" si="22"/>
        <v>22</v>
      </c>
      <c r="BA500" s="156">
        <f t="shared" si="23"/>
        <v>22</v>
      </c>
      <c r="BB500" s="156">
        <f>VLOOKUP(A500,过21点!A:AS,45,0)</f>
        <v>19</v>
      </c>
      <c r="BC500" s="156">
        <f>VLOOKUP(A500,过21点!A:AT,46,0)</f>
        <v>21</v>
      </c>
      <c r="BD500" s="156"/>
      <c r="BE500" s="156">
        <f>VLOOKUP(A500,过21点!A:AV,48,0)</f>
        <v>1.75</v>
      </c>
      <c r="BF500" s="156"/>
      <c r="BG500" s="156"/>
    </row>
    <row r="501" customHeight="1" spans="1:59">
      <c r="A501" s="247" t="s">
        <v>7657</v>
      </c>
      <c r="B501" s="199" t="s">
        <v>53</v>
      </c>
      <c r="C501" s="199" t="s">
        <v>7658</v>
      </c>
      <c r="D501" s="199" t="s">
        <v>5349</v>
      </c>
      <c r="E501" s="143" t="s">
        <v>71</v>
      </c>
      <c r="F501" s="142" t="s">
        <v>7659</v>
      </c>
      <c r="G501" s="144"/>
      <c r="H501" s="144"/>
      <c r="I501" s="142" t="s">
        <v>2293</v>
      </c>
      <c r="J501" s="144" t="s">
        <v>7660</v>
      </c>
      <c r="K501" s="142" t="s">
        <v>6260</v>
      </c>
      <c r="L501" s="142" t="s">
        <v>2165</v>
      </c>
      <c r="M501" s="143"/>
      <c r="N501" s="144"/>
      <c r="O501" s="144"/>
      <c r="P501" s="142" t="s">
        <v>7661</v>
      </c>
      <c r="Q501" s="142" t="s">
        <v>7662</v>
      </c>
      <c r="R501" s="142" t="s">
        <v>7663</v>
      </c>
      <c r="S501" s="142" t="s">
        <v>6208</v>
      </c>
      <c r="T501" s="142" t="s">
        <v>3263</v>
      </c>
      <c r="U501" s="144"/>
      <c r="V501" s="144"/>
      <c r="W501" s="142" t="s">
        <v>5175</v>
      </c>
      <c r="X501" s="142" t="s">
        <v>7664</v>
      </c>
      <c r="Y501" s="142" t="s">
        <v>7665</v>
      </c>
      <c r="Z501" s="142" t="s">
        <v>7666</v>
      </c>
      <c r="AA501" s="142" t="s">
        <v>7667</v>
      </c>
      <c r="AB501" s="144"/>
      <c r="AC501" s="144"/>
      <c r="AD501" s="142" t="s">
        <v>7668</v>
      </c>
      <c r="AE501" s="142" t="s">
        <v>7669</v>
      </c>
      <c r="AF501" s="142" t="s">
        <v>7670</v>
      </c>
      <c r="AG501" s="142" t="s">
        <v>3735</v>
      </c>
      <c r="AH501" s="143"/>
      <c r="AI501" s="144"/>
      <c r="AJ501" s="156"/>
      <c r="AK501" s="156">
        <f>VLOOKUP(A501,匹配!A:B,2,0)</f>
        <v>2</v>
      </c>
      <c r="AL501" s="156">
        <f t="shared" si="21"/>
        <v>2</v>
      </c>
      <c r="AM501" s="156">
        <f>VLOOKUP(A501,匹配!E:L,8,0)</f>
        <v>0</v>
      </c>
      <c r="AN501" s="156">
        <f>VLOOKUP(A501,匹配!E:F,2,0)</f>
        <v>0</v>
      </c>
      <c r="AO501" s="156"/>
      <c r="AP501" s="156">
        <f>VLOOKUP(A501,匹配!E:H,4,0)</f>
        <v>0</v>
      </c>
      <c r="AQ501" s="156">
        <f>VLOOKUP(A501,匹配!E:N,10,0)</f>
        <v>0</v>
      </c>
      <c r="AR501" s="156">
        <f>VLOOKUP(A501,匹配!E:I,5,0)</f>
        <v>1</v>
      </c>
      <c r="AS501" s="156">
        <f>VLOOKUP(A501,匹配!E:K,7,0)</f>
        <v>0</v>
      </c>
      <c r="AT501" s="156"/>
      <c r="AU501" s="156">
        <v>0.625</v>
      </c>
      <c r="AV501" s="156"/>
      <c r="AW501" s="156"/>
      <c r="AX501" s="242"/>
      <c r="AY501" s="243"/>
      <c r="AZ501" s="156">
        <f t="shared" si="22"/>
        <v>21</v>
      </c>
      <c r="BA501" s="156">
        <f t="shared" si="23"/>
        <v>21</v>
      </c>
      <c r="BB501" s="156">
        <f>VLOOKUP(A501,过21点!A:AS,45,0)</f>
        <v>18</v>
      </c>
      <c r="BC501" s="156">
        <f>VLOOKUP(A501,过21点!A:AT,46,0)</f>
        <v>19</v>
      </c>
      <c r="BD501" s="156"/>
      <c r="BE501" s="156">
        <f>VLOOKUP(A501,过21点!A:AV,48,0)</f>
        <v>1.375</v>
      </c>
      <c r="BF501" s="156"/>
      <c r="BG501" s="156"/>
    </row>
    <row r="502" customHeight="1" spans="1:59">
      <c r="A502" s="247" t="s">
        <v>7671</v>
      </c>
      <c r="B502" s="199" t="s">
        <v>53</v>
      </c>
      <c r="C502" s="199" t="s">
        <v>7658</v>
      </c>
      <c r="D502" s="199" t="s">
        <v>378</v>
      </c>
      <c r="E502" s="144" t="s">
        <v>7672</v>
      </c>
      <c r="F502" s="144" t="s">
        <v>2737</v>
      </c>
      <c r="G502" s="144"/>
      <c r="H502" s="144"/>
      <c r="I502" s="144" t="s">
        <v>3009</v>
      </c>
      <c r="J502" s="144" t="s">
        <v>7673</v>
      </c>
      <c r="K502" s="144" t="s">
        <v>6163</v>
      </c>
      <c r="L502" s="144" t="s">
        <v>7674</v>
      </c>
      <c r="M502" s="144" t="s">
        <v>7675</v>
      </c>
      <c r="N502" s="144"/>
      <c r="O502" s="144"/>
      <c r="P502" s="144" t="s">
        <v>3526</v>
      </c>
      <c r="Q502" s="144" t="s">
        <v>7676</v>
      </c>
      <c r="R502" s="144" t="s">
        <v>2954</v>
      </c>
      <c r="S502" s="144" t="s">
        <v>7677</v>
      </c>
      <c r="T502" s="144" t="s">
        <v>2211</v>
      </c>
      <c r="U502" s="144"/>
      <c r="V502" s="144"/>
      <c r="W502" s="144" t="s">
        <v>5980</v>
      </c>
      <c r="X502" s="144" t="s">
        <v>6198</v>
      </c>
      <c r="Y502" s="144" t="s">
        <v>7678</v>
      </c>
      <c r="Z502" s="144" t="s">
        <v>1970</v>
      </c>
      <c r="AA502" s="144" t="s">
        <v>7679</v>
      </c>
      <c r="AB502" s="144"/>
      <c r="AC502" s="144"/>
      <c r="AD502" s="144" t="s">
        <v>2290</v>
      </c>
      <c r="AE502" s="144" t="s">
        <v>7680</v>
      </c>
      <c r="AF502" s="144" t="s">
        <v>6199</v>
      </c>
      <c r="AG502" s="144" t="s">
        <v>7681</v>
      </c>
      <c r="AH502" s="144" t="s">
        <v>7682</v>
      </c>
      <c r="AI502" s="144"/>
      <c r="AJ502" s="156"/>
      <c r="AK502" s="156"/>
      <c r="AL502" s="156">
        <f t="shared" si="21"/>
        <v>0</v>
      </c>
      <c r="AM502" s="156"/>
      <c r="AN502" s="156"/>
      <c r="AO502" s="156"/>
      <c r="AP502" s="156"/>
      <c r="AQ502" s="156"/>
      <c r="AR502" s="156"/>
      <c r="AS502" s="156"/>
      <c r="AT502" s="156"/>
      <c r="AU502" s="156"/>
      <c r="AV502" s="156"/>
      <c r="AW502" s="156"/>
      <c r="AX502" s="242"/>
      <c r="AY502" s="243"/>
      <c r="AZ502" s="156">
        <f t="shared" si="22"/>
        <v>22</v>
      </c>
      <c r="BA502" s="156">
        <f t="shared" si="23"/>
        <v>22</v>
      </c>
      <c r="BB502" s="156">
        <f>VLOOKUP(A502,过21点!A:AS,45,0)</f>
        <v>21</v>
      </c>
      <c r="BC502" s="156">
        <f>VLOOKUP(A502,过21点!A:AT,46,0)</f>
        <v>22</v>
      </c>
      <c r="BD502" s="156"/>
      <c r="BE502" s="156">
        <f>VLOOKUP(A502,过21点!A:AV,48,0)</f>
        <v>1.5</v>
      </c>
      <c r="BF502" s="156"/>
      <c r="BG502" s="156"/>
    </row>
    <row r="503" customHeight="1" spans="1:59">
      <c r="A503" s="247" t="s">
        <v>7683</v>
      </c>
      <c r="B503" s="199" t="s">
        <v>53</v>
      </c>
      <c r="C503" s="199" t="s">
        <v>7658</v>
      </c>
      <c r="D503" s="199" t="s">
        <v>378</v>
      </c>
      <c r="E503" s="144" t="s">
        <v>7684</v>
      </c>
      <c r="F503" s="144" t="s">
        <v>426</v>
      </c>
      <c r="G503" s="143"/>
      <c r="H503" s="143"/>
      <c r="I503" s="144" t="s">
        <v>833</v>
      </c>
      <c r="J503" s="144" t="s">
        <v>2057</v>
      </c>
      <c r="K503" s="144" t="s">
        <v>7685</v>
      </c>
      <c r="L503" s="144" t="s">
        <v>5485</v>
      </c>
      <c r="M503" s="144" t="s">
        <v>7686</v>
      </c>
      <c r="N503" s="144"/>
      <c r="O503" s="144"/>
      <c r="P503" s="144" t="s">
        <v>4553</v>
      </c>
      <c r="Q503" s="144" t="s">
        <v>3345</v>
      </c>
      <c r="R503" s="144" t="s">
        <v>5380</v>
      </c>
      <c r="S503" s="144" t="s">
        <v>913</v>
      </c>
      <c r="T503" s="144" t="s">
        <v>7687</v>
      </c>
      <c r="U503" s="144"/>
      <c r="V503" s="144"/>
      <c r="W503" s="144" t="s">
        <v>1287</v>
      </c>
      <c r="X503" s="144" t="s">
        <v>3937</v>
      </c>
      <c r="Y503" s="144" t="s">
        <v>5375</v>
      </c>
      <c r="Z503" s="144" t="s">
        <v>5668</v>
      </c>
      <c r="AA503" s="144" t="s">
        <v>4899</v>
      </c>
      <c r="AB503" s="143"/>
      <c r="AC503" s="143"/>
      <c r="AD503" s="144" t="s">
        <v>3241</v>
      </c>
      <c r="AE503" s="144" t="s">
        <v>5947</v>
      </c>
      <c r="AF503" s="144" t="s">
        <v>7688</v>
      </c>
      <c r="AG503" s="144" t="s">
        <v>1794</v>
      </c>
      <c r="AH503" s="144" t="s">
        <v>7689</v>
      </c>
      <c r="AI503" s="144"/>
      <c r="AJ503" s="156"/>
      <c r="AK503" s="156"/>
      <c r="AL503" s="156">
        <f t="shared" si="21"/>
        <v>0</v>
      </c>
      <c r="AM503" s="156"/>
      <c r="AN503" s="156"/>
      <c r="AO503" s="156"/>
      <c r="AP503" s="156"/>
      <c r="AQ503" s="156"/>
      <c r="AR503" s="156"/>
      <c r="AS503" s="156"/>
      <c r="AT503" s="156"/>
      <c r="AU503" s="156"/>
      <c r="AV503" s="156"/>
      <c r="AW503" s="156"/>
      <c r="AX503" s="242"/>
      <c r="AY503" s="243"/>
      <c r="AZ503" s="156">
        <f t="shared" si="22"/>
        <v>22</v>
      </c>
      <c r="BA503" s="156">
        <f t="shared" si="23"/>
        <v>22</v>
      </c>
      <c r="BB503" s="156">
        <f>VLOOKUP(A503,过21点!A:AS,45,0)</f>
        <v>1</v>
      </c>
      <c r="BC503" s="156">
        <f>VLOOKUP(A503,过21点!A:AT,46,0)</f>
        <v>3</v>
      </c>
      <c r="BD503" s="156"/>
      <c r="BE503" s="156">
        <f>VLOOKUP(A503,过21点!A:AV,48,0)</f>
        <v>0</v>
      </c>
      <c r="BF503" s="156">
        <f>VLOOKUP(A503,匹配!R:S,2,0)</f>
        <v>4</v>
      </c>
      <c r="BG503" s="156"/>
    </row>
    <row r="504" customHeight="1" spans="1:59">
      <c r="A504" s="240" t="s">
        <v>7690</v>
      </c>
      <c r="B504" s="199" t="s">
        <v>53</v>
      </c>
      <c r="C504" s="199" t="s">
        <v>7658</v>
      </c>
      <c r="D504" s="199" t="s">
        <v>7691</v>
      </c>
      <c r="E504" s="142" t="s">
        <v>7692</v>
      </c>
      <c r="F504" s="144" t="s">
        <v>5010</v>
      </c>
      <c r="G504" s="144"/>
      <c r="H504" s="144"/>
      <c r="I504" s="144" t="s">
        <v>7693</v>
      </c>
      <c r="J504" s="142" t="s">
        <v>7694</v>
      </c>
      <c r="K504" s="142" t="s">
        <v>7695</v>
      </c>
      <c r="L504" s="142" t="s">
        <v>7696</v>
      </c>
      <c r="M504" s="144" t="s">
        <v>448</v>
      </c>
      <c r="N504" s="144"/>
      <c r="O504" s="144"/>
      <c r="P504" s="144" t="s">
        <v>7697</v>
      </c>
      <c r="Q504" s="142" t="s">
        <v>7698</v>
      </c>
      <c r="R504" s="142" t="s">
        <v>7699</v>
      </c>
      <c r="S504" s="142" t="s">
        <v>7700</v>
      </c>
      <c r="T504" s="142" t="s">
        <v>7701</v>
      </c>
      <c r="U504" s="144"/>
      <c r="V504" s="144"/>
      <c r="W504" s="142" t="s">
        <v>7702</v>
      </c>
      <c r="X504" s="142" t="s">
        <v>7703</v>
      </c>
      <c r="Y504" s="142" t="s">
        <v>7704</v>
      </c>
      <c r="Z504" s="142" t="s">
        <v>7705</v>
      </c>
      <c r="AA504" s="142" t="s">
        <v>7706</v>
      </c>
      <c r="AB504" s="144"/>
      <c r="AC504" s="144"/>
      <c r="AD504" s="155" t="s">
        <v>7707</v>
      </c>
      <c r="AE504" s="141"/>
      <c r="AF504" s="141"/>
      <c r="AG504" s="141"/>
      <c r="AH504" s="141"/>
      <c r="AI504" s="144"/>
      <c r="AJ504" s="156"/>
      <c r="AK504" s="156"/>
      <c r="AL504" s="156">
        <f t="shared" si="21"/>
        <v>0</v>
      </c>
      <c r="AM504" s="156"/>
      <c r="AN504" s="156"/>
      <c r="AO504" s="156"/>
      <c r="AP504" s="156"/>
      <c r="AQ504" s="156"/>
      <c r="AR504" s="156"/>
      <c r="AS504" s="156"/>
      <c r="AT504" s="156"/>
      <c r="AU504" s="156"/>
      <c r="AV504" s="156">
        <f>VLOOKUP(A504,离职!A:D,4,0)</f>
        <v>0</v>
      </c>
      <c r="AW504" s="156"/>
      <c r="AX504" s="242"/>
      <c r="AY504" s="243">
        <f>VLOOKUP(A504,离职!A:C,3,0)</f>
        <v>43185</v>
      </c>
      <c r="AZ504" s="156">
        <f t="shared" si="22"/>
        <v>22</v>
      </c>
      <c r="BA504" s="156">
        <f t="shared" si="23"/>
        <v>22</v>
      </c>
      <c r="BB504" s="156">
        <f>VLOOKUP(A504,过21点!A:AS,45,0)</f>
        <v>9</v>
      </c>
      <c r="BC504" s="156">
        <f>VLOOKUP(A504,过21点!A:AT,46,0)</f>
        <v>13</v>
      </c>
      <c r="BD504" s="156"/>
      <c r="BE504" s="156">
        <f>VLOOKUP(A504,过21点!A:AV,48,0)</f>
        <v>3.25</v>
      </c>
      <c r="BF504" s="156"/>
      <c r="BG504" s="156"/>
    </row>
    <row r="505" customHeight="1" spans="1:59">
      <c r="A505" s="247" t="s">
        <v>7708</v>
      </c>
      <c r="B505" s="199" t="s">
        <v>53</v>
      </c>
      <c r="C505" s="199" t="s">
        <v>7709</v>
      </c>
      <c r="D505" s="199" t="s">
        <v>7710</v>
      </c>
      <c r="E505" s="142" t="s">
        <v>7711</v>
      </c>
      <c r="F505" s="142" t="s">
        <v>7712</v>
      </c>
      <c r="G505" s="144"/>
      <c r="H505" s="144"/>
      <c r="I505" s="142" t="s">
        <v>6937</v>
      </c>
      <c r="J505" s="142" t="s">
        <v>6023</v>
      </c>
      <c r="K505" s="142" t="s">
        <v>7713</v>
      </c>
      <c r="L505" s="142" t="s">
        <v>7714</v>
      </c>
      <c r="M505" s="142" t="s">
        <v>7715</v>
      </c>
      <c r="N505" s="144"/>
      <c r="O505" s="144"/>
      <c r="P505" s="142" t="s">
        <v>7716</v>
      </c>
      <c r="Q505" s="142" t="s">
        <v>7717</v>
      </c>
      <c r="R505" s="142" t="s">
        <v>7718</v>
      </c>
      <c r="S505" s="143" t="s">
        <v>5174</v>
      </c>
      <c r="T505" s="142" t="s">
        <v>7719</v>
      </c>
      <c r="U505" s="144"/>
      <c r="V505" s="144"/>
      <c r="W505" s="142" t="s">
        <v>7720</v>
      </c>
      <c r="X505" s="142" t="s">
        <v>7721</v>
      </c>
      <c r="Y505" s="142" t="s">
        <v>7722</v>
      </c>
      <c r="Z505" s="142" t="s">
        <v>6337</v>
      </c>
      <c r="AA505" s="143" t="s">
        <v>1621</v>
      </c>
      <c r="AB505" s="144"/>
      <c r="AC505" s="143" t="s">
        <v>7723</v>
      </c>
      <c r="AD505" s="143" t="s">
        <v>7724</v>
      </c>
      <c r="AE505" s="142" t="s">
        <v>7725</v>
      </c>
      <c r="AF505" s="142" t="s">
        <v>6172</v>
      </c>
      <c r="AG505" s="142" t="s">
        <v>7726</v>
      </c>
      <c r="AH505" s="141"/>
      <c r="AI505" s="144"/>
      <c r="AJ505" s="156"/>
      <c r="AK505" s="156">
        <f>VLOOKUP(A505,匹配!A:B,2,0)</f>
        <v>3</v>
      </c>
      <c r="AL505" s="156">
        <f t="shared" si="21"/>
        <v>3</v>
      </c>
      <c r="AM505" s="156"/>
      <c r="AN505" s="156"/>
      <c r="AO505" s="156"/>
      <c r="AP505" s="156"/>
      <c r="AQ505" s="156"/>
      <c r="AR505" s="156"/>
      <c r="AS505" s="156"/>
      <c r="AT505" s="156"/>
      <c r="AU505" s="156"/>
      <c r="AV505" s="156"/>
      <c r="AW505" s="156"/>
      <c r="AX505" s="242"/>
      <c r="AY505" s="243"/>
      <c r="AZ505" s="156">
        <f t="shared" si="22"/>
        <v>22</v>
      </c>
      <c r="BA505" s="156">
        <f t="shared" si="23"/>
        <v>22</v>
      </c>
      <c r="BB505" s="156">
        <f>VLOOKUP(A505,过21点!A:AS,45,0)</f>
        <v>1</v>
      </c>
      <c r="BC505" s="156">
        <f>VLOOKUP(A505,过21点!A:AT,46,0)</f>
        <v>11</v>
      </c>
      <c r="BD505" s="156"/>
      <c r="BE505" s="156">
        <f>VLOOKUP(A505,过21点!A:AV,48,0)</f>
        <v>0.125</v>
      </c>
      <c r="BF505" s="156">
        <f>VLOOKUP(A505,匹配!R:S,2,0)</f>
        <v>1</v>
      </c>
      <c r="BG505" s="156"/>
    </row>
    <row r="506" customHeight="1" spans="1:59">
      <c r="A506" s="247" t="s">
        <v>7727</v>
      </c>
      <c r="B506" s="199" t="s">
        <v>53</v>
      </c>
      <c r="C506" s="199" t="s">
        <v>7728</v>
      </c>
      <c r="D506" s="199" t="s">
        <v>115</v>
      </c>
      <c r="E506" s="144" t="s">
        <v>3649</v>
      </c>
      <c r="F506" s="144" t="s">
        <v>7569</v>
      </c>
      <c r="G506" s="144"/>
      <c r="H506" s="144"/>
      <c r="I506" s="144" t="s">
        <v>1817</v>
      </c>
      <c r="J506" s="144" t="s">
        <v>7729</v>
      </c>
      <c r="K506" s="144" t="s">
        <v>556</v>
      </c>
      <c r="L506" s="144" t="s">
        <v>3818</v>
      </c>
      <c r="M506" s="144" t="s">
        <v>7730</v>
      </c>
      <c r="N506" s="144"/>
      <c r="O506" s="144"/>
      <c r="P506" s="144" t="s">
        <v>7731</v>
      </c>
      <c r="Q506" s="144" t="s">
        <v>7732</v>
      </c>
      <c r="R506" s="144" t="s">
        <v>7733</v>
      </c>
      <c r="S506" s="144" t="s">
        <v>3363</v>
      </c>
      <c r="T506" s="144" t="s">
        <v>7734</v>
      </c>
      <c r="U506" s="144"/>
      <c r="V506" s="144"/>
      <c r="W506" s="144" t="s">
        <v>7735</v>
      </c>
      <c r="X506" s="144" t="s">
        <v>1978</v>
      </c>
      <c r="Y506" s="144" t="s">
        <v>3510</v>
      </c>
      <c r="Z506" s="144" t="s">
        <v>4196</v>
      </c>
      <c r="AA506" s="144" t="s">
        <v>7736</v>
      </c>
      <c r="AB506" s="144"/>
      <c r="AC506" s="143" t="s">
        <v>7737</v>
      </c>
      <c r="AD506" s="144" t="s">
        <v>7738</v>
      </c>
      <c r="AE506" s="144" t="s">
        <v>7739</v>
      </c>
      <c r="AF506" s="144" t="s">
        <v>7740</v>
      </c>
      <c r="AG506" s="144" t="s">
        <v>3510</v>
      </c>
      <c r="AH506" s="144" t="s">
        <v>7741</v>
      </c>
      <c r="AI506" s="144"/>
      <c r="AJ506" s="156"/>
      <c r="AK506" s="156"/>
      <c r="AL506" s="156">
        <f t="shared" si="21"/>
        <v>0</v>
      </c>
      <c r="AM506" s="156"/>
      <c r="AN506" s="156"/>
      <c r="AO506" s="156"/>
      <c r="AP506" s="156"/>
      <c r="AQ506" s="156"/>
      <c r="AR506" s="156"/>
      <c r="AS506" s="156"/>
      <c r="AT506" s="156"/>
      <c r="AU506" s="156"/>
      <c r="AV506" s="156"/>
      <c r="AW506" s="156"/>
      <c r="AX506" s="242"/>
      <c r="AY506" s="243"/>
      <c r="AZ506" s="156">
        <f t="shared" si="22"/>
        <v>22</v>
      </c>
      <c r="BA506" s="156">
        <f t="shared" si="23"/>
        <v>22</v>
      </c>
      <c r="BB506" s="156">
        <f>VLOOKUP(A506,过21点!A:AS,45,0)</f>
        <v>15</v>
      </c>
      <c r="BC506" s="156">
        <f>VLOOKUP(A506,过21点!A:AT,46,0)</f>
        <v>20</v>
      </c>
      <c r="BD506" s="156"/>
      <c r="BE506" s="156">
        <f>VLOOKUP(A506,过21点!A:AV,48,0)</f>
        <v>1.75</v>
      </c>
      <c r="BF506" s="156">
        <f>VLOOKUP(A506,匹配!R:S,2,0)</f>
        <v>0.75</v>
      </c>
      <c r="BG506" s="156"/>
    </row>
    <row r="507" customHeight="1" spans="1:59">
      <c r="A507" s="247" t="s">
        <v>7742</v>
      </c>
      <c r="B507" s="199" t="s">
        <v>53</v>
      </c>
      <c r="C507" s="199" t="s">
        <v>7743</v>
      </c>
      <c r="D507" s="199" t="s">
        <v>2682</v>
      </c>
      <c r="E507" s="144" t="s">
        <v>3860</v>
      </c>
      <c r="F507" s="155" t="s">
        <v>72</v>
      </c>
      <c r="G507" s="144"/>
      <c r="H507" s="144"/>
      <c r="I507" s="144" t="s">
        <v>419</v>
      </c>
      <c r="J507" s="144" t="s">
        <v>7744</v>
      </c>
      <c r="K507" s="144" t="s">
        <v>406</v>
      </c>
      <c r="L507" s="144" t="s">
        <v>2865</v>
      </c>
      <c r="M507" s="144" t="s">
        <v>7745</v>
      </c>
      <c r="N507" s="144"/>
      <c r="O507" s="144"/>
      <c r="P507" s="144" t="s">
        <v>7746</v>
      </c>
      <c r="Q507" s="144" t="s">
        <v>7747</v>
      </c>
      <c r="R507" s="144" t="s">
        <v>7748</v>
      </c>
      <c r="S507" s="144" t="s">
        <v>7749</v>
      </c>
      <c r="T507" s="144" t="s">
        <v>5787</v>
      </c>
      <c r="U507" s="144"/>
      <c r="V507" s="144"/>
      <c r="W507" s="144" t="s">
        <v>556</v>
      </c>
      <c r="X507" s="144" t="s">
        <v>7740</v>
      </c>
      <c r="Y507" s="144" t="s">
        <v>7750</v>
      </c>
      <c r="Z507" s="144" t="s">
        <v>5739</v>
      </c>
      <c r="AA507" s="144" t="s">
        <v>7751</v>
      </c>
      <c r="AB507" s="144"/>
      <c r="AC507" s="144"/>
      <c r="AD507" s="144" t="s">
        <v>383</v>
      </c>
      <c r="AE507" s="144" t="s">
        <v>6633</v>
      </c>
      <c r="AF507" s="144" t="s">
        <v>3706</v>
      </c>
      <c r="AG507" s="144" t="s">
        <v>3793</v>
      </c>
      <c r="AH507" s="144" t="s">
        <v>373</v>
      </c>
      <c r="AI507" s="144"/>
      <c r="AJ507" s="156"/>
      <c r="AK507" s="156">
        <f>VLOOKUP(A507,匹配!A:B,2,0)</f>
        <v>1</v>
      </c>
      <c r="AL507" s="156">
        <f t="shared" si="21"/>
        <v>1</v>
      </c>
      <c r="AM507" s="156"/>
      <c r="AN507" s="156"/>
      <c r="AO507" s="156"/>
      <c r="AP507" s="156"/>
      <c r="AQ507" s="156"/>
      <c r="AR507" s="156"/>
      <c r="AS507" s="156"/>
      <c r="AT507" s="156"/>
      <c r="AU507" s="156"/>
      <c r="AV507" s="156"/>
      <c r="AW507" s="156"/>
      <c r="AX507" s="242"/>
      <c r="AY507" s="243"/>
      <c r="AZ507" s="156">
        <f t="shared" si="22"/>
        <v>22</v>
      </c>
      <c r="BA507" s="156">
        <f t="shared" si="23"/>
        <v>22</v>
      </c>
      <c r="BB507" s="156">
        <f>VLOOKUP(A507,过21点!A:AS,45,0)</f>
        <v>9</v>
      </c>
      <c r="BC507" s="156">
        <f>VLOOKUP(A507,过21点!A:AT,46,0)</f>
        <v>10</v>
      </c>
      <c r="BD507" s="156"/>
      <c r="BE507" s="156">
        <f>VLOOKUP(A507,过21点!A:AV,48,0)</f>
        <v>0.5</v>
      </c>
      <c r="BF507" s="156"/>
      <c r="BG507" s="156"/>
    </row>
    <row r="508" customHeight="1" spans="1:59">
      <c r="A508" s="247" t="s">
        <v>7752</v>
      </c>
      <c r="B508" s="199" t="s">
        <v>53</v>
      </c>
      <c r="C508" s="199" t="s">
        <v>7743</v>
      </c>
      <c r="D508" s="199" t="s">
        <v>2345</v>
      </c>
      <c r="E508" s="144" t="s">
        <v>7753</v>
      </c>
      <c r="F508" s="144" t="s">
        <v>7065</v>
      </c>
      <c r="G508" s="144"/>
      <c r="H508" s="144"/>
      <c r="I508" s="144" t="s">
        <v>380</v>
      </c>
      <c r="J508" s="144" t="s">
        <v>6191</v>
      </c>
      <c r="K508" s="144" t="s">
        <v>4754</v>
      </c>
      <c r="L508" s="144" t="s">
        <v>7493</v>
      </c>
      <c r="M508" s="144" t="s">
        <v>3818</v>
      </c>
      <c r="N508" s="144"/>
      <c r="O508" s="144"/>
      <c r="P508" s="144" t="s">
        <v>2421</v>
      </c>
      <c r="Q508" s="144" t="s">
        <v>3510</v>
      </c>
      <c r="R508" s="144" t="s">
        <v>7754</v>
      </c>
      <c r="S508" s="144" t="s">
        <v>3509</v>
      </c>
      <c r="T508" s="144" t="s">
        <v>7755</v>
      </c>
      <c r="U508" s="144"/>
      <c r="V508" s="144"/>
      <c r="W508" s="144" t="s">
        <v>3652</v>
      </c>
      <c r="X508" s="144" t="s">
        <v>7756</v>
      </c>
      <c r="Y508" s="144" t="s">
        <v>7757</v>
      </c>
      <c r="Z508" s="144" t="s">
        <v>1991</v>
      </c>
      <c r="AA508" s="144" t="s">
        <v>7758</v>
      </c>
      <c r="AB508" s="144"/>
      <c r="AC508" s="144"/>
      <c r="AD508" s="144" t="s">
        <v>7759</v>
      </c>
      <c r="AE508" s="144" t="s">
        <v>70</v>
      </c>
      <c r="AF508" s="144" t="s">
        <v>152</v>
      </c>
      <c r="AG508" s="143"/>
      <c r="AH508" s="144" t="s">
        <v>3652</v>
      </c>
      <c r="AI508" s="144"/>
      <c r="AJ508" s="156"/>
      <c r="AK508" s="156"/>
      <c r="AL508" s="156">
        <f t="shared" ref="AL508:AL571" si="24">AK508+AJ508</f>
        <v>0</v>
      </c>
      <c r="AM508" s="156">
        <f>VLOOKUP(A508,匹配!E:L,8,0)</f>
        <v>0</v>
      </c>
      <c r="AN508" s="156">
        <f>VLOOKUP(A508,匹配!E:F,2,0)</f>
        <v>0</v>
      </c>
      <c r="AO508" s="156"/>
      <c r="AP508" s="156">
        <f>VLOOKUP(A508,匹配!E:H,4,0)</f>
        <v>0</v>
      </c>
      <c r="AQ508" s="156">
        <f>VLOOKUP(A508,匹配!E:N,10,0)</f>
        <v>0</v>
      </c>
      <c r="AR508" s="156">
        <f>VLOOKUP(A508,匹配!E:I,5,0)</f>
        <v>0</v>
      </c>
      <c r="AS508" s="156">
        <f>VLOOKUP(A508,匹配!E:K,7,0)</f>
        <v>0</v>
      </c>
      <c r="AT508" s="156"/>
      <c r="AU508" s="156">
        <f>VLOOKUP(A508,匹配!E:M,9,0)</f>
        <v>1</v>
      </c>
      <c r="AV508" s="156"/>
      <c r="AW508" s="156"/>
      <c r="AX508" s="242"/>
      <c r="AY508" s="243"/>
      <c r="AZ508" s="156">
        <f t="shared" ref="AZ508:AZ571" si="25">BA508</f>
        <v>22</v>
      </c>
      <c r="BA508" s="156">
        <f t="shared" ref="BA508:BA571" si="26">22-AM508-AN508-AP508-AQ508-AR508-AS508-AV508</f>
        <v>22</v>
      </c>
      <c r="BB508" s="156">
        <f>VLOOKUP(A508,过21点!A:AS,45,0)</f>
        <v>17</v>
      </c>
      <c r="BC508" s="156">
        <f>VLOOKUP(A508,过21点!A:AT,46,0)</f>
        <v>17</v>
      </c>
      <c r="BD508" s="156"/>
      <c r="BE508" s="156">
        <f>VLOOKUP(A508,过21点!A:AV,48,0)</f>
        <v>1.625</v>
      </c>
      <c r="BF508" s="156"/>
      <c r="BG508" s="156"/>
    </row>
    <row r="509" customHeight="1" spans="1:59">
      <c r="A509" s="247" t="s">
        <v>7760</v>
      </c>
      <c r="B509" s="199" t="s">
        <v>53</v>
      </c>
      <c r="C509" s="199" t="s">
        <v>7743</v>
      </c>
      <c r="D509" s="199" t="s">
        <v>2409</v>
      </c>
      <c r="E509" s="144" t="s">
        <v>2135</v>
      </c>
      <c r="F509" s="144" t="s">
        <v>1851</v>
      </c>
      <c r="G509" s="144"/>
      <c r="H509" s="144"/>
      <c r="I509" s="144" t="s">
        <v>5045</v>
      </c>
      <c r="J509" s="144" t="s">
        <v>1848</v>
      </c>
      <c r="K509" s="144" t="s">
        <v>7761</v>
      </c>
      <c r="L509" s="144" t="s">
        <v>7762</v>
      </c>
      <c r="M509" s="144" t="s">
        <v>3751</v>
      </c>
      <c r="N509" s="144"/>
      <c r="O509" s="144"/>
      <c r="P509" s="144" t="s">
        <v>7763</v>
      </c>
      <c r="Q509" s="144" t="s">
        <v>7764</v>
      </c>
      <c r="R509" s="144" t="s">
        <v>7765</v>
      </c>
      <c r="S509" s="144" t="s">
        <v>4232</v>
      </c>
      <c r="T509" s="144" t="s">
        <v>5722</v>
      </c>
      <c r="U509" s="144"/>
      <c r="V509" s="144"/>
      <c r="W509" s="144" t="s">
        <v>596</v>
      </c>
      <c r="X509" s="144" t="s">
        <v>7764</v>
      </c>
      <c r="Y509" s="144" t="s">
        <v>3297</v>
      </c>
      <c r="Z509" s="144" t="s">
        <v>7766</v>
      </c>
      <c r="AA509" s="144" t="s">
        <v>7767</v>
      </c>
      <c r="AB509" s="144"/>
      <c r="AC509" s="144"/>
      <c r="AD509" s="144" t="s">
        <v>7768</v>
      </c>
      <c r="AE509" s="144" t="s">
        <v>2375</v>
      </c>
      <c r="AF509" s="144" t="s">
        <v>7484</v>
      </c>
      <c r="AG509" s="144" t="s">
        <v>7764</v>
      </c>
      <c r="AH509" s="144" t="s">
        <v>3458</v>
      </c>
      <c r="AI509" s="144"/>
      <c r="AJ509" s="156"/>
      <c r="AK509" s="156"/>
      <c r="AL509" s="156">
        <f t="shared" si="24"/>
        <v>0</v>
      </c>
      <c r="AM509" s="156"/>
      <c r="AN509" s="156"/>
      <c r="AO509" s="156"/>
      <c r="AP509" s="156"/>
      <c r="AQ509" s="156"/>
      <c r="AR509" s="156"/>
      <c r="AS509" s="156"/>
      <c r="AT509" s="156"/>
      <c r="AU509" s="156"/>
      <c r="AV509" s="156"/>
      <c r="AW509" s="156"/>
      <c r="AX509" s="242"/>
      <c r="AY509" s="243"/>
      <c r="AZ509" s="156">
        <f t="shared" si="25"/>
        <v>22</v>
      </c>
      <c r="BA509" s="156">
        <f t="shared" si="26"/>
        <v>22</v>
      </c>
      <c r="BB509" s="156">
        <f>VLOOKUP(A509,过21点!A:AS,45,0)</f>
        <v>16</v>
      </c>
      <c r="BC509" s="156">
        <f>VLOOKUP(A509,过21点!A:AT,46,0)</f>
        <v>17</v>
      </c>
      <c r="BD509" s="156"/>
      <c r="BE509" s="156">
        <f>VLOOKUP(A509,过21点!A:AV,48,0)</f>
        <v>2</v>
      </c>
      <c r="BF509" s="156"/>
      <c r="BG509" s="156"/>
    </row>
    <row r="510" customHeight="1" spans="1:59">
      <c r="A510" s="247" t="s">
        <v>7769</v>
      </c>
      <c r="B510" s="199" t="s">
        <v>53</v>
      </c>
      <c r="C510" s="199" t="s">
        <v>7743</v>
      </c>
      <c r="D510" s="199" t="s">
        <v>3214</v>
      </c>
      <c r="E510" s="144" t="s">
        <v>7770</v>
      </c>
      <c r="F510" s="144" t="s">
        <v>7771</v>
      </c>
      <c r="G510" s="144"/>
      <c r="H510" s="144"/>
      <c r="I510" s="144" t="s">
        <v>7772</v>
      </c>
      <c r="J510" s="144" t="s">
        <v>7773</v>
      </c>
      <c r="K510" s="144" t="s">
        <v>7774</v>
      </c>
      <c r="L510" s="144" t="s">
        <v>7775</v>
      </c>
      <c r="M510" s="144" t="s">
        <v>4749</v>
      </c>
      <c r="N510" s="144"/>
      <c r="O510" s="144"/>
      <c r="P510" s="144" t="s">
        <v>7776</v>
      </c>
      <c r="Q510" s="144" t="s">
        <v>7777</v>
      </c>
      <c r="R510" s="144" t="s">
        <v>7748</v>
      </c>
      <c r="S510" s="143" t="s">
        <v>7778</v>
      </c>
      <c r="T510" s="143"/>
      <c r="U510" s="144"/>
      <c r="V510" s="144"/>
      <c r="W510" s="144" t="s">
        <v>7779</v>
      </c>
      <c r="X510" s="144" t="s">
        <v>7780</v>
      </c>
      <c r="Y510" s="143" t="s">
        <v>7781</v>
      </c>
      <c r="Z510" s="144" t="s">
        <v>7782</v>
      </c>
      <c r="AA510" s="144" t="s">
        <v>7783</v>
      </c>
      <c r="AB510" s="144"/>
      <c r="AC510" s="143" t="s">
        <v>280</v>
      </c>
      <c r="AD510" s="144" t="s">
        <v>3848</v>
      </c>
      <c r="AE510" s="144" t="s">
        <v>7784</v>
      </c>
      <c r="AF510" s="144" t="s">
        <v>7785</v>
      </c>
      <c r="AG510" s="144" t="s">
        <v>7786</v>
      </c>
      <c r="AH510" s="144" t="s">
        <v>7787</v>
      </c>
      <c r="AI510" s="144"/>
      <c r="AJ510" s="156"/>
      <c r="AK510" s="156">
        <f>VLOOKUP(A510,匹配!A:B,2,0)</f>
        <v>1</v>
      </c>
      <c r="AL510" s="156">
        <f t="shared" si="24"/>
        <v>1</v>
      </c>
      <c r="AM510" s="156">
        <f>VLOOKUP(A510,匹配!E:L,8,0)</f>
        <v>0.75</v>
      </c>
      <c r="AN510" s="156">
        <f>VLOOKUP(A510,匹配!E:F,2,0)</f>
        <v>0</v>
      </c>
      <c r="AO510" s="156"/>
      <c r="AP510" s="156">
        <f>VLOOKUP(A510,匹配!E:H,4,0)</f>
        <v>0</v>
      </c>
      <c r="AQ510" s="156">
        <f>VLOOKUP(A510,匹配!E:N,10,0)</f>
        <v>0</v>
      </c>
      <c r="AR510" s="156">
        <f>VLOOKUP(A510,匹配!E:I,5,0)</f>
        <v>0</v>
      </c>
      <c r="AS510" s="156">
        <f>VLOOKUP(A510,匹配!E:K,7,0)</f>
        <v>0</v>
      </c>
      <c r="AT510" s="156"/>
      <c r="AU510" s="156">
        <f>VLOOKUP(A510,匹配!E:M,9,0)</f>
        <v>1</v>
      </c>
      <c r="AV510" s="156"/>
      <c r="AW510" s="156"/>
      <c r="AX510" s="242"/>
      <c r="AY510" s="243"/>
      <c r="AZ510" s="156">
        <f t="shared" si="25"/>
        <v>21.25</v>
      </c>
      <c r="BA510" s="156">
        <f t="shared" si="26"/>
        <v>21.25</v>
      </c>
      <c r="BB510" s="156">
        <f>VLOOKUP(A510,过21点!A:AS,45,0)</f>
        <v>5</v>
      </c>
      <c r="BC510" s="156">
        <f>VLOOKUP(A510,过21点!A:AT,46,0)</f>
        <v>5</v>
      </c>
      <c r="BD510" s="156"/>
      <c r="BE510" s="156">
        <f>VLOOKUP(A510,过21点!A:AV,48,0)</f>
        <v>0.625</v>
      </c>
      <c r="BF510" s="156">
        <f>VLOOKUP(A510,匹配!R:S,2,0)</f>
        <v>1</v>
      </c>
      <c r="BG510" s="156"/>
    </row>
    <row r="511" customHeight="1" spans="1:59">
      <c r="A511" s="247" t="s">
        <v>7788</v>
      </c>
      <c r="B511" s="199" t="s">
        <v>53</v>
      </c>
      <c r="C511" s="199" t="s">
        <v>7743</v>
      </c>
      <c r="D511" s="199" t="s">
        <v>2682</v>
      </c>
      <c r="E511" s="144" t="s">
        <v>7789</v>
      </c>
      <c r="F511" s="144" t="s">
        <v>7790</v>
      </c>
      <c r="G511" s="144"/>
      <c r="H511" s="144"/>
      <c r="I511" s="144" t="s">
        <v>7791</v>
      </c>
      <c r="J511" s="144" t="s">
        <v>7792</v>
      </c>
      <c r="K511" s="144" t="s">
        <v>854</v>
      </c>
      <c r="L511" s="144" t="s">
        <v>7793</v>
      </c>
      <c r="M511" s="144" t="s">
        <v>7794</v>
      </c>
      <c r="N511" s="144"/>
      <c r="O511" s="144"/>
      <c r="P511" s="144" t="s">
        <v>7795</v>
      </c>
      <c r="Q511" s="144" t="s">
        <v>7796</v>
      </c>
      <c r="R511" s="144" t="s">
        <v>7797</v>
      </c>
      <c r="S511" s="144" t="s">
        <v>7798</v>
      </c>
      <c r="T511" s="144" t="s">
        <v>7799</v>
      </c>
      <c r="U511" s="144"/>
      <c r="V511" s="144"/>
      <c r="W511" s="144" t="s">
        <v>7800</v>
      </c>
      <c r="X511" s="144" t="s">
        <v>7801</v>
      </c>
      <c r="Y511" s="144" t="s">
        <v>7802</v>
      </c>
      <c r="Z511" s="144" t="s">
        <v>434</v>
      </c>
      <c r="AA511" s="144" t="s">
        <v>5228</v>
      </c>
      <c r="AB511" s="144"/>
      <c r="AC511" s="143" t="s">
        <v>7803</v>
      </c>
      <c r="AD511" s="144" t="s">
        <v>5227</v>
      </c>
      <c r="AE511" s="144" t="s">
        <v>7804</v>
      </c>
      <c r="AF511" s="144" t="s">
        <v>7805</v>
      </c>
      <c r="AG511" s="144" t="s">
        <v>7806</v>
      </c>
      <c r="AH511" s="144" t="s">
        <v>7807</v>
      </c>
      <c r="AI511" s="144"/>
      <c r="AJ511" s="156"/>
      <c r="AK511" s="156"/>
      <c r="AL511" s="156">
        <f t="shared" si="24"/>
        <v>0</v>
      </c>
      <c r="AM511" s="156"/>
      <c r="AN511" s="156"/>
      <c r="AO511" s="156"/>
      <c r="AP511" s="156"/>
      <c r="AQ511" s="156"/>
      <c r="AR511" s="156"/>
      <c r="AS511" s="156"/>
      <c r="AT511" s="156"/>
      <c r="AU511" s="156"/>
      <c r="AV511" s="156"/>
      <c r="AW511" s="156"/>
      <c r="AX511" s="242"/>
      <c r="AY511" s="243"/>
      <c r="AZ511" s="156">
        <f t="shared" si="25"/>
        <v>22</v>
      </c>
      <c r="BA511" s="156">
        <f t="shared" si="26"/>
        <v>22</v>
      </c>
      <c r="BB511" s="156">
        <f>VLOOKUP(A511,过21点!A:AS,45,0)</f>
        <v>7</v>
      </c>
      <c r="BC511" s="156">
        <f>VLOOKUP(A511,过21点!A:AT,46,0)</f>
        <v>8</v>
      </c>
      <c r="BD511" s="156"/>
      <c r="BE511" s="156">
        <f>VLOOKUP(A511,过21点!A:AV,48,0)</f>
        <v>0.125</v>
      </c>
      <c r="BF511" s="156">
        <f>VLOOKUP(A511,匹配!R:S,2,0)</f>
        <v>0.875</v>
      </c>
      <c r="BG511" s="156"/>
    </row>
    <row r="512" customHeight="1" spans="1:59">
      <c r="A512" s="247" t="s">
        <v>7808</v>
      </c>
      <c r="B512" s="199" t="s">
        <v>53</v>
      </c>
      <c r="C512" s="199" t="s">
        <v>7743</v>
      </c>
      <c r="D512" s="199" t="s">
        <v>294</v>
      </c>
      <c r="E512" s="144" t="s">
        <v>7809</v>
      </c>
      <c r="F512" s="144" t="s">
        <v>7810</v>
      </c>
      <c r="G512" s="144"/>
      <c r="H512" s="144"/>
      <c r="I512" s="144" t="s">
        <v>7811</v>
      </c>
      <c r="J512" s="144" t="s">
        <v>7812</v>
      </c>
      <c r="K512" s="144" t="s">
        <v>4840</v>
      </c>
      <c r="L512" s="144" t="s">
        <v>7813</v>
      </c>
      <c r="M512" s="144" t="s">
        <v>390</v>
      </c>
      <c r="N512" s="144"/>
      <c r="O512" s="144"/>
      <c r="P512" s="144" t="s">
        <v>1802</v>
      </c>
      <c r="Q512" s="144" t="s">
        <v>2138</v>
      </c>
      <c r="R512" s="144" t="s">
        <v>3510</v>
      </c>
      <c r="S512" s="144" t="s">
        <v>2538</v>
      </c>
      <c r="T512" s="144" t="s">
        <v>2773</v>
      </c>
      <c r="U512" s="144"/>
      <c r="V512" s="144"/>
      <c r="W512" s="144" t="s">
        <v>2138</v>
      </c>
      <c r="X512" s="144" t="s">
        <v>2028</v>
      </c>
      <c r="Y512" s="143" t="s">
        <v>7814</v>
      </c>
      <c r="Z512" s="144" t="s">
        <v>7815</v>
      </c>
      <c r="AA512" s="144" t="s">
        <v>2334</v>
      </c>
      <c r="AB512" s="144"/>
      <c r="AC512" s="144"/>
      <c r="AD512" s="143"/>
      <c r="AE512" s="144" t="s">
        <v>2021</v>
      </c>
      <c r="AF512" s="144" t="s">
        <v>7816</v>
      </c>
      <c r="AG512" s="144" t="s">
        <v>7817</v>
      </c>
      <c r="AH512" s="144" t="s">
        <v>2773</v>
      </c>
      <c r="AI512" s="144"/>
      <c r="AJ512" s="156"/>
      <c r="AK512" s="156"/>
      <c r="AL512" s="156">
        <f t="shared" si="24"/>
        <v>0</v>
      </c>
      <c r="AM512" s="156">
        <f>VLOOKUP(A512,匹配!E:L,8,0)</f>
        <v>0</v>
      </c>
      <c r="AN512" s="156">
        <f>VLOOKUP(A512,匹配!E:F,2,0)</f>
        <v>0</v>
      </c>
      <c r="AO512" s="156"/>
      <c r="AP512" s="156">
        <f>VLOOKUP(A512,匹配!E:H,4,0)</f>
        <v>0</v>
      </c>
      <c r="AQ512" s="156">
        <f>VLOOKUP(A512,匹配!E:N,10,0)</f>
        <v>0</v>
      </c>
      <c r="AR512" s="156">
        <f>VLOOKUP(A512,匹配!E:I,5,0)</f>
        <v>1</v>
      </c>
      <c r="AS512" s="156">
        <f>VLOOKUP(A512,匹配!E:K,7,0)</f>
        <v>0</v>
      </c>
      <c r="AT512" s="156"/>
      <c r="AU512" s="156">
        <f>VLOOKUP(A512,匹配!E:M,9,0)</f>
        <v>0.25</v>
      </c>
      <c r="AV512" s="156"/>
      <c r="AW512" s="156"/>
      <c r="AX512" s="242"/>
      <c r="AY512" s="243"/>
      <c r="AZ512" s="156">
        <f t="shared" si="25"/>
        <v>21</v>
      </c>
      <c r="BA512" s="156">
        <f t="shared" si="26"/>
        <v>21</v>
      </c>
      <c r="BB512" s="156">
        <f>VLOOKUP(A512,过21点!A:AS,45,0)</f>
        <v>21</v>
      </c>
      <c r="BC512" s="156">
        <f>VLOOKUP(A512,过21点!A:AT,46,0)</f>
        <v>21</v>
      </c>
      <c r="BD512" s="156"/>
      <c r="BE512" s="156">
        <f>VLOOKUP(A512,过21点!A:AV,48,0)</f>
        <v>0.875</v>
      </c>
      <c r="BF512" s="156"/>
      <c r="BG512" s="156"/>
    </row>
    <row r="513" customHeight="1" spans="1:59">
      <c r="A513" s="247" t="s">
        <v>7818</v>
      </c>
      <c r="B513" s="199" t="s">
        <v>53</v>
      </c>
      <c r="C513" s="199" t="s">
        <v>7743</v>
      </c>
      <c r="D513" s="199" t="s">
        <v>2345</v>
      </c>
      <c r="E513" s="144" t="s">
        <v>2774</v>
      </c>
      <c r="F513" s="144" t="s">
        <v>6650</v>
      </c>
      <c r="G513" s="144"/>
      <c r="H513" s="144"/>
      <c r="I513" s="142" t="s">
        <v>7819</v>
      </c>
      <c r="J513" s="144" t="s">
        <v>2354</v>
      </c>
      <c r="K513" s="155" t="s">
        <v>3202</v>
      </c>
      <c r="L513" s="144" t="s">
        <v>7820</v>
      </c>
      <c r="M513" s="144" t="s">
        <v>7821</v>
      </c>
      <c r="N513" s="144"/>
      <c r="O513" s="144"/>
      <c r="P513" s="155" t="s">
        <v>3060</v>
      </c>
      <c r="Q513" s="142" t="s">
        <v>7822</v>
      </c>
      <c r="R513" s="144" t="s">
        <v>2456</v>
      </c>
      <c r="S513" s="142" t="s">
        <v>7823</v>
      </c>
      <c r="T513" s="144" t="s">
        <v>7824</v>
      </c>
      <c r="U513" s="144"/>
      <c r="V513" s="144"/>
      <c r="W513" s="142" t="s">
        <v>7825</v>
      </c>
      <c r="X513" s="144" t="s">
        <v>389</v>
      </c>
      <c r="Y513" s="142" t="s">
        <v>7826</v>
      </c>
      <c r="Z513" s="142" t="s">
        <v>7827</v>
      </c>
      <c r="AA513" s="144" t="s">
        <v>7828</v>
      </c>
      <c r="AB513" s="144"/>
      <c r="AC513" s="144"/>
      <c r="AD513" s="142" t="s">
        <v>2291</v>
      </c>
      <c r="AE513" s="144" t="s">
        <v>7829</v>
      </c>
      <c r="AF513" s="142" t="s">
        <v>7830</v>
      </c>
      <c r="AG513" s="144" t="s">
        <v>3510</v>
      </c>
      <c r="AH513" s="142" t="s">
        <v>7831</v>
      </c>
      <c r="AI513" s="144"/>
      <c r="AJ513" s="156"/>
      <c r="AK513" s="156">
        <f>VLOOKUP(A513,匹配!A:B,2,0)</f>
        <v>2</v>
      </c>
      <c r="AL513" s="156">
        <f t="shared" si="24"/>
        <v>2</v>
      </c>
      <c r="AM513" s="156">
        <f>VLOOKUP(A513,匹配!E:L,8,0)</f>
        <v>0</v>
      </c>
      <c r="AN513" s="156">
        <f>VLOOKUP(A513,匹配!E:F,2,0)</f>
        <v>0</v>
      </c>
      <c r="AO513" s="156"/>
      <c r="AP513" s="156">
        <f>VLOOKUP(A513,匹配!E:H,4,0)</f>
        <v>0</v>
      </c>
      <c r="AQ513" s="156">
        <f>VLOOKUP(A513,匹配!E:N,10,0)</f>
        <v>0</v>
      </c>
      <c r="AR513" s="156">
        <f>VLOOKUP(A513,匹配!E:I,5,0)</f>
        <v>0</v>
      </c>
      <c r="AS513" s="156">
        <f>VLOOKUP(A513,匹配!E:K,7,0)</f>
        <v>0</v>
      </c>
      <c r="AT513" s="156"/>
      <c r="AU513" s="156">
        <f>VLOOKUP(A513,匹配!E:M,9,0)</f>
        <v>0.125</v>
      </c>
      <c r="AV513" s="156"/>
      <c r="AW513" s="156"/>
      <c r="AX513" s="242"/>
      <c r="AY513" s="243"/>
      <c r="AZ513" s="156">
        <f t="shared" si="25"/>
        <v>22</v>
      </c>
      <c r="BA513" s="156">
        <f t="shared" si="26"/>
        <v>22</v>
      </c>
      <c r="BB513" s="156">
        <f>VLOOKUP(A513,过21点!A:AS,45,0)</f>
        <v>18</v>
      </c>
      <c r="BC513" s="156">
        <f>VLOOKUP(A513,过21点!A:AT,46,0)</f>
        <v>18</v>
      </c>
      <c r="BD513" s="156"/>
      <c r="BE513" s="156">
        <f>VLOOKUP(A513,过21点!A:AV,48,0)</f>
        <v>2.25</v>
      </c>
      <c r="BF513" s="156"/>
      <c r="BG513" s="156"/>
    </row>
    <row r="514" customHeight="1" spans="1:59">
      <c r="A514" s="247" t="s">
        <v>7832</v>
      </c>
      <c r="B514" s="199" t="s">
        <v>53</v>
      </c>
      <c r="C514" s="199" t="s">
        <v>7743</v>
      </c>
      <c r="D514" s="199" t="s">
        <v>2735</v>
      </c>
      <c r="E514" s="144" t="s">
        <v>7833</v>
      </c>
      <c r="F514" s="144" t="s">
        <v>7834</v>
      </c>
      <c r="G514" s="144"/>
      <c r="H514" s="144"/>
      <c r="I514" s="144" t="s">
        <v>7835</v>
      </c>
      <c r="J514" s="144" t="s">
        <v>7836</v>
      </c>
      <c r="K514" s="144" t="s">
        <v>7837</v>
      </c>
      <c r="L514" s="144" t="s">
        <v>7838</v>
      </c>
      <c r="M514" s="143" t="s">
        <v>134</v>
      </c>
      <c r="N514" s="144"/>
      <c r="O514" s="144"/>
      <c r="P514" s="144" t="s">
        <v>4818</v>
      </c>
      <c r="Q514" s="144" t="s">
        <v>5965</v>
      </c>
      <c r="R514" s="144" t="s">
        <v>7839</v>
      </c>
      <c r="S514" s="144" t="s">
        <v>7840</v>
      </c>
      <c r="T514" s="142" t="s">
        <v>6267</v>
      </c>
      <c r="U514" s="144"/>
      <c r="V514" s="144"/>
      <c r="W514" s="144" t="s">
        <v>5025</v>
      </c>
      <c r="X514" s="144" t="s">
        <v>7841</v>
      </c>
      <c r="Y514" s="144" t="s">
        <v>389</v>
      </c>
      <c r="Z514" s="144" t="s">
        <v>7841</v>
      </c>
      <c r="AA514" s="144" t="s">
        <v>7842</v>
      </c>
      <c r="AB514" s="144"/>
      <c r="AC514" s="144"/>
      <c r="AD514" s="143"/>
      <c r="AE514" s="144" t="s">
        <v>4752</v>
      </c>
      <c r="AF514" s="144" t="s">
        <v>3668</v>
      </c>
      <c r="AG514" s="144" t="s">
        <v>7843</v>
      </c>
      <c r="AH514" s="144" t="s">
        <v>6966</v>
      </c>
      <c r="AI514" s="144"/>
      <c r="AJ514" s="156"/>
      <c r="AK514" s="156">
        <f>VLOOKUP(A514,匹配!A:B,2,0)</f>
        <v>1</v>
      </c>
      <c r="AL514" s="156">
        <f t="shared" si="24"/>
        <v>1</v>
      </c>
      <c r="AM514" s="156">
        <f>VLOOKUP(A514,匹配!E:L,8,0)</f>
        <v>0</v>
      </c>
      <c r="AN514" s="156">
        <f>VLOOKUP(A514,匹配!E:F,2,0)</f>
        <v>0</v>
      </c>
      <c r="AO514" s="156"/>
      <c r="AP514" s="156">
        <f>VLOOKUP(A514,匹配!E:H,4,0)</f>
        <v>0</v>
      </c>
      <c r="AQ514" s="156">
        <f>VLOOKUP(A514,匹配!E:N,10,0)</f>
        <v>0</v>
      </c>
      <c r="AR514" s="156">
        <f>VLOOKUP(A514,匹配!E:I,5,0)</f>
        <v>0</v>
      </c>
      <c r="AS514" s="156">
        <f>VLOOKUP(A514,匹配!E:K,7,0)</f>
        <v>0</v>
      </c>
      <c r="AT514" s="156"/>
      <c r="AU514" s="156">
        <f>VLOOKUP(A514,匹配!E:M,9,0)</f>
        <v>1</v>
      </c>
      <c r="AV514" s="156"/>
      <c r="AW514" s="156"/>
      <c r="AX514" s="242"/>
      <c r="AY514" s="243"/>
      <c r="AZ514" s="156">
        <f t="shared" si="25"/>
        <v>22</v>
      </c>
      <c r="BA514" s="156">
        <f t="shared" si="26"/>
        <v>22</v>
      </c>
      <c r="BB514" s="156">
        <f>VLOOKUP(A514,过21点!A:AS,45,0)</f>
        <v>19</v>
      </c>
      <c r="BC514" s="156">
        <f>VLOOKUP(A514,过21点!A:AT,46,0)</f>
        <v>20</v>
      </c>
      <c r="BD514" s="156"/>
      <c r="BE514" s="156">
        <f>VLOOKUP(A514,过21点!A:AV,48,0)</f>
        <v>2.25</v>
      </c>
      <c r="BF514" s="156"/>
      <c r="BG514" s="156"/>
    </row>
    <row r="515" customHeight="1" spans="1:59">
      <c r="A515" s="247" t="s">
        <v>7844</v>
      </c>
      <c r="B515" s="199" t="s">
        <v>53</v>
      </c>
      <c r="C515" s="199" t="s">
        <v>7743</v>
      </c>
      <c r="D515" s="199" t="s">
        <v>162</v>
      </c>
      <c r="E515" s="144" t="s">
        <v>2143</v>
      </c>
      <c r="F515" s="144" t="s">
        <v>7686</v>
      </c>
      <c r="G515" s="144"/>
      <c r="H515" s="144"/>
      <c r="I515" s="144" t="s">
        <v>858</v>
      </c>
      <c r="J515" s="144" t="s">
        <v>1017</v>
      </c>
      <c r="K515" s="144" t="s">
        <v>3914</v>
      </c>
      <c r="L515" s="144" t="s">
        <v>322</v>
      </c>
      <c r="M515" s="144" t="s">
        <v>5838</v>
      </c>
      <c r="N515" s="144"/>
      <c r="O515" s="144"/>
      <c r="P515" s="142" t="s">
        <v>7263</v>
      </c>
      <c r="Q515" s="144" t="s">
        <v>277</v>
      </c>
      <c r="R515" s="144" t="s">
        <v>7845</v>
      </c>
      <c r="S515" s="144" t="s">
        <v>7838</v>
      </c>
      <c r="T515" s="144" t="s">
        <v>7772</v>
      </c>
      <c r="U515" s="144"/>
      <c r="V515" s="144"/>
      <c r="W515" s="144" t="s">
        <v>7846</v>
      </c>
      <c r="X515" s="144" t="s">
        <v>1865</v>
      </c>
      <c r="Y515" s="144" t="s">
        <v>164</v>
      </c>
      <c r="Z515" s="144" t="s">
        <v>7847</v>
      </c>
      <c r="AA515" s="143"/>
      <c r="AB515" s="144"/>
      <c r="AC515" s="144"/>
      <c r="AD515" s="143"/>
      <c r="AE515" s="144" t="s">
        <v>1993</v>
      </c>
      <c r="AF515" s="144" t="s">
        <v>1463</v>
      </c>
      <c r="AG515" s="143" t="s">
        <v>7848</v>
      </c>
      <c r="AH515" s="144" t="s">
        <v>7849</v>
      </c>
      <c r="AI515" s="144"/>
      <c r="AJ515" s="156"/>
      <c r="AK515" s="156"/>
      <c r="AL515" s="156">
        <f t="shared" si="24"/>
        <v>0</v>
      </c>
      <c r="AM515" s="156">
        <f>VLOOKUP(A515,匹配!E:L,8,0)</f>
        <v>0</v>
      </c>
      <c r="AN515" s="156">
        <f>VLOOKUP(A515,匹配!E:F,2,0)</f>
        <v>0</v>
      </c>
      <c r="AO515" s="156"/>
      <c r="AP515" s="156">
        <f>VLOOKUP(A515,匹配!E:H,4,0)</f>
        <v>0</v>
      </c>
      <c r="AQ515" s="156">
        <f>VLOOKUP(A515,匹配!E:N,10,0)</f>
        <v>0</v>
      </c>
      <c r="AR515" s="156">
        <f>VLOOKUP(A515,匹配!E:I,5,0)</f>
        <v>2</v>
      </c>
      <c r="AS515" s="156">
        <f>VLOOKUP(A515,匹配!E:K,7,0)</f>
        <v>0</v>
      </c>
      <c r="AT515" s="156"/>
      <c r="AU515" s="156">
        <f>VLOOKUP(A515,匹配!E:M,9,0)</f>
        <v>0.375</v>
      </c>
      <c r="AV515" s="156"/>
      <c r="AW515" s="156"/>
      <c r="AX515" s="242"/>
      <c r="AY515" s="243"/>
      <c r="AZ515" s="156">
        <f t="shared" si="25"/>
        <v>20</v>
      </c>
      <c r="BA515" s="156">
        <f t="shared" si="26"/>
        <v>20</v>
      </c>
      <c r="BB515" s="156">
        <f>VLOOKUP(A515,过21点!A:AS,45,0)</f>
        <v>5</v>
      </c>
      <c r="BC515" s="156">
        <f>VLOOKUP(A515,过21点!A:AT,46,0)</f>
        <v>7</v>
      </c>
      <c r="BD515" s="156"/>
      <c r="BE515" s="156">
        <f>VLOOKUP(A515,过21点!A:AV,48,0)</f>
        <v>0.625</v>
      </c>
      <c r="BF515" s="156"/>
      <c r="BG515" s="156"/>
    </row>
    <row r="516" customHeight="1" spans="1:59">
      <c r="A516" s="247" t="s">
        <v>7850</v>
      </c>
      <c r="B516" s="199" t="s">
        <v>53</v>
      </c>
      <c r="C516" s="199" t="s">
        <v>7743</v>
      </c>
      <c r="D516" s="199" t="s">
        <v>294</v>
      </c>
      <c r="E516" s="144" t="s">
        <v>865</v>
      </c>
      <c r="F516" s="144" t="s">
        <v>702</v>
      </c>
      <c r="G516" s="144"/>
      <c r="H516" s="144"/>
      <c r="I516" s="144" t="s">
        <v>777</v>
      </c>
      <c r="J516" s="144" t="s">
        <v>4199</v>
      </c>
      <c r="K516" s="144" t="s">
        <v>7851</v>
      </c>
      <c r="L516" s="144" t="s">
        <v>1812</v>
      </c>
      <c r="M516" s="143" t="s">
        <v>3763</v>
      </c>
      <c r="N516" s="144"/>
      <c r="O516" s="144"/>
      <c r="P516" s="144" t="s">
        <v>3910</v>
      </c>
      <c r="Q516" s="144" t="s">
        <v>7756</v>
      </c>
      <c r="R516" s="144" t="s">
        <v>1866</v>
      </c>
      <c r="S516" s="144" t="s">
        <v>7852</v>
      </c>
      <c r="T516" s="143" t="s">
        <v>2399</v>
      </c>
      <c r="U516" s="144"/>
      <c r="V516" s="144"/>
      <c r="W516" s="144" t="s">
        <v>7853</v>
      </c>
      <c r="X516" s="144" t="s">
        <v>5372</v>
      </c>
      <c r="Y516" s="144" t="s">
        <v>5722</v>
      </c>
      <c r="Z516" s="144" t="s">
        <v>7854</v>
      </c>
      <c r="AA516" s="144" t="s">
        <v>1857</v>
      </c>
      <c r="AB516" s="144"/>
      <c r="AC516" s="143" t="s">
        <v>7855</v>
      </c>
      <c r="AD516" s="144" t="s">
        <v>6191</v>
      </c>
      <c r="AE516" s="144" t="s">
        <v>1866</v>
      </c>
      <c r="AF516" s="144" t="s">
        <v>5733</v>
      </c>
      <c r="AG516" s="144" t="s">
        <v>7856</v>
      </c>
      <c r="AH516" s="155" t="s">
        <v>2853</v>
      </c>
      <c r="AI516" s="144"/>
      <c r="AJ516" s="156"/>
      <c r="AK516" s="156">
        <f>VLOOKUP(A516,匹配!A:B,2,0)</f>
        <v>3</v>
      </c>
      <c r="AL516" s="156">
        <f t="shared" si="24"/>
        <v>3</v>
      </c>
      <c r="AM516" s="156"/>
      <c r="AN516" s="156"/>
      <c r="AO516" s="156"/>
      <c r="AP516" s="156"/>
      <c r="AQ516" s="156"/>
      <c r="AR516" s="156"/>
      <c r="AS516" s="156"/>
      <c r="AT516" s="156"/>
      <c r="AU516" s="156"/>
      <c r="AV516" s="156"/>
      <c r="AW516" s="156"/>
      <c r="AX516" s="242"/>
      <c r="AY516" s="243"/>
      <c r="AZ516" s="156">
        <f t="shared" si="25"/>
        <v>22</v>
      </c>
      <c r="BA516" s="156">
        <f t="shared" si="26"/>
        <v>22</v>
      </c>
      <c r="BB516" s="156">
        <f>VLOOKUP(A516,过21点!A:AS,45,0)</f>
        <v>8</v>
      </c>
      <c r="BC516" s="156">
        <f>VLOOKUP(A516,过21点!A:AT,46,0)</f>
        <v>8</v>
      </c>
      <c r="BD516" s="156"/>
      <c r="BE516" s="156">
        <f>VLOOKUP(A516,过21点!A:AV,48,0)</f>
        <v>1</v>
      </c>
      <c r="BF516" s="156">
        <f>VLOOKUP(A516,匹配!R:S,2,0)</f>
        <v>1</v>
      </c>
      <c r="BG516" s="156"/>
    </row>
    <row r="517" customHeight="1" spans="1:59">
      <c r="A517" s="247" t="s">
        <v>7857</v>
      </c>
      <c r="B517" s="199" t="s">
        <v>53</v>
      </c>
      <c r="C517" s="199" t="s">
        <v>7858</v>
      </c>
      <c r="D517" s="199" t="s">
        <v>5573</v>
      </c>
      <c r="E517" s="144" t="s">
        <v>2062</v>
      </c>
      <c r="F517" s="144" t="s">
        <v>4979</v>
      </c>
      <c r="G517" s="144"/>
      <c r="H517" s="144"/>
      <c r="I517" s="144" t="s">
        <v>1777</v>
      </c>
      <c r="J517" s="143" t="s">
        <v>5445</v>
      </c>
      <c r="K517" s="144" t="s">
        <v>1910</v>
      </c>
      <c r="L517" s="144" t="s">
        <v>3709</v>
      </c>
      <c r="M517" s="144" t="s">
        <v>7859</v>
      </c>
      <c r="N517" s="144"/>
      <c r="O517" s="144"/>
      <c r="P517" s="144" t="s">
        <v>5472</v>
      </c>
      <c r="Q517" s="144" t="s">
        <v>7860</v>
      </c>
      <c r="R517" s="144" t="s">
        <v>7861</v>
      </c>
      <c r="S517" s="144" t="s">
        <v>5433</v>
      </c>
      <c r="T517" s="144" t="s">
        <v>1182</v>
      </c>
      <c r="U517" s="144"/>
      <c r="V517" s="144"/>
      <c r="W517" s="144" t="s">
        <v>7754</v>
      </c>
      <c r="X517" s="144" t="s">
        <v>727</v>
      </c>
      <c r="Y517" s="143" t="s">
        <v>7862</v>
      </c>
      <c r="Z517" s="144" t="s">
        <v>395</v>
      </c>
      <c r="AA517" s="144" t="s">
        <v>396</v>
      </c>
      <c r="AB517" s="144"/>
      <c r="AC517" s="144"/>
      <c r="AD517" s="144" t="s">
        <v>1814</v>
      </c>
      <c r="AE517" s="144" t="s">
        <v>3594</v>
      </c>
      <c r="AF517" s="144" t="s">
        <v>2863</v>
      </c>
      <c r="AG517" s="144" t="s">
        <v>3344</v>
      </c>
      <c r="AH517" s="141"/>
      <c r="AI517" s="144"/>
      <c r="AJ517" s="156"/>
      <c r="AK517" s="156">
        <f>VLOOKUP(A517,匹配!A:B,2,0)</f>
        <v>1</v>
      </c>
      <c r="AL517" s="156">
        <f t="shared" si="24"/>
        <v>1</v>
      </c>
      <c r="AM517" s="156"/>
      <c r="AN517" s="156"/>
      <c r="AO517" s="156"/>
      <c r="AP517" s="156"/>
      <c r="AQ517" s="156"/>
      <c r="AR517" s="156"/>
      <c r="AS517" s="156"/>
      <c r="AT517" s="156">
        <f>VLOOKUP(A517,匹配!V:W,2,0)</f>
        <v>1.5875</v>
      </c>
      <c r="AU517" s="156"/>
      <c r="AV517" s="156"/>
      <c r="AW517" s="156"/>
      <c r="AX517" s="242"/>
      <c r="AY517" s="243"/>
      <c r="AZ517" s="156">
        <f t="shared" si="25"/>
        <v>22</v>
      </c>
      <c r="BA517" s="156">
        <f t="shared" si="26"/>
        <v>22</v>
      </c>
      <c r="BB517" s="156">
        <f>VLOOKUP(A517,过21点!A:AS,45,0)</f>
        <v>4</v>
      </c>
      <c r="BC517" s="156">
        <f>VLOOKUP(A517,过21点!A:AT,46,0)</f>
        <v>5</v>
      </c>
      <c r="BD517" s="156"/>
      <c r="BE517" s="156">
        <f>VLOOKUP(A517,过21点!A:AV,48,0)</f>
        <v>0.625</v>
      </c>
      <c r="BF517" s="156"/>
      <c r="BG517" s="156"/>
    </row>
    <row r="518" customHeight="1" spans="1:59">
      <c r="A518" s="247" t="s">
        <v>7863</v>
      </c>
      <c r="B518" s="199" t="s">
        <v>53</v>
      </c>
      <c r="C518" s="199" t="s">
        <v>7858</v>
      </c>
      <c r="D518" s="199" t="s">
        <v>378</v>
      </c>
      <c r="E518" s="144" t="s">
        <v>1284</v>
      </c>
      <c r="F518" s="143"/>
      <c r="G518" s="144"/>
      <c r="H518" s="144"/>
      <c r="I518" s="143"/>
      <c r="J518" s="144" t="s">
        <v>3018</v>
      </c>
      <c r="K518" s="144" t="s">
        <v>7864</v>
      </c>
      <c r="L518" s="144" t="s">
        <v>7865</v>
      </c>
      <c r="M518" s="144" t="s">
        <v>7754</v>
      </c>
      <c r="N518" s="144"/>
      <c r="O518" s="144"/>
      <c r="P518" s="143"/>
      <c r="Q518" s="143" t="s">
        <v>3454</v>
      </c>
      <c r="R518" s="144" t="s">
        <v>4528</v>
      </c>
      <c r="S518" s="144" t="s">
        <v>1970</v>
      </c>
      <c r="T518" s="144" t="s">
        <v>1792</v>
      </c>
      <c r="U518" s="144"/>
      <c r="V518" s="144"/>
      <c r="W518" s="144" t="s">
        <v>4110</v>
      </c>
      <c r="X518" s="143" t="s">
        <v>7866</v>
      </c>
      <c r="Y518" s="144" t="s">
        <v>781</v>
      </c>
      <c r="Z518" s="144" t="s">
        <v>7753</v>
      </c>
      <c r="AA518" s="144" t="s">
        <v>1017</v>
      </c>
      <c r="AB518" s="144"/>
      <c r="AC518" s="144"/>
      <c r="AD518" s="144" t="s">
        <v>2058</v>
      </c>
      <c r="AE518" s="144" t="s">
        <v>99</v>
      </c>
      <c r="AF518" s="143" t="s">
        <v>3362</v>
      </c>
      <c r="AG518" s="144" t="s">
        <v>3820</v>
      </c>
      <c r="AH518" s="143" t="s">
        <v>7867</v>
      </c>
      <c r="AI518" s="144"/>
      <c r="AJ518" s="156"/>
      <c r="AK518" s="156">
        <f>VLOOKUP(A518,匹配!A:B,2,0)</f>
        <v>3</v>
      </c>
      <c r="AL518" s="156">
        <f t="shared" si="24"/>
        <v>3</v>
      </c>
      <c r="AM518" s="156">
        <f>VLOOKUP(A518,匹配!E:L,8,0)</f>
        <v>0</v>
      </c>
      <c r="AN518" s="156">
        <f>VLOOKUP(A518,匹配!E:F,2,0)</f>
        <v>0</v>
      </c>
      <c r="AO518" s="156"/>
      <c r="AP518" s="156">
        <f>VLOOKUP(A518,匹配!E:H,4,0)</f>
        <v>0</v>
      </c>
      <c r="AQ518" s="156">
        <f>VLOOKUP(A518,匹配!E:N,10,0)</f>
        <v>0</v>
      </c>
      <c r="AR518" s="156">
        <f>VLOOKUP(A518,匹配!E:I,5,0)</f>
        <v>0</v>
      </c>
      <c r="AS518" s="156">
        <f>VLOOKUP(A518,匹配!E:K,7,0)</f>
        <v>0</v>
      </c>
      <c r="AT518" s="156">
        <f>VLOOKUP(A518,匹配!V:W,2,0)</f>
        <v>2</v>
      </c>
      <c r="AU518" s="156">
        <f>VLOOKUP(A518,匹配!E:M,9,0)</f>
        <v>2</v>
      </c>
      <c r="AV518" s="156"/>
      <c r="AW518" s="156"/>
      <c r="AX518" s="242"/>
      <c r="AY518" s="243"/>
      <c r="AZ518" s="156">
        <f t="shared" si="25"/>
        <v>22</v>
      </c>
      <c r="BA518" s="156">
        <f t="shared" si="26"/>
        <v>22</v>
      </c>
      <c r="BB518" s="156">
        <f>VLOOKUP(A518,过21点!A:AS,45,0)</f>
        <v>9</v>
      </c>
      <c r="BC518" s="156">
        <f>VLOOKUP(A518,过21点!A:AT,46,0)</f>
        <v>11</v>
      </c>
      <c r="BD518" s="156"/>
      <c r="BE518" s="156">
        <f>VLOOKUP(A518,过21点!A:AV,48,0)</f>
        <v>0.625</v>
      </c>
      <c r="BF518" s="156"/>
      <c r="BG518" s="156"/>
    </row>
    <row r="519" customHeight="1" spans="1:59">
      <c r="A519" s="247" t="s">
        <v>7868</v>
      </c>
      <c r="B519" s="199" t="s">
        <v>53</v>
      </c>
      <c r="C519" s="199" t="s">
        <v>7869</v>
      </c>
      <c r="D519" s="199" t="s">
        <v>5573</v>
      </c>
      <c r="E519" s="144" t="s">
        <v>1612</v>
      </c>
      <c r="F519" s="144" t="s">
        <v>7870</v>
      </c>
      <c r="G519" s="144"/>
      <c r="H519" s="144"/>
      <c r="I519" s="143" t="s">
        <v>167</v>
      </c>
      <c r="J519" s="144" t="s">
        <v>656</v>
      </c>
      <c r="K519" s="144" t="s">
        <v>490</v>
      </c>
      <c r="L519" s="144" t="s">
        <v>1474</v>
      </c>
      <c r="M519" s="144" t="s">
        <v>648</v>
      </c>
      <c r="N519" s="144"/>
      <c r="O519" s="144"/>
      <c r="P519" s="144" t="s">
        <v>1895</v>
      </c>
      <c r="Q519" s="143"/>
      <c r="R519" s="143"/>
      <c r="S519" s="143" t="s">
        <v>3997</v>
      </c>
      <c r="T519" s="143"/>
      <c r="U519" s="144"/>
      <c r="V519" s="144"/>
      <c r="W519" s="144" t="s">
        <v>1878</v>
      </c>
      <c r="X519" s="144" t="s">
        <v>4015</v>
      </c>
      <c r="Y519" s="144" t="s">
        <v>692</v>
      </c>
      <c r="Z519" s="144" t="s">
        <v>3704</v>
      </c>
      <c r="AA519" s="144" t="s">
        <v>7871</v>
      </c>
      <c r="AB519" s="144"/>
      <c r="AC519" s="144"/>
      <c r="AD519" s="144" t="s">
        <v>3357</v>
      </c>
      <c r="AE519" s="144" t="s">
        <v>3805</v>
      </c>
      <c r="AF519" s="144" t="s">
        <v>170</v>
      </c>
      <c r="AG519" s="144" t="s">
        <v>858</v>
      </c>
      <c r="AH519" s="155" t="s">
        <v>3999</v>
      </c>
      <c r="AI519" s="144"/>
      <c r="AJ519" s="156"/>
      <c r="AK519" s="156">
        <f>VLOOKUP(A519,匹配!A:B,2,0)</f>
        <v>2</v>
      </c>
      <c r="AL519" s="156">
        <f t="shared" si="24"/>
        <v>2</v>
      </c>
      <c r="AM519" s="156">
        <f>VLOOKUP(A519,匹配!E:L,8,0)</f>
        <v>0</v>
      </c>
      <c r="AN519" s="156">
        <f>VLOOKUP(A519,匹配!E:F,2,0)</f>
        <v>3</v>
      </c>
      <c r="AO519" s="156"/>
      <c r="AP519" s="156">
        <f>VLOOKUP(A519,匹配!E:H,4,0)</f>
        <v>0</v>
      </c>
      <c r="AQ519" s="156">
        <f>VLOOKUP(A519,匹配!E:N,10,0)</f>
        <v>0</v>
      </c>
      <c r="AR519" s="156">
        <f>VLOOKUP(A519,匹配!E:I,5,0)</f>
        <v>0</v>
      </c>
      <c r="AS519" s="156">
        <f>VLOOKUP(A519,匹配!E:K,7,0)</f>
        <v>0</v>
      </c>
      <c r="AT519" s="156"/>
      <c r="AU519" s="156">
        <f>VLOOKUP(A519,匹配!E:M,9,0)</f>
        <v>0</v>
      </c>
      <c r="AV519" s="156"/>
      <c r="AW519" s="156"/>
      <c r="AX519" s="242"/>
      <c r="AY519" s="243"/>
      <c r="AZ519" s="156">
        <f t="shared" si="25"/>
        <v>19</v>
      </c>
      <c r="BA519" s="156">
        <f t="shared" si="26"/>
        <v>19</v>
      </c>
      <c r="BB519" s="156">
        <f>VLOOKUP(A519,过21点!A:AS,45,0)</f>
        <v>1</v>
      </c>
      <c r="BC519" s="156">
        <f>VLOOKUP(A519,过21点!A:AT,46,0)</f>
        <v>1</v>
      </c>
      <c r="BD519" s="156"/>
      <c r="BE519" s="156">
        <f>VLOOKUP(A519,过21点!A:AV,48,0)</f>
        <v>0</v>
      </c>
      <c r="BF519" s="156"/>
      <c r="BG519" s="156"/>
    </row>
    <row r="520" customHeight="1" spans="1:59">
      <c r="A520" s="247" t="s">
        <v>7872</v>
      </c>
      <c r="B520" s="199" t="s">
        <v>53</v>
      </c>
      <c r="C520" s="199" t="s">
        <v>7869</v>
      </c>
      <c r="D520" s="199" t="s">
        <v>5573</v>
      </c>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44"/>
      <c r="AB520" s="144"/>
      <c r="AC520" s="144"/>
      <c r="AD520" s="144"/>
      <c r="AE520" s="155" t="s">
        <v>3608</v>
      </c>
      <c r="AF520" s="144" t="s">
        <v>7873</v>
      </c>
      <c r="AG520" s="144" t="s">
        <v>1799</v>
      </c>
      <c r="AH520" s="144" t="s">
        <v>7874</v>
      </c>
      <c r="AI520" s="144"/>
      <c r="AJ520" s="156"/>
      <c r="AK520" s="156"/>
      <c r="AL520" s="156">
        <f t="shared" si="24"/>
        <v>0</v>
      </c>
      <c r="AM520" s="156"/>
      <c r="AN520" s="156"/>
      <c r="AO520" s="156"/>
      <c r="AP520" s="156"/>
      <c r="AQ520" s="156"/>
      <c r="AR520" s="156"/>
      <c r="AS520" s="156"/>
      <c r="AT520" s="156"/>
      <c r="AU520" s="156"/>
      <c r="AV520" s="156">
        <f>VLOOKUP(A520,入职!A:L,12,0)</f>
        <v>18</v>
      </c>
      <c r="AW520" s="156"/>
      <c r="AX520" s="242" t="str">
        <f>VLOOKUP(A520,入职!A:I,9,0)</f>
        <v>2018-03-27</v>
      </c>
      <c r="AY520" s="243"/>
      <c r="AZ520" s="156">
        <f t="shared" si="25"/>
        <v>4</v>
      </c>
      <c r="BA520" s="156">
        <f t="shared" si="26"/>
        <v>4</v>
      </c>
      <c r="BB520" s="156">
        <f>VLOOKUP(A520,过21点!A:AS,45,0)</f>
        <v>0</v>
      </c>
      <c r="BC520" s="156">
        <f>VLOOKUP(A520,过21点!A:AT,46,0)</f>
        <v>0</v>
      </c>
      <c r="BD520" s="156"/>
      <c r="BE520" s="156">
        <f>VLOOKUP(A520,过21点!A:AV,48,0)</f>
        <v>0</v>
      </c>
      <c r="BF520" s="156"/>
      <c r="BG520" s="156"/>
    </row>
    <row r="521" customHeight="1" spans="1:59">
      <c r="A521" s="240" t="s">
        <v>7875</v>
      </c>
      <c r="B521" s="199" t="s">
        <v>53</v>
      </c>
      <c r="C521" s="199" t="s">
        <v>7869</v>
      </c>
      <c r="D521" s="199" t="s">
        <v>5573</v>
      </c>
      <c r="E521" s="144" t="s">
        <v>6422</v>
      </c>
      <c r="F521" s="144" t="s">
        <v>7876</v>
      </c>
      <c r="G521" s="144"/>
      <c r="H521" s="144"/>
      <c r="I521" s="144" t="s">
        <v>4172</v>
      </c>
      <c r="J521" s="144" t="s">
        <v>6420</v>
      </c>
      <c r="K521" s="144" t="s">
        <v>6421</v>
      </c>
      <c r="L521" s="144" t="s">
        <v>7877</v>
      </c>
      <c r="M521" s="144" t="s">
        <v>5410</v>
      </c>
      <c r="N521" s="144"/>
      <c r="O521" s="144"/>
      <c r="P521" s="144" t="s">
        <v>7877</v>
      </c>
      <c r="Q521" s="144" t="s">
        <v>6420</v>
      </c>
      <c r="R521" s="144" t="s">
        <v>3988</v>
      </c>
      <c r="S521" s="143" t="s">
        <v>7878</v>
      </c>
      <c r="T521" s="143"/>
      <c r="U521" s="144"/>
      <c r="V521" s="144"/>
      <c r="W521" s="143" t="s">
        <v>7879</v>
      </c>
      <c r="X521" s="144" t="s">
        <v>4167</v>
      </c>
      <c r="Y521" s="144"/>
      <c r="Z521" s="144"/>
      <c r="AA521" s="144"/>
      <c r="AB521" s="144"/>
      <c r="AC521" s="144"/>
      <c r="AD521" s="144"/>
      <c r="AE521" s="144"/>
      <c r="AF521" s="144"/>
      <c r="AG521" s="144"/>
      <c r="AH521" s="144"/>
      <c r="AI521" s="144"/>
      <c r="AJ521" s="156"/>
      <c r="AK521" s="156">
        <f>VLOOKUP(A521,匹配!A:B,2,0)</f>
        <v>1</v>
      </c>
      <c r="AL521" s="156">
        <f t="shared" si="24"/>
        <v>1</v>
      </c>
      <c r="AM521" s="156">
        <f>VLOOKUP(A521,匹配!E:L,8,0)</f>
        <v>1.5</v>
      </c>
      <c r="AN521" s="156">
        <f>VLOOKUP(A521,匹配!E:F,2,0)</f>
        <v>0</v>
      </c>
      <c r="AO521" s="156"/>
      <c r="AP521" s="156">
        <f>VLOOKUP(A521,匹配!E:H,4,0)</f>
        <v>0</v>
      </c>
      <c r="AQ521" s="156">
        <f>VLOOKUP(A521,匹配!E:N,10,0)</f>
        <v>0</v>
      </c>
      <c r="AR521" s="156">
        <f>VLOOKUP(A521,匹配!E:I,5,0)</f>
        <v>0</v>
      </c>
      <c r="AS521" s="156">
        <f>VLOOKUP(A521,匹配!E:K,7,0)</f>
        <v>0</v>
      </c>
      <c r="AT521" s="156"/>
      <c r="AU521" s="156">
        <f>VLOOKUP(A521,匹配!E:M,9,0)</f>
        <v>0</v>
      </c>
      <c r="AV521" s="156">
        <f>VLOOKUP(A521,离职!A:D,4,0)</f>
        <v>0</v>
      </c>
      <c r="AW521" s="156"/>
      <c r="AX521" s="242"/>
      <c r="AY521" s="243">
        <f>VLOOKUP(A521,离职!A:C,3,0)</f>
        <v>43179</v>
      </c>
      <c r="AZ521" s="156">
        <f t="shared" si="25"/>
        <v>20.5</v>
      </c>
      <c r="BA521" s="156">
        <f t="shared" si="26"/>
        <v>20.5</v>
      </c>
      <c r="BB521" s="156">
        <f>VLOOKUP(A521,过21点!A:AS,45,0)</f>
        <v>0</v>
      </c>
      <c r="BC521" s="156">
        <f>VLOOKUP(A521,过21点!A:AT,46,0)</f>
        <v>0</v>
      </c>
      <c r="BD521" s="156"/>
      <c r="BE521" s="156">
        <f>VLOOKUP(A521,过21点!A:AV,48,0)</f>
        <v>0</v>
      </c>
      <c r="BF521" s="156"/>
      <c r="BG521" s="156"/>
    </row>
    <row r="522" customHeight="1" spans="1:59">
      <c r="A522" s="247" t="s">
        <v>7880</v>
      </c>
      <c r="B522" s="199" t="s">
        <v>53</v>
      </c>
      <c r="C522" s="199" t="s">
        <v>7881</v>
      </c>
      <c r="D522" s="199" t="s">
        <v>7882</v>
      </c>
      <c r="E522" s="144" t="s">
        <v>5402</v>
      </c>
      <c r="F522" s="143" t="s">
        <v>7883</v>
      </c>
      <c r="G522" s="144"/>
      <c r="H522" s="144"/>
      <c r="I522" s="143"/>
      <c r="J522" s="143"/>
      <c r="K522" s="144" t="s">
        <v>1876</v>
      </c>
      <c r="L522" s="144" t="s">
        <v>7846</v>
      </c>
      <c r="M522" s="144" t="s">
        <v>1896</v>
      </c>
      <c r="N522" s="144"/>
      <c r="O522" s="144"/>
      <c r="P522" s="144" t="s">
        <v>4640</v>
      </c>
      <c r="Q522" s="144" t="s">
        <v>7884</v>
      </c>
      <c r="R522" s="144" t="s">
        <v>1463</v>
      </c>
      <c r="S522" s="144" t="s">
        <v>7885</v>
      </c>
      <c r="T522" s="144" t="s">
        <v>7886</v>
      </c>
      <c r="U522" s="144"/>
      <c r="V522" s="144"/>
      <c r="W522" s="144" t="s">
        <v>7887</v>
      </c>
      <c r="X522" s="144" t="s">
        <v>7888</v>
      </c>
      <c r="Y522" s="144" t="s">
        <v>7889</v>
      </c>
      <c r="Z522" s="144" t="s">
        <v>1892</v>
      </c>
      <c r="AA522" s="144" t="s">
        <v>7871</v>
      </c>
      <c r="AB522" s="144"/>
      <c r="AC522" s="143" t="s">
        <v>7890</v>
      </c>
      <c r="AD522" s="144" t="s">
        <v>7891</v>
      </c>
      <c r="AE522" s="144" t="s">
        <v>7892</v>
      </c>
      <c r="AF522" s="144" t="s">
        <v>7893</v>
      </c>
      <c r="AG522" s="144" t="s">
        <v>7894</v>
      </c>
      <c r="AH522" s="144" t="s">
        <v>6365</v>
      </c>
      <c r="AI522" s="144"/>
      <c r="AJ522" s="156"/>
      <c r="AK522" s="156">
        <f>VLOOKUP(A522,匹配!A:B,2,0)</f>
        <v>1</v>
      </c>
      <c r="AL522" s="156">
        <f t="shared" si="24"/>
        <v>1</v>
      </c>
      <c r="AM522" s="156">
        <f>VLOOKUP(A522,匹配!E:L,8,0)</f>
        <v>0</v>
      </c>
      <c r="AN522" s="156">
        <f>VLOOKUP(A522,匹配!E:F,2,0)</f>
        <v>0</v>
      </c>
      <c r="AO522" s="156"/>
      <c r="AP522" s="156">
        <f>VLOOKUP(A522,匹配!E:H,4,0)</f>
        <v>0</v>
      </c>
      <c r="AQ522" s="156">
        <f>VLOOKUP(A522,匹配!E:N,10,0)</f>
        <v>0</v>
      </c>
      <c r="AR522" s="156">
        <f>VLOOKUP(A522,匹配!E:I,5,0)</f>
        <v>1</v>
      </c>
      <c r="AS522" s="156">
        <f>VLOOKUP(A522,匹配!E:K,7,0)</f>
        <v>0</v>
      </c>
      <c r="AT522" s="156"/>
      <c r="AU522" s="156">
        <f>VLOOKUP(A522,匹配!E:M,9,0)</f>
        <v>1</v>
      </c>
      <c r="AV522" s="156"/>
      <c r="AW522" s="156"/>
      <c r="AX522" s="242"/>
      <c r="AY522" s="243"/>
      <c r="AZ522" s="156">
        <f t="shared" si="25"/>
        <v>21</v>
      </c>
      <c r="BA522" s="156">
        <f t="shared" si="26"/>
        <v>21</v>
      </c>
      <c r="BB522" s="156">
        <f>VLOOKUP(A522,过21点!A:AS,45,0)</f>
        <v>3</v>
      </c>
      <c r="BC522" s="156">
        <f>VLOOKUP(A522,过21点!A:AT,46,0)</f>
        <v>5</v>
      </c>
      <c r="BD522" s="156"/>
      <c r="BE522" s="156">
        <f>VLOOKUP(A522,过21点!A:AV,48,0)</f>
        <v>0.25</v>
      </c>
      <c r="BF522" s="156">
        <f>VLOOKUP(A522,匹配!R:S,2,0)</f>
        <v>1</v>
      </c>
      <c r="BG522" s="156"/>
    </row>
    <row r="523" customHeight="1" spans="1:59">
      <c r="A523" s="247" t="s">
        <v>7895</v>
      </c>
      <c r="B523" s="199" t="s">
        <v>53</v>
      </c>
      <c r="C523" s="199" t="s">
        <v>7881</v>
      </c>
      <c r="D523" s="199" t="s">
        <v>7896</v>
      </c>
      <c r="E523" s="144" t="s">
        <v>4909</v>
      </c>
      <c r="F523" s="144" t="s">
        <v>7897</v>
      </c>
      <c r="G523" s="144"/>
      <c r="H523" s="144"/>
      <c r="I523" s="144" t="s">
        <v>490</v>
      </c>
      <c r="J523" s="144" t="s">
        <v>7898</v>
      </c>
      <c r="K523" s="144" t="s">
        <v>7899</v>
      </c>
      <c r="L523" s="144" t="s">
        <v>7900</v>
      </c>
      <c r="M523" s="144" t="s">
        <v>5207</v>
      </c>
      <c r="N523" s="144"/>
      <c r="O523" s="144"/>
      <c r="P523" s="144" t="s">
        <v>7687</v>
      </c>
      <c r="Q523" s="144" t="s">
        <v>172</v>
      </c>
      <c r="R523" s="144" t="s">
        <v>490</v>
      </c>
      <c r="S523" s="144" t="s">
        <v>170</v>
      </c>
      <c r="T523" s="143" t="s">
        <v>7879</v>
      </c>
      <c r="U523" s="144"/>
      <c r="V523" s="144"/>
      <c r="W523" s="144" t="s">
        <v>7901</v>
      </c>
      <c r="X523" s="143" t="s">
        <v>4040</v>
      </c>
      <c r="Y523" s="144" t="s">
        <v>7902</v>
      </c>
      <c r="Z523" s="144" t="s">
        <v>658</v>
      </c>
      <c r="AA523" s="144" t="s">
        <v>1017</v>
      </c>
      <c r="AB523" s="143" t="s">
        <v>7903</v>
      </c>
      <c r="AC523" s="144"/>
      <c r="AD523" s="143" t="s">
        <v>72</v>
      </c>
      <c r="AE523" s="144" t="s">
        <v>788</v>
      </c>
      <c r="AF523" s="144" t="s">
        <v>883</v>
      </c>
      <c r="AG523" s="144" t="s">
        <v>7898</v>
      </c>
      <c r="AH523" s="144" t="s">
        <v>7904</v>
      </c>
      <c r="AI523" s="144"/>
      <c r="AJ523" s="156"/>
      <c r="AK523" s="156">
        <f>VLOOKUP(A523,匹配!A:B,2,0)</f>
        <v>3</v>
      </c>
      <c r="AL523" s="156">
        <f t="shared" si="24"/>
        <v>3</v>
      </c>
      <c r="AM523" s="156"/>
      <c r="AN523" s="156"/>
      <c r="AO523" s="156"/>
      <c r="AP523" s="156"/>
      <c r="AQ523" s="156"/>
      <c r="AR523" s="156"/>
      <c r="AS523" s="156"/>
      <c r="AT523" s="156"/>
      <c r="AU523" s="156"/>
      <c r="AV523" s="156"/>
      <c r="AW523" s="156"/>
      <c r="AX523" s="242"/>
      <c r="AY523" s="243"/>
      <c r="AZ523" s="156">
        <f t="shared" si="25"/>
        <v>22</v>
      </c>
      <c r="BA523" s="156">
        <f t="shared" si="26"/>
        <v>22</v>
      </c>
      <c r="BB523" s="156">
        <f>VLOOKUP(A523,过21点!A:AS,45,0)</f>
        <v>0</v>
      </c>
      <c r="BC523" s="156">
        <f>VLOOKUP(A523,过21点!A:AT,46,0)</f>
        <v>1</v>
      </c>
      <c r="BD523" s="156"/>
      <c r="BE523" s="156">
        <f>VLOOKUP(A523,过21点!A:AV,48,0)</f>
        <v>0</v>
      </c>
      <c r="BF523" s="156">
        <f>VLOOKUP(A523,匹配!R:S,2,0)</f>
        <v>0.625</v>
      </c>
      <c r="BG523" s="156"/>
    </row>
    <row r="524" customHeight="1" spans="1:59">
      <c r="A524" s="247" t="s">
        <v>7905</v>
      </c>
      <c r="B524" s="199" t="s">
        <v>53</v>
      </c>
      <c r="C524" s="199" t="s">
        <v>7881</v>
      </c>
      <c r="D524" s="199" t="s">
        <v>7906</v>
      </c>
      <c r="E524" s="144" t="s">
        <v>1697</v>
      </c>
      <c r="F524" s="144" t="s">
        <v>7907</v>
      </c>
      <c r="G524" s="144"/>
      <c r="H524" s="144"/>
      <c r="I524" s="144" t="s">
        <v>7908</v>
      </c>
      <c r="J524" s="144" t="s">
        <v>1879</v>
      </c>
      <c r="K524" s="144" t="s">
        <v>4170</v>
      </c>
      <c r="L524" s="144" t="s">
        <v>7909</v>
      </c>
      <c r="M524" s="144" t="s">
        <v>5407</v>
      </c>
      <c r="N524" s="144"/>
      <c r="O524" s="144"/>
      <c r="P524" s="144" t="s">
        <v>1877</v>
      </c>
      <c r="Q524" s="144" t="s">
        <v>7876</v>
      </c>
      <c r="R524" s="144" t="s">
        <v>6605</v>
      </c>
      <c r="S524" s="144" t="s">
        <v>7910</v>
      </c>
      <c r="T524" s="143" t="s">
        <v>7911</v>
      </c>
      <c r="U524" s="144"/>
      <c r="V524" s="144"/>
      <c r="W524" s="144" t="s">
        <v>7912</v>
      </c>
      <c r="X524" s="144" t="s">
        <v>6420</v>
      </c>
      <c r="Y524" s="144" t="s">
        <v>5743</v>
      </c>
      <c r="Z524" s="144" t="s">
        <v>715</v>
      </c>
      <c r="AA524" s="143" t="s">
        <v>7913</v>
      </c>
      <c r="AB524" s="144"/>
      <c r="AC524" s="144"/>
      <c r="AD524" s="144" t="s">
        <v>7914</v>
      </c>
      <c r="AE524" s="144" t="s">
        <v>7759</v>
      </c>
      <c r="AF524" s="144" t="s">
        <v>5547</v>
      </c>
      <c r="AG524" s="144" t="s">
        <v>7915</v>
      </c>
      <c r="AH524" s="144" t="s">
        <v>1877</v>
      </c>
      <c r="AI524" s="144"/>
      <c r="AJ524" s="156"/>
      <c r="AK524" s="156"/>
      <c r="AL524" s="156">
        <f t="shared" si="24"/>
        <v>0</v>
      </c>
      <c r="AM524" s="156">
        <f>VLOOKUP(A524,匹配!E:L,8,0)</f>
        <v>0.625</v>
      </c>
      <c r="AN524" s="156">
        <f>VLOOKUP(A524,匹配!E:F,2,0)</f>
        <v>0</v>
      </c>
      <c r="AO524" s="156"/>
      <c r="AP524" s="156">
        <f>VLOOKUP(A524,匹配!E:H,4,0)</f>
        <v>0</v>
      </c>
      <c r="AQ524" s="156">
        <f>VLOOKUP(A524,匹配!E:N,10,0)</f>
        <v>0</v>
      </c>
      <c r="AR524" s="156">
        <f>VLOOKUP(A524,匹配!E:I,5,0)</f>
        <v>0</v>
      </c>
      <c r="AS524" s="156">
        <f>VLOOKUP(A524,匹配!E:K,7,0)</f>
        <v>0</v>
      </c>
      <c r="AT524" s="156"/>
      <c r="AU524" s="156">
        <f>VLOOKUP(A524,匹配!E:M,9,0)</f>
        <v>0</v>
      </c>
      <c r="AV524" s="156"/>
      <c r="AW524" s="156"/>
      <c r="AX524" s="242"/>
      <c r="AY524" s="243"/>
      <c r="AZ524" s="156">
        <f t="shared" si="25"/>
        <v>21.375</v>
      </c>
      <c r="BA524" s="156">
        <f t="shared" si="26"/>
        <v>21.375</v>
      </c>
      <c r="BB524" s="156">
        <f>VLOOKUP(A524,过21点!A:AS,45,0)</f>
        <v>0</v>
      </c>
      <c r="BC524" s="156">
        <f>VLOOKUP(A524,过21点!A:AT,46,0)</f>
        <v>0</v>
      </c>
      <c r="BD524" s="156"/>
      <c r="BE524" s="156">
        <f>VLOOKUP(A524,过21点!A:AV,48,0)</f>
        <v>0</v>
      </c>
      <c r="BF524" s="156"/>
      <c r="BG524" s="156"/>
    </row>
    <row r="525" customHeight="1" spans="1:59">
      <c r="A525" s="247" t="s">
        <v>7916</v>
      </c>
      <c r="B525" s="199" t="s">
        <v>53</v>
      </c>
      <c r="C525" s="199" t="s">
        <v>7917</v>
      </c>
      <c r="D525" s="199" t="s">
        <v>1966</v>
      </c>
      <c r="E525" s="143" t="s">
        <v>229</v>
      </c>
      <c r="F525" s="142" t="s">
        <v>5939</v>
      </c>
      <c r="G525" s="144"/>
      <c r="H525" s="144"/>
      <c r="I525" s="144" t="s">
        <v>7852</v>
      </c>
      <c r="J525" s="144" t="s">
        <v>4303</v>
      </c>
      <c r="K525" s="142" t="s">
        <v>7918</v>
      </c>
      <c r="L525" s="144" t="s">
        <v>1152</v>
      </c>
      <c r="M525" s="144" t="s">
        <v>948</v>
      </c>
      <c r="N525" s="144"/>
      <c r="O525" s="144"/>
      <c r="P525" s="142" t="s">
        <v>5481</v>
      </c>
      <c r="Q525" s="143" t="s">
        <v>149</v>
      </c>
      <c r="R525" s="144" t="s">
        <v>3327</v>
      </c>
      <c r="S525" s="143" t="s">
        <v>4969</v>
      </c>
      <c r="T525" s="144" t="s">
        <v>866</v>
      </c>
      <c r="U525" s="144"/>
      <c r="V525" s="144"/>
      <c r="W525" s="143" t="s">
        <v>3331</v>
      </c>
      <c r="X525" s="143" t="s">
        <v>7919</v>
      </c>
      <c r="Y525" s="144" t="s">
        <v>881</v>
      </c>
      <c r="Z525" s="143" t="s">
        <v>7920</v>
      </c>
      <c r="AA525" s="142" t="s">
        <v>7242</v>
      </c>
      <c r="AB525" s="144"/>
      <c r="AC525" s="144"/>
      <c r="AD525" s="142" t="s">
        <v>7921</v>
      </c>
      <c r="AE525" s="142" t="s">
        <v>7922</v>
      </c>
      <c r="AF525" s="143" t="s">
        <v>4123</v>
      </c>
      <c r="AG525" s="142" t="s">
        <v>7923</v>
      </c>
      <c r="AH525" s="142" t="s">
        <v>7924</v>
      </c>
      <c r="AI525" s="144"/>
      <c r="AJ525" s="156"/>
      <c r="AK525" s="156">
        <f>VLOOKUP(A525,匹配!A:B,2,0)</f>
        <v>2</v>
      </c>
      <c r="AL525" s="156">
        <f t="shared" si="24"/>
        <v>2</v>
      </c>
      <c r="AM525" s="156">
        <f>VLOOKUP(A525,匹配!E:L,8,0)</f>
        <v>1.875</v>
      </c>
      <c r="AN525" s="156">
        <f>VLOOKUP(A525,匹配!E:F,2,0)</f>
        <v>0</v>
      </c>
      <c r="AO525" s="156"/>
      <c r="AP525" s="156">
        <f>VLOOKUP(A525,匹配!E:H,4,0)</f>
        <v>0</v>
      </c>
      <c r="AQ525" s="156">
        <f>VLOOKUP(A525,匹配!E:N,10,0)</f>
        <v>0</v>
      </c>
      <c r="AR525" s="156">
        <f>VLOOKUP(A525,匹配!E:I,5,0)</f>
        <v>0</v>
      </c>
      <c r="AS525" s="156">
        <f>VLOOKUP(A525,匹配!E:K,7,0)</f>
        <v>0</v>
      </c>
      <c r="AT525" s="156"/>
      <c r="AU525" s="156">
        <f>VLOOKUP(A525,匹配!E:M,9,0)</f>
        <v>0</v>
      </c>
      <c r="AV525" s="156"/>
      <c r="AW525" s="156"/>
      <c r="AX525" s="242"/>
      <c r="AY525" s="243"/>
      <c r="AZ525" s="156">
        <f t="shared" si="25"/>
        <v>20.125</v>
      </c>
      <c r="BA525" s="156">
        <f t="shared" si="26"/>
        <v>20.125</v>
      </c>
      <c r="BB525" s="156">
        <f>VLOOKUP(A525,过21点!A:AS,45,0)</f>
        <v>0</v>
      </c>
      <c r="BC525" s="156">
        <f>VLOOKUP(A525,过21点!A:AT,46,0)</f>
        <v>0</v>
      </c>
      <c r="BD525" s="156"/>
      <c r="BE525" s="156">
        <f>VLOOKUP(A525,过21点!A:AV,48,0)</f>
        <v>0</v>
      </c>
      <c r="BF525" s="156"/>
      <c r="BG525" s="156"/>
    </row>
    <row r="526" customHeight="1" spans="1:59">
      <c r="A526" s="247" t="s">
        <v>7925</v>
      </c>
      <c r="B526" s="199" t="s">
        <v>53</v>
      </c>
      <c r="C526" s="199" t="s">
        <v>7917</v>
      </c>
      <c r="D526" s="199" t="s">
        <v>7926</v>
      </c>
      <c r="E526" s="144" t="s">
        <v>3363</v>
      </c>
      <c r="F526" s="144" t="s">
        <v>3480</v>
      </c>
      <c r="G526" s="144"/>
      <c r="H526" s="144"/>
      <c r="I526" s="142" t="s">
        <v>7927</v>
      </c>
      <c r="J526" s="143"/>
      <c r="K526" s="144" t="s">
        <v>1967</v>
      </c>
      <c r="L526" s="142" t="s">
        <v>7243</v>
      </c>
      <c r="M526" s="142" t="s">
        <v>6352</v>
      </c>
      <c r="N526" s="144"/>
      <c r="O526" s="144"/>
      <c r="P526" s="155" t="s">
        <v>229</v>
      </c>
      <c r="Q526" s="142" t="s">
        <v>5024</v>
      </c>
      <c r="R526" s="142" t="s">
        <v>7928</v>
      </c>
      <c r="S526" s="142" t="s">
        <v>4859</v>
      </c>
      <c r="T526" s="142" t="s">
        <v>7929</v>
      </c>
      <c r="U526" s="144"/>
      <c r="V526" s="144"/>
      <c r="W526" s="142" t="s">
        <v>7930</v>
      </c>
      <c r="X526" s="142" t="s">
        <v>7931</v>
      </c>
      <c r="Y526" s="155" t="s">
        <v>527</v>
      </c>
      <c r="Z526" s="142" t="s">
        <v>2696</v>
      </c>
      <c r="AA526" s="144" t="s">
        <v>7471</v>
      </c>
      <c r="AB526" s="144"/>
      <c r="AC526" s="144"/>
      <c r="AD526" s="142" t="s">
        <v>5481</v>
      </c>
      <c r="AE526" s="144" t="s">
        <v>3352</v>
      </c>
      <c r="AF526" s="144" t="s">
        <v>3714</v>
      </c>
      <c r="AG526" s="142" t="s">
        <v>427</v>
      </c>
      <c r="AH526" s="142" t="s">
        <v>7924</v>
      </c>
      <c r="AI526" s="144"/>
      <c r="AJ526" s="156"/>
      <c r="AK526" s="156"/>
      <c r="AL526" s="156">
        <f t="shared" si="24"/>
        <v>0</v>
      </c>
      <c r="AM526" s="156">
        <f>VLOOKUP(A526,匹配!E:L,8,0)</f>
        <v>0</v>
      </c>
      <c r="AN526" s="156">
        <f>VLOOKUP(A526,匹配!E:F,2,0)</f>
        <v>0</v>
      </c>
      <c r="AO526" s="156"/>
      <c r="AP526" s="156">
        <f>VLOOKUP(A526,匹配!E:H,4,0)</f>
        <v>0</v>
      </c>
      <c r="AQ526" s="156">
        <f>VLOOKUP(A526,匹配!E:N,10,0)</f>
        <v>0</v>
      </c>
      <c r="AR526" s="156">
        <f>VLOOKUP(A526,匹配!E:I,5,0)</f>
        <v>1</v>
      </c>
      <c r="AS526" s="156">
        <f>VLOOKUP(A526,匹配!E:K,7,0)</f>
        <v>0</v>
      </c>
      <c r="AT526" s="156"/>
      <c r="AU526" s="156">
        <f>VLOOKUP(A526,匹配!E:M,9,0)</f>
        <v>0</v>
      </c>
      <c r="AV526" s="156"/>
      <c r="AW526" s="156"/>
      <c r="AX526" s="242"/>
      <c r="AY526" s="243"/>
      <c r="AZ526" s="156">
        <f t="shared" si="25"/>
        <v>21</v>
      </c>
      <c r="BA526" s="156">
        <f t="shared" si="26"/>
        <v>21</v>
      </c>
      <c r="BB526" s="156">
        <f>VLOOKUP(A526,过21点!A:AS,45,0)</f>
        <v>3</v>
      </c>
      <c r="BC526" s="156">
        <f>VLOOKUP(A526,过21点!A:AT,46,0)</f>
        <v>7</v>
      </c>
      <c r="BD526" s="156"/>
      <c r="BE526" s="156">
        <f>VLOOKUP(A526,过21点!A:AV,48,0)</f>
        <v>0.375</v>
      </c>
      <c r="BF526" s="156"/>
      <c r="BG526" s="156"/>
    </row>
    <row r="527" customHeight="1" spans="1:59">
      <c r="A527" s="247" t="s">
        <v>7932</v>
      </c>
      <c r="B527" s="199" t="s">
        <v>53</v>
      </c>
      <c r="C527" s="199" t="s">
        <v>7917</v>
      </c>
      <c r="D527" s="199" t="s">
        <v>2345</v>
      </c>
      <c r="E527" s="144" t="s">
        <v>411</v>
      </c>
      <c r="F527" s="144" t="s">
        <v>1140</v>
      </c>
      <c r="G527" s="144"/>
      <c r="H527" s="144"/>
      <c r="I527" s="144" t="s">
        <v>2821</v>
      </c>
      <c r="J527" s="144" t="s">
        <v>1138</v>
      </c>
      <c r="K527" s="144" t="s">
        <v>7933</v>
      </c>
      <c r="L527" s="144" t="s">
        <v>383</v>
      </c>
      <c r="M527" s="144" t="s">
        <v>918</v>
      </c>
      <c r="N527" s="144"/>
      <c r="O527" s="144"/>
      <c r="P527" s="144" t="s">
        <v>7934</v>
      </c>
      <c r="Q527" s="144" t="s">
        <v>4616</v>
      </c>
      <c r="R527" s="144" t="s">
        <v>5547</v>
      </c>
      <c r="S527" s="144" t="s">
        <v>3705</v>
      </c>
      <c r="T527" s="144" t="s">
        <v>7935</v>
      </c>
      <c r="U527" s="144"/>
      <c r="V527" s="144"/>
      <c r="W527" s="144" t="s">
        <v>858</v>
      </c>
      <c r="X527" s="144" t="s">
        <v>848</v>
      </c>
      <c r="Y527" s="144" t="s">
        <v>7936</v>
      </c>
      <c r="Z527" s="144" t="s">
        <v>7937</v>
      </c>
      <c r="AA527" s="144" t="s">
        <v>1647</v>
      </c>
      <c r="AB527" s="144"/>
      <c r="AC527" s="144"/>
      <c r="AD527" s="144" t="s">
        <v>7938</v>
      </c>
      <c r="AE527" s="144" t="s">
        <v>7939</v>
      </c>
      <c r="AF527" s="144" t="s">
        <v>7940</v>
      </c>
      <c r="AG527" s="143" t="s">
        <v>7941</v>
      </c>
      <c r="AH527" s="143"/>
      <c r="AI527" s="144"/>
      <c r="AJ527" s="156"/>
      <c r="AK527" s="156"/>
      <c r="AL527" s="156">
        <f t="shared" si="24"/>
        <v>0</v>
      </c>
      <c r="AM527" s="156">
        <f>VLOOKUP(A527,匹配!E:L,8,0)</f>
        <v>0</v>
      </c>
      <c r="AN527" s="156">
        <f>VLOOKUP(A527,匹配!E:F,2,0)</f>
        <v>0</v>
      </c>
      <c r="AO527" s="156"/>
      <c r="AP527" s="156">
        <f>VLOOKUP(A527,匹配!E:H,4,0)</f>
        <v>0</v>
      </c>
      <c r="AQ527" s="156">
        <f>VLOOKUP(A527,匹配!E:N,10,0)</f>
        <v>0</v>
      </c>
      <c r="AR527" s="156">
        <f>VLOOKUP(A527,匹配!E:I,5,0)</f>
        <v>1.5</v>
      </c>
      <c r="AS527" s="156">
        <f>VLOOKUP(A527,匹配!E:K,7,0)</f>
        <v>0</v>
      </c>
      <c r="AT527" s="156"/>
      <c r="AU527" s="156">
        <f>VLOOKUP(A527,匹配!E:M,9,0)</f>
        <v>0</v>
      </c>
      <c r="AV527" s="156"/>
      <c r="AW527" s="156"/>
      <c r="AX527" s="242"/>
      <c r="AY527" s="243"/>
      <c r="AZ527" s="156">
        <f t="shared" si="25"/>
        <v>20.5</v>
      </c>
      <c r="BA527" s="156">
        <f t="shared" si="26"/>
        <v>20.5</v>
      </c>
      <c r="BB527" s="156">
        <f>VLOOKUP(A527,过21点!A:AS,45,0)</f>
        <v>0</v>
      </c>
      <c r="BC527" s="156">
        <f>VLOOKUP(A527,过21点!A:AT,46,0)</f>
        <v>0</v>
      </c>
      <c r="BD527" s="156"/>
      <c r="BE527" s="156">
        <f>VLOOKUP(A527,过21点!A:AV,48,0)</f>
        <v>0</v>
      </c>
      <c r="BF527" s="156"/>
      <c r="BG527" s="156"/>
    </row>
    <row r="528" customHeight="1" spans="1:59">
      <c r="A528" s="247" t="s">
        <v>7942</v>
      </c>
      <c r="B528" s="199" t="s">
        <v>53</v>
      </c>
      <c r="C528" s="199" t="s">
        <v>7917</v>
      </c>
      <c r="D528" s="199" t="s">
        <v>1927</v>
      </c>
      <c r="E528" s="144" t="s">
        <v>7943</v>
      </c>
      <c r="F528" s="143"/>
      <c r="G528" s="144"/>
      <c r="H528" s="144"/>
      <c r="I528" s="144" t="s">
        <v>7944</v>
      </c>
      <c r="J528" s="144" t="s">
        <v>7945</v>
      </c>
      <c r="K528" s="144" t="s">
        <v>7946</v>
      </c>
      <c r="L528" s="144" t="s">
        <v>7947</v>
      </c>
      <c r="M528" s="144" t="s">
        <v>7948</v>
      </c>
      <c r="N528" s="144"/>
      <c r="O528" s="144"/>
      <c r="P528" s="144" t="s">
        <v>7949</v>
      </c>
      <c r="Q528" s="143" t="s">
        <v>7950</v>
      </c>
      <c r="R528" s="144" t="s">
        <v>7951</v>
      </c>
      <c r="S528" s="144" t="s">
        <v>7952</v>
      </c>
      <c r="T528" s="144" t="s">
        <v>5543</v>
      </c>
      <c r="U528" s="144"/>
      <c r="V528" s="144"/>
      <c r="W528" s="144" t="s">
        <v>7953</v>
      </c>
      <c r="X528" s="144" t="s">
        <v>7954</v>
      </c>
      <c r="Y528" s="144" t="s">
        <v>7955</v>
      </c>
      <c r="Z528" s="144" t="s">
        <v>7956</v>
      </c>
      <c r="AA528" s="144" t="s">
        <v>7957</v>
      </c>
      <c r="AB528" s="144"/>
      <c r="AC528" s="144"/>
      <c r="AD528" s="144" t="s">
        <v>5118</v>
      </c>
      <c r="AE528" s="144" t="s">
        <v>7958</v>
      </c>
      <c r="AF528" s="144" t="s">
        <v>7959</v>
      </c>
      <c r="AG528" s="144" t="s">
        <v>7960</v>
      </c>
      <c r="AH528" s="144" t="s">
        <v>7961</v>
      </c>
      <c r="AI528" s="144"/>
      <c r="AJ528" s="156"/>
      <c r="AK528" s="156"/>
      <c r="AL528" s="156">
        <f t="shared" si="24"/>
        <v>0</v>
      </c>
      <c r="AM528" s="156">
        <f>VLOOKUP(A528,匹配!E:L,8,0)</f>
        <v>0</v>
      </c>
      <c r="AN528" s="156">
        <f>VLOOKUP(A528,匹配!E:F,2,0)</f>
        <v>0</v>
      </c>
      <c r="AO528" s="156"/>
      <c r="AP528" s="156">
        <f>VLOOKUP(A528,匹配!E:H,4,0)</f>
        <v>0</v>
      </c>
      <c r="AQ528" s="156">
        <f>VLOOKUP(A528,匹配!E:N,10,0)</f>
        <v>0</v>
      </c>
      <c r="AR528" s="156">
        <f>VLOOKUP(A528,匹配!E:I,5,0)</f>
        <v>0</v>
      </c>
      <c r="AS528" s="156">
        <f>VLOOKUP(A528,匹配!E:K,7,0)</f>
        <v>0</v>
      </c>
      <c r="AT528" s="156"/>
      <c r="AU528" s="156">
        <f>VLOOKUP(A528,匹配!E:M,9,0)</f>
        <v>1.125</v>
      </c>
      <c r="AV528" s="156"/>
      <c r="AW528" s="156"/>
      <c r="AX528" s="242"/>
      <c r="AY528" s="243"/>
      <c r="AZ528" s="156">
        <f t="shared" si="25"/>
        <v>22</v>
      </c>
      <c r="BA528" s="156">
        <f t="shared" si="26"/>
        <v>22</v>
      </c>
      <c r="BB528" s="156">
        <f>VLOOKUP(A528,过21点!A:AS,45,0)</f>
        <v>4</v>
      </c>
      <c r="BC528" s="156">
        <f>VLOOKUP(A528,过21点!A:AT,46,0)</f>
        <v>9</v>
      </c>
      <c r="BD528" s="156"/>
      <c r="BE528" s="156">
        <f>VLOOKUP(A528,过21点!A:AV,48,0)</f>
        <v>0.125</v>
      </c>
      <c r="BF528" s="156"/>
      <c r="BG528" s="156"/>
    </row>
    <row r="529" customHeight="1" spans="1:59">
      <c r="A529" s="241" t="s">
        <v>7962</v>
      </c>
      <c r="B529" s="199" t="s">
        <v>53</v>
      </c>
      <c r="C529" s="199" t="s">
        <v>7963</v>
      </c>
      <c r="D529" s="199" t="s">
        <v>963</v>
      </c>
      <c r="E529" s="144"/>
      <c r="F529" s="144"/>
      <c r="G529" s="144"/>
      <c r="H529" s="144"/>
      <c r="I529" s="142" t="s">
        <v>7964</v>
      </c>
      <c r="J529" s="144" t="s">
        <v>6605</v>
      </c>
      <c r="K529" s="144" t="s">
        <v>755</v>
      </c>
      <c r="L529" s="144" t="s">
        <v>4528</v>
      </c>
      <c r="M529" s="144" t="s">
        <v>4646</v>
      </c>
      <c r="N529" s="144"/>
      <c r="O529" s="144"/>
      <c r="P529" s="144" t="s">
        <v>4787</v>
      </c>
      <c r="Q529" s="144" t="s">
        <v>7965</v>
      </c>
      <c r="R529" s="142" t="s">
        <v>7966</v>
      </c>
      <c r="S529" s="142" t="s">
        <v>7967</v>
      </c>
      <c r="T529" s="142" t="s">
        <v>7968</v>
      </c>
      <c r="U529" s="144"/>
      <c r="V529" s="144"/>
      <c r="W529" s="142" t="s">
        <v>7969</v>
      </c>
      <c r="X529" s="142" t="s">
        <v>7970</v>
      </c>
      <c r="Y529" s="142" t="s">
        <v>7971</v>
      </c>
      <c r="Z529" s="155" t="s">
        <v>7972</v>
      </c>
      <c r="AA529" s="142" t="s">
        <v>7973</v>
      </c>
      <c r="AB529" s="144"/>
      <c r="AC529" s="144"/>
      <c r="AD529" s="142" t="s">
        <v>7974</v>
      </c>
      <c r="AE529" s="142" t="s">
        <v>7975</v>
      </c>
      <c r="AF529" s="142" t="s">
        <v>7976</v>
      </c>
      <c r="AG529" s="142" t="s">
        <v>7977</v>
      </c>
      <c r="AH529" s="142" t="s">
        <v>7978</v>
      </c>
      <c r="AI529" s="144"/>
      <c r="AJ529" s="156"/>
      <c r="AK529" s="156">
        <v>6</v>
      </c>
      <c r="AL529" s="156">
        <f t="shared" si="24"/>
        <v>6</v>
      </c>
      <c r="AM529" s="156"/>
      <c r="AN529" s="156"/>
      <c r="AO529" s="156"/>
      <c r="AP529" s="156"/>
      <c r="AQ529" s="156"/>
      <c r="AR529" s="156"/>
      <c r="AS529" s="156"/>
      <c r="AT529" s="156"/>
      <c r="AU529" s="156"/>
      <c r="AV529" s="156">
        <f>VLOOKUP(A529,入职!A:L,12,0)</f>
        <v>2</v>
      </c>
      <c r="AW529" s="156"/>
      <c r="AX529" s="242">
        <f>VLOOKUP(A529,入职!A:I,9,0)</f>
        <v>43164</v>
      </c>
      <c r="AY529" s="243"/>
      <c r="AZ529" s="156">
        <f t="shared" si="25"/>
        <v>20</v>
      </c>
      <c r="BA529" s="156">
        <f t="shared" si="26"/>
        <v>20</v>
      </c>
      <c r="BB529" s="156">
        <f>VLOOKUP(A529,过21点!A:AS,45,0)</f>
        <v>0</v>
      </c>
      <c r="BC529" s="156">
        <f>VLOOKUP(A529,过21点!A:AT,46,0)</f>
        <v>0</v>
      </c>
      <c r="BD529" s="156"/>
      <c r="BE529" s="156">
        <f>VLOOKUP(A529,过21点!A:AV,48,0)</f>
        <v>0</v>
      </c>
      <c r="BF529" s="156"/>
      <c r="BG529" s="156"/>
    </row>
    <row r="530" customHeight="1" spans="1:59">
      <c r="A530" s="240" t="s">
        <v>7979</v>
      </c>
      <c r="B530" s="199" t="s">
        <v>53</v>
      </c>
      <c r="C530" s="199" t="s">
        <v>7963</v>
      </c>
      <c r="D530" s="199" t="s">
        <v>2409</v>
      </c>
      <c r="E530" s="143"/>
      <c r="F530" s="143"/>
      <c r="G530" s="144"/>
      <c r="H530" s="144"/>
      <c r="I530" s="143"/>
      <c r="J530" s="144" t="s">
        <v>7980</v>
      </c>
      <c r="K530" s="144" t="s">
        <v>4154</v>
      </c>
      <c r="L530" s="144" t="s">
        <v>4247</v>
      </c>
      <c r="M530" s="144" t="s">
        <v>7981</v>
      </c>
      <c r="N530" s="144"/>
      <c r="O530" s="144"/>
      <c r="P530" s="144" t="s">
        <v>5216</v>
      </c>
      <c r="Q530" s="144" t="s">
        <v>7982</v>
      </c>
      <c r="R530" s="144" t="s">
        <v>3319</v>
      </c>
      <c r="S530" s="144" t="s">
        <v>7983</v>
      </c>
      <c r="T530" s="144" t="s">
        <v>7984</v>
      </c>
      <c r="U530" s="144"/>
      <c r="V530" s="144"/>
      <c r="W530" s="144" t="s">
        <v>7985</v>
      </c>
      <c r="X530" s="144" t="s">
        <v>7986</v>
      </c>
      <c r="Y530" s="144" t="s">
        <v>7987</v>
      </c>
      <c r="Z530" s="144" t="s">
        <v>3282</v>
      </c>
      <c r="AA530" s="144" t="s">
        <v>7988</v>
      </c>
      <c r="AB530" s="144"/>
      <c r="AC530" s="144"/>
      <c r="AD530" s="144" t="s">
        <v>7989</v>
      </c>
      <c r="AE530" s="144" t="s">
        <v>3633</v>
      </c>
      <c r="AF530" s="144" t="s">
        <v>7990</v>
      </c>
      <c r="AG530" s="144" t="s">
        <v>4136</v>
      </c>
      <c r="AH530" s="155" t="s">
        <v>5445</v>
      </c>
      <c r="AI530" s="144"/>
      <c r="AJ530" s="156"/>
      <c r="AK530" s="156"/>
      <c r="AL530" s="156">
        <f t="shared" si="24"/>
        <v>0</v>
      </c>
      <c r="AM530" s="156">
        <f>VLOOKUP(A530,匹配!E:L,8,0)</f>
        <v>3</v>
      </c>
      <c r="AN530" s="156">
        <f>VLOOKUP(A530,匹配!E:F,2,0)</f>
        <v>0</v>
      </c>
      <c r="AO530" s="156"/>
      <c r="AP530" s="156">
        <f>VLOOKUP(A530,匹配!E:H,4,0)</f>
        <v>0</v>
      </c>
      <c r="AQ530" s="156">
        <f>VLOOKUP(A530,匹配!E:N,10,0)</f>
        <v>0</v>
      </c>
      <c r="AR530" s="156">
        <f>VLOOKUP(A530,匹配!E:I,5,0)</f>
        <v>0</v>
      </c>
      <c r="AS530" s="156">
        <f>VLOOKUP(A530,匹配!E:K,7,0)</f>
        <v>0</v>
      </c>
      <c r="AT530" s="156"/>
      <c r="AU530" s="156">
        <f>VLOOKUP(A530,匹配!E:M,9,0)</f>
        <v>0</v>
      </c>
      <c r="AV530" s="156">
        <f>VLOOKUP(A530,离职!A:D,4,0)</f>
        <v>0</v>
      </c>
      <c r="AW530" s="156"/>
      <c r="AX530" s="242"/>
      <c r="AY530" s="243">
        <f>VLOOKUP(A530,离职!A:C,3,0)</f>
        <v>43189</v>
      </c>
      <c r="AZ530" s="156">
        <f t="shared" si="25"/>
        <v>19</v>
      </c>
      <c r="BA530" s="156">
        <f t="shared" si="26"/>
        <v>19</v>
      </c>
      <c r="BB530" s="156">
        <f>VLOOKUP(A530,过21点!A:AS,45,0)</f>
        <v>2</v>
      </c>
      <c r="BC530" s="156">
        <f>VLOOKUP(A530,过21点!A:AT,46,0)</f>
        <v>10</v>
      </c>
      <c r="BD530" s="156"/>
      <c r="BE530" s="156">
        <f>VLOOKUP(A530,过21点!A:AV,48,0)</f>
        <v>0</v>
      </c>
      <c r="BF530" s="156"/>
      <c r="BG530" s="156"/>
    </row>
    <row r="531" customHeight="1" spans="1:59">
      <c r="A531" s="247" t="s">
        <v>7991</v>
      </c>
      <c r="B531" s="199" t="s">
        <v>53</v>
      </c>
      <c r="C531" s="199" t="s">
        <v>7963</v>
      </c>
      <c r="D531" s="199" t="s">
        <v>6840</v>
      </c>
      <c r="E531" s="144" t="s">
        <v>949</v>
      </c>
      <c r="F531" s="144" t="s">
        <v>7992</v>
      </c>
      <c r="G531" s="144"/>
      <c r="H531" s="144"/>
      <c r="I531" s="144" t="s">
        <v>88</v>
      </c>
      <c r="J531" s="144" t="s">
        <v>3871</v>
      </c>
      <c r="K531" s="144" t="s">
        <v>7993</v>
      </c>
      <c r="L531" s="144" t="s">
        <v>5565</v>
      </c>
      <c r="M531" s="144" t="s">
        <v>5787</v>
      </c>
      <c r="N531" s="144"/>
      <c r="O531" s="144"/>
      <c r="P531" s="144" t="s">
        <v>5191</v>
      </c>
      <c r="Q531" s="144" t="s">
        <v>2034</v>
      </c>
      <c r="R531" s="144" t="s">
        <v>7994</v>
      </c>
      <c r="S531" s="143"/>
      <c r="T531" s="143" t="s">
        <v>7995</v>
      </c>
      <c r="U531" s="144"/>
      <c r="V531" s="144"/>
      <c r="W531" s="142" t="s">
        <v>6115</v>
      </c>
      <c r="X531" s="142" t="s">
        <v>7996</v>
      </c>
      <c r="Y531" s="144" t="s">
        <v>7997</v>
      </c>
      <c r="Z531" s="144" t="s">
        <v>4592</v>
      </c>
      <c r="AA531" s="144" t="s">
        <v>4669</v>
      </c>
      <c r="AB531" s="144"/>
      <c r="AC531" s="144"/>
      <c r="AD531" s="144" t="s">
        <v>7998</v>
      </c>
      <c r="AE531" s="144" t="s">
        <v>7999</v>
      </c>
      <c r="AF531" s="142" t="s">
        <v>8000</v>
      </c>
      <c r="AG531" s="143"/>
      <c r="AH531" s="144" t="s">
        <v>3610</v>
      </c>
      <c r="AI531" s="144"/>
      <c r="AJ531" s="156"/>
      <c r="AK531" s="156"/>
      <c r="AL531" s="156">
        <f t="shared" si="24"/>
        <v>0</v>
      </c>
      <c r="AM531" s="156">
        <f>VLOOKUP(A531,匹配!E:L,8,0)</f>
        <v>0</v>
      </c>
      <c r="AN531" s="156">
        <f>VLOOKUP(A531,匹配!E:F,2,0)</f>
        <v>1</v>
      </c>
      <c r="AO531" s="156"/>
      <c r="AP531" s="156">
        <f>VLOOKUP(A531,匹配!E:H,4,0)</f>
        <v>0</v>
      </c>
      <c r="AQ531" s="156">
        <f>VLOOKUP(A531,匹配!E:N,10,0)</f>
        <v>0</v>
      </c>
      <c r="AR531" s="156">
        <f>VLOOKUP(A531,匹配!E:I,5,0)</f>
        <v>1</v>
      </c>
      <c r="AS531" s="156">
        <f>VLOOKUP(A531,匹配!E:K,7,0)</f>
        <v>0</v>
      </c>
      <c r="AT531" s="156"/>
      <c r="AU531" s="156">
        <f>VLOOKUP(A531,匹配!E:M,9,0)</f>
        <v>0.25</v>
      </c>
      <c r="AV531" s="156"/>
      <c r="AW531" s="156"/>
      <c r="AX531" s="242"/>
      <c r="AY531" s="243"/>
      <c r="AZ531" s="156">
        <f t="shared" si="25"/>
        <v>20</v>
      </c>
      <c r="BA531" s="156">
        <f t="shared" si="26"/>
        <v>20</v>
      </c>
      <c r="BB531" s="156">
        <f>VLOOKUP(A531,过21点!A:AS,45,0)</f>
        <v>0</v>
      </c>
      <c r="BC531" s="156">
        <f>VLOOKUP(A531,过21点!A:AT,46,0)</f>
        <v>2</v>
      </c>
      <c r="BD531" s="156"/>
      <c r="BE531" s="156">
        <f>VLOOKUP(A531,过21点!A:AV,48,0)</f>
        <v>0</v>
      </c>
      <c r="BF531" s="156"/>
      <c r="BG531" s="156"/>
    </row>
    <row r="532" customHeight="1" spans="1:59">
      <c r="A532" s="240" t="s">
        <v>8001</v>
      </c>
      <c r="B532" s="199" t="s">
        <v>53</v>
      </c>
      <c r="C532" s="199" t="s">
        <v>7963</v>
      </c>
      <c r="D532" s="199" t="s">
        <v>8002</v>
      </c>
      <c r="E532" s="141"/>
      <c r="F532" s="141"/>
      <c r="G532" s="144"/>
      <c r="H532" s="144" t="s">
        <v>8003</v>
      </c>
      <c r="I532" s="142" t="s">
        <v>8004</v>
      </c>
      <c r="J532" s="155" t="s">
        <v>1194</v>
      </c>
      <c r="K532" s="141"/>
      <c r="L532" s="142" t="s">
        <v>8005</v>
      </c>
      <c r="M532" s="144" t="s">
        <v>1194</v>
      </c>
      <c r="N532" s="144"/>
      <c r="O532" s="144"/>
      <c r="P532" s="144"/>
      <c r="Q532" s="144"/>
      <c r="R532" s="144"/>
      <c r="S532" s="144"/>
      <c r="T532" s="144"/>
      <c r="U532" s="144"/>
      <c r="V532" s="144"/>
      <c r="W532" s="144"/>
      <c r="X532" s="144"/>
      <c r="Y532" s="144"/>
      <c r="Z532" s="144"/>
      <c r="AA532" s="144"/>
      <c r="AB532" s="144"/>
      <c r="AC532" s="144"/>
      <c r="AD532" s="144"/>
      <c r="AE532" s="144"/>
      <c r="AF532" s="144"/>
      <c r="AG532" s="144"/>
      <c r="AH532" s="144"/>
      <c r="AI532" s="144"/>
      <c r="AJ532" s="156"/>
      <c r="AK532" s="156"/>
      <c r="AL532" s="156">
        <f t="shared" si="24"/>
        <v>0</v>
      </c>
      <c r="AM532" s="156"/>
      <c r="AN532" s="156"/>
      <c r="AO532" s="156"/>
      <c r="AP532" s="156"/>
      <c r="AQ532" s="156"/>
      <c r="AR532" s="156"/>
      <c r="AS532" s="156"/>
      <c r="AT532" s="156"/>
      <c r="AU532" s="156"/>
      <c r="AV532" s="156">
        <f>VLOOKUP(A532,离职!A:D,4,0)</f>
        <v>16</v>
      </c>
      <c r="AW532" s="156"/>
      <c r="AX532" s="242"/>
      <c r="AY532" s="243">
        <f>VLOOKUP(A532,离职!A:C,3,0)</f>
        <v>43168</v>
      </c>
      <c r="AZ532" s="156">
        <f t="shared" si="25"/>
        <v>6</v>
      </c>
      <c r="BA532" s="156">
        <f t="shared" si="26"/>
        <v>6</v>
      </c>
      <c r="BB532" s="156">
        <f>VLOOKUP(A532,过21点!A:AS,45,0)</f>
        <v>0</v>
      </c>
      <c r="BC532" s="156">
        <f>VLOOKUP(A532,过21点!A:AT,46,0)</f>
        <v>0</v>
      </c>
      <c r="BD532" s="156"/>
      <c r="BE532" s="156">
        <f>VLOOKUP(A532,过21点!A:AV,48,0)</f>
        <v>0</v>
      </c>
      <c r="BF532" s="156"/>
      <c r="BG532" s="156"/>
    </row>
    <row r="533" customHeight="1" spans="1:59">
      <c r="A533" s="241" t="s">
        <v>8006</v>
      </c>
      <c r="B533" s="199" t="s">
        <v>53</v>
      </c>
      <c r="C533" s="199" t="s">
        <v>7963</v>
      </c>
      <c r="D533" s="199" t="s">
        <v>8002</v>
      </c>
      <c r="E533" s="141"/>
      <c r="F533" s="141"/>
      <c r="G533" s="144" t="s">
        <v>1189</v>
      </c>
      <c r="H533" s="144" t="s">
        <v>8007</v>
      </c>
      <c r="I533" s="142" t="s">
        <v>8008</v>
      </c>
      <c r="J533" s="142" t="s">
        <v>8009</v>
      </c>
      <c r="K533" s="142" t="s">
        <v>8010</v>
      </c>
      <c r="L533" s="141"/>
      <c r="M533" s="141"/>
      <c r="N533" s="144" t="s">
        <v>8011</v>
      </c>
      <c r="O533" s="144" t="s">
        <v>8012</v>
      </c>
      <c r="P533" s="142" t="s">
        <v>8013</v>
      </c>
      <c r="Q533" s="142" t="s">
        <v>8014</v>
      </c>
      <c r="R533" s="142" t="s">
        <v>8015</v>
      </c>
      <c r="S533" s="141"/>
      <c r="T533" s="141"/>
      <c r="U533" s="144"/>
      <c r="V533" s="144" t="s">
        <v>8016</v>
      </c>
      <c r="W533" s="142" t="s">
        <v>8017</v>
      </c>
      <c r="X533" s="142" t="s">
        <v>8018</v>
      </c>
      <c r="Y533" s="142" t="s">
        <v>8019</v>
      </c>
      <c r="Z533" s="142" t="s">
        <v>8020</v>
      </c>
      <c r="AA533" s="141"/>
      <c r="AB533" s="144" t="s">
        <v>8021</v>
      </c>
      <c r="AC533" s="144" t="s">
        <v>8022</v>
      </c>
      <c r="AD533" s="142" t="s">
        <v>8023</v>
      </c>
      <c r="AE533" s="142" t="s">
        <v>8024</v>
      </c>
      <c r="AF533" s="142" t="s">
        <v>8025</v>
      </c>
      <c r="AG533" s="141"/>
      <c r="AH533" s="142" t="s">
        <v>8026</v>
      </c>
      <c r="AI533" s="144" t="s">
        <v>8027</v>
      </c>
      <c r="AJ533" s="156"/>
      <c r="AK533" s="156"/>
      <c r="AL533" s="156">
        <f t="shared" si="24"/>
        <v>0</v>
      </c>
      <c r="AM533" s="156"/>
      <c r="AN533" s="156"/>
      <c r="AO533" s="156"/>
      <c r="AP533" s="156"/>
      <c r="AQ533" s="156"/>
      <c r="AR533" s="156"/>
      <c r="AS533" s="156"/>
      <c r="AT533" s="156"/>
      <c r="AU533" s="156"/>
      <c r="AV533" s="156"/>
      <c r="AW533" s="156"/>
      <c r="AX533" s="242"/>
      <c r="AY533" s="243"/>
      <c r="AZ533" s="156">
        <f t="shared" si="25"/>
        <v>22</v>
      </c>
      <c r="BA533" s="156">
        <f t="shared" si="26"/>
        <v>22</v>
      </c>
      <c r="BB533" s="156">
        <f>VLOOKUP(A533,过21点!A:AS,45,0)</f>
        <v>0</v>
      </c>
      <c r="BC533" s="156">
        <f>VLOOKUP(A533,过21点!A:AT,46,0)</f>
        <v>0</v>
      </c>
      <c r="BD533" s="156"/>
      <c r="BE533" s="156">
        <f>VLOOKUP(A533,过21点!A:AV,48,0)</f>
        <v>0</v>
      </c>
      <c r="BF533" s="156"/>
      <c r="BG533" s="156"/>
    </row>
    <row r="534" customHeight="1" spans="1:59">
      <c r="A534" s="247" t="s">
        <v>8028</v>
      </c>
      <c r="B534" s="199" t="s">
        <v>53</v>
      </c>
      <c r="C534" s="199" t="s">
        <v>7963</v>
      </c>
      <c r="D534" s="199" t="s">
        <v>2345</v>
      </c>
      <c r="E534" s="144" t="s">
        <v>8029</v>
      </c>
      <c r="F534" s="144" t="s">
        <v>7754</v>
      </c>
      <c r="G534" s="144"/>
      <c r="H534" s="144"/>
      <c r="I534" s="144" t="s">
        <v>6198</v>
      </c>
      <c r="J534" s="144" t="s">
        <v>7674</v>
      </c>
      <c r="K534" s="144" t="s">
        <v>8030</v>
      </c>
      <c r="L534" s="144" t="s">
        <v>8031</v>
      </c>
      <c r="M534" s="144" t="s">
        <v>8032</v>
      </c>
      <c r="N534" s="144"/>
      <c r="O534" s="144"/>
      <c r="P534" s="144" t="s">
        <v>8033</v>
      </c>
      <c r="Q534" s="144" t="s">
        <v>8034</v>
      </c>
      <c r="R534" s="144" t="s">
        <v>8035</v>
      </c>
      <c r="S534" s="144" t="s">
        <v>8036</v>
      </c>
      <c r="T534" s="144" t="s">
        <v>8037</v>
      </c>
      <c r="U534" s="144"/>
      <c r="V534" s="144"/>
      <c r="W534" s="144" t="s">
        <v>8038</v>
      </c>
      <c r="X534" s="144" t="s">
        <v>8039</v>
      </c>
      <c r="Y534" s="144" t="s">
        <v>8040</v>
      </c>
      <c r="Z534" s="144" t="s">
        <v>8041</v>
      </c>
      <c r="AA534" s="144" t="s">
        <v>8042</v>
      </c>
      <c r="AB534" s="144"/>
      <c r="AC534" s="144"/>
      <c r="AD534" s="144" t="s">
        <v>8043</v>
      </c>
      <c r="AE534" s="144" t="s">
        <v>8044</v>
      </c>
      <c r="AF534" s="144" t="s">
        <v>8045</v>
      </c>
      <c r="AG534" s="144" t="s">
        <v>8046</v>
      </c>
      <c r="AH534" s="144" t="s">
        <v>8047</v>
      </c>
      <c r="AI534" s="144"/>
      <c r="AJ534" s="156"/>
      <c r="AK534" s="156"/>
      <c r="AL534" s="156">
        <f t="shared" si="24"/>
        <v>0</v>
      </c>
      <c r="AM534" s="156"/>
      <c r="AN534" s="156"/>
      <c r="AO534" s="156"/>
      <c r="AP534" s="156"/>
      <c r="AQ534" s="156"/>
      <c r="AR534" s="156"/>
      <c r="AS534" s="156"/>
      <c r="AT534" s="156"/>
      <c r="AU534" s="156"/>
      <c r="AV534" s="156"/>
      <c r="AW534" s="156"/>
      <c r="AX534" s="242"/>
      <c r="AY534" s="243"/>
      <c r="AZ534" s="156">
        <f t="shared" si="25"/>
        <v>22</v>
      </c>
      <c r="BA534" s="156">
        <f t="shared" si="26"/>
        <v>22</v>
      </c>
      <c r="BB534" s="156">
        <f>VLOOKUP(A534,过21点!A:AS,45,0)</f>
        <v>22</v>
      </c>
      <c r="BC534" s="156">
        <f>VLOOKUP(A534,过21点!A:AT,46,0)</f>
        <v>22</v>
      </c>
      <c r="BD534" s="156"/>
      <c r="BE534" s="156">
        <f>VLOOKUP(A534,过21点!A:AV,48,0)</f>
        <v>1.75</v>
      </c>
      <c r="BF534" s="156"/>
      <c r="BG534" s="156"/>
    </row>
    <row r="535" customHeight="1" spans="1:59">
      <c r="A535" s="247" t="s">
        <v>8048</v>
      </c>
      <c r="B535" s="199" t="s">
        <v>53</v>
      </c>
      <c r="C535" s="199" t="s">
        <v>7963</v>
      </c>
      <c r="D535" s="199" t="s">
        <v>2409</v>
      </c>
      <c r="E535" s="144" t="s">
        <v>8049</v>
      </c>
      <c r="F535" s="144" t="s">
        <v>8050</v>
      </c>
      <c r="G535" s="144"/>
      <c r="H535" s="144"/>
      <c r="I535" s="144" t="s">
        <v>1084</v>
      </c>
      <c r="J535" s="144" t="s">
        <v>959</v>
      </c>
      <c r="K535" s="144" t="s">
        <v>3858</v>
      </c>
      <c r="L535" s="144" t="s">
        <v>8051</v>
      </c>
      <c r="M535" s="144" t="s">
        <v>8052</v>
      </c>
      <c r="N535" s="144"/>
      <c r="O535" s="144"/>
      <c r="P535" s="144" t="s">
        <v>8053</v>
      </c>
      <c r="Q535" s="144" t="s">
        <v>815</v>
      </c>
      <c r="R535" s="144" t="s">
        <v>8054</v>
      </c>
      <c r="S535" s="144" t="s">
        <v>2423</v>
      </c>
      <c r="T535" s="144" t="s">
        <v>80</v>
      </c>
      <c r="U535" s="144"/>
      <c r="V535" s="144"/>
      <c r="W535" s="144" t="s">
        <v>8055</v>
      </c>
      <c r="X535" s="144" t="s">
        <v>759</v>
      </c>
      <c r="Y535" s="144" t="s">
        <v>8056</v>
      </c>
      <c r="Z535" s="143" t="s">
        <v>8057</v>
      </c>
      <c r="AA535" s="144" t="s">
        <v>3757</v>
      </c>
      <c r="AB535" s="144"/>
      <c r="AC535" s="144"/>
      <c r="AD535" s="144" t="s">
        <v>8058</v>
      </c>
      <c r="AE535" s="144" t="s">
        <v>8059</v>
      </c>
      <c r="AF535" s="144" t="s">
        <v>8060</v>
      </c>
      <c r="AG535" s="144" t="s">
        <v>8061</v>
      </c>
      <c r="AH535" s="144" t="s">
        <v>8062</v>
      </c>
      <c r="AI535" s="144"/>
      <c r="AJ535" s="156"/>
      <c r="AK535" s="156"/>
      <c r="AL535" s="156">
        <f t="shared" si="24"/>
        <v>0</v>
      </c>
      <c r="AM535" s="156">
        <f>VLOOKUP(A535,匹配!E:L,8,0)</f>
        <v>0</v>
      </c>
      <c r="AN535" s="156">
        <f>VLOOKUP(A535,匹配!E:F,2,0)</f>
        <v>0</v>
      </c>
      <c r="AO535" s="156"/>
      <c r="AP535" s="156">
        <f>VLOOKUP(A535,匹配!E:H,4,0)</f>
        <v>0</v>
      </c>
      <c r="AQ535" s="156">
        <f>VLOOKUP(A535,匹配!E:N,10,0)</f>
        <v>0</v>
      </c>
      <c r="AR535" s="156">
        <f>VLOOKUP(A535,匹配!E:I,5,0)</f>
        <v>0</v>
      </c>
      <c r="AS535" s="156">
        <f>VLOOKUP(A535,匹配!E:K,7,0)</f>
        <v>0</v>
      </c>
      <c r="AT535" s="156"/>
      <c r="AU535" s="156">
        <f>VLOOKUP(A535,匹配!E:M,9,0)</f>
        <v>0.125</v>
      </c>
      <c r="AV535" s="156"/>
      <c r="AW535" s="156"/>
      <c r="AX535" s="242"/>
      <c r="AY535" s="243"/>
      <c r="AZ535" s="156">
        <f t="shared" si="25"/>
        <v>22</v>
      </c>
      <c r="BA535" s="156">
        <f t="shared" si="26"/>
        <v>22</v>
      </c>
      <c r="BB535" s="156">
        <f>VLOOKUP(A535,过21点!A:AS,45,0)</f>
        <v>5</v>
      </c>
      <c r="BC535" s="156">
        <f>VLOOKUP(A535,过21点!A:AT,46,0)</f>
        <v>10</v>
      </c>
      <c r="BD535" s="156"/>
      <c r="BE535" s="156">
        <f>VLOOKUP(A535,过21点!A:AV,48,0)</f>
        <v>0.125</v>
      </c>
      <c r="BF535" s="156"/>
      <c r="BG535" s="156"/>
    </row>
    <row r="536" customHeight="1" spans="1:59">
      <c r="A536" s="247" t="s">
        <v>8063</v>
      </c>
      <c r="B536" s="199" t="s">
        <v>53</v>
      </c>
      <c r="C536" s="199" t="s">
        <v>7963</v>
      </c>
      <c r="D536" s="199" t="s">
        <v>2132</v>
      </c>
      <c r="E536" s="144" t="s">
        <v>8064</v>
      </c>
      <c r="F536" s="144" t="s">
        <v>1005</v>
      </c>
      <c r="G536" s="144"/>
      <c r="H536" s="144"/>
      <c r="I536" s="144" t="s">
        <v>8065</v>
      </c>
      <c r="J536" s="144" t="s">
        <v>8066</v>
      </c>
      <c r="K536" s="144" t="s">
        <v>5485</v>
      </c>
      <c r="L536" s="144" t="s">
        <v>8067</v>
      </c>
      <c r="M536" s="144" t="s">
        <v>8068</v>
      </c>
      <c r="N536" s="144"/>
      <c r="O536" s="144"/>
      <c r="P536" s="144" t="s">
        <v>3283</v>
      </c>
      <c r="Q536" s="144" t="s">
        <v>3318</v>
      </c>
      <c r="R536" s="144" t="s">
        <v>578</v>
      </c>
      <c r="S536" s="144" t="s">
        <v>5184</v>
      </c>
      <c r="T536" s="144" t="s">
        <v>8069</v>
      </c>
      <c r="U536" s="144"/>
      <c r="V536" s="144"/>
      <c r="W536" s="144" t="s">
        <v>5164</v>
      </c>
      <c r="X536" s="144" t="s">
        <v>175</v>
      </c>
      <c r="Y536" s="144" t="s">
        <v>5372</v>
      </c>
      <c r="Z536" s="144" t="s">
        <v>5802</v>
      </c>
      <c r="AA536" s="144" t="s">
        <v>2275</v>
      </c>
      <c r="AB536" s="144"/>
      <c r="AC536" s="144"/>
      <c r="AD536" s="144" t="s">
        <v>698</v>
      </c>
      <c r="AE536" s="144" t="s">
        <v>2125</v>
      </c>
      <c r="AF536" s="144" t="s">
        <v>8070</v>
      </c>
      <c r="AG536" s="144" t="s">
        <v>8071</v>
      </c>
      <c r="AH536" s="143"/>
      <c r="AI536" s="144"/>
      <c r="AJ536" s="156"/>
      <c r="AK536" s="156"/>
      <c r="AL536" s="156">
        <f t="shared" si="24"/>
        <v>0</v>
      </c>
      <c r="AM536" s="156">
        <f>VLOOKUP(A536,匹配!E:L,8,0)</f>
        <v>0</v>
      </c>
      <c r="AN536" s="156">
        <f>VLOOKUP(A536,匹配!E:F,2,0)</f>
        <v>0</v>
      </c>
      <c r="AO536" s="156"/>
      <c r="AP536" s="156">
        <f>VLOOKUP(A536,匹配!E:H,4,0)</f>
        <v>0</v>
      </c>
      <c r="AQ536" s="156">
        <f>VLOOKUP(A536,匹配!E:N,10,0)</f>
        <v>0</v>
      </c>
      <c r="AR536" s="156">
        <f>VLOOKUP(A536,匹配!E:I,5,0)</f>
        <v>1</v>
      </c>
      <c r="AS536" s="156">
        <f>VLOOKUP(A536,匹配!E:K,7,0)</f>
        <v>0</v>
      </c>
      <c r="AT536" s="156"/>
      <c r="AU536" s="156">
        <f>VLOOKUP(A536,匹配!E:M,9,0)</f>
        <v>0</v>
      </c>
      <c r="AV536" s="156"/>
      <c r="AW536" s="156"/>
      <c r="AX536" s="242"/>
      <c r="AY536" s="243"/>
      <c r="AZ536" s="156">
        <f t="shared" si="25"/>
        <v>21</v>
      </c>
      <c r="BA536" s="156">
        <f t="shared" si="26"/>
        <v>21</v>
      </c>
      <c r="BB536" s="156">
        <f>VLOOKUP(A536,过21点!A:AS,45,0)</f>
        <v>0</v>
      </c>
      <c r="BC536" s="156">
        <f>VLOOKUP(A536,过21点!A:AT,46,0)</f>
        <v>2</v>
      </c>
      <c r="BD536" s="156"/>
      <c r="BE536" s="156">
        <f>VLOOKUP(A536,过21点!A:AV,48,0)</f>
        <v>0</v>
      </c>
      <c r="BF536" s="156"/>
      <c r="BG536" s="156"/>
    </row>
    <row r="537" customHeight="1" spans="1:59">
      <c r="A537" s="247" t="s">
        <v>8072</v>
      </c>
      <c r="B537" s="199" t="s">
        <v>53</v>
      </c>
      <c r="C537" s="199" t="s">
        <v>7963</v>
      </c>
      <c r="D537" s="199" t="s">
        <v>2067</v>
      </c>
      <c r="E537" s="144" t="s">
        <v>579</v>
      </c>
      <c r="F537" s="144" t="s">
        <v>8073</v>
      </c>
      <c r="G537" s="144"/>
      <c r="H537" s="144"/>
      <c r="I537" s="144" t="s">
        <v>8074</v>
      </c>
      <c r="J537" s="144" t="s">
        <v>8075</v>
      </c>
      <c r="K537" s="144" t="s">
        <v>317</v>
      </c>
      <c r="L537" s="144" t="s">
        <v>1935</v>
      </c>
      <c r="M537" s="144" t="s">
        <v>3585</v>
      </c>
      <c r="N537" s="144"/>
      <c r="O537" s="144"/>
      <c r="P537" s="143"/>
      <c r="Q537" s="144" t="s">
        <v>5184</v>
      </c>
      <c r="R537" s="144" t="s">
        <v>1950</v>
      </c>
      <c r="S537" s="144" t="s">
        <v>3772</v>
      </c>
      <c r="T537" s="144" t="s">
        <v>8076</v>
      </c>
      <c r="U537" s="144"/>
      <c r="V537" s="144" t="s">
        <v>8077</v>
      </c>
      <c r="W537" s="144" t="s">
        <v>1084</v>
      </c>
      <c r="X537" s="144" t="s">
        <v>3789</v>
      </c>
      <c r="Y537" s="144" t="s">
        <v>5934</v>
      </c>
      <c r="Z537" s="155" t="s">
        <v>3362</v>
      </c>
      <c r="AA537" s="144" t="s">
        <v>8078</v>
      </c>
      <c r="AB537" s="144"/>
      <c r="AC537" s="144"/>
      <c r="AD537" s="144" t="s">
        <v>8079</v>
      </c>
      <c r="AE537" s="143" t="s">
        <v>8080</v>
      </c>
      <c r="AF537" s="144" t="s">
        <v>8081</v>
      </c>
      <c r="AG537" s="144" t="s">
        <v>8082</v>
      </c>
      <c r="AH537" s="144" t="s">
        <v>8083</v>
      </c>
      <c r="AI537" s="144"/>
      <c r="AJ537" s="156"/>
      <c r="AK537" s="156"/>
      <c r="AL537" s="156">
        <f t="shared" si="24"/>
        <v>0</v>
      </c>
      <c r="AM537" s="156">
        <f>VLOOKUP(A537,匹配!E:L,8,0)</f>
        <v>0</v>
      </c>
      <c r="AN537" s="156">
        <f>VLOOKUP(A537,匹配!E:F,2,0)</f>
        <v>0</v>
      </c>
      <c r="AO537" s="156"/>
      <c r="AP537" s="156">
        <f>VLOOKUP(A537,匹配!E:H,4,0)</f>
        <v>0</v>
      </c>
      <c r="AQ537" s="156">
        <f>VLOOKUP(A537,匹配!E:N,10,0)</f>
        <v>0</v>
      </c>
      <c r="AR537" s="156">
        <f>VLOOKUP(A537,匹配!E:I,5,0)</f>
        <v>1.5</v>
      </c>
      <c r="AS537" s="156">
        <f>VLOOKUP(A537,匹配!E:K,7,0)</f>
        <v>0</v>
      </c>
      <c r="AT537" s="156"/>
      <c r="AU537" s="156">
        <f>VLOOKUP(A537,匹配!E:M,9,0)</f>
        <v>0</v>
      </c>
      <c r="AV537" s="156"/>
      <c r="AW537" s="156"/>
      <c r="AX537" s="242"/>
      <c r="AY537" s="243"/>
      <c r="AZ537" s="156">
        <f t="shared" si="25"/>
        <v>20.5</v>
      </c>
      <c r="BA537" s="156">
        <f t="shared" si="26"/>
        <v>20.5</v>
      </c>
      <c r="BB537" s="156">
        <f>VLOOKUP(A537,过21点!A:AS,45,0)</f>
        <v>2</v>
      </c>
      <c r="BC537" s="156">
        <f>VLOOKUP(A537,过21点!A:AT,46,0)</f>
        <v>5</v>
      </c>
      <c r="BD537" s="156"/>
      <c r="BE537" s="156">
        <f>VLOOKUP(A537,过21点!A:AV,48,0)</f>
        <v>0.125</v>
      </c>
      <c r="BF537" s="156"/>
      <c r="BG537" s="156"/>
    </row>
    <row r="538" customHeight="1" spans="1:59">
      <c r="A538" s="247" t="s">
        <v>8084</v>
      </c>
      <c r="B538" s="199" t="s">
        <v>53</v>
      </c>
      <c r="C538" s="199" t="s">
        <v>7963</v>
      </c>
      <c r="D538" s="199" t="s">
        <v>1966</v>
      </c>
      <c r="E538" s="144" t="s">
        <v>8085</v>
      </c>
      <c r="F538" s="144" t="s">
        <v>5273</v>
      </c>
      <c r="G538" s="144"/>
      <c r="H538" s="144"/>
      <c r="I538" s="144" t="s">
        <v>8086</v>
      </c>
      <c r="J538" s="144" t="s">
        <v>8087</v>
      </c>
      <c r="K538" s="144" t="s">
        <v>8088</v>
      </c>
      <c r="L538" s="144" t="s">
        <v>8089</v>
      </c>
      <c r="M538" s="144" t="s">
        <v>8090</v>
      </c>
      <c r="N538" s="144"/>
      <c r="O538" s="144"/>
      <c r="P538" s="144" t="s">
        <v>8091</v>
      </c>
      <c r="Q538" s="144" t="s">
        <v>8092</v>
      </c>
      <c r="R538" s="144" t="s">
        <v>8093</v>
      </c>
      <c r="S538" s="144" t="s">
        <v>8094</v>
      </c>
      <c r="T538" s="144" t="s">
        <v>8095</v>
      </c>
      <c r="U538" s="144"/>
      <c r="V538" s="144"/>
      <c r="W538" s="144" t="s">
        <v>8096</v>
      </c>
      <c r="X538" s="144" t="s">
        <v>8097</v>
      </c>
      <c r="Y538" s="144" t="s">
        <v>8098</v>
      </c>
      <c r="Z538" s="144" t="s">
        <v>67</v>
      </c>
      <c r="AA538" s="144" t="s">
        <v>8099</v>
      </c>
      <c r="AB538" s="144"/>
      <c r="AC538" s="144"/>
      <c r="AD538" s="144" t="s">
        <v>8100</v>
      </c>
      <c r="AE538" s="144" t="s">
        <v>8101</v>
      </c>
      <c r="AF538" s="144" t="s">
        <v>8102</v>
      </c>
      <c r="AG538" s="144" t="s">
        <v>8103</v>
      </c>
      <c r="AH538" s="144" t="s">
        <v>8104</v>
      </c>
      <c r="AI538" s="144"/>
      <c r="AJ538" s="156"/>
      <c r="AK538" s="156"/>
      <c r="AL538" s="156">
        <f t="shared" si="24"/>
        <v>0</v>
      </c>
      <c r="AM538" s="156"/>
      <c r="AN538" s="156"/>
      <c r="AO538" s="156"/>
      <c r="AP538" s="156"/>
      <c r="AQ538" s="156"/>
      <c r="AR538" s="156"/>
      <c r="AS538" s="156"/>
      <c r="AT538" s="156"/>
      <c r="AU538" s="156"/>
      <c r="AV538" s="156"/>
      <c r="AW538" s="156"/>
      <c r="AX538" s="242"/>
      <c r="AY538" s="243"/>
      <c r="AZ538" s="156">
        <f t="shared" si="25"/>
        <v>22</v>
      </c>
      <c r="BA538" s="156">
        <f t="shared" si="26"/>
        <v>22</v>
      </c>
      <c r="BB538" s="156">
        <f>VLOOKUP(A538,过21点!A:AS,45,0)</f>
        <v>1</v>
      </c>
      <c r="BC538" s="156">
        <f>VLOOKUP(A538,过21点!A:AT,46,0)</f>
        <v>10</v>
      </c>
      <c r="BD538" s="156"/>
      <c r="BE538" s="156">
        <f>VLOOKUP(A538,过21点!A:AV,48,0)</f>
        <v>0</v>
      </c>
      <c r="BF538" s="156"/>
      <c r="BG538" s="156"/>
    </row>
    <row r="539" customHeight="1" spans="1:59">
      <c r="A539" s="247" t="s">
        <v>8105</v>
      </c>
      <c r="B539" s="199" t="s">
        <v>53</v>
      </c>
      <c r="C539" s="199" t="s">
        <v>7963</v>
      </c>
      <c r="D539" s="199" t="s">
        <v>2409</v>
      </c>
      <c r="E539" s="144" t="s">
        <v>8106</v>
      </c>
      <c r="F539" s="144" t="s">
        <v>8107</v>
      </c>
      <c r="G539" s="144"/>
      <c r="H539" s="144"/>
      <c r="I539" s="144" t="s">
        <v>8108</v>
      </c>
      <c r="J539" s="144" t="s">
        <v>8109</v>
      </c>
      <c r="K539" s="144" t="s">
        <v>8110</v>
      </c>
      <c r="L539" s="144" t="s">
        <v>8111</v>
      </c>
      <c r="M539" s="144" t="s">
        <v>4356</v>
      </c>
      <c r="N539" s="144"/>
      <c r="O539" s="144"/>
      <c r="P539" s="144" t="s">
        <v>6749</v>
      </c>
      <c r="Q539" s="144" t="s">
        <v>5756</v>
      </c>
      <c r="R539" s="144" t="s">
        <v>8112</v>
      </c>
      <c r="S539" s="144" t="s">
        <v>8113</v>
      </c>
      <c r="T539" s="144" t="s">
        <v>8114</v>
      </c>
      <c r="U539" s="144"/>
      <c r="V539" s="144"/>
      <c r="W539" s="144" t="s">
        <v>8115</v>
      </c>
      <c r="X539" s="144" t="s">
        <v>6591</v>
      </c>
      <c r="Y539" s="144" t="s">
        <v>8109</v>
      </c>
      <c r="Z539" s="144" t="s">
        <v>7806</v>
      </c>
      <c r="AA539" s="144" t="s">
        <v>8116</v>
      </c>
      <c r="AB539" s="144"/>
      <c r="AC539" s="144"/>
      <c r="AD539" s="144" t="s">
        <v>8117</v>
      </c>
      <c r="AE539" s="144" t="s">
        <v>8118</v>
      </c>
      <c r="AF539" s="144" t="s">
        <v>7806</v>
      </c>
      <c r="AG539" s="144" t="s">
        <v>8119</v>
      </c>
      <c r="AH539" s="144" t="s">
        <v>8104</v>
      </c>
      <c r="AI539" s="144"/>
      <c r="AJ539" s="156"/>
      <c r="AK539" s="156"/>
      <c r="AL539" s="156">
        <f t="shared" si="24"/>
        <v>0</v>
      </c>
      <c r="AM539" s="156"/>
      <c r="AN539" s="156"/>
      <c r="AO539" s="156"/>
      <c r="AP539" s="156"/>
      <c r="AQ539" s="156"/>
      <c r="AR539" s="156"/>
      <c r="AS539" s="156"/>
      <c r="AT539" s="156"/>
      <c r="AU539" s="156"/>
      <c r="AV539" s="156"/>
      <c r="AW539" s="156"/>
      <c r="AX539" s="242"/>
      <c r="AY539" s="243"/>
      <c r="AZ539" s="156">
        <f t="shared" si="25"/>
        <v>22</v>
      </c>
      <c r="BA539" s="156">
        <f t="shared" si="26"/>
        <v>22</v>
      </c>
      <c r="BB539" s="156">
        <f>VLOOKUP(A539,过21点!A:AS,45,0)</f>
        <v>1</v>
      </c>
      <c r="BC539" s="156">
        <f>VLOOKUP(A539,过21点!A:AT,46,0)</f>
        <v>18</v>
      </c>
      <c r="BD539" s="156"/>
      <c r="BE539" s="156">
        <f>VLOOKUP(A539,过21点!A:AV,48,0)</f>
        <v>0</v>
      </c>
      <c r="BF539" s="156"/>
      <c r="BG539" s="156"/>
    </row>
    <row r="540" customHeight="1" spans="1:59">
      <c r="A540" s="241" t="s">
        <v>8120</v>
      </c>
      <c r="B540" s="199" t="s">
        <v>53</v>
      </c>
      <c r="C540" s="199" t="s">
        <v>7963</v>
      </c>
      <c r="D540" s="199" t="s">
        <v>963</v>
      </c>
      <c r="E540" s="142" t="s">
        <v>8121</v>
      </c>
      <c r="F540" s="142" t="s">
        <v>8122</v>
      </c>
      <c r="G540" s="143" t="s">
        <v>8123</v>
      </c>
      <c r="H540" s="144" t="s">
        <v>8124</v>
      </c>
      <c r="I540" s="142" t="s">
        <v>8125</v>
      </c>
      <c r="J540" s="141"/>
      <c r="K540" s="141"/>
      <c r="L540" s="142" t="s">
        <v>8126</v>
      </c>
      <c r="M540" s="142" t="s">
        <v>8127</v>
      </c>
      <c r="N540" s="144" t="s">
        <v>8128</v>
      </c>
      <c r="O540" s="144" t="s">
        <v>8129</v>
      </c>
      <c r="P540" s="142" t="s">
        <v>1170</v>
      </c>
      <c r="Q540" s="141"/>
      <c r="R540" s="141"/>
      <c r="S540" s="142" t="s">
        <v>1002</v>
      </c>
      <c r="T540" s="142" t="s">
        <v>8130</v>
      </c>
      <c r="U540" s="144" t="s">
        <v>8131</v>
      </c>
      <c r="V540" s="144" t="s">
        <v>8132</v>
      </c>
      <c r="W540" s="142" t="s">
        <v>8133</v>
      </c>
      <c r="X540" s="142" t="s">
        <v>8134</v>
      </c>
      <c r="Y540" s="141"/>
      <c r="Z540" s="141"/>
      <c r="AA540" s="142" t="s">
        <v>8135</v>
      </c>
      <c r="AB540" s="144" t="s">
        <v>8136</v>
      </c>
      <c r="AC540" s="144" t="s">
        <v>8137</v>
      </c>
      <c r="AD540" s="142" t="s">
        <v>8138</v>
      </c>
      <c r="AE540" s="141"/>
      <c r="AF540" s="141"/>
      <c r="AG540" s="142" t="s">
        <v>8139</v>
      </c>
      <c r="AH540" s="155" t="s">
        <v>8140</v>
      </c>
      <c r="AI540" s="144"/>
      <c r="AJ540" s="156"/>
      <c r="AK540" s="156">
        <f>VLOOKUP(A540,匹配!A:B,2,0)</f>
        <v>1</v>
      </c>
      <c r="AL540" s="156">
        <f t="shared" si="24"/>
        <v>1</v>
      </c>
      <c r="AM540" s="156"/>
      <c r="AN540" s="156"/>
      <c r="AO540" s="156"/>
      <c r="AP540" s="156"/>
      <c r="AQ540" s="156"/>
      <c r="AR540" s="156"/>
      <c r="AS540" s="156"/>
      <c r="AT540" s="156"/>
      <c r="AU540" s="156"/>
      <c r="AV540" s="156"/>
      <c r="AW540" s="156"/>
      <c r="AX540" s="242"/>
      <c r="AY540" s="243"/>
      <c r="AZ540" s="156">
        <f t="shared" si="25"/>
        <v>22</v>
      </c>
      <c r="BA540" s="156">
        <f t="shared" si="26"/>
        <v>22</v>
      </c>
      <c r="BB540" s="156">
        <f>VLOOKUP(A540,过21点!A:AS,45,0)</f>
        <v>0</v>
      </c>
      <c r="BC540" s="156">
        <f>VLOOKUP(A540,过21点!A:AT,46,0)</f>
        <v>0</v>
      </c>
      <c r="BD540" s="156"/>
      <c r="BE540" s="156">
        <f>VLOOKUP(A540,过21点!A:AV,48,0)</f>
        <v>0</v>
      </c>
      <c r="BF540" s="156"/>
      <c r="BG540" s="156"/>
    </row>
    <row r="541" customHeight="1" spans="1:59">
      <c r="A541" s="247" t="s">
        <v>8141</v>
      </c>
      <c r="B541" s="199" t="s">
        <v>53</v>
      </c>
      <c r="C541" s="199" t="s">
        <v>8142</v>
      </c>
      <c r="D541" s="199" t="s">
        <v>2132</v>
      </c>
      <c r="E541" s="144" t="s">
        <v>2543</v>
      </c>
      <c r="F541" s="144" t="s">
        <v>8143</v>
      </c>
      <c r="G541" s="144"/>
      <c r="H541" s="144"/>
      <c r="I541" s="144" t="s">
        <v>8144</v>
      </c>
      <c r="J541" s="144" t="s">
        <v>8145</v>
      </c>
      <c r="K541" s="144" t="s">
        <v>8146</v>
      </c>
      <c r="L541" s="144" t="s">
        <v>2413</v>
      </c>
      <c r="M541" s="144" t="s">
        <v>8147</v>
      </c>
      <c r="N541" s="144"/>
      <c r="O541" s="144"/>
      <c r="P541" s="144" t="s">
        <v>5707</v>
      </c>
      <c r="Q541" s="144" t="s">
        <v>8148</v>
      </c>
      <c r="R541" s="144" t="s">
        <v>8149</v>
      </c>
      <c r="S541" s="144" t="s">
        <v>8150</v>
      </c>
      <c r="T541" s="144" t="s">
        <v>2549</v>
      </c>
      <c r="U541" s="144"/>
      <c r="V541" s="144"/>
      <c r="W541" s="144" t="s">
        <v>8151</v>
      </c>
      <c r="X541" s="144" t="s">
        <v>3775</v>
      </c>
      <c r="Y541" s="144" t="s">
        <v>4942</v>
      </c>
      <c r="Z541" s="144" t="s">
        <v>8152</v>
      </c>
      <c r="AA541" s="144" t="s">
        <v>8153</v>
      </c>
      <c r="AB541" s="144"/>
      <c r="AC541" s="144"/>
      <c r="AD541" s="144" t="s">
        <v>3764</v>
      </c>
      <c r="AE541" s="142" t="s">
        <v>8154</v>
      </c>
      <c r="AF541" s="143" t="s">
        <v>8155</v>
      </c>
      <c r="AG541" s="144" t="s">
        <v>8156</v>
      </c>
      <c r="AH541" s="144" t="s">
        <v>1930</v>
      </c>
      <c r="AI541" s="144"/>
      <c r="AJ541" s="156"/>
      <c r="AK541" s="156"/>
      <c r="AL541" s="156">
        <f t="shared" si="24"/>
        <v>0</v>
      </c>
      <c r="AM541" s="156">
        <f>VLOOKUP(A541,匹配!E:L,8,0)</f>
        <v>0</v>
      </c>
      <c r="AN541" s="156">
        <f>VLOOKUP(A541,匹配!E:F,2,0)</f>
        <v>0</v>
      </c>
      <c r="AO541" s="156"/>
      <c r="AP541" s="156">
        <f>VLOOKUP(A541,匹配!E:H,4,0)</f>
        <v>0</v>
      </c>
      <c r="AQ541" s="156">
        <f>VLOOKUP(A541,匹配!E:N,10,0)</f>
        <v>0</v>
      </c>
      <c r="AR541" s="156">
        <f>VLOOKUP(A541,匹配!E:I,5,0)</f>
        <v>0</v>
      </c>
      <c r="AS541" s="156">
        <f>VLOOKUP(A541,匹配!E:K,7,0)</f>
        <v>0</v>
      </c>
      <c r="AT541" s="156"/>
      <c r="AU541" s="156">
        <f>VLOOKUP(A541,匹配!E:M,9,0)</f>
        <v>0.5</v>
      </c>
      <c r="AV541" s="156"/>
      <c r="AW541" s="156"/>
      <c r="AX541" s="242"/>
      <c r="AY541" s="243"/>
      <c r="AZ541" s="156">
        <f t="shared" si="25"/>
        <v>22</v>
      </c>
      <c r="BA541" s="156">
        <f t="shared" si="26"/>
        <v>22</v>
      </c>
      <c r="BB541" s="156">
        <f>VLOOKUP(A541,过21点!A:AS,45,0)</f>
        <v>9</v>
      </c>
      <c r="BC541" s="156">
        <f>VLOOKUP(A541,过21点!A:AT,46,0)</f>
        <v>17</v>
      </c>
      <c r="BD541" s="156"/>
      <c r="BE541" s="156">
        <f>VLOOKUP(A541,过21点!A:AV,48,0)</f>
        <v>1.125</v>
      </c>
      <c r="BF541" s="156"/>
      <c r="BG541" s="156"/>
    </row>
    <row r="542" customHeight="1" spans="1:59">
      <c r="A542" s="247" t="s">
        <v>8157</v>
      </c>
      <c r="B542" s="199" t="s">
        <v>53</v>
      </c>
      <c r="C542" s="199" t="s">
        <v>8142</v>
      </c>
      <c r="D542" s="199" t="s">
        <v>8158</v>
      </c>
      <c r="E542" s="144" t="s">
        <v>8159</v>
      </c>
      <c r="F542" s="144" t="s">
        <v>8160</v>
      </c>
      <c r="G542" s="144"/>
      <c r="H542" s="144"/>
      <c r="I542" s="144" t="s">
        <v>1569</v>
      </c>
      <c r="J542" s="144" t="s">
        <v>8161</v>
      </c>
      <c r="K542" s="144" t="s">
        <v>8162</v>
      </c>
      <c r="L542" s="144" t="s">
        <v>1436</v>
      </c>
      <c r="M542" s="144" t="s">
        <v>8145</v>
      </c>
      <c r="N542" s="144"/>
      <c r="O542" s="144"/>
      <c r="P542" s="144" t="s">
        <v>8163</v>
      </c>
      <c r="Q542" s="144" t="s">
        <v>7915</v>
      </c>
      <c r="R542" s="144" t="s">
        <v>8164</v>
      </c>
      <c r="S542" s="144" t="s">
        <v>8165</v>
      </c>
      <c r="T542" s="144" t="s">
        <v>8166</v>
      </c>
      <c r="U542" s="144"/>
      <c r="V542" s="144"/>
      <c r="W542" s="144" t="s">
        <v>8167</v>
      </c>
      <c r="X542" s="144" t="s">
        <v>8168</v>
      </c>
      <c r="Y542" s="144" t="s">
        <v>8169</v>
      </c>
      <c r="Z542" s="144" t="s">
        <v>8170</v>
      </c>
      <c r="AA542" s="144" t="s">
        <v>8171</v>
      </c>
      <c r="AB542" s="144"/>
      <c r="AC542" s="144"/>
      <c r="AD542" s="143"/>
      <c r="AE542" s="143"/>
      <c r="AF542" s="143"/>
      <c r="AG542" s="144" t="s">
        <v>8172</v>
      </c>
      <c r="AH542" s="144" t="s">
        <v>8173</v>
      </c>
      <c r="AI542" s="144"/>
      <c r="AJ542" s="156"/>
      <c r="AK542" s="156"/>
      <c r="AL542" s="156">
        <f t="shared" si="24"/>
        <v>0</v>
      </c>
      <c r="AM542" s="156">
        <f>VLOOKUP(A542,匹配!E:L,8,0)</f>
        <v>0</v>
      </c>
      <c r="AN542" s="156">
        <f>VLOOKUP(A542,匹配!E:F,2,0)</f>
        <v>0</v>
      </c>
      <c r="AO542" s="156"/>
      <c r="AP542" s="156">
        <f>VLOOKUP(A542,匹配!E:H,4,0)</f>
        <v>0</v>
      </c>
      <c r="AQ542" s="156">
        <f>VLOOKUP(A542,匹配!E:N,10,0)</f>
        <v>0</v>
      </c>
      <c r="AR542" s="156">
        <f>VLOOKUP(A542,匹配!E:I,5,0)</f>
        <v>3</v>
      </c>
      <c r="AS542" s="156">
        <f>VLOOKUP(A542,匹配!E:K,7,0)</f>
        <v>0</v>
      </c>
      <c r="AT542" s="156"/>
      <c r="AU542" s="156">
        <f>VLOOKUP(A542,匹配!E:M,9,0)</f>
        <v>0</v>
      </c>
      <c r="AV542" s="156"/>
      <c r="AW542" s="156"/>
      <c r="AX542" s="242"/>
      <c r="AY542" s="243"/>
      <c r="AZ542" s="156">
        <f t="shared" si="25"/>
        <v>19</v>
      </c>
      <c r="BA542" s="156">
        <f t="shared" si="26"/>
        <v>19</v>
      </c>
      <c r="BB542" s="156">
        <f>VLOOKUP(A542,过21点!A:AS,45,0)</f>
        <v>7</v>
      </c>
      <c r="BC542" s="156">
        <f>VLOOKUP(A542,过21点!A:AT,46,0)</f>
        <v>7</v>
      </c>
      <c r="BD542" s="156"/>
      <c r="BE542" s="156">
        <f>VLOOKUP(A542,过21点!A:AV,48,0)</f>
        <v>0.75</v>
      </c>
      <c r="BF542" s="156"/>
      <c r="BG542" s="156"/>
    </row>
    <row r="543" customHeight="1" spans="1:59">
      <c r="A543" s="247" t="s">
        <v>8174</v>
      </c>
      <c r="B543" s="199" t="s">
        <v>53</v>
      </c>
      <c r="C543" s="199" t="s">
        <v>8142</v>
      </c>
      <c r="D543" s="199" t="s">
        <v>2132</v>
      </c>
      <c r="E543" s="144" t="s">
        <v>8175</v>
      </c>
      <c r="F543" s="142" t="s">
        <v>4695</v>
      </c>
      <c r="G543" s="144"/>
      <c r="H543" s="144"/>
      <c r="I543" s="144" t="s">
        <v>8176</v>
      </c>
      <c r="J543" s="144" t="s">
        <v>8177</v>
      </c>
      <c r="K543" s="144" t="s">
        <v>8178</v>
      </c>
      <c r="L543" s="144" t="s">
        <v>8179</v>
      </c>
      <c r="M543" s="144" t="s">
        <v>8180</v>
      </c>
      <c r="N543" s="144"/>
      <c r="O543" s="144"/>
      <c r="P543" s="144" t="s">
        <v>2020</v>
      </c>
      <c r="Q543" s="144" t="s">
        <v>8181</v>
      </c>
      <c r="R543" s="144" t="s">
        <v>8182</v>
      </c>
      <c r="S543" s="144" t="s">
        <v>8183</v>
      </c>
      <c r="T543" s="144" t="s">
        <v>8184</v>
      </c>
      <c r="U543" s="144"/>
      <c r="V543" s="144"/>
      <c r="W543" s="142" t="s">
        <v>6574</v>
      </c>
      <c r="X543" s="142" t="s">
        <v>6215</v>
      </c>
      <c r="Y543" s="142" t="s">
        <v>6929</v>
      </c>
      <c r="Z543" s="142" t="s">
        <v>8185</v>
      </c>
      <c r="AA543" s="142" t="s">
        <v>8186</v>
      </c>
      <c r="AB543" s="144"/>
      <c r="AC543" s="144"/>
      <c r="AD543" s="142" t="s">
        <v>6444</v>
      </c>
      <c r="AE543" s="142" t="s">
        <v>8187</v>
      </c>
      <c r="AF543" s="144" t="s">
        <v>8188</v>
      </c>
      <c r="AG543" s="142" t="s">
        <v>8189</v>
      </c>
      <c r="AH543" s="142" t="s">
        <v>8190</v>
      </c>
      <c r="AI543" s="144"/>
      <c r="AJ543" s="156"/>
      <c r="AK543" s="156"/>
      <c r="AL543" s="156">
        <f t="shared" si="24"/>
        <v>0</v>
      </c>
      <c r="AM543" s="156"/>
      <c r="AN543" s="156"/>
      <c r="AO543" s="156"/>
      <c r="AP543" s="156"/>
      <c r="AQ543" s="156"/>
      <c r="AR543" s="156"/>
      <c r="AS543" s="156"/>
      <c r="AT543" s="156"/>
      <c r="AU543" s="156"/>
      <c r="AV543" s="156"/>
      <c r="AW543" s="156"/>
      <c r="AX543" s="242"/>
      <c r="AY543" s="243"/>
      <c r="AZ543" s="156">
        <f t="shared" si="25"/>
        <v>22</v>
      </c>
      <c r="BA543" s="156">
        <f t="shared" si="26"/>
        <v>22</v>
      </c>
      <c r="BB543" s="156">
        <f>VLOOKUP(A543,过21点!A:AS,45,0)</f>
        <v>4</v>
      </c>
      <c r="BC543" s="156">
        <f>VLOOKUP(A543,过21点!A:AT,46,0)</f>
        <v>9</v>
      </c>
      <c r="BD543" s="156"/>
      <c r="BE543" s="156">
        <f>VLOOKUP(A543,过21点!A:AV,48,0)</f>
        <v>0</v>
      </c>
      <c r="BF543" s="156"/>
      <c r="BG543" s="156"/>
    </row>
    <row r="544" customHeight="1" spans="1:59">
      <c r="A544" s="247" t="s">
        <v>8191</v>
      </c>
      <c r="B544" s="199" t="s">
        <v>53</v>
      </c>
      <c r="C544" s="199" t="s">
        <v>8142</v>
      </c>
      <c r="D544" s="199" t="s">
        <v>2132</v>
      </c>
      <c r="E544" s="142" t="s">
        <v>8192</v>
      </c>
      <c r="F544" s="142" t="s">
        <v>8193</v>
      </c>
      <c r="G544" s="144"/>
      <c r="H544" s="144"/>
      <c r="I544" s="142" t="s">
        <v>6015</v>
      </c>
      <c r="J544" s="142" t="s">
        <v>8194</v>
      </c>
      <c r="K544" s="142" t="s">
        <v>8195</v>
      </c>
      <c r="L544" s="142" t="s">
        <v>8196</v>
      </c>
      <c r="M544" s="142" t="s">
        <v>8197</v>
      </c>
      <c r="N544" s="144"/>
      <c r="O544" s="144"/>
      <c r="P544" s="142" t="s">
        <v>7594</v>
      </c>
      <c r="Q544" s="142" t="s">
        <v>8198</v>
      </c>
      <c r="R544" s="142" t="s">
        <v>8199</v>
      </c>
      <c r="S544" s="142" t="s">
        <v>8200</v>
      </c>
      <c r="T544" s="142" t="s">
        <v>8201</v>
      </c>
      <c r="U544" s="144"/>
      <c r="V544" s="144"/>
      <c r="W544" s="142" t="s">
        <v>8202</v>
      </c>
      <c r="X544" s="143" t="s">
        <v>4383</v>
      </c>
      <c r="Y544" s="142" t="s">
        <v>8203</v>
      </c>
      <c r="Z544" s="142" t="s">
        <v>7011</v>
      </c>
      <c r="AA544" s="142" t="s">
        <v>8204</v>
      </c>
      <c r="AB544" s="144"/>
      <c r="AC544" s="144"/>
      <c r="AD544" s="142" t="s">
        <v>8205</v>
      </c>
      <c r="AE544" s="142" t="s">
        <v>8206</v>
      </c>
      <c r="AF544" s="142" t="s">
        <v>4506</v>
      </c>
      <c r="AG544" s="142" t="s">
        <v>8207</v>
      </c>
      <c r="AH544" s="142" t="s">
        <v>8208</v>
      </c>
      <c r="AI544" s="144"/>
      <c r="AJ544" s="156"/>
      <c r="AK544" s="156">
        <f>VLOOKUP(A544,匹配!A:B,2,0)</f>
        <v>1</v>
      </c>
      <c r="AL544" s="156">
        <f t="shared" si="24"/>
        <v>1</v>
      </c>
      <c r="AM544" s="156"/>
      <c r="AN544" s="156"/>
      <c r="AO544" s="156"/>
      <c r="AP544" s="156"/>
      <c r="AQ544" s="156"/>
      <c r="AR544" s="156"/>
      <c r="AS544" s="156"/>
      <c r="AT544" s="156"/>
      <c r="AU544" s="156"/>
      <c r="AV544" s="156"/>
      <c r="AW544" s="156"/>
      <c r="AX544" s="242"/>
      <c r="AY544" s="243"/>
      <c r="AZ544" s="156">
        <f t="shared" si="25"/>
        <v>22</v>
      </c>
      <c r="BA544" s="156">
        <f t="shared" si="26"/>
        <v>22</v>
      </c>
      <c r="BB544" s="156">
        <f>VLOOKUP(A544,过21点!A:AS,45,0)</f>
        <v>5</v>
      </c>
      <c r="BC544" s="156">
        <f>VLOOKUP(A544,过21点!A:AT,46,0)</f>
        <v>14</v>
      </c>
      <c r="BD544" s="156"/>
      <c r="BE544" s="156">
        <f>VLOOKUP(A544,过21点!A:AV,48,0)</f>
        <v>0</v>
      </c>
      <c r="BF544" s="156"/>
      <c r="BG544" s="156"/>
    </row>
    <row r="545" customHeight="1" spans="1:59">
      <c r="A545" s="247" t="s">
        <v>8209</v>
      </c>
      <c r="B545" s="199" t="s">
        <v>53</v>
      </c>
      <c r="C545" s="199" t="s">
        <v>8142</v>
      </c>
      <c r="D545" s="199" t="s">
        <v>2132</v>
      </c>
      <c r="E545" s="143" t="s">
        <v>5075</v>
      </c>
      <c r="F545" s="144" t="s">
        <v>4799</v>
      </c>
      <c r="G545" s="144"/>
      <c r="H545" s="144"/>
      <c r="I545" s="144" t="s">
        <v>4806</v>
      </c>
      <c r="J545" s="144" t="s">
        <v>8210</v>
      </c>
      <c r="K545" s="144" t="s">
        <v>8211</v>
      </c>
      <c r="L545" s="144" t="s">
        <v>3473</v>
      </c>
      <c r="M545" s="144" t="s">
        <v>8212</v>
      </c>
      <c r="N545" s="144"/>
      <c r="O545" s="144"/>
      <c r="P545" s="144" t="s">
        <v>8213</v>
      </c>
      <c r="Q545" s="142" t="s">
        <v>3057</v>
      </c>
      <c r="R545" s="144" t="s">
        <v>4405</v>
      </c>
      <c r="S545" s="144" t="s">
        <v>1863</v>
      </c>
      <c r="T545" s="144" t="s">
        <v>4716</v>
      </c>
      <c r="U545" s="144"/>
      <c r="V545" s="144"/>
      <c r="W545" s="144" t="s">
        <v>8214</v>
      </c>
      <c r="X545" s="144" t="s">
        <v>3335</v>
      </c>
      <c r="Y545" s="144" t="s">
        <v>4533</v>
      </c>
      <c r="Z545" s="144" t="s">
        <v>8215</v>
      </c>
      <c r="AA545" s="144" t="s">
        <v>5906</v>
      </c>
      <c r="AB545" s="144"/>
      <c r="AC545" s="144"/>
      <c r="AD545" s="142" t="s">
        <v>8216</v>
      </c>
      <c r="AE545" s="144" t="s">
        <v>5677</v>
      </c>
      <c r="AF545" s="144" t="s">
        <v>3031</v>
      </c>
      <c r="AG545" s="144" t="s">
        <v>3612</v>
      </c>
      <c r="AH545" s="144" t="s">
        <v>8217</v>
      </c>
      <c r="AI545" s="144"/>
      <c r="AJ545" s="156"/>
      <c r="AK545" s="156">
        <f>VLOOKUP(A545,匹配!A:B,2,0)</f>
        <v>1</v>
      </c>
      <c r="AL545" s="156">
        <f t="shared" si="24"/>
        <v>1</v>
      </c>
      <c r="AM545" s="156"/>
      <c r="AN545" s="156"/>
      <c r="AO545" s="156"/>
      <c r="AP545" s="156"/>
      <c r="AQ545" s="156"/>
      <c r="AR545" s="156"/>
      <c r="AS545" s="156"/>
      <c r="AT545" s="156"/>
      <c r="AU545" s="156"/>
      <c r="AV545" s="156"/>
      <c r="AW545" s="156"/>
      <c r="AX545" s="242"/>
      <c r="AY545" s="243"/>
      <c r="AZ545" s="156">
        <f t="shared" si="25"/>
        <v>22</v>
      </c>
      <c r="BA545" s="156">
        <f t="shared" si="26"/>
        <v>22</v>
      </c>
      <c r="BB545" s="156">
        <f>VLOOKUP(A545,过21点!A:AS,45,0)</f>
        <v>8</v>
      </c>
      <c r="BC545" s="156">
        <f>VLOOKUP(A545,过21点!A:AT,46,0)</f>
        <v>14</v>
      </c>
      <c r="BD545" s="156"/>
      <c r="BE545" s="156">
        <f>VLOOKUP(A545,过21点!A:AV,48,0)</f>
        <v>0.625</v>
      </c>
      <c r="BF545" s="156"/>
      <c r="BG545" s="156"/>
    </row>
    <row r="546" customHeight="1" spans="1:59">
      <c r="A546" s="247" t="s">
        <v>8218</v>
      </c>
      <c r="B546" s="199" t="s">
        <v>53</v>
      </c>
      <c r="C546" s="199" t="s">
        <v>8142</v>
      </c>
      <c r="D546" s="199" t="s">
        <v>2132</v>
      </c>
      <c r="E546" s="142" t="s">
        <v>8219</v>
      </c>
      <c r="F546" s="142" t="s">
        <v>8220</v>
      </c>
      <c r="G546" s="144"/>
      <c r="H546" s="144"/>
      <c r="I546" s="142" t="s">
        <v>8221</v>
      </c>
      <c r="J546" s="142" t="s">
        <v>8222</v>
      </c>
      <c r="K546" s="142" t="s">
        <v>8223</v>
      </c>
      <c r="L546" s="142" t="s">
        <v>8224</v>
      </c>
      <c r="M546" s="142" t="s">
        <v>7153</v>
      </c>
      <c r="N546" s="144"/>
      <c r="O546" s="144"/>
      <c r="P546" s="142" t="s">
        <v>7278</v>
      </c>
      <c r="Q546" s="142" t="s">
        <v>8225</v>
      </c>
      <c r="R546" s="142" t="s">
        <v>8226</v>
      </c>
      <c r="S546" s="142" t="s">
        <v>8227</v>
      </c>
      <c r="T546" s="142" t="s">
        <v>8228</v>
      </c>
      <c r="U546" s="144"/>
      <c r="V546" s="144"/>
      <c r="W546" s="142" t="s">
        <v>8229</v>
      </c>
      <c r="X546" s="142" t="s">
        <v>8230</v>
      </c>
      <c r="Y546" s="142" t="s">
        <v>8231</v>
      </c>
      <c r="Z546" s="142" t="s">
        <v>6923</v>
      </c>
      <c r="AA546" s="142" t="s">
        <v>7132</v>
      </c>
      <c r="AB546" s="144"/>
      <c r="AC546" s="144"/>
      <c r="AD546" s="142" t="s">
        <v>8232</v>
      </c>
      <c r="AE546" s="142" t="s">
        <v>4584</v>
      </c>
      <c r="AF546" s="142" t="s">
        <v>8233</v>
      </c>
      <c r="AG546" s="142" t="s">
        <v>8234</v>
      </c>
      <c r="AH546" s="142" t="s">
        <v>8235</v>
      </c>
      <c r="AI546" s="144"/>
      <c r="AJ546" s="156"/>
      <c r="AK546" s="156"/>
      <c r="AL546" s="156">
        <f t="shared" si="24"/>
        <v>0</v>
      </c>
      <c r="AM546" s="156"/>
      <c r="AN546" s="156"/>
      <c r="AO546" s="156"/>
      <c r="AP546" s="156"/>
      <c r="AQ546" s="156"/>
      <c r="AR546" s="156"/>
      <c r="AS546" s="156"/>
      <c r="AT546" s="156"/>
      <c r="AU546" s="156"/>
      <c r="AV546" s="156"/>
      <c r="AW546" s="156"/>
      <c r="AX546" s="242"/>
      <c r="AY546" s="243"/>
      <c r="AZ546" s="156">
        <f t="shared" si="25"/>
        <v>22</v>
      </c>
      <c r="BA546" s="156">
        <f t="shared" si="26"/>
        <v>22</v>
      </c>
      <c r="BB546" s="156">
        <f>VLOOKUP(A546,过21点!A:AS,45,0)</f>
        <v>7</v>
      </c>
      <c r="BC546" s="156">
        <f>VLOOKUP(A546,过21点!A:AT,46,0)</f>
        <v>14</v>
      </c>
      <c r="BD546" s="156"/>
      <c r="BE546" s="156">
        <f>VLOOKUP(A546,过21点!A:AV,48,0)</f>
        <v>1</v>
      </c>
      <c r="BF546" s="156"/>
      <c r="BG546" s="156"/>
    </row>
    <row r="547" customHeight="1" spans="1:59">
      <c r="A547" s="247" t="s">
        <v>8236</v>
      </c>
      <c r="B547" s="199" t="s">
        <v>53</v>
      </c>
      <c r="C547" s="199" t="s">
        <v>8237</v>
      </c>
      <c r="D547" s="199" t="s">
        <v>8238</v>
      </c>
      <c r="E547" s="142" t="s">
        <v>8239</v>
      </c>
      <c r="F547" s="142" t="s">
        <v>8240</v>
      </c>
      <c r="G547" s="144"/>
      <c r="H547" s="144"/>
      <c r="I547" s="142" t="s">
        <v>8241</v>
      </c>
      <c r="J547" s="144" t="s">
        <v>8242</v>
      </c>
      <c r="K547" s="142" t="s">
        <v>8243</v>
      </c>
      <c r="L547" s="142" t="s">
        <v>8244</v>
      </c>
      <c r="M547" s="143"/>
      <c r="N547" s="144"/>
      <c r="O547" s="144"/>
      <c r="P547" s="142" t="s">
        <v>7278</v>
      </c>
      <c r="Q547" s="142" t="s">
        <v>8245</v>
      </c>
      <c r="R547" s="144" t="s">
        <v>3721</v>
      </c>
      <c r="S547" s="142" t="s">
        <v>8246</v>
      </c>
      <c r="T547" s="144" t="s">
        <v>178</v>
      </c>
      <c r="U547" s="144"/>
      <c r="V547" s="144"/>
      <c r="W547" s="144" t="s">
        <v>6679</v>
      </c>
      <c r="X547" s="144" t="s">
        <v>8247</v>
      </c>
      <c r="Y547" s="144" t="s">
        <v>494</v>
      </c>
      <c r="Z547" s="144" t="s">
        <v>2145</v>
      </c>
      <c r="AA547" s="144" t="s">
        <v>8248</v>
      </c>
      <c r="AB547" s="144"/>
      <c r="AC547" s="144"/>
      <c r="AD547" s="144" t="s">
        <v>3625</v>
      </c>
      <c r="AE547" s="155" t="s">
        <v>3999</v>
      </c>
      <c r="AF547" s="144" t="s">
        <v>8249</v>
      </c>
      <c r="AG547" s="143" t="s">
        <v>8250</v>
      </c>
      <c r="AH547" s="144" t="s">
        <v>8251</v>
      </c>
      <c r="AI547" s="144"/>
      <c r="AJ547" s="156"/>
      <c r="AK547" s="156"/>
      <c r="AL547" s="156">
        <f t="shared" si="24"/>
        <v>0</v>
      </c>
      <c r="AM547" s="156">
        <f>VLOOKUP(A547,匹配!E:L,8,0)</f>
        <v>0</v>
      </c>
      <c r="AN547" s="156">
        <f>VLOOKUP(A547,匹配!E:F,2,0)</f>
        <v>0</v>
      </c>
      <c r="AO547" s="156"/>
      <c r="AP547" s="156">
        <f>VLOOKUP(A547,匹配!E:H,4,0)</f>
        <v>0</v>
      </c>
      <c r="AQ547" s="156">
        <f>VLOOKUP(A547,匹配!E:N,10,0)</f>
        <v>0</v>
      </c>
      <c r="AR547" s="156">
        <f>VLOOKUP(A547,匹配!E:I,5,0)</f>
        <v>2</v>
      </c>
      <c r="AS547" s="156">
        <f>VLOOKUP(A547,匹配!E:K,7,0)</f>
        <v>0</v>
      </c>
      <c r="AT547" s="156"/>
      <c r="AU547" s="156">
        <f>VLOOKUP(A547,匹配!E:M,9,0)</f>
        <v>0</v>
      </c>
      <c r="AV547" s="156"/>
      <c r="AW547" s="156"/>
      <c r="AX547" s="242"/>
      <c r="AY547" s="243"/>
      <c r="AZ547" s="156">
        <f t="shared" si="25"/>
        <v>20</v>
      </c>
      <c r="BA547" s="156">
        <f t="shared" si="26"/>
        <v>20</v>
      </c>
      <c r="BB547" s="156">
        <f>VLOOKUP(A547,过21点!A:AS,45,0)</f>
        <v>14</v>
      </c>
      <c r="BC547" s="156">
        <f>VLOOKUP(A547,过21点!A:AT,46,0)</f>
        <v>15</v>
      </c>
      <c r="BD547" s="156"/>
      <c r="BE547" s="156">
        <f>VLOOKUP(A547,过21点!A:AV,48,0)</f>
        <v>2.375</v>
      </c>
      <c r="BF547" s="156"/>
      <c r="BG547" s="156"/>
    </row>
    <row r="548" customHeight="1" spans="1:59">
      <c r="A548" s="247" t="s">
        <v>8252</v>
      </c>
      <c r="B548" s="199" t="s">
        <v>53</v>
      </c>
      <c r="C548" s="199" t="s">
        <v>8237</v>
      </c>
      <c r="D548" s="199" t="s">
        <v>8238</v>
      </c>
      <c r="E548" s="144" t="s">
        <v>8253</v>
      </c>
      <c r="F548" s="142" t="s">
        <v>8254</v>
      </c>
      <c r="G548" s="144"/>
      <c r="H548" s="144"/>
      <c r="I548" s="142" t="s">
        <v>8255</v>
      </c>
      <c r="J548" s="142" t="s">
        <v>8256</v>
      </c>
      <c r="K548" s="142" t="s">
        <v>8257</v>
      </c>
      <c r="L548" s="142" t="s">
        <v>8258</v>
      </c>
      <c r="M548" s="142" t="s">
        <v>8259</v>
      </c>
      <c r="N548" s="144"/>
      <c r="O548" s="144"/>
      <c r="P548" s="142" t="s">
        <v>7000</v>
      </c>
      <c r="Q548" s="144" t="s">
        <v>2453</v>
      </c>
      <c r="R548" s="142" t="s">
        <v>8260</v>
      </c>
      <c r="S548" s="143" t="s">
        <v>8261</v>
      </c>
      <c r="T548" s="142" t="s">
        <v>8262</v>
      </c>
      <c r="U548" s="144"/>
      <c r="V548" s="144"/>
      <c r="W548" s="142" t="s">
        <v>8263</v>
      </c>
      <c r="X548" s="143" t="s">
        <v>6578</v>
      </c>
      <c r="Y548" s="142" t="s">
        <v>8264</v>
      </c>
      <c r="Z548" s="142" t="s">
        <v>8265</v>
      </c>
      <c r="AA548" s="142" t="s">
        <v>6115</v>
      </c>
      <c r="AB548" s="144"/>
      <c r="AC548" s="144"/>
      <c r="AD548" s="142" t="s">
        <v>7530</v>
      </c>
      <c r="AE548" s="142" t="s">
        <v>2894</v>
      </c>
      <c r="AF548" s="142" t="s">
        <v>8266</v>
      </c>
      <c r="AG548" s="142" t="s">
        <v>8267</v>
      </c>
      <c r="AH548" s="142" t="s">
        <v>8268</v>
      </c>
      <c r="AI548" s="144"/>
      <c r="AJ548" s="156"/>
      <c r="AK548" s="156">
        <f>VLOOKUP(A548,匹配!A:B,2,0)</f>
        <v>2</v>
      </c>
      <c r="AL548" s="156">
        <f t="shared" si="24"/>
        <v>2</v>
      </c>
      <c r="AM548" s="156"/>
      <c r="AN548" s="156"/>
      <c r="AO548" s="156"/>
      <c r="AP548" s="156"/>
      <c r="AQ548" s="156"/>
      <c r="AR548" s="156"/>
      <c r="AS548" s="156"/>
      <c r="AT548" s="156"/>
      <c r="AU548" s="156"/>
      <c r="AV548" s="156"/>
      <c r="AW548" s="156"/>
      <c r="AX548" s="242"/>
      <c r="AY548" s="243"/>
      <c r="AZ548" s="156">
        <f t="shared" si="25"/>
        <v>22</v>
      </c>
      <c r="BA548" s="156">
        <f t="shared" si="26"/>
        <v>22</v>
      </c>
      <c r="BB548" s="156">
        <f>VLOOKUP(A548,过21点!A:AS,45,0)</f>
        <v>5</v>
      </c>
      <c r="BC548" s="156">
        <f>VLOOKUP(A548,过21点!A:AT,46,0)</f>
        <v>14</v>
      </c>
      <c r="BD548" s="156"/>
      <c r="BE548" s="156">
        <f>VLOOKUP(A548,过21点!A:AV,48,0)</f>
        <v>0.625</v>
      </c>
      <c r="BF548" s="156"/>
      <c r="BG548" s="156"/>
    </row>
    <row r="549" customHeight="1" spans="1:59">
      <c r="A549" s="247" t="s">
        <v>8269</v>
      </c>
      <c r="B549" s="199" t="s">
        <v>53</v>
      </c>
      <c r="C549" s="199" t="s">
        <v>8237</v>
      </c>
      <c r="D549" s="199" t="s">
        <v>8238</v>
      </c>
      <c r="E549" s="144" t="s">
        <v>8270</v>
      </c>
      <c r="F549" s="155" t="s">
        <v>8271</v>
      </c>
      <c r="G549" s="144"/>
      <c r="H549" s="144"/>
      <c r="I549" s="142" t="s">
        <v>8272</v>
      </c>
      <c r="J549" s="142" t="s">
        <v>8273</v>
      </c>
      <c r="K549" s="142" t="s">
        <v>6506</v>
      </c>
      <c r="L549" s="144" t="s">
        <v>8274</v>
      </c>
      <c r="M549" s="142" t="s">
        <v>8275</v>
      </c>
      <c r="N549" s="144"/>
      <c r="O549" s="144"/>
      <c r="P549" s="142" t="s">
        <v>8276</v>
      </c>
      <c r="Q549" s="142" t="s">
        <v>8277</v>
      </c>
      <c r="R549" s="142" t="s">
        <v>8278</v>
      </c>
      <c r="S549" s="142" t="s">
        <v>8279</v>
      </c>
      <c r="T549" s="142" t="s">
        <v>8280</v>
      </c>
      <c r="U549" s="144"/>
      <c r="V549" s="144"/>
      <c r="W549" s="142" t="s">
        <v>8281</v>
      </c>
      <c r="X549" s="142" t="s">
        <v>8282</v>
      </c>
      <c r="Y549" s="142" t="s">
        <v>8283</v>
      </c>
      <c r="Z549" s="142" t="s">
        <v>8284</v>
      </c>
      <c r="AA549" s="142" t="s">
        <v>8285</v>
      </c>
      <c r="AB549" s="144"/>
      <c r="AC549" s="144"/>
      <c r="AD549" s="144" t="s">
        <v>7806</v>
      </c>
      <c r="AE549" s="142" t="s">
        <v>8286</v>
      </c>
      <c r="AF549" s="142" t="s">
        <v>8208</v>
      </c>
      <c r="AG549" s="142" t="s">
        <v>8287</v>
      </c>
      <c r="AH549" s="155" t="s">
        <v>6578</v>
      </c>
      <c r="AI549" s="144"/>
      <c r="AJ549" s="156"/>
      <c r="AK549" s="156"/>
      <c r="AL549" s="156">
        <f t="shared" si="24"/>
        <v>0</v>
      </c>
      <c r="AM549" s="156"/>
      <c r="AN549" s="156"/>
      <c r="AO549" s="156"/>
      <c r="AP549" s="156"/>
      <c r="AQ549" s="156"/>
      <c r="AR549" s="156"/>
      <c r="AS549" s="156"/>
      <c r="AT549" s="156"/>
      <c r="AU549" s="156"/>
      <c r="AV549" s="156"/>
      <c r="AW549" s="156"/>
      <c r="AX549" s="242"/>
      <c r="AY549" s="243"/>
      <c r="AZ549" s="156">
        <f t="shared" si="25"/>
        <v>22</v>
      </c>
      <c r="BA549" s="156">
        <f t="shared" si="26"/>
        <v>22</v>
      </c>
      <c r="BB549" s="156">
        <f>VLOOKUP(A549,过21点!A:AS,45,0)</f>
        <v>1</v>
      </c>
      <c r="BC549" s="156">
        <f>VLOOKUP(A549,过21点!A:AT,46,0)</f>
        <v>9</v>
      </c>
      <c r="BD549" s="156"/>
      <c r="BE549" s="156">
        <f>VLOOKUP(A549,过21点!A:AV,48,0)</f>
        <v>0.125</v>
      </c>
      <c r="BF549" s="156"/>
      <c r="BG549" s="156"/>
    </row>
    <row r="550" customHeight="1" spans="1:59">
      <c r="A550" s="247" t="s">
        <v>8288</v>
      </c>
      <c r="B550" s="199" t="s">
        <v>53</v>
      </c>
      <c r="C550" s="199" t="s">
        <v>8237</v>
      </c>
      <c r="D550" s="199" t="s">
        <v>8238</v>
      </c>
      <c r="E550" s="142" t="s">
        <v>8289</v>
      </c>
      <c r="F550" s="142" t="s">
        <v>8224</v>
      </c>
      <c r="G550" s="144"/>
      <c r="H550" s="144"/>
      <c r="I550" s="142" t="s">
        <v>8290</v>
      </c>
      <c r="J550" s="142" t="s">
        <v>8291</v>
      </c>
      <c r="K550" s="142" t="s">
        <v>8292</v>
      </c>
      <c r="L550" s="142" t="s">
        <v>8293</v>
      </c>
      <c r="M550" s="142" t="s">
        <v>8294</v>
      </c>
      <c r="N550" s="144"/>
      <c r="O550" s="144"/>
      <c r="P550" s="142" t="s">
        <v>8295</v>
      </c>
      <c r="Q550" s="142" t="s">
        <v>8296</v>
      </c>
      <c r="R550" s="142" t="s">
        <v>8297</v>
      </c>
      <c r="S550" s="142" t="s">
        <v>8298</v>
      </c>
      <c r="T550" s="142" t="s">
        <v>8299</v>
      </c>
      <c r="U550" s="144"/>
      <c r="V550" s="144"/>
      <c r="W550" s="142" t="s">
        <v>8300</v>
      </c>
      <c r="X550" s="142" t="s">
        <v>8301</v>
      </c>
      <c r="Y550" s="142" t="s">
        <v>6243</v>
      </c>
      <c r="Z550" s="142" t="s">
        <v>8302</v>
      </c>
      <c r="AA550" s="142" t="s">
        <v>7640</v>
      </c>
      <c r="AB550" s="144"/>
      <c r="AC550" s="144"/>
      <c r="AD550" s="142" t="s">
        <v>8303</v>
      </c>
      <c r="AE550" s="142" t="s">
        <v>8304</v>
      </c>
      <c r="AF550" s="155" t="s">
        <v>6578</v>
      </c>
      <c r="AG550" s="142" t="s">
        <v>7720</v>
      </c>
      <c r="AH550" s="142" t="s">
        <v>8305</v>
      </c>
      <c r="AI550" s="144"/>
      <c r="AJ550" s="156"/>
      <c r="AK550" s="156"/>
      <c r="AL550" s="156">
        <f t="shared" si="24"/>
        <v>0</v>
      </c>
      <c r="AM550" s="156"/>
      <c r="AN550" s="156"/>
      <c r="AO550" s="156"/>
      <c r="AP550" s="156"/>
      <c r="AQ550" s="156"/>
      <c r="AR550" s="156"/>
      <c r="AS550" s="156"/>
      <c r="AT550" s="156"/>
      <c r="AU550" s="156"/>
      <c r="AV550" s="156"/>
      <c r="AW550" s="156"/>
      <c r="AX550" s="242"/>
      <c r="AY550" s="243"/>
      <c r="AZ550" s="156">
        <f t="shared" si="25"/>
        <v>22</v>
      </c>
      <c r="BA550" s="156">
        <f t="shared" si="26"/>
        <v>22</v>
      </c>
      <c r="BB550" s="156">
        <f>VLOOKUP(A550,过21点!A:AS,45,0)</f>
        <v>9</v>
      </c>
      <c r="BC550" s="156">
        <f>VLOOKUP(A550,过21点!A:AT,46,0)</f>
        <v>16</v>
      </c>
      <c r="BD550" s="156"/>
      <c r="BE550" s="156">
        <f>VLOOKUP(A550,过21点!A:AV,48,0)</f>
        <v>0.375</v>
      </c>
      <c r="BF550" s="156"/>
      <c r="BG550" s="156"/>
    </row>
    <row r="551" customHeight="1" spans="1:59">
      <c r="A551" s="247" t="s">
        <v>8306</v>
      </c>
      <c r="B551" s="199" t="s">
        <v>53</v>
      </c>
      <c r="C551" s="199" t="s">
        <v>8307</v>
      </c>
      <c r="D551" s="199" t="s">
        <v>4388</v>
      </c>
      <c r="E551" s="142" t="s">
        <v>8308</v>
      </c>
      <c r="F551" s="142" t="s">
        <v>6387</v>
      </c>
      <c r="G551" s="144"/>
      <c r="H551" s="144"/>
      <c r="I551" s="142" t="s">
        <v>8309</v>
      </c>
      <c r="J551" s="142" t="s">
        <v>8310</v>
      </c>
      <c r="K551" s="142" t="s">
        <v>8311</v>
      </c>
      <c r="L551" s="155" t="s">
        <v>4604</v>
      </c>
      <c r="M551" s="142" t="s">
        <v>8312</v>
      </c>
      <c r="N551" s="144"/>
      <c r="O551" s="144"/>
      <c r="P551" s="142" t="s">
        <v>8313</v>
      </c>
      <c r="Q551" s="155" t="s">
        <v>8314</v>
      </c>
      <c r="R551" s="142" t="s">
        <v>8315</v>
      </c>
      <c r="S551" s="142" t="s">
        <v>8316</v>
      </c>
      <c r="T551" s="142" t="s">
        <v>8317</v>
      </c>
      <c r="U551" s="144"/>
      <c r="V551" s="144"/>
      <c r="W551" s="142" t="s">
        <v>8318</v>
      </c>
      <c r="X551" s="142" t="s">
        <v>8319</v>
      </c>
      <c r="Y551" s="155" t="s">
        <v>1969</v>
      </c>
      <c r="Z551" s="144" t="s">
        <v>8320</v>
      </c>
      <c r="AA551" s="144" t="s">
        <v>8321</v>
      </c>
      <c r="AB551" s="144"/>
      <c r="AC551" s="144"/>
      <c r="AD551" s="142" t="s">
        <v>8322</v>
      </c>
      <c r="AE551" s="142" t="s">
        <v>8323</v>
      </c>
      <c r="AF551" s="142" t="s">
        <v>8324</v>
      </c>
      <c r="AG551" s="142" t="s">
        <v>8325</v>
      </c>
      <c r="AH551" s="155" t="s">
        <v>4503</v>
      </c>
      <c r="AI551" s="144"/>
      <c r="AJ551" s="156"/>
      <c r="AK551" s="156"/>
      <c r="AL551" s="156">
        <f t="shared" si="24"/>
        <v>0</v>
      </c>
      <c r="AM551" s="156"/>
      <c r="AN551" s="156"/>
      <c r="AO551" s="156"/>
      <c r="AP551" s="156"/>
      <c r="AQ551" s="156"/>
      <c r="AR551" s="156"/>
      <c r="AS551" s="156"/>
      <c r="AT551" s="156"/>
      <c r="AU551" s="156"/>
      <c r="AV551" s="156"/>
      <c r="AW551" s="156"/>
      <c r="AX551" s="242"/>
      <c r="AY551" s="243"/>
      <c r="AZ551" s="156">
        <f t="shared" si="25"/>
        <v>22</v>
      </c>
      <c r="BA551" s="156">
        <f t="shared" si="26"/>
        <v>22</v>
      </c>
      <c r="BB551" s="156">
        <f>VLOOKUP(A551,过21点!A:AS,45,0)</f>
        <v>12</v>
      </c>
      <c r="BC551" s="156">
        <f>VLOOKUP(A551,过21点!A:AT,46,0)</f>
        <v>19</v>
      </c>
      <c r="BD551" s="156"/>
      <c r="BE551" s="156">
        <f>VLOOKUP(A551,过21点!A:AV,48,0)</f>
        <v>1.375</v>
      </c>
      <c r="BF551" s="156"/>
      <c r="BG551" s="156"/>
    </row>
    <row r="552" customHeight="1" spans="1:59">
      <c r="A552" s="247" t="s">
        <v>8326</v>
      </c>
      <c r="B552" s="199" t="s">
        <v>53</v>
      </c>
      <c r="C552" s="199" t="s">
        <v>8307</v>
      </c>
      <c r="D552" s="199" t="s">
        <v>4448</v>
      </c>
      <c r="E552" s="144" t="s">
        <v>1806</v>
      </c>
      <c r="F552" s="144" t="s">
        <v>8327</v>
      </c>
      <c r="G552" s="144" t="s">
        <v>7195</v>
      </c>
      <c r="H552" s="144"/>
      <c r="I552" s="144" t="s">
        <v>317</v>
      </c>
      <c r="J552" s="144" t="s">
        <v>5800</v>
      </c>
      <c r="K552" s="144" t="s">
        <v>3516</v>
      </c>
      <c r="L552" s="144" t="s">
        <v>8328</v>
      </c>
      <c r="M552" s="144" t="s">
        <v>592</v>
      </c>
      <c r="N552" s="144"/>
      <c r="O552" s="144"/>
      <c r="P552" s="144" t="s">
        <v>3941</v>
      </c>
      <c r="Q552" s="144" t="s">
        <v>1929</v>
      </c>
      <c r="R552" s="144" t="s">
        <v>7202</v>
      </c>
      <c r="S552" s="144" t="s">
        <v>8329</v>
      </c>
      <c r="T552" s="144" t="s">
        <v>5220</v>
      </c>
      <c r="U552" s="144"/>
      <c r="V552" s="144"/>
      <c r="W552" s="144" t="s">
        <v>5788</v>
      </c>
      <c r="X552" s="144" t="s">
        <v>3798</v>
      </c>
      <c r="Y552" s="144" t="s">
        <v>701</v>
      </c>
      <c r="Z552" s="144" t="s">
        <v>8330</v>
      </c>
      <c r="AA552" s="144" t="s">
        <v>8331</v>
      </c>
      <c r="AB552" s="144"/>
      <c r="AC552" s="144"/>
      <c r="AD552" s="144" t="s">
        <v>288</v>
      </c>
      <c r="AE552" s="144" t="s">
        <v>7202</v>
      </c>
      <c r="AF552" s="144" t="s">
        <v>3849</v>
      </c>
      <c r="AG552" s="144" t="s">
        <v>7203</v>
      </c>
      <c r="AH552" s="144" t="s">
        <v>704</v>
      </c>
      <c r="AI552" s="144"/>
      <c r="AJ552" s="156"/>
      <c r="AK552" s="156"/>
      <c r="AL552" s="156">
        <f t="shared" si="24"/>
        <v>0</v>
      </c>
      <c r="AM552" s="156"/>
      <c r="AN552" s="156"/>
      <c r="AO552" s="156"/>
      <c r="AP552" s="156"/>
      <c r="AQ552" s="156"/>
      <c r="AR552" s="156"/>
      <c r="AS552" s="156"/>
      <c r="AT552" s="156"/>
      <c r="AU552" s="156"/>
      <c r="AV552" s="156"/>
      <c r="AW552" s="156"/>
      <c r="AX552" s="242"/>
      <c r="AY552" s="243"/>
      <c r="AZ552" s="156">
        <f t="shared" si="25"/>
        <v>22</v>
      </c>
      <c r="BA552" s="156">
        <f t="shared" si="26"/>
        <v>22</v>
      </c>
      <c r="BB552" s="156">
        <f>VLOOKUP(A552,过21点!A:AS,45,0)</f>
        <v>0</v>
      </c>
      <c r="BC552" s="156">
        <f>VLOOKUP(A552,过21点!A:AT,46,0)</f>
        <v>2</v>
      </c>
      <c r="BD552" s="156"/>
      <c r="BE552" s="156">
        <f>VLOOKUP(A552,过21点!A:AV,48,0)</f>
        <v>0</v>
      </c>
      <c r="BF552" s="156"/>
      <c r="BG552" s="156"/>
    </row>
    <row r="553" customHeight="1" spans="1:59">
      <c r="A553" s="247" t="s">
        <v>8332</v>
      </c>
      <c r="B553" s="199" t="s">
        <v>53</v>
      </c>
      <c r="C553" s="199" t="s">
        <v>8307</v>
      </c>
      <c r="D553" s="199" t="s">
        <v>2132</v>
      </c>
      <c r="E553" s="142" t="s">
        <v>7232</v>
      </c>
      <c r="F553" s="142" t="s">
        <v>8333</v>
      </c>
      <c r="G553" s="144"/>
      <c r="H553" s="144"/>
      <c r="I553" s="142" t="s">
        <v>6703</v>
      </c>
      <c r="J553" s="142" t="s">
        <v>8334</v>
      </c>
      <c r="K553" s="142" t="s">
        <v>8335</v>
      </c>
      <c r="L553" s="142" t="s">
        <v>8336</v>
      </c>
      <c r="M553" s="144" t="s">
        <v>3814</v>
      </c>
      <c r="N553" s="144"/>
      <c r="O553" s="144"/>
      <c r="P553" s="142" t="s">
        <v>8337</v>
      </c>
      <c r="Q553" s="142" t="s">
        <v>2086</v>
      </c>
      <c r="R553" s="142" t="s">
        <v>8338</v>
      </c>
      <c r="S553" s="144" t="s">
        <v>4863</v>
      </c>
      <c r="T553" s="142" t="s">
        <v>8339</v>
      </c>
      <c r="U553" s="144"/>
      <c r="V553" s="144"/>
      <c r="W553" s="142" t="s">
        <v>8340</v>
      </c>
      <c r="X553" s="144" t="s">
        <v>8341</v>
      </c>
      <c r="Y553" s="142" t="s">
        <v>7249</v>
      </c>
      <c r="Z553" s="144" t="s">
        <v>8342</v>
      </c>
      <c r="AA553" s="142" t="s">
        <v>8343</v>
      </c>
      <c r="AB553" s="144"/>
      <c r="AC553" s="144"/>
      <c r="AD553" s="142" t="s">
        <v>8344</v>
      </c>
      <c r="AE553" s="142" t="s">
        <v>8345</v>
      </c>
      <c r="AF553" s="144" t="s">
        <v>314</v>
      </c>
      <c r="AG553" s="142" t="s">
        <v>7578</v>
      </c>
      <c r="AH553" s="142" t="s">
        <v>8346</v>
      </c>
      <c r="AI553" s="144"/>
      <c r="AJ553" s="156"/>
      <c r="AK553" s="156"/>
      <c r="AL553" s="156">
        <f t="shared" si="24"/>
        <v>0</v>
      </c>
      <c r="AM553" s="156"/>
      <c r="AN553" s="156"/>
      <c r="AO553" s="156"/>
      <c r="AP553" s="156"/>
      <c r="AQ553" s="156"/>
      <c r="AR553" s="156"/>
      <c r="AS553" s="156"/>
      <c r="AT553" s="156"/>
      <c r="AU553" s="156"/>
      <c r="AV553" s="156"/>
      <c r="AW553" s="156"/>
      <c r="AX553" s="242"/>
      <c r="AY553" s="243"/>
      <c r="AZ553" s="156">
        <f t="shared" si="25"/>
        <v>22</v>
      </c>
      <c r="BA553" s="156">
        <f t="shared" si="26"/>
        <v>22</v>
      </c>
      <c r="BB553" s="156">
        <f>VLOOKUP(A553,过21点!A:AS,45,0)</f>
        <v>11</v>
      </c>
      <c r="BC553" s="156">
        <f>VLOOKUP(A553,过21点!A:AT,46,0)</f>
        <v>19</v>
      </c>
      <c r="BD553" s="156"/>
      <c r="BE553" s="156">
        <f>VLOOKUP(A553,过21点!A:AV,48,0)</f>
        <v>0.625</v>
      </c>
      <c r="BF553" s="156"/>
      <c r="BG553" s="156"/>
    </row>
    <row r="554" customHeight="1" spans="1:59">
      <c r="A554" s="247" t="s">
        <v>8347</v>
      </c>
      <c r="B554" s="199" t="s">
        <v>53</v>
      </c>
      <c r="C554" s="199" t="s">
        <v>8307</v>
      </c>
      <c r="D554" s="199" t="s">
        <v>115</v>
      </c>
      <c r="E554" s="144" t="s">
        <v>8348</v>
      </c>
      <c r="F554" s="142" t="s">
        <v>4488</v>
      </c>
      <c r="G554" s="144"/>
      <c r="H554" s="144"/>
      <c r="I554" s="142" t="s">
        <v>8349</v>
      </c>
      <c r="J554" s="142" t="s">
        <v>8350</v>
      </c>
      <c r="K554" s="142" t="s">
        <v>2320</v>
      </c>
      <c r="L554" s="144" t="s">
        <v>8351</v>
      </c>
      <c r="M554" s="144" t="s">
        <v>8352</v>
      </c>
      <c r="N554" s="144"/>
      <c r="O554" s="144"/>
      <c r="P554" s="144" t="s">
        <v>8353</v>
      </c>
      <c r="Q554" s="144" t="s">
        <v>8354</v>
      </c>
      <c r="R554" s="144" t="s">
        <v>8355</v>
      </c>
      <c r="S554" s="142" t="s">
        <v>8356</v>
      </c>
      <c r="T554" s="142" t="s">
        <v>8357</v>
      </c>
      <c r="U554" s="144"/>
      <c r="V554" s="144"/>
      <c r="W554" s="144" t="s">
        <v>8358</v>
      </c>
      <c r="X554" s="144" t="s">
        <v>8359</v>
      </c>
      <c r="Y554" s="144" t="s">
        <v>8360</v>
      </c>
      <c r="Z554" s="144" t="s">
        <v>8361</v>
      </c>
      <c r="AA554" s="144" t="s">
        <v>2826</v>
      </c>
      <c r="AB554" s="144"/>
      <c r="AC554" s="144"/>
      <c r="AD554" s="144" t="s">
        <v>8362</v>
      </c>
      <c r="AE554" s="144" t="s">
        <v>8363</v>
      </c>
      <c r="AF554" s="142" t="s">
        <v>8364</v>
      </c>
      <c r="AG554" s="144" t="s">
        <v>8365</v>
      </c>
      <c r="AH554" s="142" t="s">
        <v>8346</v>
      </c>
      <c r="AI554" s="144"/>
      <c r="AJ554" s="156"/>
      <c r="AK554" s="156"/>
      <c r="AL554" s="156">
        <f t="shared" si="24"/>
        <v>0</v>
      </c>
      <c r="AM554" s="156"/>
      <c r="AN554" s="156"/>
      <c r="AO554" s="156"/>
      <c r="AP554" s="156"/>
      <c r="AQ554" s="156"/>
      <c r="AR554" s="156"/>
      <c r="AS554" s="156"/>
      <c r="AT554" s="156"/>
      <c r="AU554" s="156"/>
      <c r="AV554" s="156"/>
      <c r="AW554" s="156"/>
      <c r="AX554" s="242"/>
      <c r="AY554" s="243"/>
      <c r="AZ554" s="156">
        <f t="shared" si="25"/>
        <v>22</v>
      </c>
      <c r="BA554" s="156">
        <f t="shared" si="26"/>
        <v>22</v>
      </c>
      <c r="BB554" s="156">
        <f>VLOOKUP(A554,过21点!A:AS,45,0)</f>
        <v>21</v>
      </c>
      <c r="BC554" s="156">
        <f>VLOOKUP(A554,过21点!A:AT,46,0)</f>
        <v>22</v>
      </c>
      <c r="BD554" s="156"/>
      <c r="BE554" s="156">
        <f>VLOOKUP(A554,过21点!A:AV,48,0)</f>
        <v>2</v>
      </c>
      <c r="BF554" s="156"/>
      <c r="BG554" s="156"/>
    </row>
    <row r="555" customHeight="1" spans="1:59">
      <c r="A555" s="240" t="s">
        <v>8366</v>
      </c>
      <c r="B555" s="199" t="s">
        <v>53</v>
      </c>
      <c r="C555" s="199" t="s">
        <v>8307</v>
      </c>
      <c r="D555" s="199" t="s">
        <v>87</v>
      </c>
      <c r="E555" s="141"/>
      <c r="F555" s="142" t="s">
        <v>3483</v>
      </c>
      <c r="G555" s="144"/>
      <c r="H555" s="144"/>
      <c r="I555" s="144" t="s">
        <v>8367</v>
      </c>
      <c r="J555" s="144" t="s">
        <v>8368</v>
      </c>
      <c r="K555" s="144" t="s">
        <v>1931</v>
      </c>
      <c r="L555" s="144" t="s">
        <v>8369</v>
      </c>
      <c r="M555" s="144" t="s">
        <v>847</v>
      </c>
      <c r="N555" s="144"/>
      <c r="O555" s="144"/>
      <c r="P555" s="144"/>
      <c r="Q555" s="144"/>
      <c r="R555" s="144"/>
      <c r="S555" s="144"/>
      <c r="T555" s="144"/>
      <c r="U555" s="144"/>
      <c r="V555" s="144"/>
      <c r="W555" s="144"/>
      <c r="X555" s="144"/>
      <c r="Y555" s="144"/>
      <c r="Z555" s="144"/>
      <c r="AA555" s="144"/>
      <c r="AB555" s="144"/>
      <c r="AC555" s="144"/>
      <c r="AD555" s="144"/>
      <c r="AE555" s="144"/>
      <c r="AF555" s="144"/>
      <c r="AG555" s="144"/>
      <c r="AH555" s="144"/>
      <c r="AI555" s="144"/>
      <c r="AJ555" s="156"/>
      <c r="AK555" s="156"/>
      <c r="AL555" s="156">
        <f t="shared" si="24"/>
        <v>0</v>
      </c>
      <c r="AM555" s="156">
        <v>1</v>
      </c>
      <c r="AN555" s="156"/>
      <c r="AO555" s="156"/>
      <c r="AP555" s="156"/>
      <c r="AQ555" s="156"/>
      <c r="AR555" s="156"/>
      <c r="AS555" s="156"/>
      <c r="AT555" s="156"/>
      <c r="AU555" s="156"/>
      <c r="AV555" s="156">
        <f>VLOOKUP(A555,离职!A:D,4,0)</f>
        <v>15.625</v>
      </c>
      <c r="AW555" s="156"/>
      <c r="AX555" s="242"/>
      <c r="AY555" s="243">
        <f>VLOOKUP(A555,离职!A:C,3,0)</f>
        <v>43168</v>
      </c>
      <c r="AZ555" s="156">
        <f t="shared" si="25"/>
        <v>5.375</v>
      </c>
      <c r="BA555" s="156">
        <f t="shared" si="26"/>
        <v>5.375</v>
      </c>
      <c r="BB555" s="156">
        <f>VLOOKUP(A555,过21点!A:AS,45,0)</f>
        <v>0</v>
      </c>
      <c r="BC555" s="156">
        <f>VLOOKUP(A555,过21点!A:AT,46,0)</f>
        <v>0</v>
      </c>
      <c r="BD555" s="156"/>
      <c r="BE555" s="156">
        <f>VLOOKUP(A555,过21点!A:AV,48,0)</f>
        <v>0</v>
      </c>
      <c r="BF555" s="156"/>
      <c r="BG555" s="156"/>
    </row>
    <row r="556" customHeight="1" spans="1:59">
      <c r="A556" s="240" t="s">
        <v>8370</v>
      </c>
      <c r="B556" s="199" t="s">
        <v>53</v>
      </c>
      <c r="C556" s="199" t="s">
        <v>8371</v>
      </c>
      <c r="D556" s="199" t="s">
        <v>8372</v>
      </c>
      <c r="E556" s="144" t="s">
        <v>8373</v>
      </c>
      <c r="F556" s="144" t="s">
        <v>3869</v>
      </c>
      <c r="G556" s="144"/>
      <c r="H556" s="144"/>
      <c r="I556" s="144"/>
      <c r="J556" s="144"/>
      <c r="K556" s="144"/>
      <c r="L556" s="144"/>
      <c r="M556" s="144"/>
      <c r="N556" s="144"/>
      <c r="O556" s="144"/>
      <c r="P556" s="144"/>
      <c r="Q556" s="144"/>
      <c r="R556" s="144"/>
      <c r="S556" s="144"/>
      <c r="T556" s="144"/>
      <c r="U556" s="144"/>
      <c r="V556" s="144"/>
      <c r="W556" s="144"/>
      <c r="X556" s="144"/>
      <c r="Y556" s="144"/>
      <c r="Z556" s="144"/>
      <c r="AA556" s="144"/>
      <c r="AB556" s="144"/>
      <c r="AC556" s="144"/>
      <c r="AD556" s="144"/>
      <c r="AE556" s="144"/>
      <c r="AF556" s="144"/>
      <c r="AG556" s="144"/>
      <c r="AH556" s="144"/>
      <c r="AI556" s="144"/>
      <c r="AJ556" s="156"/>
      <c r="AK556" s="156"/>
      <c r="AL556" s="156">
        <f t="shared" si="24"/>
        <v>0</v>
      </c>
      <c r="AM556" s="156"/>
      <c r="AN556" s="156"/>
      <c r="AO556" s="156"/>
      <c r="AP556" s="156"/>
      <c r="AQ556" s="156"/>
      <c r="AR556" s="156"/>
      <c r="AS556" s="156"/>
      <c r="AT556" s="156"/>
      <c r="AU556" s="156"/>
      <c r="AV556" s="156">
        <f>VLOOKUP(A556,离职!A:D,4,0)</f>
        <v>20</v>
      </c>
      <c r="AW556" s="156"/>
      <c r="AX556" s="242"/>
      <c r="AY556" s="243">
        <f>VLOOKUP(A556,离职!A:C,3,0)</f>
        <v>43161</v>
      </c>
      <c r="AZ556" s="156">
        <f t="shared" si="25"/>
        <v>2</v>
      </c>
      <c r="BA556" s="156">
        <f t="shared" si="26"/>
        <v>2</v>
      </c>
      <c r="BB556" s="156">
        <f>VLOOKUP(A556,过21点!A:AS,45,0)</f>
        <v>0</v>
      </c>
      <c r="BC556" s="156">
        <f>VLOOKUP(A556,过21点!A:AT,46,0)</f>
        <v>0</v>
      </c>
      <c r="BD556" s="156"/>
      <c r="BE556" s="156">
        <f>VLOOKUP(A556,过21点!A:AV,48,0)</f>
        <v>0</v>
      </c>
      <c r="BF556" s="156"/>
      <c r="BG556" s="156"/>
    </row>
    <row r="557" customHeight="1" spans="1:59">
      <c r="A557" s="247" t="s">
        <v>8374</v>
      </c>
      <c r="B557" s="199" t="s">
        <v>53</v>
      </c>
      <c r="C557" s="199" t="s">
        <v>8371</v>
      </c>
      <c r="D557" s="199" t="s">
        <v>8372</v>
      </c>
      <c r="E557" s="144" t="s">
        <v>3404</v>
      </c>
      <c r="F557" s="142" t="s">
        <v>8375</v>
      </c>
      <c r="G557" s="144"/>
      <c r="H557" s="144"/>
      <c r="I557" s="144" t="s">
        <v>8376</v>
      </c>
      <c r="J557" s="144" t="s">
        <v>8377</v>
      </c>
      <c r="K557" s="144" t="s">
        <v>8378</v>
      </c>
      <c r="L557" s="144" t="s">
        <v>8379</v>
      </c>
      <c r="M557" s="144" t="s">
        <v>8098</v>
      </c>
      <c r="N557" s="144"/>
      <c r="O557" s="144"/>
      <c r="P557" s="144" t="s">
        <v>8380</v>
      </c>
      <c r="Q557" s="144" t="s">
        <v>8381</v>
      </c>
      <c r="R557" s="144" t="s">
        <v>2369</v>
      </c>
      <c r="S557" s="144" t="s">
        <v>1992</v>
      </c>
      <c r="T557" s="144" t="s">
        <v>8382</v>
      </c>
      <c r="U557" s="144"/>
      <c r="V557" s="144"/>
      <c r="W557" s="144" t="s">
        <v>8383</v>
      </c>
      <c r="X557" s="144" t="s">
        <v>2435</v>
      </c>
      <c r="Y557" s="144" t="s">
        <v>8384</v>
      </c>
      <c r="Z557" s="144" t="s">
        <v>8385</v>
      </c>
      <c r="AA557" s="144" t="s">
        <v>1142</v>
      </c>
      <c r="AB557" s="144"/>
      <c r="AC557" s="144"/>
      <c r="AD557" s="144" t="s">
        <v>8386</v>
      </c>
      <c r="AE557" s="144" t="s">
        <v>8387</v>
      </c>
      <c r="AF557" s="144" t="s">
        <v>8388</v>
      </c>
      <c r="AG557" s="144" t="s">
        <v>8389</v>
      </c>
      <c r="AH557" s="142" t="s">
        <v>8390</v>
      </c>
      <c r="AI557" s="144"/>
      <c r="AJ557" s="156"/>
      <c r="AK557" s="156"/>
      <c r="AL557" s="156">
        <f t="shared" si="24"/>
        <v>0</v>
      </c>
      <c r="AM557" s="156"/>
      <c r="AN557" s="156"/>
      <c r="AO557" s="156"/>
      <c r="AP557" s="156"/>
      <c r="AQ557" s="156"/>
      <c r="AR557" s="156"/>
      <c r="AS557" s="156"/>
      <c r="AT557" s="156"/>
      <c r="AU557" s="156"/>
      <c r="AV557" s="156"/>
      <c r="AW557" s="156"/>
      <c r="AX557" s="242"/>
      <c r="AY557" s="243"/>
      <c r="AZ557" s="156">
        <f t="shared" si="25"/>
        <v>22</v>
      </c>
      <c r="BA557" s="156">
        <f t="shared" si="26"/>
        <v>22</v>
      </c>
      <c r="BB557" s="156">
        <f>VLOOKUP(A557,过21点!A:AS,45,0)</f>
        <v>7</v>
      </c>
      <c r="BC557" s="156">
        <f>VLOOKUP(A557,过21点!A:AT,46,0)</f>
        <v>18</v>
      </c>
      <c r="BD557" s="156"/>
      <c r="BE557" s="156">
        <f>VLOOKUP(A557,过21点!A:AV,48,0)</f>
        <v>0.125</v>
      </c>
      <c r="BF557" s="156"/>
      <c r="BG557" s="156"/>
    </row>
    <row r="558" customHeight="1" spans="1:59">
      <c r="A558" s="247" t="s">
        <v>8391</v>
      </c>
      <c r="B558" s="199" t="s">
        <v>53</v>
      </c>
      <c r="C558" s="199" t="s">
        <v>8371</v>
      </c>
      <c r="D558" s="199" t="s">
        <v>8372</v>
      </c>
      <c r="E558" s="142" t="s">
        <v>8392</v>
      </c>
      <c r="F558" s="142" t="s">
        <v>7034</v>
      </c>
      <c r="G558" s="144"/>
      <c r="H558" s="144"/>
      <c r="I558" s="142" t="s">
        <v>6178</v>
      </c>
      <c r="J558" s="144" t="s">
        <v>8393</v>
      </c>
      <c r="K558" s="142" t="s">
        <v>8394</v>
      </c>
      <c r="L558" s="142" t="s">
        <v>8395</v>
      </c>
      <c r="M558" s="144" t="s">
        <v>8341</v>
      </c>
      <c r="N558" s="144"/>
      <c r="O558" s="144"/>
      <c r="P558" s="142" t="s">
        <v>8396</v>
      </c>
      <c r="Q558" s="142" t="s">
        <v>8397</v>
      </c>
      <c r="R558" s="142" t="s">
        <v>8398</v>
      </c>
      <c r="S558" s="142" t="s">
        <v>8399</v>
      </c>
      <c r="T558" s="142" t="s">
        <v>6621</v>
      </c>
      <c r="U558" s="144"/>
      <c r="V558" s="144"/>
      <c r="W558" s="142" t="s">
        <v>8400</v>
      </c>
      <c r="X558" s="142" t="s">
        <v>6215</v>
      </c>
      <c r="Y558" s="142" t="s">
        <v>7238</v>
      </c>
      <c r="Z558" s="155" t="s">
        <v>3454</v>
      </c>
      <c r="AA558" s="142" t="s">
        <v>6216</v>
      </c>
      <c r="AB558" s="144"/>
      <c r="AC558" s="144"/>
      <c r="AD558" s="142" t="s">
        <v>8401</v>
      </c>
      <c r="AE558" s="142" t="s">
        <v>8397</v>
      </c>
      <c r="AF558" s="142" t="s">
        <v>6534</v>
      </c>
      <c r="AG558" s="142" t="s">
        <v>8402</v>
      </c>
      <c r="AH558" s="142" t="s">
        <v>3072</v>
      </c>
      <c r="AI558" s="144"/>
      <c r="AJ558" s="156"/>
      <c r="AK558" s="156"/>
      <c r="AL558" s="156">
        <f t="shared" si="24"/>
        <v>0</v>
      </c>
      <c r="AM558" s="156"/>
      <c r="AN558" s="156"/>
      <c r="AO558" s="156"/>
      <c r="AP558" s="156"/>
      <c r="AQ558" s="156"/>
      <c r="AR558" s="156"/>
      <c r="AS558" s="156"/>
      <c r="AT558" s="156"/>
      <c r="AU558" s="156"/>
      <c r="AV558" s="156"/>
      <c r="AW558" s="156"/>
      <c r="AX558" s="242"/>
      <c r="AY558" s="243"/>
      <c r="AZ558" s="156">
        <f t="shared" si="25"/>
        <v>22</v>
      </c>
      <c r="BA558" s="156">
        <f t="shared" si="26"/>
        <v>22</v>
      </c>
      <c r="BB558" s="156">
        <f>VLOOKUP(A558,过21点!A:AS,45,0)</f>
        <v>3</v>
      </c>
      <c r="BC558" s="156">
        <f>VLOOKUP(A558,过21点!A:AT,46,0)</f>
        <v>20</v>
      </c>
      <c r="BD558" s="156"/>
      <c r="BE558" s="156">
        <f>VLOOKUP(A558,过21点!A:AV,48,0)</f>
        <v>0.125</v>
      </c>
      <c r="BF558" s="156"/>
      <c r="BG558" s="156"/>
    </row>
    <row r="559" customHeight="1" spans="1:59">
      <c r="A559" s="240" t="s">
        <v>8403</v>
      </c>
      <c r="B559" s="199" t="s">
        <v>53</v>
      </c>
      <c r="C559" s="199" t="s">
        <v>8371</v>
      </c>
      <c r="D559" s="199" t="s">
        <v>6670</v>
      </c>
      <c r="E559" s="144" t="s">
        <v>8404</v>
      </c>
      <c r="F559" s="144" t="s">
        <v>3762</v>
      </c>
      <c r="G559" s="144"/>
      <c r="H559" s="144"/>
      <c r="I559" s="144" t="s">
        <v>8405</v>
      </c>
      <c r="J559" s="144" t="s">
        <v>8406</v>
      </c>
      <c r="K559" s="144" t="s">
        <v>8407</v>
      </c>
      <c r="L559" s="144" t="s">
        <v>8408</v>
      </c>
      <c r="M559" s="144" t="s">
        <v>8409</v>
      </c>
      <c r="N559" s="144"/>
      <c r="O559" s="144"/>
      <c r="P559" s="144" t="s">
        <v>8410</v>
      </c>
      <c r="Q559" s="144" t="s">
        <v>8411</v>
      </c>
      <c r="R559" s="144" t="s">
        <v>8412</v>
      </c>
      <c r="S559" s="144" t="s">
        <v>81</v>
      </c>
      <c r="T559" s="144" t="s">
        <v>8413</v>
      </c>
      <c r="U559" s="144"/>
      <c r="V559" s="144"/>
      <c r="W559" s="144" t="s">
        <v>8414</v>
      </c>
      <c r="X559" s="144" t="s">
        <v>8415</v>
      </c>
      <c r="Y559" s="144" t="s">
        <v>4982</v>
      </c>
      <c r="Z559" s="144" t="s">
        <v>8416</v>
      </c>
      <c r="AA559" s="144" t="s">
        <v>8417</v>
      </c>
      <c r="AB559" s="144"/>
      <c r="AC559" s="144"/>
      <c r="AD559" s="144" t="s">
        <v>8418</v>
      </c>
      <c r="AE559" s="144" t="s">
        <v>8419</v>
      </c>
      <c r="AF559" s="144" t="s">
        <v>8420</v>
      </c>
      <c r="AG559" s="144" t="s">
        <v>8421</v>
      </c>
      <c r="AH559" s="144" t="s">
        <v>5413</v>
      </c>
      <c r="AI559" s="144"/>
      <c r="AJ559" s="156"/>
      <c r="AK559" s="156"/>
      <c r="AL559" s="156">
        <f t="shared" si="24"/>
        <v>0</v>
      </c>
      <c r="AM559" s="156"/>
      <c r="AN559" s="156"/>
      <c r="AO559" s="156"/>
      <c r="AP559" s="156"/>
      <c r="AQ559" s="156"/>
      <c r="AR559" s="156"/>
      <c r="AS559" s="156"/>
      <c r="AT559" s="156"/>
      <c r="AU559" s="156"/>
      <c r="AV559" s="156">
        <f>VLOOKUP(A559,离职!A:D,4,0)</f>
        <v>0</v>
      </c>
      <c r="AW559" s="156"/>
      <c r="AX559" s="242"/>
      <c r="AY559" s="243">
        <f>VLOOKUP(A559,离职!A:C,3,0)</f>
        <v>43189</v>
      </c>
      <c r="AZ559" s="156">
        <f t="shared" si="25"/>
        <v>22</v>
      </c>
      <c r="BA559" s="156">
        <f t="shared" si="26"/>
        <v>22</v>
      </c>
      <c r="BB559" s="156">
        <f>VLOOKUP(A559,过21点!A:AS,45,0)</f>
        <v>8</v>
      </c>
      <c r="BC559" s="156">
        <f>VLOOKUP(A559,过21点!A:AT,46,0)</f>
        <v>12</v>
      </c>
      <c r="BD559" s="156"/>
      <c r="BE559" s="156">
        <f>VLOOKUP(A559,过21点!A:AV,48,0)</f>
        <v>0.125</v>
      </c>
      <c r="BF559" s="156"/>
      <c r="BG559" s="156"/>
    </row>
    <row r="560" customHeight="1" spans="1:59">
      <c r="A560" s="247" t="s">
        <v>8422</v>
      </c>
      <c r="B560" s="199" t="s">
        <v>53</v>
      </c>
      <c r="C560" s="199" t="s">
        <v>8371</v>
      </c>
      <c r="D560" s="199" t="s">
        <v>8372</v>
      </c>
      <c r="E560" s="144" t="s">
        <v>8423</v>
      </c>
      <c r="F560" s="142" t="s">
        <v>8424</v>
      </c>
      <c r="G560" s="144"/>
      <c r="H560" s="144"/>
      <c r="I560" s="142" t="s">
        <v>8425</v>
      </c>
      <c r="J560" s="142" t="s">
        <v>8426</v>
      </c>
      <c r="K560" s="144" t="s">
        <v>8427</v>
      </c>
      <c r="L560" s="142" t="s">
        <v>8428</v>
      </c>
      <c r="M560" s="144" t="s">
        <v>8429</v>
      </c>
      <c r="N560" s="144"/>
      <c r="O560" s="144"/>
      <c r="P560" s="144" t="s">
        <v>8430</v>
      </c>
      <c r="Q560" s="142" t="s">
        <v>8431</v>
      </c>
      <c r="R560" s="144" t="s">
        <v>6197</v>
      </c>
      <c r="S560" s="142" t="s">
        <v>244</v>
      </c>
      <c r="T560" s="142" t="s">
        <v>4464</v>
      </c>
      <c r="U560" s="144" t="s">
        <v>8432</v>
      </c>
      <c r="V560" s="144"/>
      <c r="W560" s="155" t="s">
        <v>8433</v>
      </c>
      <c r="X560" s="142" t="s">
        <v>8434</v>
      </c>
      <c r="Y560" s="142" t="s">
        <v>8435</v>
      </c>
      <c r="Z560" s="142" t="s">
        <v>2165</v>
      </c>
      <c r="AA560" s="142" t="s">
        <v>8436</v>
      </c>
      <c r="AB560" s="144" t="s">
        <v>8437</v>
      </c>
      <c r="AC560" s="144"/>
      <c r="AD560" s="144" t="s">
        <v>3668</v>
      </c>
      <c r="AE560" s="144" t="s">
        <v>8438</v>
      </c>
      <c r="AF560" s="144" t="s">
        <v>601</v>
      </c>
      <c r="AG560" s="144" t="s">
        <v>3298</v>
      </c>
      <c r="AH560" s="155" t="s">
        <v>5031</v>
      </c>
      <c r="AI560" s="144"/>
      <c r="AJ560" s="156"/>
      <c r="AK560" s="156"/>
      <c r="AL560" s="156">
        <f t="shared" si="24"/>
        <v>0</v>
      </c>
      <c r="AM560" s="156"/>
      <c r="AN560" s="156"/>
      <c r="AO560" s="156"/>
      <c r="AP560" s="156"/>
      <c r="AQ560" s="156"/>
      <c r="AR560" s="156"/>
      <c r="AS560" s="156"/>
      <c r="AT560" s="156"/>
      <c r="AU560" s="156"/>
      <c r="AV560" s="156"/>
      <c r="AW560" s="156"/>
      <c r="AX560" s="242"/>
      <c r="AY560" s="243"/>
      <c r="AZ560" s="156">
        <f t="shared" si="25"/>
        <v>22</v>
      </c>
      <c r="BA560" s="156">
        <f t="shared" si="26"/>
        <v>22</v>
      </c>
      <c r="BB560" s="156">
        <f>VLOOKUP(A560,过21点!A:AS,45,0)</f>
        <v>14</v>
      </c>
      <c r="BC560" s="156">
        <f>VLOOKUP(A560,过21点!A:AT,46,0)</f>
        <v>16</v>
      </c>
      <c r="BD560" s="156"/>
      <c r="BE560" s="156">
        <f>VLOOKUP(A560,过21点!A:AV,48,0)</f>
        <v>0.5</v>
      </c>
      <c r="BF560" s="156"/>
      <c r="BG560" s="156"/>
    </row>
    <row r="561" customHeight="1" spans="1:59">
      <c r="A561" s="247" t="s">
        <v>8439</v>
      </c>
      <c r="B561" s="199" t="s">
        <v>53</v>
      </c>
      <c r="C561" s="199" t="s">
        <v>8371</v>
      </c>
      <c r="D561" s="199" t="s">
        <v>8440</v>
      </c>
      <c r="E561" s="142" t="s">
        <v>8441</v>
      </c>
      <c r="F561" s="142" t="s">
        <v>8442</v>
      </c>
      <c r="G561" s="144"/>
      <c r="H561" s="144"/>
      <c r="I561" s="144" t="s">
        <v>8443</v>
      </c>
      <c r="J561" s="142" t="s">
        <v>8444</v>
      </c>
      <c r="K561" s="144" t="s">
        <v>8147</v>
      </c>
      <c r="L561" s="144" t="s">
        <v>8445</v>
      </c>
      <c r="M561" s="144" t="s">
        <v>8446</v>
      </c>
      <c r="N561" s="144"/>
      <c r="O561" s="144"/>
      <c r="P561" s="144" t="s">
        <v>8447</v>
      </c>
      <c r="Q561" s="144" t="s">
        <v>8179</v>
      </c>
      <c r="R561" s="144" t="s">
        <v>8448</v>
      </c>
      <c r="S561" s="144" t="s">
        <v>3928</v>
      </c>
      <c r="T561" s="144" t="s">
        <v>8449</v>
      </c>
      <c r="U561" s="144"/>
      <c r="V561" s="144"/>
      <c r="W561" s="144" t="s">
        <v>8450</v>
      </c>
      <c r="X561" s="144" t="s">
        <v>8451</v>
      </c>
      <c r="Y561" s="144" t="s">
        <v>3326</v>
      </c>
      <c r="Z561" s="144" t="s">
        <v>8452</v>
      </c>
      <c r="AA561" s="144" t="s">
        <v>8062</v>
      </c>
      <c r="AB561" s="144"/>
      <c r="AC561" s="144"/>
      <c r="AD561" s="144" t="s">
        <v>6062</v>
      </c>
      <c r="AE561" s="144" t="s">
        <v>506</v>
      </c>
      <c r="AF561" s="144" t="s">
        <v>7338</v>
      </c>
      <c r="AG561" s="144" t="s">
        <v>3150</v>
      </c>
      <c r="AH561" s="144" t="s">
        <v>8453</v>
      </c>
      <c r="AI561" s="144"/>
      <c r="AJ561" s="156"/>
      <c r="AK561" s="156"/>
      <c r="AL561" s="156">
        <f t="shared" si="24"/>
        <v>0</v>
      </c>
      <c r="AM561" s="156"/>
      <c r="AN561" s="156"/>
      <c r="AO561" s="156"/>
      <c r="AP561" s="156"/>
      <c r="AQ561" s="156"/>
      <c r="AR561" s="156"/>
      <c r="AS561" s="156"/>
      <c r="AT561" s="156"/>
      <c r="AU561" s="156"/>
      <c r="AV561" s="156"/>
      <c r="AW561" s="156"/>
      <c r="AX561" s="242"/>
      <c r="AY561" s="243"/>
      <c r="AZ561" s="156">
        <f t="shared" si="25"/>
        <v>22</v>
      </c>
      <c r="BA561" s="156">
        <f t="shared" si="26"/>
        <v>22</v>
      </c>
      <c r="BB561" s="156">
        <f>VLOOKUP(A561,过21点!A:AS,45,0)</f>
        <v>5</v>
      </c>
      <c r="BC561" s="156">
        <f>VLOOKUP(A561,过21点!A:AT,46,0)</f>
        <v>14</v>
      </c>
      <c r="BD561" s="156"/>
      <c r="BE561" s="156">
        <f>VLOOKUP(A561,过21点!A:AV,48,0)</f>
        <v>0</v>
      </c>
      <c r="BF561" s="156"/>
      <c r="BG561" s="156"/>
    </row>
    <row r="562" customHeight="1" spans="1:59">
      <c r="A562" s="247" t="s">
        <v>8454</v>
      </c>
      <c r="B562" s="199" t="s">
        <v>53</v>
      </c>
      <c r="C562" s="199" t="s">
        <v>8455</v>
      </c>
      <c r="D562" s="199" t="s">
        <v>6691</v>
      </c>
      <c r="E562" s="143"/>
      <c r="F562" s="143"/>
      <c r="G562" s="143"/>
      <c r="H562" s="144"/>
      <c r="I562" s="142" t="s">
        <v>2167</v>
      </c>
      <c r="J562" s="144" t="s">
        <v>3453</v>
      </c>
      <c r="K562" s="144" t="s">
        <v>8456</v>
      </c>
      <c r="L562" s="144" t="s">
        <v>8457</v>
      </c>
      <c r="M562" s="144" t="s">
        <v>1902</v>
      </c>
      <c r="N562" s="144"/>
      <c r="O562" s="144"/>
      <c r="P562" s="144" t="s">
        <v>8458</v>
      </c>
      <c r="Q562" s="144" t="s">
        <v>8459</v>
      </c>
      <c r="R562" s="144" t="s">
        <v>904</v>
      </c>
      <c r="S562" s="144" t="s">
        <v>4103</v>
      </c>
      <c r="T562" s="144" t="s">
        <v>8460</v>
      </c>
      <c r="U562" s="144"/>
      <c r="V562" s="144"/>
      <c r="W562" s="144" t="s">
        <v>8461</v>
      </c>
      <c r="X562" s="144" t="s">
        <v>901</v>
      </c>
      <c r="Y562" s="144" t="s">
        <v>1533</v>
      </c>
      <c r="Z562" s="144" t="s">
        <v>2199</v>
      </c>
      <c r="AA562" s="144" t="s">
        <v>3989</v>
      </c>
      <c r="AB562" s="144"/>
      <c r="AC562" s="144"/>
      <c r="AD562" s="144" t="s">
        <v>717</v>
      </c>
      <c r="AE562" s="144" t="s">
        <v>8462</v>
      </c>
      <c r="AF562" s="144" t="s">
        <v>5547</v>
      </c>
      <c r="AG562" s="144" t="s">
        <v>1641</v>
      </c>
      <c r="AH562" s="144" t="s">
        <v>1697</v>
      </c>
      <c r="AI562" s="144"/>
      <c r="AJ562" s="156"/>
      <c r="AK562" s="156"/>
      <c r="AL562" s="156">
        <f t="shared" si="24"/>
        <v>0</v>
      </c>
      <c r="AM562" s="156">
        <f>VLOOKUP(A562,匹配!E:L,8,0)</f>
        <v>0</v>
      </c>
      <c r="AN562" s="156">
        <f>VLOOKUP(A562,匹配!E:F,2,0)</f>
        <v>0</v>
      </c>
      <c r="AO562" s="156"/>
      <c r="AP562" s="156">
        <f>VLOOKUP(A562,匹配!E:H,4,0)</f>
        <v>2</v>
      </c>
      <c r="AQ562" s="156">
        <f>VLOOKUP(A562,匹配!E:N,10,0)</f>
        <v>0</v>
      </c>
      <c r="AR562" s="156">
        <f>VLOOKUP(A562,匹配!E:I,5,0)</f>
        <v>0</v>
      </c>
      <c r="AS562" s="156">
        <f>VLOOKUP(A562,匹配!E:K,7,0)</f>
        <v>0</v>
      </c>
      <c r="AT562" s="156"/>
      <c r="AU562" s="156">
        <f>VLOOKUP(A562,匹配!E:M,9,0)</f>
        <v>0</v>
      </c>
      <c r="AV562" s="156"/>
      <c r="AW562" s="156"/>
      <c r="AX562" s="242"/>
      <c r="AY562" s="243"/>
      <c r="AZ562" s="156">
        <f t="shared" si="25"/>
        <v>20</v>
      </c>
      <c r="BA562" s="156">
        <f t="shared" si="26"/>
        <v>20</v>
      </c>
      <c r="BB562" s="156">
        <f>VLOOKUP(A562,过21点!A:AS,45,0)</f>
        <v>1</v>
      </c>
      <c r="BC562" s="156">
        <f>VLOOKUP(A562,过21点!A:AT,46,0)</f>
        <v>1</v>
      </c>
      <c r="BD562" s="156"/>
      <c r="BE562" s="156">
        <f>VLOOKUP(A562,过21点!A:AV,48,0)</f>
        <v>0</v>
      </c>
      <c r="BF562" s="156"/>
      <c r="BG562" s="156"/>
    </row>
    <row r="563" customHeight="1" spans="1:59">
      <c r="A563" s="247" t="s">
        <v>8463</v>
      </c>
      <c r="B563" s="199" t="s">
        <v>53</v>
      </c>
      <c r="C563" s="199" t="s">
        <v>8455</v>
      </c>
      <c r="D563" s="199" t="s">
        <v>6691</v>
      </c>
      <c r="E563" s="144" t="s">
        <v>8464</v>
      </c>
      <c r="F563" s="144" t="s">
        <v>8465</v>
      </c>
      <c r="G563" s="144"/>
      <c r="H563" s="144"/>
      <c r="I563" s="144" t="s">
        <v>712</v>
      </c>
      <c r="J563" s="144" t="s">
        <v>8466</v>
      </c>
      <c r="K563" s="144" t="s">
        <v>4182</v>
      </c>
      <c r="L563" s="144" t="s">
        <v>8467</v>
      </c>
      <c r="M563" s="144" t="s">
        <v>4642</v>
      </c>
      <c r="N563" s="144"/>
      <c r="O563" s="144"/>
      <c r="P563" s="144" t="s">
        <v>8468</v>
      </c>
      <c r="Q563" s="144" t="s">
        <v>6492</v>
      </c>
      <c r="R563" s="144" t="s">
        <v>8469</v>
      </c>
      <c r="S563" s="144" t="s">
        <v>8470</v>
      </c>
      <c r="T563" s="144" t="s">
        <v>8471</v>
      </c>
      <c r="U563" s="144"/>
      <c r="V563" s="144"/>
      <c r="W563" s="144" t="s">
        <v>8470</v>
      </c>
      <c r="X563" s="144" t="s">
        <v>8472</v>
      </c>
      <c r="Y563" s="144" t="s">
        <v>7871</v>
      </c>
      <c r="Z563" s="144" t="s">
        <v>690</v>
      </c>
      <c r="AA563" s="144" t="s">
        <v>1475</v>
      </c>
      <c r="AB563" s="144"/>
      <c r="AC563" s="144"/>
      <c r="AD563" s="144" t="s">
        <v>8473</v>
      </c>
      <c r="AE563" s="144" t="s">
        <v>8474</v>
      </c>
      <c r="AF563" s="144" t="s">
        <v>4179</v>
      </c>
      <c r="AG563" s="144" t="s">
        <v>8474</v>
      </c>
      <c r="AH563" s="144" t="s">
        <v>4063</v>
      </c>
      <c r="AI563" s="144"/>
      <c r="AJ563" s="156"/>
      <c r="AK563" s="156"/>
      <c r="AL563" s="156">
        <f t="shared" si="24"/>
        <v>0</v>
      </c>
      <c r="AM563" s="156"/>
      <c r="AN563" s="156"/>
      <c r="AO563" s="156"/>
      <c r="AP563" s="156"/>
      <c r="AQ563" s="156"/>
      <c r="AR563" s="156"/>
      <c r="AS563" s="156"/>
      <c r="AT563" s="156"/>
      <c r="AU563" s="156"/>
      <c r="AV563" s="156"/>
      <c r="AW563" s="156"/>
      <c r="AX563" s="242"/>
      <c r="AY563" s="243"/>
      <c r="AZ563" s="156">
        <f t="shared" si="25"/>
        <v>22</v>
      </c>
      <c r="BA563" s="156">
        <f t="shared" si="26"/>
        <v>22</v>
      </c>
      <c r="BB563" s="156">
        <f>VLOOKUP(A563,过21点!A:AS,45,0)</f>
        <v>0</v>
      </c>
      <c r="BC563" s="156">
        <f>VLOOKUP(A563,过21点!A:AT,46,0)</f>
        <v>0</v>
      </c>
      <c r="BD563" s="156"/>
      <c r="BE563" s="156">
        <f>VLOOKUP(A563,过21点!A:AV,48,0)</f>
        <v>0</v>
      </c>
      <c r="BF563" s="156"/>
      <c r="BG563" s="156"/>
    </row>
    <row r="564" customHeight="1" spans="1:59">
      <c r="A564" s="247" t="s">
        <v>8475</v>
      </c>
      <c r="B564" s="199" t="s">
        <v>53</v>
      </c>
      <c r="C564" s="199" t="s">
        <v>8455</v>
      </c>
      <c r="D564" s="199" t="s">
        <v>6691</v>
      </c>
      <c r="E564" s="144"/>
      <c r="F564" s="144"/>
      <c r="G564" s="144"/>
      <c r="H564" s="144"/>
      <c r="I564" s="144"/>
      <c r="J564" s="144"/>
      <c r="K564" s="144"/>
      <c r="L564" s="144"/>
      <c r="M564" s="144"/>
      <c r="N564" s="144"/>
      <c r="O564" s="144"/>
      <c r="P564" s="144"/>
      <c r="Q564" s="144"/>
      <c r="R564" s="144"/>
      <c r="S564" s="144"/>
      <c r="T564" s="144"/>
      <c r="U564" s="144"/>
      <c r="V564" s="144"/>
      <c r="W564" s="142" t="s">
        <v>8476</v>
      </c>
      <c r="X564" s="144" t="s">
        <v>8477</v>
      </c>
      <c r="Y564" s="142" t="s">
        <v>8478</v>
      </c>
      <c r="Z564" s="144" t="s">
        <v>901</v>
      </c>
      <c r="AA564" s="144" t="s">
        <v>5442</v>
      </c>
      <c r="AB564" s="144"/>
      <c r="AC564" s="144"/>
      <c r="AD564" s="142" t="s">
        <v>6773</v>
      </c>
      <c r="AE564" s="144" t="s">
        <v>1613</v>
      </c>
      <c r="AF564" s="142" t="s">
        <v>8479</v>
      </c>
      <c r="AG564" s="143"/>
      <c r="AH564" s="142" t="s">
        <v>8480</v>
      </c>
      <c r="AI564" s="144"/>
      <c r="AJ564" s="156"/>
      <c r="AK564" s="156"/>
      <c r="AL564" s="156">
        <f t="shared" si="24"/>
        <v>0</v>
      </c>
      <c r="AM564" s="156">
        <f>VLOOKUP(A564,匹配!E:L,8,0)</f>
        <v>1</v>
      </c>
      <c r="AN564" s="156">
        <f>VLOOKUP(A564,匹配!E:F,2,0)</f>
        <v>0</v>
      </c>
      <c r="AO564" s="156"/>
      <c r="AP564" s="156">
        <f>VLOOKUP(A564,匹配!E:H,4,0)</f>
        <v>0</v>
      </c>
      <c r="AQ564" s="156">
        <f>VLOOKUP(A564,匹配!E:N,10,0)</f>
        <v>0</v>
      </c>
      <c r="AR564" s="156">
        <f>VLOOKUP(A564,匹配!E:I,5,0)</f>
        <v>0</v>
      </c>
      <c r="AS564" s="156">
        <f>VLOOKUP(A564,匹配!E:K,7,0)</f>
        <v>0</v>
      </c>
      <c r="AT564" s="156"/>
      <c r="AU564" s="156">
        <f>VLOOKUP(A564,匹配!E:M,9,0)</f>
        <v>0</v>
      </c>
      <c r="AV564" s="156">
        <f>VLOOKUP(A564,入职!A:L,12,0)</f>
        <v>12</v>
      </c>
      <c r="AW564" s="156"/>
      <c r="AX564" s="242">
        <f>VLOOKUP(A564,入职!A:I,9,0)</f>
        <v>43178</v>
      </c>
      <c r="AY564" s="243"/>
      <c r="AZ564" s="156">
        <f t="shared" si="25"/>
        <v>9</v>
      </c>
      <c r="BA564" s="156">
        <f t="shared" si="26"/>
        <v>9</v>
      </c>
      <c r="BB564" s="156">
        <f>VLOOKUP(A564,过21点!A:AS,45,0)</f>
        <v>0</v>
      </c>
      <c r="BC564" s="156">
        <f>VLOOKUP(A564,过21点!A:AT,46,0)</f>
        <v>0</v>
      </c>
      <c r="BD564" s="156"/>
      <c r="BE564" s="156">
        <f>VLOOKUP(A564,过21点!A:AV,48,0)</f>
        <v>0</v>
      </c>
      <c r="BF564" s="156"/>
      <c r="BG564" s="156"/>
    </row>
    <row r="565" customHeight="1" spans="1:59">
      <c r="A565" s="247" t="s">
        <v>8481</v>
      </c>
      <c r="B565" s="199" t="s">
        <v>53</v>
      </c>
      <c r="C565" s="199" t="s">
        <v>8455</v>
      </c>
      <c r="D565" s="199" t="s">
        <v>8482</v>
      </c>
      <c r="E565" s="144" t="s">
        <v>7035</v>
      </c>
      <c r="F565" s="144" t="s">
        <v>323</v>
      </c>
      <c r="G565" s="144"/>
      <c r="H565" s="144"/>
      <c r="I565" s="144" t="s">
        <v>8483</v>
      </c>
      <c r="J565" s="144" t="s">
        <v>734</v>
      </c>
      <c r="K565" s="142" t="s">
        <v>2075</v>
      </c>
      <c r="L565" s="142" t="s">
        <v>8484</v>
      </c>
      <c r="M565" s="142" t="s">
        <v>8485</v>
      </c>
      <c r="N565" s="144"/>
      <c r="O565" s="144"/>
      <c r="P565" s="142" t="s">
        <v>8486</v>
      </c>
      <c r="Q565" s="142" t="s">
        <v>8487</v>
      </c>
      <c r="R565" s="142" t="s">
        <v>8276</v>
      </c>
      <c r="S565" s="142" t="s">
        <v>8488</v>
      </c>
      <c r="T565" s="142" t="s">
        <v>8489</v>
      </c>
      <c r="U565" s="144"/>
      <c r="V565" s="144"/>
      <c r="W565" s="142" t="s">
        <v>8490</v>
      </c>
      <c r="X565" s="142" t="s">
        <v>8201</v>
      </c>
      <c r="Y565" s="144" t="s">
        <v>8491</v>
      </c>
      <c r="Z565" s="142" t="s">
        <v>6118</v>
      </c>
      <c r="AA565" s="142" t="s">
        <v>6248</v>
      </c>
      <c r="AB565" s="144"/>
      <c r="AC565" s="144"/>
      <c r="AD565" s="142" t="s">
        <v>8492</v>
      </c>
      <c r="AE565" s="144" t="s">
        <v>8493</v>
      </c>
      <c r="AF565" s="142" t="s">
        <v>8245</v>
      </c>
      <c r="AG565" s="142" t="s">
        <v>300</v>
      </c>
      <c r="AH565" s="142" t="s">
        <v>8494</v>
      </c>
      <c r="AI565" s="144"/>
      <c r="AJ565" s="156"/>
      <c r="AK565" s="156"/>
      <c r="AL565" s="156">
        <f t="shared" si="24"/>
        <v>0</v>
      </c>
      <c r="AM565" s="156"/>
      <c r="AN565" s="156"/>
      <c r="AO565" s="156"/>
      <c r="AP565" s="156"/>
      <c r="AQ565" s="156"/>
      <c r="AR565" s="156"/>
      <c r="AS565" s="156"/>
      <c r="AT565" s="156"/>
      <c r="AU565" s="156"/>
      <c r="AV565" s="156"/>
      <c r="AW565" s="156"/>
      <c r="AX565" s="242"/>
      <c r="AY565" s="243"/>
      <c r="AZ565" s="156">
        <f t="shared" si="25"/>
        <v>22</v>
      </c>
      <c r="BA565" s="156">
        <f t="shared" si="26"/>
        <v>22</v>
      </c>
      <c r="BB565" s="156">
        <f>VLOOKUP(A565,过21点!A:AS,45,0)</f>
        <v>4</v>
      </c>
      <c r="BC565" s="156">
        <f>VLOOKUP(A565,过21点!A:AT,46,0)</f>
        <v>15</v>
      </c>
      <c r="BD565" s="156"/>
      <c r="BE565" s="156">
        <f>VLOOKUP(A565,过21点!A:AV,48,0)</f>
        <v>0</v>
      </c>
      <c r="BF565" s="156"/>
      <c r="BG565" s="156"/>
    </row>
    <row r="566" customHeight="1" spans="1:59">
      <c r="A566" s="247" t="s">
        <v>8495</v>
      </c>
      <c r="B566" s="199" t="s">
        <v>53</v>
      </c>
      <c r="C566" s="199" t="s">
        <v>8496</v>
      </c>
      <c r="D566" s="199" t="s">
        <v>8497</v>
      </c>
      <c r="E566" s="143"/>
      <c r="F566" s="143"/>
      <c r="G566" s="143"/>
      <c r="H566" s="144"/>
      <c r="I566" s="144" t="s">
        <v>5902</v>
      </c>
      <c r="J566" s="155" t="s">
        <v>3869</v>
      </c>
      <c r="K566" s="235">
        <v>0.211805555555556</v>
      </c>
      <c r="L566" s="144" t="s">
        <v>8498</v>
      </c>
      <c r="M566" s="142" t="s">
        <v>8499</v>
      </c>
      <c r="N566" s="144"/>
      <c r="O566" s="144"/>
      <c r="P566" s="144" t="s">
        <v>8500</v>
      </c>
      <c r="Q566" s="144" t="s">
        <v>8501</v>
      </c>
      <c r="R566" s="144" t="s">
        <v>8502</v>
      </c>
      <c r="S566" s="144" t="s">
        <v>8503</v>
      </c>
      <c r="T566" s="142" t="s">
        <v>8504</v>
      </c>
      <c r="U566" s="144"/>
      <c r="V566" s="144"/>
      <c r="W566" s="144" t="s">
        <v>8505</v>
      </c>
      <c r="X566" s="144" t="s">
        <v>8506</v>
      </c>
      <c r="Y566" s="144" t="s">
        <v>3292</v>
      </c>
      <c r="Z566" s="144" t="s">
        <v>8507</v>
      </c>
      <c r="AA566" s="144" t="s">
        <v>8508</v>
      </c>
      <c r="AB566" s="144"/>
      <c r="AC566" s="144"/>
      <c r="AD566" s="144" t="s">
        <v>8509</v>
      </c>
      <c r="AE566" s="144" t="s">
        <v>8510</v>
      </c>
      <c r="AF566" s="144" t="s">
        <v>8511</v>
      </c>
      <c r="AG566" s="144" t="s">
        <v>8512</v>
      </c>
      <c r="AH566" s="144" t="s">
        <v>2047</v>
      </c>
      <c r="AI566" s="144"/>
      <c r="AJ566" s="156"/>
      <c r="AK566" s="156"/>
      <c r="AL566" s="156">
        <f t="shared" si="24"/>
        <v>0</v>
      </c>
      <c r="AM566" s="156"/>
      <c r="AN566" s="156"/>
      <c r="AO566" s="156"/>
      <c r="AP566" s="156"/>
      <c r="AQ566" s="156"/>
      <c r="AR566" s="156"/>
      <c r="AS566" s="156"/>
      <c r="AT566" s="156"/>
      <c r="AU566" s="156"/>
      <c r="AV566" s="156"/>
      <c r="AW566" s="156"/>
      <c r="AX566" s="242"/>
      <c r="AY566" s="243"/>
      <c r="AZ566" s="156">
        <f t="shared" si="25"/>
        <v>22</v>
      </c>
      <c r="BA566" s="156">
        <f t="shared" si="26"/>
        <v>22</v>
      </c>
      <c r="BB566" s="156">
        <f>VLOOKUP(A566,过21点!A:AS,45,0)</f>
        <v>14</v>
      </c>
      <c r="BC566" s="156">
        <f>VLOOKUP(A566,过21点!A:AT,46,0)</f>
        <v>17</v>
      </c>
      <c r="BD566" s="156"/>
      <c r="BE566" s="156">
        <f>VLOOKUP(A566,过21点!A:AV,48,0)</f>
        <v>0.625</v>
      </c>
      <c r="BF566" s="156"/>
      <c r="BG566" s="156"/>
    </row>
    <row r="567" customHeight="1" spans="1:59">
      <c r="A567" s="247" t="s">
        <v>8513</v>
      </c>
      <c r="B567" s="199" t="s">
        <v>53</v>
      </c>
      <c r="C567" s="199" t="s">
        <v>8496</v>
      </c>
      <c r="D567" s="199" t="s">
        <v>8514</v>
      </c>
      <c r="E567" s="142" t="s">
        <v>8515</v>
      </c>
      <c r="F567" s="142" t="s">
        <v>8516</v>
      </c>
      <c r="G567" s="144"/>
      <c r="H567" s="144"/>
      <c r="I567" s="142" t="s">
        <v>8517</v>
      </c>
      <c r="J567" s="142" t="s">
        <v>8518</v>
      </c>
      <c r="K567" s="142" t="s">
        <v>8519</v>
      </c>
      <c r="L567" s="142" t="s">
        <v>8520</v>
      </c>
      <c r="M567" s="142" t="s">
        <v>8521</v>
      </c>
      <c r="N567" s="144"/>
      <c r="O567" s="144"/>
      <c r="P567" s="142" t="s">
        <v>8522</v>
      </c>
      <c r="Q567" s="155" t="s">
        <v>8523</v>
      </c>
      <c r="R567" s="142" t="s">
        <v>8524</v>
      </c>
      <c r="S567" s="155" t="s">
        <v>8525</v>
      </c>
      <c r="T567" s="142" t="s">
        <v>8526</v>
      </c>
      <c r="U567" s="144"/>
      <c r="V567" s="144"/>
      <c r="W567" s="155" t="s">
        <v>3165</v>
      </c>
      <c r="X567" s="142" t="s">
        <v>8527</v>
      </c>
      <c r="Y567" s="142" t="s">
        <v>8528</v>
      </c>
      <c r="Z567" s="142" t="s">
        <v>8529</v>
      </c>
      <c r="AA567" s="142" t="s">
        <v>8530</v>
      </c>
      <c r="AB567" s="144"/>
      <c r="AC567" s="144"/>
      <c r="AD567" s="142" t="s">
        <v>8531</v>
      </c>
      <c r="AE567" s="142" t="s">
        <v>8532</v>
      </c>
      <c r="AF567" s="142" t="s">
        <v>8533</v>
      </c>
      <c r="AG567" s="142" t="s">
        <v>8534</v>
      </c>
      <c r="AH567" s="142" t="s">
        <v>8535</v>
      </c>
      <c r="AI567" s="144"/>
      <c r="AJ567" s="156"/>
      <c r="AK567" s="156"/>
      <c r="AL567" s="156">
        <f t="shared" si="24"/>
        <v>0</v>
      </c>
      <c r="AM567" s="156"/>
      <c r="AN567" s="156"/>
      <c r="AO567" s="156"/>
      <c r="AP567" s="156"/>
      <c r="AQ567" s="156"/>
      <c r="AR567" s="156"/>
      <c r="AS567" s="156"/>
      <c r="AT567" s="156"/>
      <c r="AU567" s="156"/>
      <c r="AV567" s="156"/>
      <c r="AW567" s="156"/>
      <c r="AX567" s="242"/>
      <c r="AY567" s="243"/>
      <c r="AZ567" s="156">
        <f t="shared" si="25"/>
        <v>22</v>
      </c>
      <c r="BA567" s="156">
        <f t="shared" si="26"/>
        <v>22</v>
      </c>
      <c r="BB567" s="156">
        <f>VLOOKUP(A567,过21点!A:AS,45,0)</f>
        <v>9</v>
      </c>
      <c r="BC567" s="156">
        <f>VLOOKUP(A567,过21点!A:AT,46,0)</f>
        <v>14</v>
      </c>
      <c r="BD567" s="156"/>
      <c r="BE567" s="156">
        <f>VLOOKUP(A567,过21点!A:AV,48,0)</f>
        <v>0.875</v>
      </c>
      <c r="BF567" s="156"/>
      <c r="BG567" s="156"/>
    </row>
    <row r="568" customHeight="1" spans="1:59">
      <c r="A568" s="247" t="s">
        <v>8536</v>
      </c>
      <c r="B568" s="199" t="s">
        <v>53</v>
      </c>
      <c r="C568" s="199" t="s">
        <v>8496</v>
      </c>
      <c r="D568" s="199" t="s">
        <v>8497</v>
      </c>
      <c r="E568" s="144" t="s">
        <v>8537</v>
      </c>
      <c r="F568" s="144" t="s">
        <v>2034</v>
      </c>
      <c r="G568" s="144"/>
      <c r="H568" s="144"/>
      <c r="I568" s="155" t="s">
        <v>6458</v>
      </c>
      <c r="J568" s="144" t="s">
        <v>3764</v>
      </c>
      <c r="K568" s="144" t="s">
        <v>4842</v>
      </c>
      <c r="L568" s="144" t="s">
        <v>83</v>
      </c>
      <c r="M568" s="144" t="s">
        <v>83</v>
      </c>
      <c r="N568" s="144"/>
      <c r="O568" s="144"/>
      <c r="P568" s="144" t="s">
        <v>8423</v>
      </c>
      <c r="Q568" s="144" t="s">
        <v>8538</v>
      </c>
      <c r="R568" s="144" t="s">
        <v>2340</v>
      </c>
      <c r="S568" s="142" t="s">
        <v>8539</v>
      </c>
      <c r="T568" s="144" t="s">
        <v>8540</v>
      </c>
      <c r="U568" s="144"/>
      <c r="V568" s="144"/>
      <c r="W568" s="144" t="s">
        <v>8541</v>
      </c>
      <c r="X568" s="155" t="s">
        <v>1864</v>
      </c>
      <c r="Y568" s="144" t="s">
        <v>8542</v>
      </c>
      <c r="Z568" s="144" t="s">
        <v>8543</v>
      </c>
      <c r="AA568" s="142" t="s">
        <v>8544</v>
      </c>
      <c r="AB568" s="144"/>
      <c r="AC568" s="144"/>
      <c r="AD568" s="144" t="s">
        <v>8545</v>
      </c>
      <c r="AE568" s="144" t="s">
        <v>7202</v>
      </c>
      <c r="AF568" s="144" t="s">
        <v>3849</v>
      </c>
      <c r="AG568" s="144" t="s">
        <v>8546</v>
      </c>
      <c r="AH568" s="144" t="s">
        <v>8547</v>
      </c>
      <c r="AI568" s="144"/>
      <c r="AJ568" s="156"/>
      <c r="AK568" s="156"/>
      <c r="AL568" s="156">
        <f t="shared" si="24"/>
        <v>0</v>
      </c>
      <c r="AM568" s="156"/>
      <c r="AN568" s="156"/>
      <c r="AO568" s="156"/>
      <c r="AP568" s="156"/>
      <c r="AQ568" s="156"/>
      <c r="AR568" s="156"/>
      <c r="AS568" s="156"/>
      <c r="AT568" s="156"/>
      <c r="AU568" s="156"/>
      <c r="AV568" s="156"/>
      <c r="AW568" s="156"/>
      <c r="AX568" s="242"/>
      <c r="AY568" s="243"/>
      <c r="AZ568" s="156">
        <f t="shared" si="25"/>
        <v>22</v>
      </c>
      <c r="BA568" s="156">
        <f t="shared" si="26"/>
        <v>22</v>
      </c>
      <c r="BB568" s="156">
        <f>VLOOKUP(A568,过21点!A:AS,45,0)</f>
        <v>14</v>
      </c>
      <c r="BC568" s="156">
        <f>VLOOKUP(A568,过21点!A:AT,46,0)</f>
        <v>17</v>
      </c>
      <c r="BD568" s="156"/>
      <c r="BE568" s="156">
        <f>VLOOKUP(A568,过21点!A:AV,48,0)</f>
        <v>1.75</v>
      </c>
      <c r="BF568" s="156"/>
      <c r="BG568" s="156"/>
    </row>
    <row r="569" customHeight="1" spans="1:59">
      <c r="A569" s="247" t="s">
        <v>8548</v>
      </c>
      <c r="B569" s="199" t="s">
        <v>53</v>
      </c>
      <c r="C569" s="199" t="s">
        <v>8496</v>
      </c>
      <c r="D569" s="199" t="s">
        <v>8497</v>
      </c>
      <c r="E569" s="144" t="s">
        <v>8549</v>
      </c>
      <c r="F569" s="142" t="s">
        <v>8550</v>
      </c>
      <c r="G569" s="144"/>
      <c r="H569" s="144"/>
      <c r="I569" s="144" t="s">
        <v>5281</v>
      </c>
      <c r="J569" s="144" t="s">
        <v>8551</v>
      </c>
      <c r="K569" s="144" t="s">
        <v>4097</v>
      </c>
      <c r="L569" s="144" t="s">
        <v>605</v>
      </c>
      <c r="M569" s="142" t="s">
        <v>8552</v>
      </c>
      <c r="N569" s="144"/>
      <c r="O569" s="144"/>
      <c r="P569" s="144" t="s">
        <v>8553</v>
      </c>
      <c r="Q569" s="144" t="s">
        <v>8554</v>
      </c>
      <c r="R569" s="144" t="s">
        <v>8555</v>
      </c>
      <c r="S569" s="144" t="s">
        <v>8556</v>
      </c>
      <c r="T569" s="142" t="s">
        <v>8557</v>
      </c>
      <c r="U569" s="144"/>
      <c r="V569" s="144"/>
      <c r="W569" s="144" t="s">
        <v>8558</v>
      </c>
      <c r="X569" s="144" t="s">
        <v>8559</v>
      </c>
      <c r="Y569" s="144" t="s">
        <v>8560</v>
      </c>
      <c r="Z569" s="144" t="s">
        <v>8561</v>
      </c>
      <c r="AA569" s="143" t="s">
        <v>8562</v>
      </c>
      <c r="AB569" s="144"/>
      <c r="AC569" s="144"/>
      <c r="AD569" s="143" t="s">
        <v>5761</v>
      </c>
      <c r="AE569" s="144" t="s">
        <v>8563</v>
      </c>
      <c r="AF569" s="144" t="s">
        <v>8564</v>
      </c>
      <c r="AG569" s="143" t="s">
        <v>8565</v>
      </c>
      <c r="AH569" s="142" t="s">
        <v>8566</v>
      </c>
      <c r="AI569" s="144"/>
      <c r="AJ569" s="156"/>
      <c r="AK569" s="156">
        <f>VLOOKUP(A569,匹配!A:B,2,0)</f>
        <v>3</v>
      </c>
      <c r="AL569" s="156">
        <f t="shared" si="24"/>
        <v>3</v>
      </c>
      <c r="AM569" s="156"/>
      <c r="AN569" s="156"/>
      <c r="AO569" s="156"/>
      <c r="AP569" s="156"/>
      <c r="AQ569" s="156"/>
      <c r="AR569" s="156"/>
      <c r="AS569" s="156"/>
      <c r="AT569" s="156"/>
      <c r="AU569" s="156"/>
      <c r="AV569" s="156"/>
      <c r="AW569" s="156"/>
      <c r="AX569" s="242"/>
      <c r="AY569" s="243"/>
      <c r="AZ569" s="156">
        <f t="shared" si="25"/>
        <v>22</v>
      </c>
      <c r="BA569" s="156">
        <f t="shared" si="26"/>
        <v>22</v>
      </c>
      <c r="BB569" s="156">
        <f>VLOOKUP(A569,过21点!A:AS,45,0)</f>
        <v>10</v>
      </c>
      <c r="BC569" s="156">
        <f>VLOOKUP(A569,过21点!A:AT,46,0)</f>
        <v>19</v>
      </c>
      <c r="BD569" s="156"/>
      <c r="BE569" s="156">
        <f>VLOOKUP(A569,过21点!A:AV,48,0)</f>
        <v>0.625</v>
      </c>
      <c r="BF569" s="156"/>
      <c r="BG569" s="156"/>
    </row>
    <row r="570" customHeight="1" spans="1:59">
      <c r="A570" s="247" t="s">
        <v>8567</v>
      </c>
      <c r="B570" s="199" t="s">
        <v>53</v>
      </c>
      <c r="C570" s="199" t="s">
        <v>8496</v>
      </c>
      <c r="D570" s="199" t="s">
        <v>8497</v>
      </c>
      <c r="E570" s="144" t="s">
        <v>8568</v>
      </c>
      <c r="F570" s="144" t="s">
        <v>8569</v>
      </c>
      <c r="G570" s="144"/>
      <c r="H570" s="144"/>
      <c r="I570" s="144" t="s">
        <v>3581</v>
      </c>
      <c r="J570" s="155" t="s">
        <v>8570</v>
      </c>
      <c r="K570" s="144" t="s">
        <v>8571</v>
      </c>
      <c r="L570" s="144" t="s">
        <v>4914</v>
      </c>
      <c r="M570" s="144" t="s">
        <v>8572</v>
      </c>
      <c r="N570" s="144"/>
      <c r="O570" s="144"/>
      <c r="P570" s="144" t="s">
        <v>8573</v>
      </c>
      <c r="Q570" s="142" t="s">
        <v>8574</v>
      </c>
      <c r="R570" s="144" t="s">
        <v>8575</v>
      </c>
      <c r="S570" s="144" t="s">
        <v>8576</v>
      </c>
      <c r="T570" s="144" t="s">
        <v>7753</v>
      </c>
      <c r="U570" s="144"/>
      <c r="V570" s="144"/>
      <c r="W570" s="144" t="s">
        <v>8577</v>
      </c>
      <c r="X570" s="142" t="s">
        <v>8578</v>
      </c>
      <c r="Y570" s="144" t="s">
        <v>8579</v>
      </c>
      <c r="Z570" s="155" t="s">
        <v>2271</v>
      </c>
      <c r="AA570" s="155" t="s">
        <v>5445</v>
      </c>
      <c r="AB570" s="144"/>
      <c r="AC570" s="144"/>
      <c r="AD570" s="144" t="s">
        <v>8580</v>
      </c>
      <c r="AE570" s="142" t="s">
        <v>8581</v>
      </c>
      <c r="AF570" s="142" t="s">
        <v>8582</v>
      </c>
      <c r="AG570" s="144" t="s">
        <v>1863</v>
      </c>
      <c r="AH570" s="144" t="s">
        <v>691</v>
      </c>
      <c r="AI570" s="144"/>
      <c r="AJ570" s="156"/>
      <c r="AK570" s="156"/>
      <c r="AL570" s="156">
        <f t="shared" si="24"/>
        <v>0</v>
      </c>
      <c r="AM570" s="156"/>
      <c r="AN570" s="156"/>
      <c r="AO570" s="156"/>
      <c r="AP570" s="156"/>
      <c r="AQ570" s="156"/>
      <c r="AR570" s="156"/>
      <c r="AS570" s="156"/>
      <c r="AT570" s="156"/>
      <c r="AU570" s="156"/>
      <c r="AV570" s="156"/>
      <c r="AW570" s="156"/>
      <c r="AX570" s="242"/>
      <c r="AY570" s="243"/>
      <c r="AZ570" s="156">
        <f t="shared" si="25"/>
        <v>22</v>
      </c>
      <c r="BA570" s="156">
        <f t="shared" si="26"/>
        <v>22</v>
      </c>
      <c r="BB570" s="156">
        <f>VLOOKUP(A570,过21点!A:AS,45,0)</f>
        <v>13</v>
      </c>
      <c r="BC570" s="156">
        <f>VLOOKUP(A570,过21点!A:AT,46,0)</f>
        <v>19</v>
      </c>
      <c r="BD570" s="156"/>
      <c r="BE570" s="156">
        <f>VLOOKUP(A570,过21点!A:AV,48,0)</f>
        <v>0.875</v>
      </c>
      <c r="BF570" s="156"/>
      <c r="BG570" s="156"/>
    </row>
    <row r="571" customHeight="1" spans="1:59">
      <c r="A571" s="247" t="s">
        <v>8583</v>
      </c>
      <c r="B571" s="199" t="s">
        <v>53</v>
      </c>
      <c r="C571" s="199" t="s">
        <v>8496</v>
      </c>
      <c r="D571" s="199" t="s">
        <v>8497</v>
      </c>
      <c r="E571" s="143" t="s">
        <v>8584</v>
      </c>
      <c r="F571" s="144" t="s">
        <v>8585</v>
      </c>
      <c r="G571" s="144"/>
      <c r="H571" s="144"/>
      <c r="I571" s="144" t="s">
        <v>8586</v>
      </c>
      <c r="J571" s="144" t="s">
        <v>8587</v>
      </c>
      <c r="K571" s="144" t="s">
        <v>8588</v>
      </c>
      <c r="L571" s="144" t="s">
        <v>8589</v>
      </c>
      <c r="M571" s="144" t="s">
        <v>8590</v>
      </c>
      <c r="N571" s="144"/>
      <c r="O571" s="144"/>
      <c r="P571" s="144" t="s">
        <v>8591</v>
      </c>
      <c r="Q571" s="143" t="s">
        <v>7883</v>
      </c>
      <c r="R571" s="144" t="s">
        <v>8592</v>
      </c>
      <c r="S571" s="143" t="s">
        <v>72</v>
      </c>
      <c r="T571" s="144" t="s">
        <v>8593</v>
      </c>
      <c r="U571" s="144"/>
      <c r="V571" s="144"/>
      <c r="W571" s="143" t="s">
        <v>501</v>
      </c>
      <c r="X571" s="143" t="s">
        <v>501</v>
      </c>
      <c r="Y571" s="144" t="s">
        <v>8594</v>
      </c>
      <c r="Z571" s="144" t="s">
        <v>8595</v>
      </c>
      <c r="AA571" s="143" t="s">
        <v>4627</v>
      </c>
      <c r="AB571" s="144"/>
      <c r="AC571" s="144"/>
      <c r="AD571" s="144" t="s">
        <v>8596</v>
      </c>
      <c r="AE571" s="144" t="s">
        <v>8597</v>
      </c>
      <c r="AF571" s="144" t="s">
        <v>8598</v>
      </c>
      <c r="AG571" s="144" t="s">
        <v>8599</v>
      </c>
      <c r="AH571" s="143" t="s">
        <v>2175</v>
      </c>
      <c r="AI571" s="144"/>
      <c r="AJ571" s="156"/>
      <c r="AK571" s="156">
        <f>VLOOKUP(A571,匹配!A:B,2,0)</f>
        <v>7</v>
      </c>
      <c r="AL571" s="156">
        <f t="shared" si="24"/>
        <v>7</v>
      </c>
      <c r="AM571" s="156"/>
      <c r="AN571" s="156"/>
      <c r="AO571" s="156"/>
      <c r="AP571" s="156"/>
      <c r="AQ571" s="156"/>
      <c r="AR571" s="156"/>
      <c r="AS571" s="156"/>
      <c r="AT571" s="156"/>
      <c r="AU571" s="156"/>
      <c r="AV571" s="156"/>
      <c r="AW571" s="156"/>
      <c r="AX571" s="242"/>
      <c r="AY571" s="243"/>
      <c r="AZ571" s="156">
        <f t="shared" si="25"/>
        <v>22</v>
      </c>
      <c r="BA571" s="156">
        <f t="shared" si="26"/>
        <v>22</v>
      </c>
      <c r="BB571" s="156">
        <f>VLOOKUP(A571,过21点!A:AS,45,0)</f>
        <v>10</v>
      </c>
      <c r="BC571" s="156">
        <f>VLOOKUP(A571,过21点!A:AT,46,0)</f>
        <v>11</v>
      </c>
      <c r="BD571" s="156"/>
      <c r="BE571" s="156">
        <f>VLOOKUP(A571,过21点!A:AV,48,0)</f>
        <v>2.75</v>
      </c>
      <c r="BF571" s="156"/>
      <c r="BG571" s="156"/>
    </row>
    <row r="572" customHeight="1" spans="1:59">
      <c r="A572" s="247" t="s">
        <v>8600</v>
      </c>
      <c r="B572" s="199" t="s">
        <v>53</v>
      </c>
      <c r="C572" s="199" t="s">
        <v>8496</v>
      </c>
      <c r="D572" s="199" t="s">
        <v>2735</v>
      </c>
      <c r="E572" s="142" t="s">
        <v>8601</v>
      </c>
      <c r="F572" s="142" t="s">
        <v>8602</v>
      </c>
      <c r="G572" s="144"/>
      <c r="H572" s="144"/>
      <c r="I572" s="142" t="s">
        <v>8603</v>
      </c>
      <c r="J572" s="155" t="s">
        <v>8570</v>
      </c>
      <c r="K572" s="144" t="s">
        <v>8604</v>
      </c>
      <c r="L572" s="144" t="s">
        <v>8605</v>
      </c>
      <c r="M572" s="142" t="s">
        <v>8606</v>
      </c>
      <c r="N572" s="144"/>
      <c r="O572" s="144"/>
      <c r="P572" s="142" t="s">
        <v>8607</v>
      </c>
      <c r="Q572" s="155" t="s">
        <v>8608</v>
      </c>
      <c r="R572" s="236">
        <v>0.925</v>
      </c>
      <c r="S572" s="142" t="s">
        <v>8609</v>
      </c>
      <c r="T572" s="155" t="s">
        <v>8610</v>
      </c>
      <c r="U572" s="144" t="s">
        <v>8611</v>
      </c>
      <c r="V572" s="144" t="s">
        <v>8612</v>
      </c>
      <c r="W572" s="142" t="s">
        <v>8613</v>
      </c>
      <c r="X572" s="142" t="s">
        <v>8614</v>
      </c>
      <c r="Y572" s="142" t="s">
        <v>8615</v>
      </c>
      <c r="Z572" s="142" t="s">
        <v>8616</v>
      </c>
      <c r="AA572" s="142" t="s">
        <v>8617</v>
      </c>
      <c r="AB572" s="144" t="s">
        <v>8618</v>
      </c>
      <c r="AC572" s="144"/>
      <c r="AD572" s="142" t="s">
        <v>8619</v>
      </c>
      <c r="AE572" s="144" t="s">
        <v>8620</v>
      </c>
      <c r="AF572" s="142" t="s">
        <v>8621</v>
      </c>
      <c r="AG572" s="142" t="s">
        <v>8622</v>
      </c>
      <c r="AH572" s="142" t="s">
        <v>8623</v>
      </c>
      <c r="AI572" s="144"/>
      <c r="AJ572" s="156"/>
      <c r="AK572" s="156"/>
      <c r="AL572" s="156">
        <f t="shared" ref="AL572:AL635" si="27">AK572+AJ572</f>
        <v>0</v>
      </c>
      <c r="AM572" s="156"/>
      <c r="AN572" s="156"/>
      <c r="AO572" s="156"/>
      <c r="AP572" s="156"/>
      <c r="AQ572" s="156"/>
      <c r="AR572" s="156"/>
      <c r="AS572" s="156"/>
      <c r="AT572" s="156"/>
      <c r="AU572" s="156"/>
      <c r="AV572" s="156"/>
      <c r="AW572" s="156"/>
      <c r="AX572" s="242"/>
      <c r="AY572" s="243"/>
      <c r="AZ572" s="156">
        <f t="shared" ref="AZ572:AZ635" si="28">BA572</f>
        <v>22</v>
      </c>
      <c r="BA572" s="156">
        <f t="shared" ref="BA572:BA635" si="29">22-AM572-AN572-AP572-AQ572-AR572-AS572-AV572</f>
        <v>22</v>
      </c>
      <c r="BB572" s="156">
        <f>VLOOKUP(A572,过21点!A:AS,45,0)</f>
        <v>17</v>
      </c>
      <c r="BC572" s="156">
        <f>VLOOKUP(A572,过21点!A:AT,46,0)</f>
        <v>17</v>
      </c>
      <c r="BD572" s="156"/>
      <c r="BE572" s="156">
        <f>VLOOKUP(A572,过21点!A:AV,48,0)</f>
        <v>8.125</v>
      </c>
      <c r="BF572" s="156"/>
      <c r="BG572" s="156"/>
    </row>
    <row r="573" customHeight="1" spans="1:59">
      <c r="A573" s="247" t="s">
        <v>8624</v>
      </c>
      <c r="B573" s="199" t="s">
        <v>53</v>
      </c>
      <c r="C573" s="199" t="s">
        <v>8496</v>
      </c>
      <c r="D573" s="199" t="s">
        <v>8497</v>
      </c>
      <c r="E573" s="142" t="s">
        <v>8625</v>
      </c>
      <c r="F573" s="144" t="s">
        <v>8626</v>
      </c>
      <c r="G573" s="144"/>
      <c r="H573" s="144"/>
      <c r="I573" s="142" t="s">
        <v>6170</v>
      </c>
      <c r="J573" s="144" t="s">
        <v>2774</v>
      </c>
      <c r="K573" s="142" t="s">
        <v>2320</v>
      </c>
      <c r="L573" s="142" t="s">
        <v>8627</v>
      </c>
      <c r="M573" s="142" t="s">
        <v>2440</v>
      </c>
      <c r="N573" s="144"/>
      <c r="O573" s="144"/>
      <c r="P573" s="142" t="s">
        <v>7066</v>
      </c>
      <c r="Q573" s="142" t="s">
        <v>2665</v>
      </c>
      <c r="R573" s="142" t="s">
        <v>8628</v>
      </c>
      <c r="S573" s="142" t="s">
        <v>8629</v>
      </c>
      <c r="T573" s="142" t="s">
        <v>3100</v>
      </c>
      <c r="U573" s="144"/>
      <c r="V573" s="144"/>
      <c r="W573" s="144" t="s">
        <v>8630</v>
      </c>
      <c r="X573" s="142" t="s">
        <v>5995</v>
      </c>
      <c r="Y573" s="142" t="s">
        <v>8631</v>
      </c>
      <c r="Z573" s="142" t="s">
        <v>8632</v>
      </c>
      <c r="AA573" s="142" t="s">
        <v>8633</v>
      </c>
      <c r="AB573" s="144"/>
      <c r="AC573" s="144"/>
      <c r="AD573" s="144" t="s">
        <v>8634</v>
      </c>
      <c r="AE573" s="142" t="s">
        <v>8635</v>
      </c>
      <c r="AF573" s="144" t="s">
        <v>3629</v>
      </c>
      <c r="AG573" s="142" t="s">
        <v>7603</v>
      </c>
      <c r="AH573" s="142" t="s">
        <v>8636</v>
      </c>
      <c r="AI573" s="144"/>
      <c r="AJ573" s="156"/>
      <c r="AK573" s="156"/>
      <c r="AL573" s="156">
        <f t="shared" si="27"/>
        <v>0</v>
      </c>
      <c r="AM573" s="156"/>
      <c r="AN573" s="156"/>
      <c r="AO573" s="156"/>
      <c r="AP573" s="156"/>
      <c r="AQ573" s="156"/>
      <c r="AR573" s="156"/>
      <c r="AS573" s="156"/>
      <c r="AT573" s="156"/>
      <c r="AU573" s="156"/>
      <c r="AV573" s="156"/>
      <c r="AW573" s="156"/>
      <c r="AX573" s="242"/>
      <c r="AY573" s="243"/>
      <c r="AZ573" s="156">
        <f t="shared" si="28"/>
        <v>22</v>
      </c>
      <c r="BA573" s="156">
        <f t="shared" si="29"/>
        <v>22</v>
      </c>
      <c r="BB573" s="156">
        <f>VLOOKUP(A573,过21点!A:AS,45,0)</f>
        <v>16</v>
      </c>
      <c r="BC573" s="156">
        <f>VLOOKUP(A573,过21点!A:AT,46,0)</f>
        <v>21</v>
      </c>
      <c r="BD573" s="156"/>
      <c r="BE573" s="156">
        <f>VLOOKUP(A573,过21点!A:AV,48,0)</f>
        <v>1.625</v>
      </c>
      <c r="BF573" s="156"/>
      <c r="BG573" s="156"/>
    </row>
    <row r="574" customHeight="1" spans="1:59">
      <c r="A574" s="247" t="s">
        <v>8637</v>
      </c>
      <c r="B574" s="199" t="s">
        <v>53</v>
      </c>
      <c r="C574" s="199" t="s">
        <v>8638</v>
      </c>
      <c r="D574" s="199" t="s">
        <v>4448</v>
      </c>
      <c r="E574" s="144" t="s">
        <v>8639</v>
      </c>
      <c r="F574" s="144" t="s">
        <v>8640</v>
      </c>
      <c r="G574" s="144"/>
      <c r="H574" s="144"/>
      <c r="I574" s="144" t="s">
        <v>8641</v>
      </c>
      <c r="J574" s="144" t="s">
        <v>8642</v>
      </c>
      <c r="K574" s="144" t="s">
        <v>8643</v>
      </c>
      <c r="L574" s="144" t="s">
        <v>8644</v>
      </c>
      <c r="M574" s="144" t="s">
        <v>8645</v>
      </c>
      <c r="N574" s="144"/>
      <c r="O574" s="144"/>
      <c r="P574" s="144" t="s">
        <v>6749</v>
      </c>
      <c r="Q574" s="144" t="s">
        <v>8646</v>
      </c>
      <c r="R574" s="144" t="s">
        <v>8647</v>
      </c>
      <c r="S574" s="144" t="s">
        <v>8648</v>
      </c>
      <c r="T574" s="144" t="s">
        <v>8649</v>
      </c>
      <c r="U574" s="144"/>
      <c r="V574" s="144"/>
      <c r="W574" s="144" t="s">
        <v>8650</v>
      </c>
      <c r="X574" s="144" t="s">
        <v>8651</v>
      </c>
      <c r="Y574" s="144" t="s">
        <v>916</v>
      </c>
      <c r="Z574" s="144" t="s">
        <v>8652</v>
      </c>
      <c r="AA574" s="144" t="s">
        <v>8653</v>
      </c>
      <c r="AB574" s="144"/>
      <c r="AC574" s="144"/>
      <c r="AD574" s="144" t="s">
        <v>8654</v>
      </c>
      <c r="AE574" s="144" t="s">
        <v>8655</v>
      </c>
      <c r="AF574" s="155" t="s">
        <v>234</v>
      </c>
      <c r="AG574" s="144" t="s">
        <v>8656</v>
      </c>
      <c r="AH574" s="144" t="s">
        <v>8657</v>
      </c>
      <c r="AI574" s="144"/>
      <c r="AJ574" s="156"/>
      <c r="AK574" s="156"/>
      <c r="AL574" s="156">
        <f t="shared" si="27"/>
        <v>0</v>
      </c>
      <c r="AM574" s="156"/>
      <c r="AN574" s="156"/>
      <c r="AO574" s="156"/>
      <c r="AP574" s="156"/>
      <c r="AQ574" s="156"/>
      <c r="AR574" s="156"/>
      <c r="AS574" s="156"/>
      <c r="AT574" s="156"/>
      <c r="AU574" s="156"/>
      <c r="AV574" s="156"/>
      <c r="AW574" s="156"/>
      <c r="AX574" s="242"/>
      <c r="AY574" s="243"/>
      <c r="AZ574" s="156">
        <f t="shared" si="28"/>
        <v>22</v>
      </c>
      <c r="BA574" s="156">
        <f t="shared" si="29"/>
        <v>22</v>
      </c>
      <c r="BB574" s="156">
        <f>VLOOKUP(A574,过21点!A:AS,45,0)</f>
        <v>0</v>
      </c>
      <c r="BC574" s="156">
        <f>VLOOKUP(A574,过21点!A:AT,46,0)</f>
        <v>13</v>
      </c>
      <c r="BD574" s="156"/>
      <c r="BE574" s="156">
        <f>VLOOKUP(A574,过21点!A:AV,48,0)</f>
        <v>0</v>
      </c>
      <c r="BF574" s="156"/>
      <c r="BG574" s="156"/>
    </row>
    <row r="575" customHeight="1" spans="1:59">
      <c r="A575" s="247" t="s">
        <v>8658</v>
      </c>
      <c r="B575" s="199" t="s">
        <v>53</v>
      </c>
      <c r="C575" s="199" t="s">
        <v>8638</v>
      </c>
      <c r="D575" s="199" t="s">
        <v>4448</v>
      </c>
      <c r="E575" s="144"/>
      <c r="F575" s="144"/>
      <c r="G575" s="144"/>
      <c r="H575" s="144"/>
      <c r="I575" s="144"/>
      <c r="J575" s="144"/>
      <c r="K575" s="144"/>
      <c r="L575" s="144"/>
      <c r="M575" s="144"/>
      <c r="N575" s="144"/>
      <c r="O575" s="144"/>
      <c r="P575" s="144"/>
      <c r="Q575" s="144"/>
      <c r="R575" s="144"/>
      <c r="S575" s="144"/>
      <c r="T575" s="144"/>
      <c r="U575" s="144"/>
      <c r="V575" s="144"/>
      <c r="W575" s="144"/>
      <c r="X575" s="144"/>
      <c r="Y575" s="155" t="s">
        <v>1787</v>
      </c>
      <c r="Z575" s="144" t="s">
        <v>8659</v>
      </c>
      <c r="AA575" s="144" t="s">
        <v>8660</v>
      </c>
      <c r="AB575" s="144"/>
      <c r="AC575" s="144"/>
      <c r="AD575" s="144" t="s">
        <v>583</v>
      </c>
      <c r="AE575" s="144" t="s">
        <v>8661</v>
      </c>
      <c r="AF575" s="144" t="s">
        <v>8662</v>
      </c>
      <c r="AG575" s="144" t="s">
        <v>8663</v>
      </c>
      <c r="AH575" s="144" t="s">
        <v>5518</v>
      </c>
      <c r="AI575" s="144"/>
      <c r="AJ575" s="156"/>
      <c r="AK575" s="156"/>
      <c r="AL575" s="156">
        <f t="shared" si="27"/>
        <v>0</v>
      </c>
      <c r="AM575" s="156"/>
      <c r="AN575" s="156"/>
      <c r="AO575" s="156"/>
      <c r="AP575" s="156"/>
      <c r="AQ575" s="156"/>
      <c r="AR575" s="156"/>
      <c r="AS575" s="156"/>
      <c r="AT575" s="156"/>
      <c r="AU575" s="156"/>
      <c r="AV575" s="156">
        <f>VLOOKUP(A575,入职!A:L,12,0)</f>
        <v>14</v>
      </c>
      <c r="AW575" s="156"/>
      <c r="AX575" s="242">
        <f>VLOOKUP(A575,入职!A:I,9,0)</f>
        <v>43180</v>
      </c>
      <c r="AY575" s="243"/>
      <c r="AZ575" s="156">
        <f t="shared" si="28"/>
        <v>8</v>
      </c>
      <c r="BA575" s="156">
        <f t="shared" si="29"/>
        <v>8</v>
      </c>
      <c r="BB575" s="156">
        <f>VLOOKUP(A575,过21点!A:AS,45,0)</f>
        <v>0</v>
      </c>
      <c r="BC575" s="156">
        <f>VLOOKUP(A575,过21点!A:AT,46,0)</f>
        <v>5</v>
      </c>
      <c r="BD575" s="156"/>
      <c r="BE575" s="156">
        <f>VLOOKUP(A575,过21点!A:AV,48,0)</f>
        <v>0</v>
      </c>
      <c r="BF575" s="156"/>
      <c r="BG575" s="156"/>
    </row>
    <row r="576" customHeight="1" spans="1:59">
      <c r="A576" s="247" t="s">
        <v>8664</v>
      </c>
      <c r="B576" s="199" t="s">
        <v>53</v>
      </c>
      <c r="C576" s="199" t="s">
        <v>8638</v>
      </c>
      <c r="D576" s="199" t="s">
        <v>4448</v>
      </c>
      <c r="E576" s="144" t="s">
        <v>2430</v>
      </c>
      <c r="F576" s="144" t="s">
        <v>951</v>
      </c>
      <c r="G576" s="144"/>
      <c r="H576" s="144"/>
      <c r="I576" s="144" t="s">
        <v>8665</v>
      </c>
      <c r="J576" s="144" t="s">
        <v>7347</v>
      </c>
      <c r="K576" s="144" t="s">
        <v>8666</v>
      </c>
      <c r="L576" s="144" t="s">
        <v>4956</v>
      </c>
      <c r="M576" s="144" t="s">
        <v>8667</v>
      </c>
      <c r="N576" s="144"/>
      <c r="O576" s="144"/>
      <c r="P576" s="144" t="s">
        <v>8668</v>
      </c>
      <c r="Q576" s="144" t="s">
        <v>8669</v>
      </c>
      <c r="R576" s="144" t="s">
        <v>8670</v>
      </c>
      <c r="S576" s="144" t="s">
        <v>8671</v>
      </c>
      <c r="T576" s="144" t="s">
        <v>8672</v>
      </c>
      <c r="U576" s="144"/>
      <c r="V576" s="144"/>
      <c r="W576" s="144" t="s">
        <v>8673</v>
      </c>
      <c r="X576" s="144" t="s">
        <v>4925</v>
      </c>
      <c r="Y576" s="144" t="s">
        <v>6057</v>
      </c>
      <c r="Z576" s="144" t="s">
        <v>1941</v>
      </c>
      <c r="AA576" s="144" t="s">
        <v>8674</v>
      </c>
      <c r="AB576" s="144"/>
      <c r="AC576" s="144"/>
      <c r="AD576" s="144" t="s">
        <v>5670</v>
      </c>
      <c r="AE576" s="144" t="s">
        <v>4767</v>
      </c>
      <c r="AF576" s="144" t="s">
        <v>8675</v>
      </c>
      <c r="AG576" s="144" t="s">
        <v>8676</v>
      </c>
      <c r="AH576" s="144" t="s">
        <v>8677</v>
      </c>
      <c r="AI576" s="144"/>
      <c r="AJ576" s="156"/>
      <c r="AK576" s="156"/>
      <c r="AL576" s="156">
        <f t="shared" si="27"/>
        <v>0</v>
      </c>
      <c r="AM576" s="156"/>
      <c r="AN576" s="156"/>
      <c r="AO576" s="156"/>
      <c r="AP576" s="156"/>
      <c r="AQ576" s="156"/>
      <c r="AR576" s="156"/>
      <c r="AS576" s="156"/>
      <c r="AT576" s="156"/>
      <c r="AU576" s="156"/>
      <c r="AV576" s="156"/>
      <c r="AW576" s="156"/>
      <c r="AX576" s="242"/>
      <c r="AY576" s="243"/>
      <c r="AZ576" s="156">
        <f t="shared" si="28"/>
        <v>22</v>
      </c>
      <c r="BA576" s="156">
        <f t="shared" si="29"/>
        <v>22</v>
      </c>
      <c r="BB576" s="156">
        <f>VLOOKUP(A576,过21点!A:AS,45,0)</f>
        <v>6</v>
      </c>
      <c r="BC576" s="156">
        <f>VLOOKUP(A576,过21点!A:AT,46,0)</f>
        <v>19</v>
      </c>
      <c r="BD576" s="156"/>
      <c r="BE576" s="156">
        <f>VLOOKUP(A576,过21点!A:AV,48,0)</f>
        <v>0.125</v>
      </c>
      <c r="BF576" s="156"/>
      <c r="BG576" s="156"/>
    </row>
    <row r="577" customHeight="1" spans="1:59">
      <c r="A577" s="247" t="s">
        <v>8678</v>
      </c>
      <c r="B577" s="199" t="s">
        <v>53</v>
      </c>
      <c r="C577" s="199" t="s">
        <v>8638</v>
      </c>
      <c r="D577" s="199" t="s">
        <v>4448</v>
      </c>
      <c r="E577" s="144" t="s">
        <v>7980</v>
      </c>
      <c r="F577" s="144" t="s">
        <v>4594</v>
      </c>
      <c r="G577" s="144"/>
      <c r="H577" s="144"/>
      <c r="I577" s="144" t="s">
        <v>8679</v>
      </c>
      <c r="J577" s="144" t="s">
        <v>8680</v>
      </c>
      <c r="K577" s="142" t="s">
        <v>8681</v>
      </c>
      <c r="L577" s="142" t="s">
        <v>8682</v>
      </c>
      <c r="M577" s="155" t="s">
        <v>8683</v>
      </c>
      <c r="N577" s="144"/>
      <c r="O577" s="144"/>
      <c r="P577" s="144" t="s">
        <v>7059</v>
      </c>
      <c r="Q577" s="144" t="s">
        <v>8684</v>
      </c>
      <c r="R577" s="142" t="s">
        <v>8685</v>
      </c>
      <c r="S577" s="142" t="s">
        <v>8686</v>
      </c>
      <c r="T577" s="142" t="s">
        <v>8687</v>
      </c>
      <c r="U577" s="144"/>
      <c r="V577" s="144"/>
      <c r="W577" s="142" t="s">
        <v>8688</v>
      </c>
      <c r="X577" s="144" t="s">
        <v>8689</v>
      </c>
      <c r="Y577" s="144" t="s">
        <v>7812</v>
      </c>
      <c r="Z577" s="144" t="s">
        <v>8690</v>
      </c>
      <c r="AA577" s="144" t="s">
        <v>8691</v>
      </c>
      <c r="AB577" s="144"/>
      <c r="AC577" s="144"/>
      <c r="AD577" s="144" t="s">
        <v>8692</v>
      </c>
      <c r="AE577" s="142" t="s">
        <v>4427</v>
      </c>
      <c r="AF577" s="144" t="s">
        <v>8693</v>
      </c>
      <c r="AG577" s="144" t="s">
        <v>8694</v>
      </c>
      <c r="AH577" s="144" t="s">
        <v>7041</v>
      </c>
      <c r="AI577" s="144"/>
      <c r="AJ577" s="156"/>
      <c r="AK577" s="156"/>
      <c r="AL577" s="156">
        <f t="shared" si="27"/>
        <v>0</v>
      </c>
      <c r="AM577" s="156"/>
      <c r="AN577" s="156"/>
      <c r="AO577" s="156"/>
      <c r="AP577" s="156"/>
      <c r="AQ577" s="156"/>
      <c r="AR577" s="156"/>
      <c r="AS577" s="156"/>
      <c r="AT577" s="156"/>
      <c r="AU577" s="156"/>
      <c r="AV577" s="156"/>
      <c r="AW577" s="156"/>
      <c r="AX577" s="242"/>
      <c r="AY577" s="243"/>
      <c r="AZ577" s="156">
        <f t="shared" si="28"/>
        <v>22</v>
      </c>
      <c r="BA577" s="156">
        <f t="shared" si="29"/>
        <v>22</v>
      </c>
      <c r="BB577" s="156">
        <f>VLOOKUP(A577,过21点!A:AS,45,0)</f>
        <v>11</v>
      </c>
      <c r="BC577" s="156">
        <f>VLOOKUP(A577,过21点!A:AT,46,0)</f>
        <v>17</v>
      </c>
      <c r="BD577" s="156"/>
      <c r="BE577" s="156">
        <f>VLOOKUP(A577,过21点!A:AV,48,0)</f>
        <v>1.5</v>
      </c>
      <c r="BF577" s="156"/>
      <c r="BG577" s="156"/>
    </row>
    <row r="578" customHeight="1" spans="1:59">
      <c r="A578" s="247" t="s">
        <v>8695</v>
      </c>
      <c r="B578" s="199" t="s">
        <v>53</v>
      </c>
      <c r="C578" s="199" t="s">
        <v>8638</v>
      </c>
      <c r="D578" s="199" t="s">
        <v>2735</v>
      </c>
      <c r="E578" s="142" t="s">
        <v>2162</v>
      </c>
      <c r="F578" s="155" t="s">
        <v>8610</v>
      </c>
      <c r="G578" s="144"/>
      <c r="H578" s="144"/>
      <c r="I578" s="142" t="s">
        <v>6337</v>
      </c>
      <c r="J578" s="144" t="s">
        <v>8696</v>
      </c>
      <c r="K578" s="144" t="s">
        <v>8697</v>
      </c>
      <c r="L578" s="144" t="s">
        <v>8698</v>
      </c>
      <c r="M578" s="142" t="s">
        <v>8699</v>
      </c>
      <c r="N578" s="144"/>
      <c r="O578" s="144"/>
      <c r="P578" s="144" t="s">
        <v>8700</v>
      </c>
      <c r="Q578" s="144" t="s">
        <v>8701</v>
      </c>
      <c r="R578" s="144" t="s">
        <v>8702</v>
      </c>
      <c r="S578" s="144" t="s">
        <v>8703</v>
      </c>
      <c r="T578" s="144" t="s">
        <v>6596</v>
      </c>
      <c r="U578" s="144"/>
      <c r="V578" s="144"/>
      <c r="W578" s="144" t="s">
        <v>8704</v>
      </c>
      <c r="X578" s="142" t="s">
        <v>8705</v>
      </c>
      <c r="Y578" s="144" t="s">
        <v>4778</v>
      </c>
      <c r="Z578" s="144" t="s">
        <v>8706</v>
      </c>
      <c r="AA578" s="144" t="s">
        <v>8707</v>
      </c>
      <c r="AB578" s="144"/>
      <c r="AC578" s="144"/>
      <c r="AD578" s="144" t="s">
        <v>474</v>
      </c>
      <c r="AE578" s="144" t="s">
        <v>8708</v>
      </c>
      <c r="AF578" s="142" t="s">
        <v>8709</v>
      </c>
      <c r="AG578" s="144" t="s">
        <v>2375</v>
      </c>
      <c r="AH578" s="144" t="s">
        <v>484</v>
      </c>
      <c r="AI578" s="144"/>
      <c r="AJ578" s="156"/>
      <c r="AK578" s="156"/>
      <c r="AL578" s="156">
        <f t="shared" si="27"/>
        <v>0</v>
      </c>
      <c r="AM578" s="156"/>
      <c r="AN578" s="156"/>
      <c r="AO578" s="156"/>
      <c r="AP578" s="156"/>
      <c r="AQ578" s="156"/>
      <c r="AR578" s="156"/>
      <c r="AS578" s="156"/>
      <c r="AT578" s="156"/>
      <c r="AU578" s="156"/>
      <c r="AV578" s="156"/>
      <c r="AW578" s="156"/>
      <c r="AX578" s="242"/>
      <c r="AY578" s="243"/>
      <c r="AZ578" s="156">
        <f t="shared" si="28"/>
        <v>22</v>
      </c>
      <c r="BA578" s="156">
        <f t="shared" si="29"/>
        <v>22</v>
      </c>
      <c r="BB578" s="156">
        <f>VLOOKUP(A578,过21点!A:AS,45,0)</f>
        <v>4</v>
      </c>
      <c r="BC578" s="156">
        <f>VLOOKUP(A578,过21点!A:AT,46,0)</f>
        <v>11</v>
      </c>
      <c r="BD578" s="156"/>
      <c r="BE578" s="156">
        <f>VLOOKUP(A578,过21点!A:AV,48,0)</f>
        <v>1.125</v>
      </c>
      <c r="BF578" s="156"/>
      <c r="BG578" s="156"/>
    </row>
    <row r="579" customHeight="1" spans="1:59">
      <c r="A579" s="247" t="s">
        <v>8710</v>
      </c>
      <c r="B579" s="199" t="s">
        <v>53</v>
      </c>
      <c r="C579" s="199" t="s">
        <v>8711</v>
      </c>
      <c r="D579" s="199" t="s">
        <v>4448</v>
      </c>
      <c r="E579" s="144" t="s">
        <v>3569</v>
      </c>
      <c r="F579" s="144" t="s">
        <v>8712</v>
      </c>
      <c r="G579" s="144"/>
      <c r="H579" s="144"/>
      <c r="I579" s="142" t="s">
        <v>7259</v>
      </c>
      <c r="J579" s="144" t="s">
        <v>8713</v>
      </c>
      <c r="K579" s="144" t="s">
        <v>8714</v>
      </c>
      <c r="L579" s="144" t="s">
        <v>3268</v>
      </c>
      <c r="M579" s="144" t="s">
        <v>4662</v>
      </c>
      <c r="N579" s="144"/>
      <c r="O579" s="144"/>
      <c r="P579" s="144" t="s">
        <v>8715</v>
      </c>
      <c r="Q579" s="144" t="s">
        <v>8716</v>
      </c>
      <c r="R579" s="144" t="s">
        <v>8717</v>
      </c>
      <c r="S579" s="144" t="s">
        <v>4601</v>
      </c>
      <c r="T579" s="144" t="s">
        <v>8718</v>
      </c>
      <c r="U579" s="144"/>
      <c r="V579" s="144"/>
      <c r="W579" s="144" t="s">
        <v>556</v>
      </c>
      <c r="X579" s="144" t="s">
        <v>3673</v>
      </c>
      <c r="Y579" s="144" t="s">
        <v>8719</v>
      </c>
      <c r="Z579" s="144" t="s">
        <v>2670</v>
      </c>
      <c r="AA579" s="144" t="s">
        <v>8720</v>
      </c>
      <c r="AB579" s="144"/>
      <c r="AC579" s="144"/>
      <c r="AD579" s="142" t="s">
        <v>7297</v>
      </c>
      <c r="AE579" s="144" t="s">
        <v>8721</v>
      </c>
      <c r="AF579" s="144" t="s">
        <v>8722</v>
      </c>
      <c r="AG579" s="144" t="s">
        <v>8723</v>
      </c>
      <c r="AH579" s="144" t="s">
        <v>8724</v>
      </c>
      <c r="AI579" s="144"/>
      <c r="AJ579" s="156"/>
      <c r="AK579" s="156"/>
      <c r="AL579" s="156">
        <f t="shared" si="27"/>
        <v>0</v>
      </c>
      <c r="AM579" s="156"/>
      <c r="AN579" s="156"/>
      <c r="AO579" s="156"/>
      <c r="AP579" s="156"/>
      <c r="AQ579" s="156"/>
      <c r="AR579" s="156"/>
      <c r="AS579" s="156"/>
      <c r="AT579" s="156"/>
      <c r="AU579" s="156"/>
      <c r="AV579" s="156"/>
      <c r="AW579" s="156"/>
      <c r="AX579" s="242"/>
      <c r="AY579" s="243"/>
      <c r="AZ579" s="156">
        <f t="shared" si="28"/>
        <v>22</v>
      </c>
      <c r="BA579" s="156">
        <f t="shared" si="29"/>
        <v>22</v>
      </c>
      <c r="BB579" s="156">
        <f>VLOOKUP(A579,过21点!A:AS,45,0)</f>
        <v>18</v>
      </c>
      <c r="BC579" s="156">
        <f>VLOOKUP(A579,过21点!A:AT,46,0)</f>
        <v>20</v>
      </c>
      <c r="BD579" s="156"/>
      <c r="BE579" s="156">
        <f>VLOOKUP(A579,过21点!A:AV,48,0)</f>
        <v>2.25</v>
      </c>
      <c r="BF579" s="156"/>
      <c r="BG579" s="156"/>
    </row>
    <row r="580" customHeight="1" spans="1:59">
      <c r="A580" s="247" t="s">
        <v>8725</v>
      </c>
      <c r="B580" s="199" t="s">
        <v>53</v>
      </c>
      <c r="C580" s="199" t="s">
        <v>8711</v>
      </c>
      <c r="D580" s="199" t="s">
        <v>4448</v>
      </c>
      <c r="E580" s="142" t="s">
        <v>8726</v>
      </c>
      <c r="F580" s="142" t="s">
        <v>8727</v>
      </c>
      <c r="G580" s="144"/>
      <c r="H580" s="144"/>
      <c r="I580" s="144" t="s">
        <v>3810</v>
      </c>
      <c r="J580" s="144" t="s">
        <v>8728</v>
      </c>
      <c r="K580" s="142" t="s">
        <v>4810</v>
      </c>
      <c r="L580" s="144" t="s">
        <v>4932</v>
      </c>
      <c r="M580" s="144" t="s">
        <v>8729</v>
      </c>
      <c r="N580" s="144"/>
      <c r="O580" s="144"/>
      <c r="P580" s="142" t="s">
        <v>8730</v>
      </c>
      <c r="Q580" s="144" t="s">
        <v>429</v>
      </c>
      <c r="R580" s="144" t="s">
        <v>5180</v>
      </c>
      <c r="S580" s="142" t="s">
        <v>8731</v>
      </c>
      <c r="T580" s="155" t="s">
        <v>2463</v>
      </c>
      <c r="U580" s="144"/>
      <c r="V580" s="144"/>
      <c r="W580" s="141"/>
      <c r="X580" s="141"/>
      <c r="Y580" s="142" t="s">
        <v>8732</v>
      </c>
      <c r="Z580" s="142" t="s">
        <v>8733</v>
      </c>
      <c r="AA580" s="142" t="s">
        <v>7922</v>
      </c>
      <c r="AB580" s="144"/>
      <c r="AC580" s="144"/>
      <c r="AD580" s="144" t="s">
        <v>4822</v>
      </c>
      <c r="AE580" s="142" t="s">
        <v>8734</v>
      </c>
      <c r="AF580" s="142" t="s">
        <v>8735</v>
      </c>
      <c r="AG580" s="142" t="s">
        <v>8736</v>
      </c>
      <c r="AH580" s="142" t="s">
        <v>8737</v>
      </c>
      <c r="AI580" s="144"/>
      <c r="AJ580" s="156"/>
      <c r="AK580" s="156"/>
      <c r="AL580" s="156">
        <f t="shared" si="27"/>
        <v>0</v>
      </c>
      <c r="AM580" s="156"/>
      <c r="AN580" s="156"/>
      <c r="AO580" s="156"/>
      <c r="AP580" s="156"/>
      <c r="AQ580" s="156"/>
      <c r="AR580" s="156"/>
      <c r="AS580" s="156"/>
      <c r="AT580" s="156"/>
      <c r="AU580" s="156"/>
      <c r="AV580" s="156"/>
      <c r="AW580" s="156"/>
      <c r="AX580" s="242"/>
      <c r="AY580" s="243"/>
      <c r="AZ580" s="156">
        <f t="shared" si="28"/>
        <v>22</v>
      </c>
      <c r="BA580" s="156">
        <f t="shared" si="29"/>
        <v>22</v>
      </c>
      <c r="BB580" s="156">
        <f>VLOOKUP(A580,过21点!A:AS,45,0)</f>
        <v>0</v>
      </c>
      <c r="BC580" s="156">
        <f>VLOOKUP(A580,过21点!A:AT,46,0)</f>
        <v>13</v>
      </c>
      <c r="BD580" s="156"/>
      <c r="BE580" s="156">
        <f>VLOOKUP(A580,过21点!A:AV,48,0)</f>
        <v>0</v>
      </c>
      <c r="BF580" s="156"/>
      <c r="BG580" s="156"/>
    </row>
    <row r="581" customHeight="1" spans="1:59">
      <c r="A581" s="247" t="s">
        <v>8738</v>
      </c>
      <c r="B581" s="199" t="s">
        <v>53</v>
      </c>
      <c r="C581" s="199" t="s">
        <v>8711</v>
      </c>
      <c r="D581" s="199" t="s">
        <v>4448</v>
      </c>
      <c r="E581" s="142" t="s">
        <v>8739</v>
      </c>
      <c r="F581" s="142" t="s">
        <v>8740</v>
      </c>
      <c r="G581" s="144"/>
      <c r="H581" s="144"/>
      <c r="I581" s="142" t="s">
        <v>8741</v>
      </c>
      <c r="J581" s="142" t="s">
        <v>8742</v>
      </c>
      <c r="K581" s="142" t="s">
        <v>8743</v>
      </c>
      <c r="L581" s="142" t="s">
        <v>8744</v>
      </c>
      <c r="M581" s="142" t="s">
        <v>8745</v>
      </c>
      <c r="N581" s="144"/>
      <c r="O581" s="144"/>
      <c r="P581" s="142" t="s">
        <v>8746</v>
      </c>
      <c r="Q581" s="142" t="s">
        <v>4922</v>
      </c>
      <c r="R581" s="142" t="s">
        <v>8747</v>
      </c>
      <c r="S581" s="142" t="s">
        <v>8748</v>
      </c>
      <c r="T581" s="142" t="s">
        <v>8749</v>
      </c>
      <c r="U581" s="144"/>
      <c r="V581" s="144"/>
      <c r="W581" s="142" t="s">
        <v>8750</v>
      </c>
      <c r="X581" s="142" t="s">
        <v>8751</v>
      </c>
      <c r="Y581" s="142" t="s">
        <v>8752</v>
      </c>
      <c r="Z581" s="142" t="s">
        <v>2156</v>
      </c>
      <c r="AA581" s="142" t="s">
        <v>8741</v>
      </c>
      <c r="AB581" s="144"/>
      <c r="AC581" s="144"/>
      <c r="AD581" s="142" t="s">
        <v>8753</v>
      </c>
      <c r="AE581" s="142" t="s">
        <v>2242</v>
      </c>
      <c r="AF581" s="142" t="s">
        <v>8754</v>
      </c>
      <c r="AG581" s="142" t="s">
        <v>8755</v>
      </c>
      <c r="AH581" s="142" t="s">
        <v>2166</v>
      </c>
      <c r="AI581" s="144"/>
      <c r="AJ581" s="156"/>
      <c r="AK581" s="156"/>
      <c r="AL581" s="156">
        <f t="shared" si="27"/>
        <v>0</v>
      </c>
      <c r="AM581" s="156"/>
      <c r="AN581" s="156"/>
      <c r="AO581" s="156"/>
      <c r="AP581" s="156"/>
      <c r="AQ581" s="156"/>
      <c r="AR581" s="156"/>
      <c r="AS581" s="156"/>
      <c r="AT581" s="156"/>
      <c r="AU581" s="156"/>
      <c r="AV581" s="156"/>
      <c r="AW581" s="156"/>
      <c r="AX581" s="242"/>
      <c r="AY581" s="243"/>
      <c r="AZ581" s="156">
        <f t="shared" si="28"/>
        <v>22</v>
      </c>
      <c r="BA581" s="156">
        <f t="shared" si="29"/>
        <v>22</v>
      </c>
      <c r="BB581" s="156">
        <f>VLOOKUP(A581,过21点!A:AS,45,0)</f>
        <v>1</v>
      </c>
      <c r="BC581" s="156">
        <f>VLOOKUP(A581,过21点!A:AT,46,0)</f>
        <v>5</v>
      </c>
      <c r="BD581" s="156"/>
      <c r="BE581" s="156">
        <f>VLOOKUP(A581,过21点!A:AV,48,0)</f>
        <v>0</v>
      </c>
      <c r="BF581" s="156"/>
      <c r="BG581" s="156"/>
    </row>
    <row r="582" customHeight="1" spans="1:59">
      <c r="A582" s="247" t="s">
        <v>8756</v>
      </c>
      <c r="B582" s="199" t="s">
        <v>53</v>
      </c>
      <c r="C582" s="199" t="s">
        <v>8711</v>
      </c>
      <c r="D582" s="199" t="s">
        <v>2735</v>
      </c>
      <c r="E582" s="142" t="s">
        <v>8757</v>
      </c>
      <c r="F582" s="142" t="s">
        <v>4585</v>
      </c>
      <c r="G582" s="144"/>
      <c r="H582" s="144"/>
      <c r="I582" s="142" t="s">
        <v>8758</v>
      </c>
      <c r="J582" s="142" t="s">
        <v>8759</v>
      </c>
      <c r="K582" s="142" t="s">
        <v>8760</v>
      </c>
      <c r="L582" s="142" t="s">
        <v>8761</v>
      </c>
      <c r="M582" s="142" t="s">
        <v>8762</v>
      </c>
      <c r="N582" s="144"/>
      <c r="O582" s="144"/>
      <c r="P582" s="155" t="s">
        <v>8763</v>
      </c>
      <c r="Q582" s="142" t="s">
        <v>8764</v>
      </c>
      <c r="R582" s="142" t="s">
        <v>8765</v>
      </c>
      <c r="S582" s="155" t="s">
        <v>8766</v>
      </c>
      <c r="T582" s="142" t="s">
        <v>8767</v>
      </c>
      <c r="U582" s="144"/>
      <c r="V582" s="144"/>
      <c r="W582" s="142" t="s">
        <v>8768</v>
      </c>
      <c r="X582" s="142" t="s">
        <v>8769</v>
      </c>
      <c r="Y582" s="142" t="s">
        <v>8770</v>
      </c>
      <c r="Z582" s="142" t="s">
        <v>3729</v>
      </c>
      <c r="AA582" s="142" t="s">
        <v>8771</v>
      </c>
      <c r="AB582" s="144"/>
      <c r="AC582" s="144"/>
      <c r="AD582" s="142" t="s">
        <v>8772</v>
      </c>
      <c r="AE582" s="142" t="s">
        <v>8773</v>
      </c>
      <c r="AF582" s="142" t="s">
        <v>8774</v>
      </c>
      <c r="AG582" s="142" t="s">
        <v>6352</v>
      </c>
      <c r="AH582" s="142" t="s">
        <v>8775</v>
      </c>
      <c r="AI582" s="144"/>
      <c r="AJ582" s="156"/>
      <c r="AK582" s="156"/>
      <c r="AL582" s="156">
        <f t="shared" si="27"/>
        <v>0</v>
      </c>
      <c r="AM582" s="156"/>
      <c r="AN582" s="156"/>
      <c r="AO582" s="156"/>
      <c r="AP582" s="156"/>
      <c r="AQ582" s="156"/>
      <c r="AR582" s="156"/>
      <c r="AS582" s="156"/>
      <c r="AT582" s="156"/>
      <c r="AU582" s="156"/>
      <c r="AV582" s="156"/>
      <c r="AW582" s="156"/>
      <c r="AX582" s="242"/>
      <c r="AY582" s="243"/>
      <c r="AZ582" s="156">
        <f t="shared" si="28"/>
        <v>22</v>
      </c>
      <c r="BA582" s="156">
        <f t="shared" si="29"/>
        <v>22</v>
      </c>
      <c r="BB582" s="156">
        <f>VLOOKUP(A582,过21点!A:AS,45,0)</f>
        <v>13</v>
      </c>
      <c r="BC582" s="156">
        <f>VLOOKUP(A582,过21点!A:AT,46,0)</f>
        <v>18</v>
      </c>
      <c r="BD582" s="156"/>
      <c r="BE582" s="156">
        <f>VLOOKUP(A582,过21点!A:AV,48,0)</f>
        <v>1.75</v>
      </c>
      <c r="BF582" s="156"/>
      <c r="BG582" s="156"/>
    </row>
    <row r="583" customHeight="1" spans="1:59">
      <c r="A583" s="247" t="s">
        <v>8776</v>
      </c>
      <c r="B583" s="199" t="s">
        <v>53</v>
      </c>
      <c r="C583" s="199" t="s">
        <v>8711</v>
      </c>
      <c r="D583" s="199" t="s">
        <v>4448</v>
      </c>
      <c r="E583" s="144" t="s">
        <v>2018</v>
      </c>
      <c r="F583" s="144" t="s">
        <v>5941</v>
      </c>
      <c r="G583" s="144"/>
      <c r="H583" s="144"/>
      <c r="I583" s="144" t="s">
        <v>8777</v>
      </c>
      <c r="J583" s="144" t="s">
        <v>8778</v>
      </c>
      <c r="K583" s="142" t="s">
        <v>4291</v>
      </c>
      <c r="L583" s="144" t="s">
        <v>8779</v>
      </c>
      <c r="M583" s="144" t="s">
        <v>5782</v>
      </c>
      <c r="N583" s="144"/>
      <c r="O583" s="144"/>
      <c r="P583" s="142" t="s">
        <v>5789</v>
      </c>
      <c r="Q583" s="144" t="s">
        <v>4583</v>
      </c>
      <c r="R583" s="144" t="s">
        <v>4540</v>
      </c>
      <c r="S583" s="142" t="s">
        <v>8780</v>
      </c>
      <c r="T583" s="142" t="s">
        <v>5066</v>
      </c>
      <c r="U583" s="144"/>
      <c r="V583" s="144"/>
      <c r="W583" s="142" t="s">
        <v>8781</v>
      </c>
      <c r="X583" s="142" t="s">
        <v>8782</v>
      </c>
      <c r="Y583" s="144" t="s">
        <v>929</v>
      </c>
      <c r="Z583" s="142" t="s">
        <v>8783</v>
      </c>
      <c r="AA583" s="144" t="s">
        <v>4973</v>
      </c>
      <c r="AB583" s="144"/>
      <c r="AC583" s="144"/>
      <c r="AD583" s="142" t="s">
        <v>8784</v>
      </c>
      <c r="AE583" s="142" t="s">
        <v>8785</v>
      </c>
      <c r="AF583" s="142" t="s">
        <v>8786</v>
      </c>
      <c r="AG583" s="142" t="s">
        <v>8787</v>
      </c>
      <c r="AH583" s="144" t="s">
        <v>8788</v>
      </c>
      <c r="AI583" s="144"/>
      <c r="AJ583" s="156"/>
      <c r="AK583" s="156"/>
      <c r="AL583" s="156">
        <f t="shared" si="27"/>
        <v>0</v>
      </c>
      <c r="AM583" s="156"/>
      <c r="AN583" s="156"/>
      <c r="AO583" s="156"/>
      <c r="AP583" s="156"/>
      <c r="AQ583" s="156"/>
      <c r="AR583" s="156"/>
      <c r="AS583" s="156"/>
      <c r="AT583" s="156"/>
      <c r="AU583" s="156"/>
      <c r="AV583" s="156"/>
      <c r="AW583" s="156"/>
      <c r="AX583" s="242"/>
      <c r="AY583" s="243"/>
      <c r="AZ583" s="156">
        <f t="shared" si="28"/>
        <v>22</v>
      </c>
      <c r="BA583" s="156">
        <f t="shared" si="29"/>
        <v>22</v>
      </c>
      <c r="BB583" s="156">
        <f>VLOOKUP(A583,过21点!A:AS,45,0)</f>
        <v>0</v>
      </c>
      <c r="BC583" s="156">
        <f>VLOOKUP(A583,过21点!A:AT,46,0)</f>
        <v>8</v>
      </c>
      <c r="BD583" s="156"/>
      <c r="BE583" s="156">
        <f>VLOOKUP(A583,过21点!A:AV,48,0)</f>
        <v>0</v>
      </c>
      <c r="BF583" s="156"/>
      <c r="BG583" s="156"/>
    </row>
    <row r="584" customHeight="1" spans="1:59">
      <c r="A584" s="247" t="s">
        <v>8789</v>
      </c>
      <c r="B584" s="199" t="s">
        <v>53</v>
      </c>
      <c r="C584" s="199" t="s">
        <v>8711</v>
      </c>
      <c r="D584" s="199" t="s">
        <v>4425</v>
      </c>
      <c r="E584" s="142" t="s">
        <v>6349</v>
      </c>
      <c r="F584" s="142" t="s">
        <v>8790</v>
      </c>
      <c r="G584" s="144"/>
      <c r="H584" s="144"/>
      <c r="I584" s="142" t="s">
        <v>127</v>
      </c>
      <c r="J584" s="142" t="s">
        <v>6008</v>
      </c>
      <c r="K584" s="142" t="s">
        <v>8791</v>
      </c>
      <c r="L584" s="142" t="s">
        <v>8792</v>
      </c>
      <c r="M584" s="142" t="s">
        <v>4603</v>
      </c>
      <c r="N584" s="144"/>
      <c r="O584" s="144"/>
      <c r="P584" s="142" t="s">
        <v>8793</v>
      </c>
      <c r="Q584" s="142" t="s">
        <v>8794</v>
      </c>
      <c r="R584" s="142" t="s">
        <v>8795</v>
      </c>
      <c r="S584" s="142" t="s">
        <v>8796</v>
      </c>
      <c r="T584" s="142" t="s">
        <v>8797</v>
      </c>
      <c r="U584" s="144"/>
      <c r="V584" s="144"/>
      <c r="W584" s="142" t="s">
        <v>8798</v>
      </c>
      <c r="X584" s="142" t="s">
        <v>8799</v>
      </c>
      <c r="Y584" s="142" t="s">
        <v>8800</v>
      </c>
      <c r="Z584" s="142" t="s">
        <v>8801</v>
      </c>
      <c r="AA584" s="142" t="s">
        <v>8802</v>
      </c>
      <c r="AB584" s="144"/>
      <c r="AC584" s="144"/>
      <c r="AD584" s="142" t="s">
        <v>8803</v>
      </c>
      <c r="AE584" s="142" t="s">
        <v>8804</v>
      </c>
      <c r="AF584" s="142" t="s">
        <v>8194</v>
      </c>
      <c r="AG584" s="155" t="s">
        <v>4374</v>
      </c>
      <c r="AH584" s="142" t="s">
        <v>4610</v>
      </c>
      <c r="AI584" s="144"/>
      <c r="AJ584" s="156"/>
      <c r="AK584" s="156"/>
      <c r="AL584" s="156">
        <f t="shared" si="27"/>
        <v>0</v>
      </c>
      <c r="AM584" s="156"/>
      <c r="AN584" s="156"/>
      <c r="AO584" s="156"/>
      <c r="AP584" s="156"/>
      <c r="AQ584" s="156"/>
      <c r="AR584" s="156"/>
      <c r="AS584" s="156"/>
      <c r="AT584" s="156"/>
      <c r="AU584" s="156"/>
      <c r="AV584" s="156"/>
      <c r="AW584" s="156"/>
      <c r="AX584" s="242"/>
      <c r="AY584" s="243"/>
      <c r="AZ584" s="156">
        <f t="shared" si="28"/>
        <v>22</v>
      </c>
      <c r="BA584" s="156">
        <f t="shared" si="29"/>
        <v>22</v>
      </c>
      <c r="BB584" s="156">
        <f>VLOOKUP(A584,过21点!A:AS,45,0)</f>
        <v>2</v>
      </c>
      <c r="BC584" s="156">
        <f>VLOOKUP(A584,过21点!A:AT,46,0)</f>
        <v>12</v>
      </c>
      <c r="BD584" s="156"/>
      <c r="BE584" s="156">
        <f>VLOOKUP(A584,过21点!A:AV,48,0)</f>
        <v>0</v>
      </c>
      <c r="BF584" s="156"/>
      <c r="BG584" s="156"/>
    </row>
    <row r="585" customHeight="1" spans="1:59">
      <c r="A585" s="247" t="s">
        <v>8805</v>
      </c>
      <c r="B585" s="199" t="s">
        <v>53</v>
      </c>
      <c r="C585" s="199" t="s">
        <v>8711</v>
      </c>
      <c r="D585" s="199" t="s">
        <v>4448</v>
      </c>
      <c r="E585" s="144"/>
      <c r="F585" s="144"/>
      <c r="G585" s="144"/>
      <c r="H585" s="144"/>
      <c r="I585" s="144"/>
      <c r="J585" s="142" t="s">
        <v>8806</v>
      </c>
      <c r="K585" s="144" t="s">
        <v>4182</v>
      </c>
      <c r="L585" s="144" t="s">
        <v>8807</v>
      </c>
      <c r="M585" s="144" t="s">
        <v>817</v>
      </c>
      <c r="N585" s="144"/>
      <c r="O585" s="144"/>
      <c r="P585" s="144" t="s">
        <v>8808</v>
      </c>
      <c r="Q585" s="144" t="s">
        <v>8809</v>
      </c>
      <c r="R585" s="144" t="s">
        <v>8810</v>
      </c>
      <c r="S585" s="144" t="s">
        <v>8811</v>
      </c>
      <c r="T585" s="144" t="s">
        <v>8812</v>
      </c>
      <c r="U585" s="144"/>
      <c r="V585" s="144"/>
      <c r="W585" s="144" t="s">
        <v>8813</v>
      </c>
      <c r="X585" s="144" t="s">
        <v>8814</v>
      </c>
      <c r="Y585" s="144" t="s">
        <v>1596</v>
      </c>
      <c r="Z585" s="144" t="s">
        <v>8815</v>
      </c>
      <c r="AA585" s="144" t="s">
        <v>8816</v>
      </c>
      <c r="AB585" s="144"/>
      <c r="AC585" s="144"/>
      <c r="AD585" s="144" t="s">
        <v>8817</v>
      </c>
      <c r="AE585" s="144" t="s">
        <v>8818</v>
      </c>
      <c r="AF585" s="144" t="s">
        <v>8812</v>
      </c>
      <c r="AG585" s="144" t="s">
        <v>4059</v>
      </c>
      <c r="AH585" s="144" t="s">
        <v>8819</v>
      </c>
      <c r="AI585" s="144"/>
      <c r="AJ585" s="156"/>
      <c r="AK585" s="156"/>
      <c r="AL585" s="156">
        <f t="shared" si="27"/>
        <v>0</v>
      </c>
      <c r="AM585" s="156"/>
      <c r="AN585" s="156"/>
      <c r="AO585" s="156"/>
      <c r="AP585" s="156"/>
      <c r="AQ585" s="156"/>
      <c r="AR585" s="156"/>
      <c r="AS585" s="156"/>
      <c r="AT585" s="156"/>
      <c r="AU585" s="156"/>
      <c r="AV585" s="156">
        <f>VLOOKUP(A585,入职!A:L,12,0)</f>
        <v>3</v>
      </c>
      <c r="AW585" s="156"/>
      <c r="AX585" s="242">
        <f>VLOOKUP(A585,入职!A:I,9,0)</f>
        <v>43165</v>
      </c>
      <c r="AY585" s="243"/>
      <c r="AZ585" s="156">
        <f t="shared" si="28"/>
        <v>19</v>
      </c>
      <c r="BA585" s="156">
        <f t="shared" si="29"/>
        <v>19</v>
      </c>
      <c r="BB585" s="156">
        <f>VLOOKUP(A585,过21点!A:AS,45,0)</f>
        <v>0</v>
      </c>
      <c r="BC585" s="156">
        <f>VLOOKUP(A585,过21点!A:AT,46,0)</f>
        <v>0</v>
      </c>
      <c r="BD585" s="156"/>
      <c r="BE585" s="156">
        <f>VLOOKUP(A585,过21点!A:AV,48,0)</f>
        <v>0</v>
      </c>
      <c r="BF585" s="156"/>
      <c r="BG585" s="156"/>
    </row>
    <row r="586" customHeight="1" spans="1:59">
      <c r="A586" s="247" t="s">
        <v>8820</v>
      </c>
      <c r="B586" s="199" t="s">
        <v>53</v>
      </c>
      <c r="C586" s="199" t="s">
        <v>8711</v>
      </c>
      <c r="D586" s="199" t="s">
        <v>4448</v>
      </c>
      <c r="E586" s="142" t="s">
        <v>8821</v>
      </c>
      <c r="F586" s="142" t="s">
        <v>6083</v>
      </c>
      <c r="G586" s="144"/>
      <c r="H586" s="144"/>
      <c r="I586" s="142" t="s">
        <v>8822</v>
      </c>
      <c r="J586" s="142" t="s">
        <v>8823</v>
      </c>
      <c r="K586" s="142" t="s">
        <v>2668</v>
      </c>
      <c r="L586" s="142" t="s">
        <v>8824</v>
      </c>
      <c r="M586" s="142" t="s">
        <v>2668</v>
      </c>
      <c r="N586" s="144"/>
      <c r="O586" s="144"/>
      <c r="P586" s="142" t="s">
        <v>8825</v>
      </c>
      <c r="Q586" s="142" t="s">
        <v>8826</v>
      </c>
      <c r="R586" s="142" t="s">
        <v>8827</v>
      </c>
      <c r="S586" s="142" t="s">
        <v>8828</v>
      </c>
      <c r="T586" s="142" t="s">
        <v>8829</v>
      </c>
      <c r="U586" s="144"/>
      <c r="V586" s="144"/>
      <c r="W586" s="142" t="s">
        <v>4696</v>
      </c>
      <c r="X586" s="155" t="s">
        <v>8830</v>
      </c>
      <c r="Y586" s="142" t="s">
        <v>8831</v>
      </c>
      <c r="Z586" s="142" t="s">
        <v>6323</v>
      </c>
      <c r="AA586" s="142" t="s">
        <v>8832</v>
      </c>
      <c r="AB586" s="144"/>
      <c r="AC586" s="144"/>
      <c r="AD586" s="142" t="s">
        <v>8833</v>
      </c>
      <c r="AE586" s="142" t="s">
        <v>8834</v>
      </c>
      <c r="AF586" s="142" t="s">
        <v>4874</v>
      </c>
      <c r="AG586" s="142" t="s">
        <v>8835</v>
      </c>
      <c r="AH586" s="142" t="s">
        <v>8836</v>
      </c>
      <c r="AI586" s="144"/>
      <c r="AJ586" s="156"/>
      <c r="AK586" s="156"/>
      <c r="AL586" s="156">
        <f t="shared" si="27"/>
        <v>0</v>
      </c>
      <c r="AM586" s="156"/>
      <c r="AN586" s="156"/>
      <c r="AO586" s="156"/>
      <c r="AP586" s="156"/>
      <c r="AQ586" s="156"/>
      <c r="AR586" s="156"/>
      <c r="AS586" s="156"/>
      <c r="AT586" s="156"/>
      <c r="AU586" s="156"/>
      <c r="AV586" s="156"/>
      <c r="AW586" s="156"/>
      <c r="AX586" s="242"/>
      <c r="AY586" s="243"/>
      <c r="AZ586" s="156">
        <f t="shared" si="28"/>
        <v>22</v>
      </c>
      <c r="BA586" s="156">
        <f t="shared" si="29"/>
        <v>22</v>
      </c>
      <c r="BB586" s="156">
        <f>VLOOKUP(A586,过21点!A:AS,45,0)</f>
        <v>8</v>
      </c>
      <c r="BC586" s="156">
        <f>VLOOKUP(A586,过21点!A:AT,46,0)</f>
        <v>18</v>
      </c>
      <c r="BD586" s="156"/>
      <c r="BE586" s="156">
        <f>VLOOKUP(A586,过21点!A:AV,48,0)</f>
        <v>0</v>
      </c>
      <c r="BF586" s="156"/>
      <c r="BG586" s="156"/>
    </row>
    <row r="587" customHeight="1" spans="1:59">
      <c r="A587" s="240" t="s">
        <v>8837</v>
      </c>
      <c r="B587" s="199" t="s">
        <v>53</v>
      </c>
      <c r="C587" s="199" t="s">
        <v>8711</v>
      </c>
      <c r="D587" s="199" t="s">
        <v>4448</v>
      </c>
      <c r="E587" s="142" t="s">
        <v>8838</v>
      </c>
      <c r="F587" s="142" t="s">
        <v>8839</v>
      </c>
      <c r="G587" s="144"/>
      <c r="H587" s="144"/>
      <c r="I587" s="141"/>
      <c r="J587" s="141"/>
      <c r="K587" s="141"/>
      <c r="L587" s="141"/>
      <c r="M587" s="141"/>
      <c r="N587" s="144"/>
      <c r="O587" s="144"/>
      <c r="P587" s="144"/>
      <c r="Q587" s="144"/>
      <c r="R587" s="144"/>
      <c r="S587" s="144"/>
      <c r="T587" s="144"/>
      <c r="U587" s="144"/>
      <c r="V587" s="144"/>
      <c r="W587" s="144"/>
      <c r="X587" s="144"/>
      <c r="Y587" s="144"/>
      <c r="Z587" s="144"/>
      <c r="AA587" s="144"/>
      <c r="AB587" s="144"/>
      <c r="AC587" s="144"/>
      <c r="AD587" s="144"/>
      <c r="AE587" s="144"/>
      <c r="AF587" s="144"/>
      <c r="AG587" s="144"/>
      <c r="AH587" s="144"/>
      <c r="AI587" s="144"/>
      <c r="AJ587" s="156"/>
      <c r="AK587" s="156"/>
      <c r="AL587" s="156">
        <f t="shared" si="27"/>
        <v>0</v>
      </c>
      <c r="AM587" s="156"/>
      <c r="AN587" s="156"/>
      <c r="AO587" s="156"/>
      <c r="AP587" s="156"/>
      <c r="AQ587" s="156"/>
      <c r="AR587" s="156"/>
      <c r="AS587" s="156"/>
      <c r="AT587" s="156"/>
      <c r="AU587" s="156"/>
      <c r="AV587" s="156">
        <f>VLOOKUP(A587,离职!A:D,4,0)</f>
        <v>20</v>
      </c>
      <c r="AW587" s="156"/>
      <c r="AX587" s="242"/>
      <c r="AY587" s="243">
        <f>VLOOKUP(A587,离职!A:C,3,0)</f>
        <v>43171</v>
      </c>
      <c r="AZ587" s="156">
        <f t="shared" si="28"/>
        <v>2</v>
      </c>
      <c r="BA587" s="156">
        <f t="shared" si="29"/>
        <v>2</v>
      </c>
      <c r="BB587" s="156">
        <f>VLOOKUP(A587,过21点!A:AS,45,0)</f>
        <v>0</v>
      </c>
      <c r="BC587" s="156">
        <f>VLOOKUP(A587,过21点!A:AT,46,0)</f>
        <v>0</v>
      </c>
      <c r="BD587" s="156"/>
      <c r="BE587" s="156">
        <f>VLOOKUP(A587,过21点!A:AV,48,0)</f>
        <v>0</v>
      </c>
      <c r="BF587" s="156"/>
      <c r="BG587" s="156"/>
    </row>
    <row r="588" customHeight="1" spans="1:59">
      <c r="A588" s="247" t="s">
        <v>8840</v>
      </c>
      <c r="B588" s="199" t="s">
        <v>53</v>
      </c>
      <c r="C588" s="199" t="s">
        <v>8711</v>
      </c>
      <c r="D588" s="199" t="s">
        <v>4448</v>
      </c>
      <c r="E588" s="142" t="s">
        <v>4507</v>
      </c>
      <c r="F588" s="142" t="s">
        <v>8841</v>
      </c>
      <c r="G588" s="144"/>
      <c r="H588" s="144"/>
      <c r="I588" s="142" t="s">
        <v>8842</v>
      </c>
      <c r="J588" s="142" t="s">
        <v>8843</v>
      </c>
      <c r="K588" s="142" t="s">
        <v>8844</v>
      </c>
      <c r="L588" s="142" t="s">
        <v>8845</v>
      </c>
      <c r="M588" s="142" t="s">
        <v>8846</v>
      </c>
      <c r="N588" s="144"/>
      <c r="O588" s="144"/>
      <c r="P588" s="142" t="s">
        <v>8847</v>
      </c>
      <c r="Q588" s="142" t="s">
        <v>8848</v>
      </c>
      <c r="R588" s="142" t="s">
        <v>8849</v>
      </c>
      <c r="S588" s="142" t="s">
        <v>8850</v>
      </c>
      <c r="T588" s="142" t="s">
        <v>8851</v>
      </c>
      <c r="U588" s="144"/>
      <c r="V588" s="144"/>
      <c r="W588" s="142" t="s">
        <v>8852</v>
      </c>
      <c r="X588" s="142" t="s">
        <v>8799</v>
      </c>
      <c r="Y588" s="142" t="s">
        <v>8853</v>
      </c>
      <c r="Z588" s="142" t="s">
        <v>8854</v>
      </c>
      <c r="AA588" s="142" t="s">
        <v>8737</v>
      </c>
      <c r="AB588" s="144"/>
      <c r="AC588" s="144"/>
      <c r="AD588" s="142" t="s">
        <v>8855</v>
      </c>
      <c r="AE588" s="142" t="s">
        <v>8856</v>
      </c>
      <c r="AF588" s="142" t="s">
        <v>8857</v>
      </c>
      <c r="AG588" s="142" t="s">
        <v>8858</v>
      </c>
      <c r="AH588" s="142" t="s">
        <v>8859</v>
      </c>
      <c r="AI588" s="144"/>
      <c r="AJ588" s="156"/>
      <c r="AK588" s="156"/>
      <c r="AL588" s="156">
        <f t="shared" si="27"/>
        <v>0</v>
      </c>
      <c r="AM588" s="156"/>
      <c r="AN588" s="156"/>
      <c r="AO588" s="156"/>
      <c r="AP588" s="156"/>
      <c r="AQ588" s="156"/>
      <c r="AR588" s="156"/>
      <c r="AS588" s="156"/>
      <c r="AT588" s="156"/>
      <c r="AU588" s="156"/>
      <c r="AV588" s="156"/>
      <c r="AW588" s="156"/>
      <c r="AX588" s="242"/>
      <c r="AY588" s="243"/>
      <c r="AZ588" s="156">
        <f t="shared" si="28"/>
        <v>22</v>
      </c>
      <c r="BA588" s="156">
        <f t="shared" si="29"/>
        <v>22</v>
      </c>
      <c r="BB588" s="156">
        <f>VLOOKUP(A588,过21点!A:AS,45,0)</f>
        <v>1</v>
      </c>
      <c r="BC588" s="156">
        <f>VLOOKUP(A588,过21点!A:AT,46,0)</f>
        <v>10</v>
      </c>
      <c r="BD588" s="156"/>
      <c r="BE588" s="156">
        <f>VLOOKUP(A588,过21点!A:AV,48,0)</f>
        <v>0</v>
      </c>
      <c r="BF588" s="156"/>
      <c r="BG588" s="156"/>
    </row>
    <row r="589" customHeight="1" spans="1:59">
      <c r="A589" s="247" t="s">
        <v>8860</v>
      </c>
      <c r="B589" s="199" t="s">
        <v>53</v>
      </c>
      <c r="C589" s="199" t="s">
        <v>8711</v>
      </c>
      <c r="D589" s="199" t="s">
        <v>4448</v>
      </c>
      <c r="E589" s="144" t="s">
        <v>8861</v>
      </c>
      <c r="F589" s="144" t="s">
        <v>307</v>
      </c>
      <c r="G589" s="144"/>
      <c r="H589" s="144"/>
      <c r="I589" s="142" t="s">
        <v>8862</v>
      </c>
      <c r="J589" s="144" t="s">
        <v>8863</v>
      </c>
      <c r="K589" s="142" t="s">
        <v>5098</v>
      </c>
      <c r="L589" s="142" t="s">
        <v>8864</v>
      </c>
      <c r="M589" s="142" t="s">
        <v>8865</v>
      </c>
      <c r="N589" s="144"/>
      <c r="O589" s="144"/>
      <c r="P589" s="142" t="s">
        <v>8866</v>
      </c>
      <c r="Q589" s="142" t="s">
        <v>8867</v>
      </c>
      <c r="R589" s="142" t="s">
        <v>3664</v>
      </c>
      <c r="S589" s="144" t="s">
        <v>834</v>
      </c>
      <c r="T589" s="144" t="s">
        <v>2059</v>
      </c>
      <c r="U589" s="144"/>
      <c r="V589" s="144"/>
      <c r="W589" s="142" t="s">
        <v>2093</v>
      </c>
      <c r="X589" s="144" t="s">
        <v>319</v>
      </c>
      <c r="Y589" s="142" t="s">
        <v>6672</v>
      </c>
      <c r="Z589" s="142" t="s">
        <v>8868</v>
      </c>
      <c r="AA589" s="142" t="s">
        <v>8869</v>
      </c>
      <c r="AB589" s="144"/>
      <c r="AC589" s="144"/>
      <c r="AD589" s="142" t="s">
        <v>8870</v>
      </c>
      <c r="AE589" s="144" t="s">
        <v>3524</v>
      </c>
      <c r="AF589" s="142" t="s">
        <v>8871</v>
      </c>
      <c r="AG589" s="142" t="s">
        <v>7703</v>
      </c>
      <c r="AH589" s="142" t="s">
        <v>7024</v>
      </c>
      <c r="AI589" s="144"/>
      <c r="AJ589" s="156"/>
      <c r="AK589" s="156"/>
      <c r="AL589" s="156">
        <f t="shared" si="27"/>
        <v>0</v>
      </c>
      <c r="AM589" s="156"/>
      <c r="AN589" s="156"/>
      <c r="AO589" s="156"/>
      <c r="AP589" s="156"/>
      <c r="AQ589" s="156"/>
      <c r="AR589" s="156"/>
      <c r="AS589" s="156"/>
      <c r="AT589" s="156"/>
      <c r="AU589" s="156"/>
      <c r="AV589" s="156"/>
      <c r="AW589" s="156"/>
      <c r="AX589" s="242"/>
      <c r="AY589" s="243"/>
      <c r="AZ589" s="156">
        <f t="shared" si="28"/>
        <v>22</v>
      </c>
      <c r="BA589" s="156">
        <f t="shared" si="29"/>
        <v>22</v>
      </c>
      <c r="BB589" s="156">
        <f>VLOOKUP(A589,过21点!A:AS,45,0)</f>
        <v>10</v>
      </c>
      <c r="BC589" s="156">
        <f>VLOOKUP(A589,过21点!A:AT,46,0)</f>
        <v>16</v>
      </c>
      <c r="BD589" s="156"/>
      <c r="BE589" s="156">
        <f>VLOOKUP(A589,过21点!A:AV,48,0)</f>
        <v>1.5</v>
      </c>
      <c r="BF589" s="156"/>
      <c r="BG589" s="156"/>
    </row>
    <row r="590" customHeight="1" spans="1:59">
      <c r="A590" s="240" t="s">
        <v>8872</v>
      </c>
      <c r="B590" s="199" t="s">
        <v>53</v>
      </c>
      <c r="C590" s="199" t="s">
        <v>8711</v>
      </c>
      <c r="D590" s="199" t="s">
        <v>4448</v>
      </c>
      <c r="E590" s="142" t="s">
        <v>8873</v>
      </c>
      <c r="F590" s="144" t="s">
        <v>8874</v>
      </c>
      <c r="G590" s="144"/>
      <c r="H590" s="144"/>
      <c r="I590" s="142" t="s">
        <v>8875</v>
      </c>
      <c r="J590" s="142" t="s">
        <v>8876</v>
      </c>
      <c r="K590" s="142" t="s">
        <v>8877</v>
      </c>
      <c r="L590" s="144" t="s">
        <v>4604</v>
      </c>
      <c r="M590" s="144"/>
      <c r="N590" s="144"/>
      <c r="O590" s="144"/>
      <c r="P590" s="144"/>
      <c r="Q590" s="144"/>
      <c r="R590" s="144"/>
      <c r="S590" s="144"/>
      <c r="T590" s="144"/>
      <c r="U590" s="144"/>
      <c r="V590" s="144"/>
      <c r="W590" s="144"/>
      <c r="X590" s="144"/>
      <c r="Y590" s="144"/>
      <c r="Z590" s="144"/>
      <c r="AA590" s="144"/>
      <c r="AB590" s="144"/>
      <c r="AC590" s="144"/>
      <c r="AD590" s="144"/>
      <c r="AE590" s="144"/>
      <c r="AF590" s="144"/>
      <c r="AG590" s="144"/>
      <c r="AH590" s="144"/>
      <c r="AI590" s="144"/>
      <c r="AJ590" s="156"/>
      <c r="AK590" s="156"/>
      <c r="AL590" s="156">
        <f t="shared" si="27"/>
        <v>0</v>
      </c>
      <c r="AM590" s="156"/>
      <c r="AN590" s="156"/>
      <c r="AO590" s="156"/>
      <c r="AP590" s="156"/>
      <c r="AQ590" s="156"/>
      <c r="AR590" s="156"/>
      <c r="AS590" s="156"/>
      <c r="AT590" s="156"/>
      <c r="AU590" s="156"/>
      <c r="AV590" s="156">
        <f>VLOOKUP(A590,离职!A:D,4,0)</f>
        <v>16</v>
      </c>
      <c r="AW590" s="156"/>
      <c r="AX590" s="242"/>
      <c r="AY590" s="243">
        <f>VLOOKUP(A590,离职!A:C,3,0)</f>
        <v>43167</v>
      </c>
      <c r="AZ590" s="156">
        <f t="shared" si="28"/>
        <v>6</v>
      </c>
      <c r="BA590" s="156">
        <f t="shared" si="29"/>
        <v>6</v>
      </c>
      <c r="BB590" s="156">
        <f>VLOOKUP(A590,过21点!A:AS,45,0)</f>
        <v>0</v>
      </c>
      <c r="BC590" s="156">
        <f>VLOOKUP(A590,过21点!A:AT,46,0)</f>
        <v>0</v>
      </c>
      <c r="BD590" s="156"/>
      <c r="BE590" s="156">
        <f>VLOOKUP(A590,过21点!A:AV,48,0)</f>
        <v>0</v>
      </c>
      <c r="BF590" s="156"/>
      <c r="BG590" s="156"/>
    </row>
    <row r="591" customHeight="1" spans="1:59">
      <c r="A591" s="247" t="s">
        <v>8878</v>
      </c>
      <c r="B591" s="199" t="s">
        <v>53</v>
      </c>
      <c r="C591" s="199" t="s">
        <v>8711</v>
      </c>
      <c r="D591" s="199" t="s">
        <v>4425</v>
      </c>
      <c r="E591" s="142" t="s">
        <v>8879</v>
      </c>
      <c r="F591" s="142" t="s">
        <v>8880</v>
      </c>
      <c r="G591" s="144"/>
      <c r="H591" s="144"/>
      <c r="I591" s="142" t="s">
        <v>8881</v>
      </c>
      <c r="J591" s="142" t="s">
        <v>8882</v>
      </c>
      <c r="K591" s="142" t="s">
        <v>8883</v>
      </c>
      <c r="L591" s="142" t="s">
        <v>8884</v>
      </c>
      <c r="M591" s="155" t="s">
        <v>6947</v>
      </c>
      <c r="N591" s="144"/>
      <c r="O591" s="144"/>
      <c r="P591" s="142" t="s">
        <v>8885</v>
      </c>
      <c r="Q591" s="142" t="s">
        <v>8479</v>
      </c>
      <c r="R591" s="142" t="s">
        <v>8886</v>
      </c>
      <c r="S591" s="142" t="s">
        <v>8887</v>
      </c>
      <c r="T591" s="155" t="s">
        <v>8888</v>
      </c>
      <c r="U591" s="144"/>
      <c r="V591" s="144"/>
      <c r="W591" s="142" t="s">
        <v>8889</v>
      </c>
      <c r="X591" s="142" t="s">
        <v>8890</v>
      </c>
      <c r="Y591" s="142" t="s">
        <v>8891</v>
      </c>
      <c r="Z591" s="142" t="s">
        <v>8892</v>
      </c>
      <c r="AA591" s="142" t="s">
        <v>5574</v>
      </c>
      <c r="AB591" s="144"/>
      <c r="AC591" s="144"/>
      <c r="AD591" s="142" t="s">
        <v>8893</v>
      </c>
      <c r="AE591" s="142" t="s">
        <v>8894</v>
      </c>
      <c r="AF591" s="142" t="s">
        <v>8895</v>
      </c>
      <c r="AG591" s="142" t="s">
        <v>8896</v>
      </c>
      <c r="AH591" s="142" t="s">
        <v>8737</v>
      </c>
      <c r="AI591" s="144"/>
      <c r="AJ591" s="156"/>
      <c r="AK591" s="156"/>
      <c r="AL591" s="156">
        <f t="shared" si="27"/>
        <v>0</v>
      </c>
      <c r="AM591" s="156"/>
      <c r="AN591" s="156"/>
      <c r="AO591" s="156"/>
      <c r="AP591" s="156"/>
      <c r="AQ591" s="156"/>
      <c r="AR591" s="156"/>
      <c r="AS591" s="156"/>
      <c r="AT591" s="156"/>
      <c r="AU591" s="156"/>
      <c r="AV591" s="156"/>
      <c r="AW591" s="156"/>
      <c r="AX591" s="242"/>
      <c r="AY591" s="243"/>
      <c r="AZ591" s="156">
        <f t="shared" si="28"/>
        <v>22</v>
      </c>
      <c r="BA591" s="156">
        <f t="shared" si="29"/>
        <v>22</v>
      </c>
      <c r="BB591" s="156">
        <f>VLOOKUP(A591,过21点!A:AS,45,0)</f>
        <v>2</v>
      </c>
      <c r="BC591" s="156">
        <f>VLOOKUP(A591,过21点!A:AT,46,0)</f>
        <v>3</v>
      </c>
      <c r="BD591" s="156"/>
      <c r="BE591" s="156">
        <f>VLOOKUP(A591,过21点!A:AV,48,0)</f>
        <v>0</v>
      </c>
      <c r="BF591" s="156"/>
      <c r="BG591" s="156"/>
    </row>
    <row r="592" customHeight="1" spans="1:59">
      <c r="A592" s="247" t="s">
        <v>8897</v>
      </c>
      <c r="B592" s="199" t="s">
        <v>53</v>
      </c>
      <c r="C592" s="199" t="s">
        <v>8711</v>
      </c>
      <c r="D592" s="199" t="s">
        <v>4448</v>
      </c>
      <c r="E592" s="144" t="s">
        <v>4772</v>
      </c>
      <c r="F592" s="144" t="s">
        <v>8898</v>
      </c>
      <c r="G592" s="144"/>
      <c r="H592" s="144"/>
      <c r="I592" s="144" t="s">
        <v>5068</v>
      </c>
      <c r="J592" s="144" t="s">
        <v>8899</v>
      </c>
      <c r="K592" s="155" t="s">
        <v>3454</v>
      </c>
      <c r="L592" s="144" t="s">
        <v>8900</v>
      </c>
      <c r="M592" s="144" t="s">
        <v>8901</v>
      </c>
      <c r="N592" s="144"/>
      <c r="O592" s="144"/>
      <c r="P592" s="144" t="s">
        <v>98</v>
      </c>
      <c r="Q592" s="144" t="s">
        <v>8902</v>
      </c>
      <c r="R592" s="144" t="s">
        <v>8903</v>
      </c>
      <c r="S592" s="144" t="s">
        <v>8904</v>
      </c>
      <c r="T592" s="144" t="s">
        <v>8905</v>
      </c>
      <c r="U592" s="144"/>
      <c r="V592" s="144"/>
      <c r="W592" s="144" t="s">
        <v>8906</v>
      </c>
      <c r="X592" s="144" t="s">
        <v>4178</v>
      </c>
      <c r="Y592" s="144" t="s">
        <v>6827</v>
      </c>
      <c r="Z592" s="144" t="s">
        <v>8145</v>
      </c>
      <c r="AA592" s="144" t="s">
        <v>8907</v>
      </c>
      <c r="AB592" s="144"/>
      <c r="AC592" s="144"/>
      <c r="AD592" s="144" t="s">
        <v>8908</v>
      </c>
      <c r="AE592" s="144" t="s">
        <v>8909</v>
      </c>
      <c r="AF592" s="144" t="s">
        <v>8910</v>
      </c>
      <c r="AG592" s="144" t="s">
        <v>8588</v>
      </c>
      <c r="AH592" s="144" t="s">
        <v>8911</v>
      </c>
      <c r="AI592" s="144"/>
      <c r="AJ592" s="156"/>
      <c r="AK592" s="156"/>
      <c r="AL592" s="156">
        <f t="shared" si="27"/>
        <v>0</v>
      </c>
      <c r="AM592" s="156"/>
      <c r="AN592" s="156"/>
      <c r="AO592" s="156"/>
      <c r="AP592" s="156"/>
      <c r="AQ592" s="156"/>
      <c r="AR592" s="156"/>
      <c r="AS592" s="156"/>
      <c r="AT592" s="156"/>
      <c r="AU592" s="156"/>
      <c r="AV592" s="156"/>
      <c r="AW592" s="156"/>
      <c r="AX592" s="242"/>
      <c r="AY592" s="243"/>
      <c r="AZ592" s="156">
        <f t="shared" si="28"/>
        <v>22</v>
      </c>
      <c r="BA592" s="156">
        <f t="shared" si="29"/>
        <v>22</v>
      </c>
      <c r="BB592" s="156">
        <f>VLOOKUP(A592,过21点!A:AS,45,0)</f>
        <v>7</v>
      </c>
      <c r="BC592" s="156">
        <f>VLOOKUP(A592,过21点!A:AT,46,0)</f>
        <v>13</v>
      </c>
      <c r="BD592" s="156"/>
      <c r="BE592" s="156">
        <f>VLOOKUP(A592,过21点!A:AV,48,0)</f>
        <v>1.625</v>
      </c>
      <c r="BF592" s="156"/>
      <c r="BG592" s="156"/>
    </row>
    <row r="593" customHeight="1" spans="1:59">
      <c r="A593" s="247" t="s">
        <v>8912</v>
      </c>
      <c r="B593" s="199" t="s">
        <v>53</v>
      </c>
      <c r="C593" s="199" t="s">
        <v>8711</v>
      </c>
      <c r="D593" s="199" t="s">
        <v>4448</v>
      </c>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44"/>
      <c r="AB593" s="144"/>
      <c r="AC593" s="144"/>
      <c r="AD593" s="144"/>
      <c r="AE593" s="142" t="s">
        <v>8913</v>
      </c>
      <c r="AF593" s="141"/>
      <c r="AG593" s="144" t="s">
        <v>4183</v>
      </c>
      <c r="AH593" s="144" t="s">
        <v>8914</v>
      </c>
      <c r="AI593" s="144"/>
      <c r="AJ593" s="156"/>
      <c r="AK593" s="156"/>
      <c r="AL593" s="156">
        <f t="shared" si="27"/>
        <v>0</v>
      </c>
      <c r="AM593" s="156">
        <v>1</v>
      </c>
      <c r="AN593" s="156"/>
      <c r="AO593" s="156"/>
      <c r="AP593" s="156"/>
      <c r="AQ593" s="156"/>
      <c r="AR593" s="156"/>
      <c r="AS593" s="156"/>
      <c r="AT593" s="156"/>
      <c r="AU593" s="156"/>
      <c r="AV593" s="156">
        <f>VLOOKUP(A593,入职!A:L,12,0)</f>
        <v>18</v>
      </c>
      <c r="AW593" s="156"/>
      <c r="AX593" s="242" t="str">
        <f>VLOOKUP(A593,入职!A:I,9,0)</f>
        <v>2018-03-27</v>
      </c>
      <c r="AY593" s="243"/>
      <c r="AZ593" s="156">
        <f t="shared" si="28"/>
        <v>3</v>
      </c>
      <c r="BA593" s="156">
        <f t="shared" si="29"/>
        <v>3</v>
      </c>
      <c r="BB593" s="156">
        <f>VLOOKUP(A593,过21点!A:AS,45,0)</f>
        <v>1</v>
      </c>
      <c r="BC593" s="156">
        <f>VLOOKUP(A593,过21点!A:AT,46,0)</f>
        <v>2</v>
      </c>
      <c r="BD593" s="156"/>
      <c r="BE593" s="156">
        <f>VLOOKUP(A593,过21点!A:AV,48,0)</f>
        <v>0</v>
      </c>
      <c r="BF593" s="156"/>
      <c r="BG593" s="156"/>
    </row>
    <row r="594" customHeight="1" spans="1:59">
      <c r="A594" s="247" t="s">
        <v>8915</v>
      </c>
      <c r="B594" s="199" t="s">
        <v>53</v>
      </c>
      <c r="C594" s="199" t="s">
        <v>8711</v>
      </c>
      <c r="D594" s="199" t="s">
        <v>4448</v>
      </c>
      <c r="E594" s="144" t="s">
        <v>1808</v>
      </c>
      <c r="F594" s="142" t="s">
        <v>4695</v>
      </c>
      <c r="G594" s="144"/>
      <c r="H594" s="144"/>
      <c r="I594" s="142" t="s">
        <v>4889</v>
      </c>
      <c r="J594" s="144" t="s">
        <v>8916</v>
      </c>
      <c r="K594" s="142" t="s">
        <v>8917</v>
      </c>
      <c r="L594" s="142" t="s">
        <v>2921</v>
      </c>
      <c r="M594" s="142" t="s">
        <v>8918</v>
      </c>
      <c r="N594" s="144"/>
      <c r="O594" s="144"/>
      <c r="P594" s="142" t="s">
        <v>6641</v>
      </c>
      <c r="Q594" s="142" t="s">
        <v>2922</v>
      </c>
      <c r="R594" s="155" t="s">
        <v>151</v>
      </c>
      <c r="S594" s="142" t="s">
        <v>8919</v>
      </c>
      <c r="T594" s="155" t="s">
        <v>500</v>
      </c>
      <c r="U594" s="144"/>
      <c r="V594" s="144"/>
      <c r="W594" s="142" t="s">
        <v>8920</v>
      </c>
      <c r="X594" s="142" t="s">
        <v>3484</v>
      </c>
      <c r="Y594" s="142" t="s">
        <v>3921</v>
      </c>
      <c r="Z594" s="144" t="s">
        <v>1288</v>
      </c>
      <c r="AA594" s="144" t="s">
        <v>2040</v>
      </c>
      <c r="AB594" s="144"/>
      <c r="AC594" s="144"/>
      <c r="AD594" s="144" t="s">
        <v>3721</v>
      </c>
      <c r="AE594" s="144" t="s">
        <v>8921</v>
      </c>
      <c r="AF594" s="155" t="s">
        <v>331</v>
      </c>
      <c r="AG594" s="155" t="s">
        <v>159</v>
      </c>
      <c r="AH594" s="142" t="s">
        <v>8922</v>
      </c>
      <c r="AI594" s="144"/>
      <c r="AJ594" s="156"/>
      <c r="AK594" s="156"/>
      <c r="AL594" s="156">
        <f t="shared" si="27"/>
        <v>0</v>
      </c>
      <c r="AM594" s="156"/>
      <c r="AN594" s="156"/>
      <c r="AO594" s="156"/>
      <c r="AP594" s="156"/>
      <c r="AQ594" s="156"/>
      <c r="AR594" s="156"/>
      <c r="AS594" s="156"/>
      <c r="AT594" s="156"/>
      <c r="AU594" s="156"/>
      <c r="AV594" s="156"/>
      <c r="AW594" s="156"/>
      <c r="AX594" s="242"/>
      <c r="AY594" s="243"/>
      <c r="AZ594" s="156">
        <f t="shared" si="28"/>
        <v>22</v>
      </c>
      <c r="BA594" s="156">
        <f t="shared" si="29"/>
        <v>22</v>
      </c>
      <c r="BB594" s="156">
        <f>VLOOKUP(A594,过21点!A:AS,45,0)</f>
        <v>0</v>
      </c>
      <c r="BC594" s="156">
        <f>VLOOKUP(A594,过21点!A:AT,46,0)</f>
        <v>3</v>
      </c>
      <c r="BD594" s="156"/>
      <c r="BE594" s="156">
        <f>VLOOKUP(A594,过21点!A:AV,48,0)</f>
        <v>0</v>
      </c>
      <c r="BF594" s="156"/>
      <c r="BG594" s="156"/>
    </row>
    <row r="595" customHeight="1" spans="1:59">
      <c r="A595" s="247" t="s">
        <v>8923</v>
      </c>
      <c r="B595" s="199" t="s">
        <v>53</v>
      </c>
      <c r="C595" s="199" t="s">
        <v>8711</v>
      </c>
      <c r="D595" s="199" t="s">
        <v>4448</v>
      </c>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2" t="s">
        <v>8924</v>
      </c>
      <c r="AA595" s="144" t="s">
        <v>639</v>
      </c>
      <c r="AB595" s="144"/>
      <c r="AC595" s="144"/>
      <c r="AD595" s="144" t="s">
        <v>2338</v>
      </c>
      <c r="AE595" s="144" t="s">
        <v>4513</v>
      </c>
      <c r="AF595" s="144" t="s">
        <v>4753</v>
      </c>
      <c r="AG595" s="144" t="s">
        <v>3903</v>
      </c>
      <c r="AH595" s="142" t="s">
        <v>5939</v>
      </c>
      <c r="AI595" s="144"/>
      <c r="AJ595" s="156"/>
      <c r="AK595" s="156"/>
      <c r="AL595" s="156">
        <f t="shared" si="27"/>
        <v>0</v>
      </c>
      <c r="AM595" s="156"/>
      <c r="AN595" s="156"/>
      <c r="AO595" s="156"/>
      <c r="AP595" s="156"/>
      <c r="AQ595" s="156"/>
      <c r="AR595" s="156"/>
      <c r="AS595" s="156"/>
      <c r="AT595" s="156"/>
      <c r="AU595" s="156"/>
      <c r="AV595" s="156">
        <f>VLOOKUP(A595,入职!A:L,12,0)</f>
        <v>15</v>
      </c>
      <c r="AW595" s="156"/>
      <c r="AX595" s="242">
        <f>VLOOKUP(A595,入职!A:I,9,0)</f>
        <v>43181</v>
      </c>
      <c r="AY595" s="243"/>
      <c r="AZ595" s="156">
        <f t="shared" si="28"/>
        <v>7</v>
      </c>
      <c r="BA595" s="156">
        <f t="shared" si="29"/>
        <v>7</v>
      </c>
      <c r="BB595" s="156">
        <f>VLOOKUP(A595,过21点!A:AS,45,0)</f>
        <v>0</v>
      </c>
      <c r="BC595" s="156">
        <f>VLOOKUP(A595,过21点!A:AT,46,0)</f>
        <v>2</v>
      </c>
      <c r="BD595" s="156"/>
      <c r="BE595" s="156">
        <f>VLOOKUP(A595,过21点!A:AV,48,0)</f>
        <v>0</v>
      </c>
      <c r="BF595" s="156"/>
      <c r="BG595" s="156"/>
    </row>
    <row r="596" customHeight="1" spans="1:59">
      <c r="A596" s="247" t="s">
        <v>8925</v>
      </c>
      <c r="B596" s="199" t="s">
        <v>53</v>
      </c>
      <c r="C596" s="199" t="s">
        <v>8926</v>
      </c>
      <c r="D596" s="199" t="s">
        <v>4448</v>
      </c>
      <c r="E596" s="142" t="s">
        <v>8927</v>
      </c>
      <c r="F596" s="142" t="s">
        <v>8928</v>
      </c>
      <c r="G596" s="144"/>
      <c r="H596" s="144"/>
      <c r="I596" s="142" t="s">
        <v>7532</v>
      </c>
      <c r="J596" s="142" t="s">
        <v>8929</v>
      </c>
      <c r="K596" s="142" t="s">
        <v>8930</v>
      </c>
      <c r="L596" s="142" t="s">
        <v>8931</v>
      </c>
      <c r="M596" s="142" t="s">
        <v>8932</v>
      </c>
      <c r="N596" s="144"/>
      <c r="O596" s="144"/>
      <c r="P596" s="142" t="s">
        <v>8933</v>
      </c>
      <c r="Q596" s="142" t="s">
        <v>8934</v>
      </c>
      <c r="R596" s="142" t="s">
        <v>8935</v>
      </c>
      <c r="S596" s="142" t="s">
        <v>8936</v>
      </c>
      <c r="T596" s="142" t="s">
        <v>8937</v>
      </c>
      <c r="U596" s="144"/>
      <c r="V596" s="144"/>
      <c r="W596" s="144" t="s">
        <v>8938</v>
      </c>
      <c r="X596" s="142" t="s">
        <v>8939</v>
      </c>
      <c r="Y596" s="142" t="s">
        <v>8940</v>
      </c>
      <c r="Z596" s="142" t="s">
        <v>8941</v>
      </c>
      <c r="AA596" s="142" t="s">
        <v>8942</v>
      </c>
      <c r="AB596" s="144"/>
      <c r="AC596" s="144"/>
      <c r="AD596" s="142" t="s">
        <v>8943</v>
      </c>
      <c r="AE596" s="142" t="s">
        <v>6083</v>
      </c>
      <c r="AF596" s="142" t="s">
        <v>8944</v>
      </c>
      <c r="AG596" s="142" t="s">
        <v>7531</v>
      </c>
      <c r="AH596" s="142" t="s">
        <v>7043</v>
      </c>
      <c r="AI596" s="144"/>
      <c r="AJ596" s="156"/>
      <c r="AK596" s="156"/>
      <c r="AL596" s="156">
        <f t="shared" si="27"/>
        <v>0</v>
      </c>
      <c r="AM596" s="156"/>
      <c r="AN596" s="156"/>
      <c r="AO596" s="156"/>
      <c r="AP596" s="156"/>
      <c r="AQ596" s="156"/>
      <c r="AR596" s="156"/>
      <c r="AS596" s="156"/>
      <c r="AT596" s="156"/>
      <c r="AU596" s="156"/>
      <c r="AV596" s="156"/>
      <c r="AW596" s="156"/>
      <c r="AX596" s="242"/>
      <c r="AY596" s="243"/>
      <c r="AZ596" s="156">
        <f t="shared" si="28"/>
        <v>22</v>
      </c>
      <c r="BA596" s="156">
        <f t="shared" si="29"/>
        <v>22</v>
      </c>
      <c r="BB596" s="156">
        <f>VLOOKUP(A596,过21点!A:AS,45,0)</f>
        <v>14</v>
      </c>
      <c r="BC596" s="156">
        <f>VLOOKUP(A596,过21点!A:AT,46,0)</f>
        <v>20</v>
      </c>
      <c r="BD596" s="156"/>
      <c r="BE596" s="156">
        <f>VLOOKUP(A596,过21点!A:AV,48,0)</f>
        <v>1.75</v>
      </c>
      <c r="BF596" s="156"/>
      <c r="BG596" s="156"/>
    </row>
    <row r="597" customHeight="1" spans="1:59">
      <c r="A597" s="247" t="s">
        <v>8945</v>
      </c>
      <c r="B597" s="199" t="s">
        <v>53</v>
      </c>
      <c r="C597" s="199" t="s">
        <v>8926</v>
      </c>
      <c r="D597" s="199" t="s">
        <v>2735</v>
      </c>
      <c r="E597" s="142" t="s">
        <v>8946</v>
      </c>
      <c r="F597" s="142" t="s">
        <v>8947</v>
      </c>
      <c r="G597" s="144"/>
      <c r="H597" s="144"/>
      <c r="I597" s="142" t="s">
        <v>8948</v>
      </c>
      <c r="J597" s="142" t="s">
        <v>8949</v>
      </c>
      <c r="K597" s="142" t="s">
        <v>8950</v>
      </c>
      <c r="L597" s="142" t="s">
        <v>8951</v>
      </c>
      <c r="M597" s="141" t="s">
        <v>8952</v>
      </c>
      <c r="N597" s="144"/>
      <c r="O597" s="144"/>
      <c r="P597" s="143"/>
      <c r="Q597" s="143"/>
      <c r="R597" s="143"/>
      <c r="S597" s="143"/>
      <c r="T597" s="143"/>
      <c r="U597" s="143"/>
      <c r="V597" s="143"/>
      <c r="W597" s="143"/>
      <c r="X597" s="143"/>
      <c r="Y597" s="143"/>
      <c r="Z597" s="141" t="s">
        <v>8952</v>
      </c>
      <c r="AA597" s="141" t="s">
        <v>8952</v>
      </c>
      <c r="AB597" s="144"/>
      <c r="AC597" s="144"/>
      <c r="AD597" s="142" t="s">
        <v>8953</v>
      </c>
      <c r="AE597" s="142" t="s">
        <v>8954</v>
      </c>
      <c r="AF597" s="144" t="s">
        <v>8955</v>
      </c>
      <c r="AG597" s="142" t="s">
        <v>8956</v>
      </c>
      <c r="AH597" s="142" t="s">
        <v>8957</v>
      </c>
      <c r="AI597" s="144"/>
      <c r="AJ597" s="156"/>
      <c r="AK597" s="156"/>
      <c r="AL597" s="156">
        <f t="shared" si="27"/>
        <v>0</v>
      </c>
      <c r="AM597" s="156">
        <f>VLOOKUP(A597,匹配!E:L,8,0)</f>
        <v>0</v>
      </c>
      <c r="AN597" s="156">
        <f>VLOOKUP(A597,匹配!E:F,2,0)</f>
        <v>0</v>
      </c>
      <c r="AO597" s="156"/>
      <c r="AP597" s="156">
        <f>VLOOKUP(A597,匹配!E:H,4,0)</f>
        <v>8</v>
      </c>
      <c r="AQ597" s="156">
        <f>VLOOKUP(A597,匹配!E:N,10,0)</f>
        <v>0</v>
      </c>
      <c r="AR597" s="156">
        <f>VLOOKUP(A597,匹配!E:I,5,0)</f>
        <v>0</v>
      </c>
      <c r="AS597" s="156">
        <f>VLOOKUP(A597,匹配!E:K,7,0)</f>
        <v>0</v>
      </c>
      <c r="AT597" s="156"/>
      <c r="AU597" s="156">
        <f>VLOOKUP(A597,匹配!E:M,9,0)</f>
        <v>0</v>
      </c>
      <c r="AV597" s="156"/>
      <c r="AW597" s="156"/>
      <c r="AX597" s="242"/>
      <c r="AY597" s="243"/>
      <c r="AZ597" s="156">
        <f t="shared" si="28"/>
        <v>14</v>
      </c>
      <c r="BA597" s="156">
        <f t="shared" si="29"/>
        <v>14</v>
      </c>
      <c r="BB597" s="156">
        <f>VLOOKUP(A597,过21点!A:AS,45,0)</f>
        <v>3</v>
      </c>
      <c r="BC597" s="156">
        <f>VLOOKUP(A597,过21点!A:AT,46,0)</f>
        <v>6</v>
      </c>
      <c r="BD597" s="156"/>
      <c r="BE597" s="156">
        <f>VLOOKUP(A597,过21点!A:AV,48,0)</f>
        <v>0</v>
      </c>
      <c r="BF597" s="156"/>
      <c r="BG597" s="156"/>
    </row>
    <row r="598" customHeight="1" spans="1:59">
      <c r="A598" s="247" t="s">
        <v>8958</v>
      </c>
      <c r="B598" s="199" t="s">
        <v>53</v>
      </c>
      <c r="C598" s="199" t="s">
        <v>8926</v>
      </c>
      <c r="D598" s="199" t="s">
        <v>4448</v>
      </c>
      <c r="E598" s="142" t="s">
        <v>8959</v>
      </c>
      <c r="F598" s="142" t="s">
        <v>8960</v>
      </c>
      <c r="G598" s="144"/>
      <c r="H598" s="144"/>
      <c r="I598" s="142" t="s">
        <v>8961</v>
      </c>
      <c r="J598" s="142" t="s">
        <v>8962</v>
      </c>
      <c r="K598" s="142" t="s">
        <v>8963</v>
      </c>
      <c r="L598" s="142" t="s">
        <v>8964</v>
      </c>
      <c r="M598" s="142" t="s">
        <v>8965</v>
      </c>
      <c r="N598" s="144"/>
      <c r="O598" s="144"/>
      <c r="P598" s="142" t="s">
        <v>8966</v>
      </c>
      <c r="Q598" s="142" t="s">
        <v>8967</v>
      </c>
      <c r="R598" s="142" t="s">
        <v>6210</v>
      </c>
      <c r="S598" s="142" t="s">
        <v>8968</v>
      </c>
      <c r="T598" s="142" t="s">
        <v>8969</v>
      </c>
      <c r="U598" s="144"/>
      <c r="V598" s="144"/>
      <c r="W598" s="142" t="s">
        <v>8970</v>
      </c>
      <c r="X598" s="142" t="s">
        <v>8971</v>
      </c>
      <c r="Y598" s="142" t="s">
        <v>8202</v>
      </c>
      <c r="Z598" s="142" t="s">
        <v>8972</v>
      </c>
      <c r="AA598" s="142" t="s">
        <v>8973</v>
      </c>
      <c r="AB598" s="144"/>
      <c r="AC598" s="144"/>
      <c r="AD598" s="142" t="s">
        <v>8974</v>
      </c>
      <c r="AE598" s="142" t="s">
        <v>8975</v>
      </c>
      <c r="AF598" s="142" t="s">
        <v>8976</v>
      </c>
      <c r="AG598" s="155" t="s">
        <v>6947</v>
      </c>
      <c r="AH598" s="142" t="s">
        <v>8977</v>
      </c>
      <c r="AI598" s="144"/>
      <c r="AJ598" s="156"/>
      <c r="AK598" s="156"/>
      <c r="AL598" s="156">
        <f t="shared" si="27"/>
        <v>0</v>
      </c>
      <c r="AM598" s="156"/>
      <c r="AN598" s="156"/>
      <c r="AO598" s="156"/>
      <c r="AP598" s="156"/>
      <c r="AQ598" s="156"/>
      <c r="AR598" s="156"/>
      <c r="AS598" s="156"/>
      <c r="AT598" s="156"/>
      <c r="AU598" s="156"/>
      <c r="AV598" s="156"/>
      <c r="AW598" s="156"/>
      <c r="AX598" s="242"/>
      <c r="AY598" s="243"/>
      <c r="AZ598" s="156">
        <f t="shared" si="28"/>
        <v>22</v>
      </c>
      <c r="BA598" s="156">
        <f t="shared" si="29"/>
        <v>22</v>
      </c>
      <c r="BB598" s="156">
        <f>VLOOKUP(A598,过21点!A:AS,45,0)</f>
        <v>5</v>
      </c>
      <c r="BC598" s="156">
        <f>VLOOKUP(A598,过21点!A:AT,46,0)</f>
        <v>12</v>
      </c>
      <c r="BD598" s="156"/>
      <c r="BE598" s="156">
        <f>VLOOKUP(A598,过21点!A:AV,48,0)</f>
        <v>0.125</v>
      </c>
      <c r="BF598" s="156"/>
      <c r="BG598" s="156"/>
    </row>
    <row r="599" customHeight="1" spans="1:59">
      <c r="A599" s="247" t="s">
        <v>8978</v>
      </c>
      <c r="B599" s="199" t="s">
        <v>53</v>
      </c>
      <c r="C599" s="199" t="s">
        <v>8926</v>
      </c>
      <c r="D599" s="199" t="s">
        <v>4448</v>
      </c>
      <c r="E599" s="142" t="s">
        <v>8979</v>
      </c>
      <c r="F599" s="155" t="s">
        <v>8570</v>
      </c>
      <c r="G599" s="144"/>
      <c r="H599" s="144"/>
      <c r="I599" s="142" t="s">
        <v>6015</v>
      </c>
      <c r="J599" s="142" t="s">
        <v>8980</v>
      </c>
      <c r="K599" s="142" t="s">
        <v>8981</v>
      </c>
      <c r="L599" s="142" t="s">
        <v>8982</v>
      </c>
      <c r="M599" s="142" t="s">
        <v>8983</v>
      </c>
      <c r="N599" s="144"/>
      <c r="O599" s="144"/>
      <c r="P599" s="142" t="s">
        <v>8984</v>
      </c>
      <c r="Q599" s="142" t="s">
        <v>8985</v>
      </c>
      <c r="R599" s="155" t="s">
        <v>8986</v>
      </c>
      <c r="S599" s="142" t="s">
        <v>8987</v>
      </c>
      <c r="T599" s="142" t="s">
        <v>8988</v>
      </c>
      <c r="U599" s="144"/>
      <c r="V599" s="144"/>
      <c r="W599" s="142" t="s">
        <v>8989</v>
      </c>
      <c r="X599" s="144" t="s">
        <v>8990</v>
      </c>
      <c r="Y599" s="142" t="s">
        <v>8991</v>
      </c>
      <c r="Z599" s="142" t="s">
        <v>8992</v>
      </c>
      <c r="AA599" s="142" t="s">
        <v>8993</v>
      </c>
      <c r="AB599" s="144"/>
      <c r="AC599" s="144"/>
      <c r="AD599" s="142" t="s">
        <v>8994</v>
      </c>
      <c r="AE599" s="142" t="s">
        <v>7054</v>
      </c>
      <c r="AF599" s="142" t="s">
        <v>5179</v>
      </c>
      <c r="AG599" s="142" t="s">
        <v>8995</v>
      </c>
      <c r="AH599" s="142" t="s">
        <v>8996</v>
      </c>
      <c r="AI599" s="144"/>
      <c r="AJ599" s="156"/>
      <c r="AK599" s="156"/>
      <c r="AL599" s="156">
        <f t="shared" si="27"/>
        <v>0</v>
      </c>
      <c r="AM599" s="156"/>
      <c r="AN599" s="156"/>
      <c r="AO599" s="156"/>
      <c r="AP599" s="156"/>
      <c r="AQ599" s="156"/>
      <c r="AR599" s="156"/>
      <c r="AS599" s="156"/>
      <c r="AT599" s="156"/>
      <c r="AU599" s="156"/>
      <c r="AV599" s="156"/>
      <c r="AW599" s="156"/>
      <c r="AX599" s="242"/>
      <c r="AY599" s="243"/>
      <c r="AZ599" s="156">
        <f t="shared" si="28"/>
        <v>22</v>
      </c>
      <c r="BA599" s="156">
        <f t="shared" si="29"/>
        <v>22</v>
      </c>
      <c r="BB599" s="156">
        <f>VLOOKUP(A599,过21点!A:AS,45,0)</f>
        <v>3</v>
      </c>
      <c r="BC599" s="156">
        <f>VLOOKUP(A599,过21点!A:AT,46,0)</f>
        <v>12</v>
      </c>
      <c r="BD599" s="156"/>
      <c r="BE599" s="156">
        <f>VLOOKUP(A599,过21点!A:AV,48,0)</f>
        <v>0</v>
      </c>
      <c r="BF599" s="156"/>
      <c r="BG599" s="156"/>
    </row>
    <row r="600" customHeight="1" spans="1:59">
      <c r="A600" s="247" t="s">
        <v>8997</v>
      </c>
      <c r="B600" s="199" t="s">
        <v>53</v>
      </c>
      <c r="C600" s="199" t="s">
        <v>8926</v>
      </c>
      <c r="D600" s="199" t="s">
        <v>4448</v>
      </c>
      <c r="E600" s="144" t="s">
        <v>2550</v>
      </c>
      <c r="F600" s="142" t="s">
        <v>8998</v>
      </c>
      <c r="G600" s="144"/>
      <c r="H600" s="144"/>
      <c r="I600" s="142" t="s">
        <v>8999</v>
      </c>
      <c r="J600" s="142" t="s">
        <v>9000</v>
      </c>
      <c r="K600" s="144" t="s">
        <v>9001</v>
      </c>
      <c r="L600" s="142" t="s">
        <v>9002</v>
      </c>
      <c r="M600" s="142" t="s">
        <v>9003</v>
      </c>
      <c r="N600" s="144"/>
      <c r="O600" s="144"/>
      <c r="P600" s="142" t="s">
        <v>6333</v>
      </c>
      <c r="Q600" s="142" t="s">
        <v>6206</v>
      </c>
      <c r="R600" s="144" t="s">
        <v>9004</v>
      </c>
      <c r="S600" s="142" t="s">
        <v>9005</v>
      </c>
      <c r="T600" s="142" t="s">
        <v>9006</v>
      </c>
      <c r="U600" s="144"/>
      <c r="V600" s="144"/>
      <c r="W600" s="142" t="s">
        <v>9007</v>
      </c>
      <c r="X600" s="142" t="s">
        <v>9008</v>
      </c>
      <c r="Y600" s="142" t="s">
        <v>9009</v>
      </c>
      <c r="Z600" s="142" t="s">
        <v>9010</v>
      </c>
      <c r="AA600" s="142" t="s">
        <v>9011</v>
      </c>
      <c r="AB600" s="144"/>
      <c r="AC600" s="144"/>
      <c r="AD600" s="142" t="s">
        <v>9012</v>
      </c>
      <c r="AE600" s="142" t="s">
        <v>9013</v>
      </c>
      <c r="AF600" s="144" t="s">
        <v>2286</v>
      </c>
      <c r="AG600" s="142" t="s">
        <v>9014</v>
      </c>
      <c r="AH600" s="142" t="s">
        <v>9015</v>
      </c>
      <c r="AI600" s="144"/>
      <c r="AJ600" s="156"/>
      <c r="AK600" s="156"/>
      <c r="AL600" s="156">
        <f t="shared" si="27"/>
        <v>0</v>
      </c>
      <c r="AM600" s="156"/>
      <c r="AN600" s="156"/>
      <c r="AO600" s="156"/>
      <c r="AP600" s="156"/>
      <c r="AQ600" s="156"/>
      <c r="AR600" s="156"/>
      <c r="AS600" s="156"/>
      <c r="AT600" s="156"/>
      <c r="AU600" s="156"/>
      <c r="AV600" s="156"/>
      <c r="AW600" s="156"/>
      <c r="AX600" s="242"/>
      <c r="AY600" s="243"/>
      <c r="AZ600" s="156">
        <f t="shared" si="28"/>
        <v>22</v>
      </c>
      <c r="BA600" s="156">
        <f t="shared" si="29"/>
        <v>22</v>
      </c>
      <c r="BB600" s="156">
        <f>VLOOKUP(A600,过21点!A:AS,45,0)</f>
        <v>12</v>
      </c>
      <c r="BC600" s="156">
        <f>VLOOKUP(A600,过21点!A:AT,46,0)</f>
        <v>14</v>
      </c>
      <c r="BD600" s="156"/>
      <c r="BE600" s="156">
        <f>VLOOKUP(A600,过21点!A:AV,48,0)</f>
        <v>0.875</v>
      </c>
      <c r="BF600" s="156"/>
      <c r="BG600" s="156"/>
    </row>
    <row r="601" customHeight="1" spans="1:59">
      <c r="A601" s="247" t="s">
        <v>9016</v>
      </c>
      <c r="B601" s="199" t="s">
        <v>53</v>
      </c>
      <c r="C601" s="199" t="s">
        <v>9017</v>
      </c>
      <c r="D601" s="199" t="s">
        <v>9018</v>
      </c>
      <c r="E601" s="142" t="s">
        <v>9019</v>
      </c>
      <c r="F601" s="142" t="s">
        <v>9020</v>
      </c>
      <c r="G601" s="144"/>
      <c r="H601" s="144"/>
      <c r="I601" s="142" t="s">
        <v>9021</v>
      </c>
      <c r="J601" s="142" t="s">
        <v>9022</v>
      </c>
      <c r="K601" s="142" t="s">
        <v>9023</v>
      </c>
      <c r="L601" s="142" t="s">
        <v>9024</v>
      </c>
      <c r="M601" s="142" t="s">
        <v>9025</v>
      </c>
      <c r="N601" s="144"/>
      <c r="O601" s="144"/>
      <c r="P601" s="142" t="s">
        <v>9026</v>
      </c>
      <c r="Q601" s="142" t="s">
        <v>9027</v>
      </c>
      <c r="R601" s="142" t="s">
        <v>9028</v>
      </c>
      <c r="S601" s="142" t="s">
        <v>9029</v>
      </c>
      <c r="T601" s="142" t="s">
        <v>9030</v>
      </c>
      <c r="U601" s="144"/>
      <c r="V601" s="144"/>
      <c r="W601" s="142" t="s">
        <v>9031</v>
      </c>
      <c r="X601" s="142" t="s">
        <v>9032</v>
      </c>
      <c r="Y601" s="142" t="s">
        <v>9033</v>
      </c>
      <c r="Z601" s="142" t="s">
        <v>9034</v>
      </c>
      <c r="AA601" s="142" t="s">
        <v>9035</v>
      </c>
      <c r="AB601" s="144"/>
      <c r="AC601" s="144"/>
      <c r="AD601" s="142" t="s">
        <v>9036</v>
      </c>
      <c r="AE601" s="142" t="s">
        <v>9037</v>
      </c>
      <c r="AF601" s="142" t="s">
        <v>9038</v>
      </c>
      <c r="AG601" s="142" t="s">
        <v>6505</v>
      </c>
      <c r="AH601" s="141"/>
      <c r="AI601" s="144"/>
      <c r="AJ601" s="156"/>
      <c r="AK601" s="156"/>
      <c r="AL601" s="156">
        <f t="shared" si="27"/>
        <v>0</v>
      </c>
      <c r="AM601" s="156"/>
      <c r="AN601" s="156"/>
      <c r="AO601" s="156"/>
      <c r="AP601" s="156"/>
      <c r="AQ601" s="156"/>
      <c r="AR601" s="156"/>
      <c r="AS601" s="156"/>
      <c r="AT601" s="156"/>
      <c r="AU601" s="156"/>
      <c r="AV601" s="156"/>
      <c r="AW601" s="156"/>
      <c r="AX601" s="242"/>
      <c r="AY601" s="243"/>
      <c r="AZ601" s="156">
        <f t="shared" si="28"/>
        <v>22</v>
      </c>
      <c r="BA601" s="156">
        <f t="shared" si="29"/>
        <v>22</v>
      </c>
      <c r="BB601" s="156">
        <f>VLOOKUP(A601,过21点!A:AS,45,0)</f>
        <v>12</v>
      </c>
      <c r="BC601" s="156">
        <f>VLOOKUP(A601,过21点!A:AT,46,0)</f>
        <v>15</v>
      </c>
      <c r="BD601" s="156"/>
      <c r="BE601" s="156">
        <f>VLOOKUP(A601,过21点!A:AV,48,0)</f>
        <v>1</v>
      </c>
      <c r="BF601" s="156"/>
      <c r="BG601" s="156"/>
    </row>
    <row r="602" customHeight="1" spans="1:59">
      <c r="A602" s="247" t="s">
        <v>9039</v>
      </c>
      <c r="B602" s="199" t="s">
        <v>53</v>
      </c>
      <c r="C602" s="199" t="s">
        <v>9017</v>
      </c>
      <c r="D602" s="199" t="s">
        <v>294</v>
      </c>
      <c r="E602" s="142" t="s">
        <v>9040</v>
      </c>
      <c r="F602" s="142" t="s">
        <v>8192</v>
      </c>
      <c r="G602" s="144"/>
      <c r="H602" s="144"/>
      <c r="I602" s="142" t="s">
        <v>9041</v>
      </c>
      <c r="J602" s="142" t="s">
        <v>9042</v>
      </c>
      <c r="K602" s="142" t="s">
        <v>9043</v>
      </c>
      <c r="L602" s="142" t="s">
        <v>9044</v>
      </c>
      <c r="M602" s="142" t="s">
        <v>9045</v>
      </c>
      <c r="N602" s="144"/>
      <c r="O602" s="144"/>
      <c r="P602" s="142" t="s">
        <v>9046</v>
      </c>
      <c r="Q602" s="142" t="s">
        <v>9047</v>
      </c>
      <c r="R602" s="142" t="s">
        <v>9048</v>
      </c>
      <c r="S602" s="142" t="s">
        <v>9049</v>
      </c>
      <c r="T602" s="142" t="s">
        <v>9050</v>
      </c>
      <c r="U602" s="144"/>
      <c r="V602" s="144"/>
      <c r="W602" s="142" t="s">
        <v>9051</v>
      </c>
      <c r="X602" s="142" t="s">
        <v>6208</v>
      </c>
      <c r="Y602" s="142" t="s">
        <v>9052</v>
      </c>
      <c r="Z602" s="142" t="s">
        <v>9053</v>
      </c>
      <c r="AA602" s="142" t="s">
        <v>9054</v>
      </c>
      <c r="AB602" s="144"/>
      <c r="AC602" s="144"/>
      <c r="AD602" s="142" t="s">
        <v>9043</v>
      </c>
      <c r="AE602" s="142" t="s">
        <v>4466</v>
      </c>
      <c r="AF602" s="142" t="s">
        <v>9055</v>
      </c>
      <c r="AG602" s="142" t="s">
        <v>9056</v>
      </c>
      <c r="AH602" s="142" t="s">
        <v>9057</v>
      </c>
      <c r="AI602" s="144"/>
      <c r="AJ602" s="156"/>
      <c r="AK602" s="156"/>
      <c r="AL602" s="156">
        <f t="shared" si="27"/>
        <v>0</v>
      </c>
      <c r="AM602" s="156"/>
      <c r="AN602" s="156"/>
      <c r="AO602" s="156"/>
      <c r="AP602" s="156"/>
      <c r="AQ602" s="156"/>
      <c r="AR602" s="156"/>
      <c r="AS602" s="156"/>
      <c r="AT602" s="156"/>
      <c r="AU602" s="156"/>
      <c r="AV602" s="156"/>
      <c r="AW602" s="156"/>
      <c r="AX602" s="242"/>
      <c r="AY602" s="243"/>
      <c r="AZ602" s="156">
        <f t="shared" si="28"/>
        <v>22</v>
      </c>
      <c r="BA602" s="156">
        <f t="shared" si="29"/>
        <v>22</v>
      </c>
      <c r="BB602" s="156">
        <f>VLOOKUP(A602,过21点!A:AS,45,0)</f>
        <v>15</v>
      </c>
      <c r="BC602" s="156">
        <f>VLOOKUP(A602,过21点!A:AT,46,0)</f>
        <v>20</v>
      </c>
      <c r="BD602" s="156"/>
      <c r="BE602" s="156">
        <f>VLOOKUP(A602,过21点!A:AV,48,0)</f>
        <v>0.75</v>
      </c>
      <c r="BF602" s="156"/>
      <c r="BG602" s="156"/>
    </row>
    <row r="603" customHeight="1" spans="1:59">
      <c r="A603" s="247" t="s">
        <v>9058</v>
      </c>
      <c r="B603" s="199" t="s">
        <v>53</v>
      </c>
      <c r="C603" s="199" t="s">
        <v>9017</v>
      </c>
      <c r="D603" s="199" t="s">
        <v>9059</v>
      </c>
      <c r="E603" s="142" t="s">
        <v>8398</v>
      </c>
      <c r="F603" s="142" t="s">
        <v>9060</v>
      </c>
      <c r="G603" s="144"/>
      <c r="H603" s="144"/>
      <c r="I603" s="144" t="s">
        <v>4822</v>
      </c>
      <c r="J603" s="142" t="s">
        <v>6987</v>
      </c>
      <c r="K603" s="142" t="s">
        <v>9061</v>
      </c>
      <c r="L603" s="142" t="s">
        <v>9062</v>
      </c>
      <c r="M603" s="142" t="s">
        <v>9063</v>
      </c>
      <c r="N603" s="144"/>
      <c r="O603" s="144"/>
      <c r="P603" s="142" t="s">
        <v>7598</v>
      </c>
      <c r="Q603" s="142" t="s">
        <v>9064</v>
      </c>
      <c r="R603" s="142" t="s">
        <v>3059</v>
      </c>
      <c r="S603" s="142" t="s">
        <v>9065</v>
      </c>
      <c r="T603" s="144" t="s">
        <v>9066</v>
      </c>
      <c r="U603" s="144"/>
      <c r="V603" s="144"/>
      <c r="W603" s="144" t="s">
        <v>9067</v>
      </c>
      <c r="X603" s="142" t="s">
        <v>9068</v>
      </c>
      <c r="Y603" s="142" t="s">
        <v>9069</v>
      </c>
      <c r="Z603" s="144" t="s">
        <v>9070</v>
      </c>
      <c r="AA603" s="142" t="s">
        <v>9071</v>
      </c>
      <c r="AB603" s="144"/>
      <c r="AC603" s="144"/>
      <c r="AD603" s="144" t="s">
        <v>9072</v>
      </c>
      <c r="AE603" s="144" t="s">
        <v>9073</v>
      </c>
      <c r="AF603" s="144" t="s">
        <v>9074</v>
      </c>
      <c r="AG603" s="142" t="s">
        <v>7194</v>
      </c>
      <c r="AH603" s="142" t="s">
        <v>9075</v>
      </c>
      <c r="AI603" s="144"/>
      <c r="AJ603" s="156"/>
      <c r="AK603" s="156"/>
      <c r="AL603" s="156">
        <f t="shared" si="27"/>
        <v>0</v>
      </c>
      <c r="AM603" s="156"/>
      <c r="AN603" s="156"/>
      <c r="AO603" s="156"/>
      <c r="AP603" s="156"/>
      <c r="AQ603" s="156"/>
      <c r="AR603" s="156"/>
      <c r="AS603" s="156"/>
      <c r="AT603" s="156"/>
      <c r="AU603" s="156"/>
      <c r="AV603" s="156"/>
      <c r="AW603" s="156"/>
      <c r="AX603" s="242"/>
      <c r="AY603" s="243"/>
      <c r="AZ603" s="156">
        <f t="shared" si="28"/>
        <v>22</v>
      </c>
      <c r="BA603" s="156">
        <f t="shared" si="29"/>
        <v>22</v>
      </c>
      <c r="BB603" s="156">
        <f>VLOOKUP(A603,过21点!A:AS,45,0)</f>
        <v>12</v>
      </c>
      <c r="BC603" s="156">
        <f>VLOOKUP(A603,过21点!A:AT,46,0)</f>
        <v>18</v>
      </c>
      <c r="BD603" s="156"/>
      <c r="BE603" s="156">
        <f>VLOOKUP(A603,过21点!A:AV,48,0)</f>
        <v>1.25</v>
      </c>
      <c r="BF603" s="156"/>
      <c r="BG603" s="156"/>
    </row>
    <row r="604" customHeight="1" spans="1:59">
      <c r="A604" s="247" t="s">
        <v>9076</v>
      </c>
      <c r="B604" s="199" t="s">
        <v>53</v>
      </c>
      <c r="C604" s="199" t="s">
        <v>9017</v>
      </c>
      <c r="D604" s="199" t="s">
        <v>4448</v>
      </c>
      <c r="E604" s="142" t="s">
        <v>9077</v>
      </c>
      <c r="F604" s="142" t="s">
        <v>9078</v>
      </c>
      <c r="G604" s="144"/>
      <c r="H604" s="144"/>
      <c r="I604" s="142" t="s">
        <v>9079</v>
      </c>
      <c r="J604" s="143" t="s">
        <v>3605</v>
      </c>
      <c r="K604" s="142" t="s">
        <v>9080</v>
      </c>
      <c r="L604" s="142" t="s">
        <v>9081</v>
      </c>
      <c r="M604" s="144" t="s">
        <v>5684</v>
      </c>
      <c r="N604" s="144"/>
      <c r="O604" s="144"/>
      <c r="P604" s="142" t="s">
        <v>9082</v>
      </c>
      <c r="Q604" s="142" t="s">
        <v>9083</v>
      </c>
      <c r="R604" s="144" t="s">
        <v>9084</v>
      </c>
      <c r="S604" s="144" t="s">
        <v>9085</v>
      </c>
      <c r="T604" s="142" t="s">
        <v>9086</v>
      </c>
      <c r="U604" s="144"/>
      <c r="V604" s="144"/>
      <c r="W604" s="144" t="s">
        <v>9087</v>
      </c>
      <c r="X604" s="142" t="s">
        <v>9088</v>
      </c>
      <c r="Y604" s="142" t="s">
        <v>9089</v>
      </c>
      <c r="Z604" s="144" t="s">
        <v>9090</v>
      </c>
      <c r="AA604" s="144" t="s">
        <v>9091</v>
      </c>
      <c r="AB604" s="144"/>
      <c r="AC604" s="144"/>
      <c r="AD604" s="142" t="s">
        <v>9092</v>
      </c>
      <c r="AE604" s="144" t="s">
        <v>9093</v>
      </c>
      <c r="AF604" s="144" t="s">
        <v>9094</v>
      </c>
      <c r="AG604" s="142" t="s">
        <v>9095</v>
      </c>
      <c r="AH604" s="142" t="s">
        <v>9096</v>
      </c>
      <c r="AI604" s="144"/>
      <c r="AJ604" s="156"/>
      <c r="AK604" s="156">
        <f>VLOOKUP(A604,匹配!A:B,2,0)</f>
        <v>1</v>
      </c>
      <c r="AL604" s="156">
        <f t="shared" si="27"/>
        <v>1</v>
      </c>
      <c r="AM604" s="156"/>
      <c r="AN604" s="156"/>
      <c r="AO604" s="156"/>
      <c r="AP604" s="156"/>
      <c r="AQ604" s="156"/>
      <c r="AR604" s="156"/>
      <c r="AS604" s="156"/>
      <c r="AT604" s="156"/>
      <c r="AU604" s="156"/>
      <c r="AV604" s="156"/>
      <c r="AW604" s="156"/>
      <c r="AX604" s="242"/>
      <c r="AY604" s="243"/>
      <c r="AZ604" s="156">
        <f t="shared" si="28"/>
        <v>22</v>
      </c>
      <c r="BA604" s="156">
        <f t="shared" si="29"/>
        <v>22</v>
      </c>
      <c r="BB604" s="156">
        <f>VLOOKUP(A604,过21点!A:AS,45,0)</f>
        <v>9</v>
      </c>
      <c r="BC604" s="156">
        <f>VLOOKUP(A604,过21点!A:AT,46,0)</f>
        <v>15</v>
      </c>
      <c r="BD604" s="156"/>
      <c r="BE604" s="156">
        <f>VLOOKUP(A604,过21点!A:AV,48,0)</f>
        <v>0.5</v>
      </c>
      <c r="BF604" s="156"/>
      <c r="BG604" s="156"/>
    </row>
    <row r="605" customHeight="1" spans="1:59">
      <c r="A605" s="247" t="s">
        <v>9097</v>
      </c>
      <c r="B605" s="199" t="s">
        <v>53</v>
      </c>
      <c r="C605" s="199" t="s">
        <v>9017</v>
      </c>
      <c r="D605" s="199" t="s">
        <v>3014</v>
      </c>
      <c r="E605" s="142" t="s">
        <v>9098</v>
      </c>
      <c r="F605" s="142" t="s">
        <v>9099</v>
      </c>
      <c r="G605" s="144"/>
      <c r="H605" s="144"/>
      <c r="I605" s="142" t="s">
        <v>9100</v>
      </c>
      <c r="J605" s="142" t="s">
        <v>9101</v>
      </c>
      <c r="K605" s="142" t="s">
        <v>9102</v>
      </c>
      <c r="L605" s="142" t="s">
        <v>9103</v>
      </c>
      <c r="M605" s="142" t="s">
        <v>9104</v>
      </c>
      <c r="N605" s="144"/>
      <c r="O605" s="144"/>
      <c r="P605" s="142" t="s">
        <v>9105</v>
      </c>
      <c r="Q605" s="142" t="s">
        <v>9106</v>
      </c>
      <c r="R605" s="142" t="s">
        <v>9107</v>
      </c>
      <c r="S605" s="142" t="s">
        <v>9108</v>
      </c>
      <c r="T605" s="155" t="s">
        <v>8683</v>
      </c>
      <c r="U605" s="144" t="s">
        <v>4397</v>
      </c>
      <c r="V605" s="144"/>
      <c r="W605" s="142" t="s">
        <v>9109</v>
      </c>
      <c r="X605" s="142" t="s">
        <v>9110</v>
      </c>
      <c r="Y605" s="142" t="s">
        <v>9111</v>
      </c>
      <c r="Z605" s="142" t="s">
        <v>9112</v>
      </c>
      <c r="AA605" s="142" t="s">
        <v>9113</v>
      </c>
      <c r="AB605" s="143" t="s">
        <v>9114</v>
      </c>
      <c r="AC605" s="143" t="s">
        <v>9115</v>
      </c>
      <c r="AD605" s="155" t="s">
        <v>9116</v>
      </c>
      <c r="AE605" s="142" t="s">
        <v>9117</v>
      </c>
      <c r="AF605" s="142" t="s">
        <v>9118</v>
      </c>
      <c r="AG605" s="142" t="s">
        <v>9119</v>
      </c>
      <c r="AH605" s="142" t="s">
        <v>9120</v>
      </c>
      <c r="AI605" s="143" t="s">
        <v>9121</v>
      </c>
      <c r="AJ605" s="156"/>
      <c r="AK605" s="156"/>
      <c r="AL605" s="156">
        <f t="shared" si="27"/>
        <v>0</v>
      </c>
      <c r="AM605" s="156"/>
      <c r="AN605" s="156"/>
      <c r="AO605" s="156"/>
      <c r="AP605" s="156"/>
      <c r="AQ605" s="156"/>
      <c r="AR605" s="156"/>
      <c r="AS605" s="156"/>
      <c r="AT605" s="156"/>
      <c r="AU605" s="156"/>
      <c r="AV605" s="156"/>
      <c r="AW605" s="156"/>
      <c r="AX605" s="242"/>
      <c r="AY605" s="243"/>
      <c r="AZ605" s="156">
        <f t="shared" si="28"/>
        <v>22</v>
      </c>
      <c r="BA605" s="156">
        <f t="shared" si="29"/>
        <v>22</v>
      </c>
      <c r="BB605" s="156">
        <f>VLOOKUP(A605,过21点!A:AS,45,0)</f>
        <v>18</v>
      </c>
      <c r="BC605" s="156">
        <f>VLOOKUP(A605,过21点!A:AT,46,0)</f>
        <v>19</v>
      </c>
      <c r="BD605" s="156"/>
      <c r="BE605" s="156">
        <f>VLOOKUP(A605,过21点!A:AV,48,0)</f>
        <v>6.875</v>
      </c>
      <c r="BF605" s="156">
        <f>VLOOKUP(A605,匹配!R:S,2,0)</f>
        <v>3.25</v>
      </c>
      <c r="BG605" s="156"/>
    </row>
    <row r="606" customHeight="1" spans="1:59">
      <c r="A606" s="247" t="s">
        <v>9122</v>
      </c>
      <c r="B606" s="199" t="s">
        <v>53</v>
      </c>
      <c r="C606" s="199" t="s">
        <v>9017</v>
      </c>
      <c r="D606" s="199" t="s">
        <v>2682</v>
      </c>
      <c r="E606" s="142" t="s">
        <v>9123</v>
      </c>
      <c r="F606" s="142" t="s">
        <v>9124</v>
      </c>
      <c r="G606" s="144"/>
      <c r="H606" s="144"/>
      <c r="I606" s="142" t="s">
        <v>9125</v>
      </c>
      <c r="J606" s="142" t="s">
        <v>9126</v>
      </c>
      <c r="K606" s="142" t="s">
        <v>2471</v>
      </c>
      <c r="L606" s="142" t="s">
        <v>7408</v>
      </c>
      <c r="M606" s="142" t="s">
        <v>9127</v>
      </c>
      <c r="N606" s="144"/>
      <c r="O606" s="144"/>
      <c r="P606" s="142" t="s">
        <v>9128</v>
      </c>
      <c r="Q606" s="142" t="s">
        <v>9129</v>
      </c>
      <c r="R606" s="142" t="s">
        <v>9130</v>
      </c>
      <c r="S606" s="142" t="s">
        <v>8917</v>
      </c>
      <c r="T606" s="142" t="s">
        <v>9131</v>
      </c>
      <c r="U606" s="144"/>
      <c r="V606" s="144"/>
      <c r="W606" s="141"/>
      <c r="X606" s="142" t="s">
        <v>9132</v>
      </c>
      <c r="Y606" s="142" t="s">
        <v>7004</v>
      </c>
      <c r="Z606" s="142" t="s">
        <v>9133</v>
      </c>
      <c r="AA606" s="142" t="s">
        <v>9134</v>
      </c>
      <c r="AB606" s="144"/>
      <c r="AC606" s="144"/>
      <c r="AD606" s="155" t="s">
        <v>4326</v>
      </c>
      <c r="AE606" s="142" t="s">
        <v>2075</v>
      </c>
      <c r="AF606" s="142" t="s">
        <v>9135</v>
      </c>
      <c r="AG606" s="142" t="s">
        <v>9136</v>
      </c>
      <c r="AH606" s="142" t="s">
        <v>9137</v>
      </c>
      <c r="AI606" s="144"/>
      <c r="AJ606" s="156"/>
      <c r="AK606" s="156"/>
      <c r="AL606" s="156">
        <f t="shared" si="27"/>
        <v>0</v>
      </c>
      <c r="AM606" s="156"/>
      <c r="AN606" s="156"/>
      <c r="AO606" s="156"/>
      <c r="AP606" s="156"/>
      <c r="AQ606" s="156"/>
      <c r="AR606" s="156"/>
      <c r="AS606" s="156"/>
      <c r="AT606" s="156"/>
      <c r="AU606" s="156"/>
      <c r="AV606" s="156"/>
      <c r="AW606" s="156"/>
      <c r="AX606" s="242"/>
      <c r="AY606" s="243"/>
      <c r="AZ606" s="156">
        <f t="shared" si="28"/>
        <v>22</v>
      </c>
      <c r="BA606" s="156">
        <f t="shared" si="29"/>
        <v>22</v>
      </c>
      <c r="BB606" s="156">
        <f>VLOOKUP(A606,过21点!A:AS,45,0)</f>
        <v>4</v>
      </c>
      <c r="BC606" s="156">
        <f>VLOOKUP(A606,过21点!A:AT,46,0)</f>
        <v>11</v>
      </c>
      <c r="BD606" s="156"/>
      <c r="BE606" s="156">
        <f>VLOOKUP(A606,过21点!A:AV,48,0)</f>
        <v>0.125</v>
      </c>
      <c r="BF606" s="156"/>
      <c r="BG606" s="156"/>
    </row>
    <row r="607" customHeight="1" spans="1:59">
      <c r="A607" s="247" t="s">
        <v>9138</v>
      </c>
      <c r="B607" s="199" t="s">
        <v>53</v>
      </c>
      <c r="C607" s="199" t="s">
        <v>9017</v>
      </c>
      <c r="D607" s="199" t="s">
        <v>2682</v>
      </c>
      <c r="E607" s="142" t="s">
        <v>9139</v>
      </c>
      <c r="F607" s="142" t="s">
        <v>8984</v>
      </c>
      <c r="G607" s="144"/>
      <c r="H607" s="144"/>
      <c r="I607" s="142" t="s">
        <v>9140</v>
      </c>
      <c r="J607" s="142" t="s">
        <v>9141</v>
      </c>
      <c r="K607" s="142" t="s">
        <v>9141</v>
      </c>
      <c r="L607" s="142" t="s">
        <v>9142</v>
      </c>
      <c r="M607" s="142" t="s">
        <v>9143</v>
      </c>
      <c r="N607" s="144"/>
      <c r="O607" s="144"/>
      <c r="P607" s="142" t="s">
        <v>9144</v>
      </c>
      <c r="Q607" s="142" t="s">
        <v>9145</v>
      </c>
      <c r="R607" s="142" t="s">
        <v>8961</v>
      </c>
      <c r="S607" s="142" t="s">
        <v>9146</v>
      </c>
      <c r="T607" s="142" t="s">
        <v>9147</v>
      </c>
      <c r="U607" s="144"/>
      <c r="V607" s="144"/>
      <c r="W607" s="142" t="s">
        <v>8522</v>
      </c>
      <c r="X607" s="142" t="s">
        <v>9148</v>
      </c>
      <c r="Y607" s="142" t="s">
        <v>7411</v>
      </c>
      <c r="Z607" s="142" t="s">
        <v>3495</v>
      </c>
      <c r="AA607" s="142" t="s">
        <v>9149</v>
      </c>
      <c r="AB607" s="143" t="s">
        <v>9150</v>
      </c>
      <c r="AC607" s="144"/>
      <c r="AD607" s="142" t="s">
        <v>9151</v>
      </c>
      <c r="AE607" s="141" t="s">
        <v>9152</v>
      </c>
      <c r="AF607" s="141" t="s">
        <v>9152</v>
      </c>
      <c r="AG607" s="141" t="s">
        <v>9152</v>
      </c>
      <c r="AH607" s="142" t="s">
        <v>9153</v>
      </c>
      <c r="AI607" s="144"/>
      <c r="AJ607" s="156"/>
      <c r="AK607" s="156"/>
      <c r="AL607" s="156">
        <f t="shared" si="27"/>
        <v>0</v>
      </c>
      <c r="AM607" s="156"/>
      <c r="AN607" s="156"/>
      <c r="AO607" s="156"/>
      <c r="AP607" s="156"/>
      <c r="AQ607" s="156"/>
      <c r="AR607" s="156"/>
      <c r="AS607" s="156"/>
      <c r="AT607" s="156"/>
      <c r="AU607" s="156"/>
      <c r="AV607" s="156"/>
      <c r="AW607" s="156"/>
      <c r="AX607" s="242"/>
      <c r="AY607" s="243"/>
      <c r="AZ607" s="156">
        <f t="shared" si="28"/>
        <v>22</v>
      </c>
      <c r="BA607" s="156">
        <f t="shared" si="29"/>
        <v>22</v>
      </c>
      <c r="BB607" s="156">
        <f>VLOOKUP(A607,过21点!A:AS,45,0)</f>
        <v>7</v>
      </c>
      <c r="BC607" s="156">
        <f>VLOOKUP(A607,过21点!A:AT,46,0)</f>
        <v>15</v>
      </c>
      <c r="BD607" s="156"/>
      <c r="BE607" s="156">
        <f>VLOOKUP(A607,过21点!A:AV,48,0)</f>
        <v>0.5</v>
      </c>
      <c r="BF607" s="156">
        <f>VLOOKUP(A607,匹配!R:S,2,0)</f>
        <v>1</v>
      </c>
      <c r="BG607" s="156"/>
    </row>
    <row r="608" customHeight="1" spans="1:59">
      <c r="A608" s="247" t="s">
        <v>9154</v>
      </c>
      <c r="B608" s="199" t="s">
        <v>53</v>
      </c>
      <c r="C608" s="199" t="s">
        <v>9017</v>
      </c>
      <c r="D608" s="199" t="s">
        <v>9018</v>
      </c>
      <c r="E608" s="142" t="s">
        <v>9155</v>
      </c>
      <c r="F608" s="142" t="s">
        <v>9156</v>
      </c>
      <c r="G608" s="144"/>
      <c r="H608" s="144"/>
      <c r="I608" s="142" t="s">
        <v>9157</v>
      </c>
      <c r="J608" s="155" t="s">
        <v>2709</v>
      </c>
      <c r="K608" s="142" t="s">
        <v>2665</v>
      </c>
      <c r="L608" s="142" t="s">
        <v>9158</v>
      </c>
      <c r="M608" s="142" t="s">
        <v>9159</v>
      </c>
      <c r="N608" s="144"/>
      <c r="O608" s="144"/>
      <c r="P608" s="144" t="s">
        <v>1963</v>
      </c>
      <c r="Q608" s="142" t="s">
        <v>9160</v>
      </c>
      <c r="R608" s="142" t="s">
        <v>8298</v>
      </c>
      <c r="S608" s="155" t="s">
        <v>9161</v>
      </c>
      <c r="T608" s="142" t="s">
        <v>9162</v>
      </c>
      <c r="U608" s="144"/>
      <c r="V608" s="144"/>
      <c r="W608" s="141"/>
      <c r="X608" s="142" t="s">
        <v>9163</v>
      </c>
      <c r="Y608" s="142" t="s">
        <v>9164</v>
      </c>
      <c r="Z608" s="142" t="s">
        <v>7330</v>
      </c>
      <c r="AA608" s="144" t="s">
        <v>9165</v>
      </c>
      <c r="AB608" s="144"/>
      <c r="AC608" s="144"/>
      <c r="AD608" s="142" t="s">
        <v>9166</v>
      </c>
      <c r="AE608" s="142" t="s">
        <v>9052</v>
      </c>
      <c r="AF608" s="142" t="s">
        <v>9167</v>
      </c>
      <c r="AG608" s="142" t="s">
        <v>9168</v>
      </c>
      <c r="AH608" s="142" t="s">
        <v>9169</v>
      </c>
      <c r="AI608" s="144"/>
      <c r="AJ608" s="156"/>
      <c r="AK608" s="156"/>
      <c r="AL608" s="156">
        <f t="shared" si="27"/>
        <v>0</v>
      </c>
      <c r="AM608" s="156"/>
      <c r="AN608" s="156"/>
      <c r="AO608" s="156"/>
      <c r="AP608" s="156"/>
      <c r="AQ608" s="156"/>
      <c r="AR608" s="156"/>
      <c r="AS608" s="156"/>
      <c r="AT608" s="156"/>
      <c r="AU608" s="156"/>
      <c r="AV608" s="156"/>
      <c r="AW608" s="156"/>
      <c r="AX608" s="242"/>
      <c r="AY608" s="243"/>
      <c r="AZ608" s="156">
        <f t="shared" si="28"/>
        <v>22</v>
      </c>
      <c r="BA608" s="156">
        <f t="shared" si="29"/>
        <v>22</v>
      </c>
      <c r="BB608" s="156">
        <f>VLOOKUP(A608,过21点!A:AS,45,0)</f>
        <v>15</v>
      </c>
      <c r="BC608" s="156">
        <f>VLOOKUP(A608,过21点!A:AT,46,0)</f>
        <v>17</v>
      </c>
      <c r="BD608" s="156"/>
      <c r="BE608" s="156">
        <f>VLOOKUP(A608,过21点!A:AV,48,0)</f>
        <v>1</v>
      </c>
      <c r="BF608" s="156"/>
      <c r="BG608" s="156"/>
    </row>
    <row r="609" customHeight="1" spans="1:59">
      <c r="A609" s="247" t="s">
        <v>9170</v>
      </c>
      <c r="B609" s="199" t="s">
        <v>53</v>
      </c>
      <c r="C609" s="199" t="s">
        <v>9017</v>
      </c>
      <c r="D609" s="199" t="s">
        <v>294</v>
      </c>
      <c r="E609" s="142" t="s">
        <v>9171</v>
      </c>
      <c r="F609" s="142" t="s">
        <v>4262</v>
      </c>
      <c r="G609" s="144"/>
      <c r="H609" s="144"/>
      <c r="I609" s="142" t="s">
        <v>9172</v>
      </c>
      <c r="J609" s="155" t="s">
        <v>4326</v>
      </c>
      <c r="K609" s="142" t="s">
        <v>9173</v>
      </c>
      <c r="L609" s="142" t="s">
        <v>7053</v>
      </c>
      <c r="M609" s="142" t="s">
        <v>9174</v>
      </c>
      <c r="N609" s="144"/>
      <c r="O609" s="144"/>
      <c r="P609" s="142" t="s">
        <v>9175</v>
      </c>
      <c r="Q609" s="142" t="s">
        <v>8755</v>
      </c>
      <c r="R609" s="142" t="s">
        <v>7042</v>
      </c>
      <c r="S609" s="142" t="s">
        <v>9176</v>
      </c>
      <c r="T609" s="155" t="s">
        <v>6214</v>
      </c>
      <c r="U609" s="144"/>
      <c r="V609" s="144"/>
      <c r="W609" s="142" t="s">
        <v>9177</v>
      </c>
      <c r="X609" s="142" t="s">
        <v>9178</v>
      </c>
      <c r="Y609" s="142" t="s">
        <v>9179</v>
      </c>
      <c r="Z609" s="142" t="s">
        <v>9180</v>
      </c>
      <c r="AA609" s="142" t="s">
        <v>9181</v>
      </c>
      <c r="AB609" s="144"/>
      <c r="AC609" s="144"/>
      <c r="AD609" s="142" t="s">
        <v>9182</v>
      </c>
      <c r="AE609" s="142" t="s">
        <v>7605</v>
      </c>
      <c r="AF609" s="142" t="s">
        <v>9183</v>
      </c>
      <c r="AG609" s="144" t="s">
        <v>2292</v>
      </c>
      <c r="AH609" s="142" t="s">
        <v>9184</v>
      </c>
      <c r="AI609" s="144"/>
      <c r="AJ609" s="156"/>
      <c r="AK609" s="156"/>
      <c r="AL609" s="156">
        <f t="shared" si="27"/>
        <v>0</v>
      </c>
      <c r="AM609" s="156"/>
      <c r="AN609" s="156"/>
      <c r="AO609" s="156"/>
      <c r="AP609" s="156"/>
      <c r="AQ609" s="156"/>
      <c r="AR609" s="156"/>
      <c r="AS609" s="156"/>
      <c r="AT609" s="156"/>
      <c r="AU609" s="156"/>
      <c r="AV609" s="156"/>
      <c r="AW609" s="156"/>
      <c r="AX609" s="242"/>
      <c r="AY609" s="243"/>
      <c r="AZ609" s="156">
        <f t="shared" si="28"/>
        <v>22</v>
      </c>
      <c r="BA609" s="156">
        <f t="shared" si="29"/>
        <v>22</v>
      </c>
      <c r="BB609" s="156">
        <f>VLOOKUP(A609,过21点!A:AS,45,0)</f>
        <v>4</v>
      </c>
      <c r="BC609" s="156">
        <f>VLOOKUP(A609,过21点!A:AT,46,0)</f>
        <v>16</v>
      </c>
      <c r="BD609" s="156"/>
      <c r="BE609" s="156">
        <f>VLOOKUP(A609,过21点!A:AV,48,0)</f>
        <v>0.125</v>
      </c>
      <c r="BF609" s="156"/>
      <c r="BG609" s="156"/>
    </row>
    <row r="610" customHeight="1" spans="1:59">
      <c r="A610" s="247" t="s">
        <v>9185</v>
      </c>
      <c r="B610" s="199" t="s">
        <v>53</v>
      </c>
      <c r="C610" s="199" t="s">
        <v>9017</v>
      </c>
      <c r="D610" s="199" t="s">
        <v>2682</v>
      </c>
      <c r="E610" s="142" t="s">
        <v>9186</v>
      </c>
      <c r="F610" s="142" t="s">
        <v>9187</v>
      </c>
      <c r="G610" s="144"/>
      <c r="H610" s="144"/>
      <c r="I610" s="142" t="s">
        <v>9188</v>
      </c>
      <c r="J610" s="142" t="s">
        <v>1961</v>
      </c>
      <c r="K610" s="142" t="s">
        <v>8798</v>
      </c>
      <c r="L610" s="142" t="s">
        <v>9189</v>
      </c>
      <c r="M610" s="142" t="s">
        <v>9190</v>
      </c>
      <c r="N610" s="144"/>
      <c r="O610" s="144"/>
      <c r="P610" s="142" t="s">
        <v>9026</v>
      </c>
      <c r="Q610" s="142" t="s">
        <v>9191</v>
      </c>
      <c r="R610" s="144" t="s">
        <v>9192</v>
      </c>
      <c r="S610" s="144" t="s">
        <v>5676</v>
      </c>
      <c r="T610" s="142" t="s">
        <v>9193</v>
      </c>
      <c r="U610" s="144"/>
      <c r="V610" s="144"/>
      <c r="W610" s="144" t="s">
        <v>9194</v>
      </c>
      <c r="X610" s="144" t="s">
        <v>2319</v>
      </c>
      <c r="Y610" s="142" t="s">
        <v>6208</v>
      </c>
      <c r="Z610" s="155" t="s">
        <v>2845</v>
      </c>
      <c r="AA610" s="144" t="s">
        <v>9195</v>
      </c>
      <c r="AB610" s="144"/>
      <c r="AC610" s="144"/>
      <c r="AD610" s="142" t="s">
        <v>9196</v>
      </c>
      <c r="AE610" s="144" t="s">
        <v>4215</v>
      </c>
      <c r="AF610" s="144" t="s">
        <v>9197</v>
      </c>
      <c r="AG610" s="142" t="s">
        <v>9198</v>
      </c>
      <c r="AH610" s="141"/>
      <c r="AI610" s="144"/>
      <c r="AJ610" s="156"/>
      <c r="AK610" s="156"/>
      <c r="AL610" s="156">
        <f t="shared" si="27"/>
        <v>0</v>
      </c>
      <c r="AM610" s="156"/>
      <c r="AN610" s="156"/>
      <c r="AO610" s="156"/>
      <c r="AP610" s="156"/>
      <c r="AQ610" s="156"/>
      <c r="AR610" s="156"/>
      <c r="AS610" s="156"/>
      <c r="AT610" s="156"/>
      <c r="AU610" s="156"/>
      <c r="AV610" s="156"/>
      <c r="AW610" s="156"/>
      <c r="AX610" s="242"/>
      <c r="AY610" s="243"/>
      <c r="AZ610" s="156">
        <f t="shared" si="28"/>
        <v>22</v>
      </c>
      <c r="BA610" s="156">
        <f t="shared" si="29"/>
        <v>22</v>
      </c>
      <c r="BB610" s="156">
        <f>VLOOKUP(A610,过21点!A:AS,45,0)</f>
        <v>6</v>
      </c>
      <c r="BC610" s="156">
        <f>VLOOKUP(A610,过21点!A:AT,46,0)</f>
        <v>9</v>
      </c>
      <c r="BD610" s="156"/>
      <c r="BE610" s="156">
        <f>VLOOKUP(A610,过21点!A:AV,48,0)</f>
        <v>0.75</v>
      </c>
      <c r="BF610" s="156"/>
      <c r="BG610" s="156"/>
    </row>
    <row r="611" customHeight="1" spans="1:59">
      <c r="A611" s="247" t="s">
        <v>9199</v>
      </c>
      <c r="B611" s="199" t="s">
        <v>53</v>
      </c>
      <c r="C611" s="199" t="s">
        <v>9017</v>
      </c>
      <c r="D611" s="199" t="s">
        <v>294</v>
      </c>
      <c r="E611" s="142" t="s">
        <v>9200</v>
      </c>
      <c r="F611" s="142" t="s">
        <v>9201</v>
      </c>
      <c r="G611" s="144"/>
      <c r="H611" s="144"/>
      <c r="I611" s="142" t="s">
        <v>9202</v>
      </c>
      <c r="J611" s="142" t="s">
        <v>9203</v>
      </c>
      <c r="K611" s="142" t="s">
        <v>9204</v>
      </c>
      <c r="L611" s="142" t="s">
        <v>9205</v>
      </c>
      <c r="M611" s="142" t="s">
        <v>9104</v>
      </c>
      <c r="N611" s="144"/>
      <c r="O611" s="144"/>
      <c r="P611" s="142" t="s">
        <v>6988</v>
      </c>
      <c r="Q611" s="142" t="s">
        <v>9206</v>
      </c>
      <c r="R611" s="142" t="s">
        <v>9207</v>
      </c>
      <c r="S611" s="142" t="s">
        <v>9208</v>
      </c>
      <c r="T611" s="142" t="s">
        <v>9209</v>
      </c>
      <c r="U611" s="144"/>
      <c r="V611" s="144"/>
      <c r="W611" s="142" t="s">
        <v>9210</v>
      </c>
      <c r="X611" s="142" t="s">
        <v>9211</v>
      </c>
      <c r="Y611" s="142" t="s">
        <v>9212</v>
      </c>
      <c r="Z611" s="142" t="s">
        <v>9213</v>
      </c>
      <c r="AA611" s="142" t="s">
        <v>9214</v>
      </c>
      <c r="AB611" s="143" t="s">
        <v>9215</v>
      </c>
      <c r="AC611" s="143" t="s">
        <v>9216</v>
      </c>
      <c r="AD611" s="142" t="s">
        <v>9217</v>
      </c>
      <c r="AE611" s="142" t="s">
        <v>9218</v>
      </c>
      <c r="AF611" s="142" t="s">
        <v>9219</v>
      </c>
      <c r="AG611" s="144" t="s">
        <v>3442</v>
      </c>
      <c r="AH611" s="142" t="s">
        <v>3628</v>
      </c>
      <c r="AI611" s="143" t="s">
        <v>7646</v>
      </c>
      <c r="AJ611" s="156"/>
      <c r="AK611" s="156"/>
      <c r="AL611" s="156">
        <f t="shared" si="27"/>
        <v>0</v>
      </c>
      <c r="AM611" s="156"/>
      <c r="AN611" s="156"/>
      <c r="AO611" s="156"/>
      <c r="AP611" s="156"/>
      <c r="AQ611" s="156"/>
      <c r="AR611" s="156"/>
      <c r="AS611" s="156"/>
      <c r="AT611" s="156"/>
      <c r="AU611" s="156"/>
      <c r="AV611" s="156"/>
      <c r="AW611" s="156"/>
      <c r="AX611" s="242"/>
      <c r="AY611" s="243"/>
      <c r="AZ611" s="156">
        <f t="shared" si="28"/>
        <v>22</v>
      </c>
      <c r="BA611" s="156">
        <f t="shared" si="29"/>
        <v>22</v>
      </c>
      <c r="BB611" s="156">
        <f>VLOOKUP(A611,过21点!A:AS,45,0)</f>
        <v>20</v>
      </c>
      <c r="BC611" s="156">
        <f>VLOOKUP(A611,过21点!A:AT,46,0)</f>
        <v>21</v>
      </c>
      <c r="BD611" s="156"/>
      <c r="BE611" s="156">
        <f>VLOOKUP(A611,过21点!A:AV,48,0)</f>
        <v>6.25</v>
      </c>
      <c r="BF611" s="156">
        <f>VLOOKUP(A611,匹配!R:S,2,0)</f>
        <v>3.5</v>
      </c>
      <c r="BG611" s="156"/>
    </row>
    <row r="612" customHeight="1" spans="1:59">
      <c r="A612" s="247" t="s">
        <v>9220</v>
      </c>
      <c r="B612" s="199" t="s">
        <v>53</v>
      </c>
      <c r="C612" s="199" t="s">
        <v>9017</v>
      </c>
      <c r="D612" s="199" t="s">
        <v>4448</v>
      </c>
      <c r="E612" s="144" t="s">
        <v>7813</v>
      </c>
      <c r="F612" s="155" t="s">
        <v>8986</v>
      </c>
      <c r="G612" s="144"/>
      <c r="H612" s="144"/>
      <c r="I612" s="142" t="s">
        <v>9221</v>
      </c>
      <c r="J612" s="142" t="s">
        <v>8985</v>
      </c>
      <c r="K612" s="142" t="s">
        <v>9222</v>
      </c>
      <c r="L612" s="142" t="s">
        <v>7711</v>
      </c>
      <c r="M612" s="142" t="s">
        <v>9223</v>
      </c>
      <c r="N612" s="144"/>
      <c r="O612" s="144"/>
      <c r="P612" s="142" t="s">
        <v>8961</v>
      </c>
      <c r="Q612" s="142" t="s">
        <v>9224</v>
      </c>
      <c r="R612" s="155" t="s">
        <v>4375</v>
      </c>
      <c r="S612" s="142" t="s">
        <v>9225</v>
      </c>
      <c r="T612" s="155" t="s">
        <v>5728</v>
      </c>
      <c r="U612" s="144"/>
      <c r="V612" s="144"/>
      <c r="W612" s="142" t="s">
        <v>9226</v>
      </c>
      <c r="X612" s="142" t="s">
        <v>9227</v>
      </c>
      <c r="Y612" s="142" t="s">
        <v>9228</v>
      </c>
      <c r="Z612" s="142" t="s">
        <v>9229</v>
      </c>
      <c r="AA612" s="142" t="s">
        <v>9230</v>
      </c>
      <c r="AB612" s="144"/>
      <c r="AC612" s="144"/>
      <c r="AD612" s="142" t="s">
        <v>9231</v>
      </c>
      <c r="AE612" s="142" t="s">
        <v>8291</v>
      </c>
      <c r="AF612" s="142" t="s">
        <v>9232</v>
      </c>
      <c r="AG612" s="142" t="s">
        <v>9233</v>
      </c>
      <c r="AH612" s="142" t="s">
        <v>9234</v>
      </c>
      <c r="AI612" s="144"/>
      <c r="AJ612" s="156"/>
      <c r="AK612" s="156"/>
      <c r="AL612" s="156">
        <f t="shared" si="27"/>
        <v>0</v>
      </c>
      <c r="AM612" s="156"/>
      <c r="AN612" s="156"/>
      <c r="AO612" s="156"/>
      <c r="AP612" s="156"/>
      <c r="AQ612" s="156"/>
      <c r="AR612" s="156"/>
      <c r="AS612" s="156"/>
      <c r="AT612" s="156"/>
      <c r="AU612" s="156"/>
      <c r="AV612" s="156"/>
      <c r="AW612" s="156"/>
      <c r="AX612" s="242"/>
      <c r="AY612" s="243"/>
      <c r="AZ612" s="156">
        <f t="shared" si="28"/>
        <v>22</v>
      </c>
      <c r="BA612" s="156">
        <f t="shared" si="29"/>
        <v>22</v>
      </c>
      <c r="BB612" s="156">
        <f>VLOOKUP(A612,过21点!A:AS,45,0)</f>
        <v>15</v>
      </c>
      <c r="BC612" s="156">
        <f>VLOOKUP(A612,过21点!A:AT,46,0)</f>
        <v>16</v>
      </c>
      <c r="BD612" s="156"/>
      <c r="BE612" s="156">
        <f>VLOOKUP(A612,过21点!A:AV,48,0)</f>
        <v>0.125</v>
      </c>
      <c r="BF612" s="156"/>
      <c r="BG612" s="156"/>
    </row>
    <row r="613" customHeight="1" spans="1:59">
      <c r="A613" s="247" t="s">
        <v>9235</v>
      </c>
      <c r="B613" s="199" t="s">
        <v>53</v>
      </c>
      <c r="C613" s="199" t="s">
        <v>9017</v>
      </c>
      <c r="D613" s="199" t="s">
        <v>294</v>
      </c>
      <c r="E613" s="142" t="s">
        <v>9236</v>
      </c>
      <c r="F613" s="155" t="s">
        <v>9237</v>
      </c>
      <c r="G613" s="144"/>
      <c r="H613" s="144"/>
      <c r="I613" s="142" t="s">
        <v>9238</v>
      </c>
      <c r="J613" s="142" t="s">
        <v>9239</v>
      </c>
      <c r="K613" s="142" t="s">
        <v>9240</v>
      </c>
      <c r="L613" s="142" t="s">
        <v>9241</v>
      </c>
      <c r="M613" s="142" t="s">
        <v>9242</v>
      </c>
      <c r="N613" s="144"/>
      <c r="O613" s="144"/>
      <c r="P613" s="142" t="s">
        <v>9243</v>
      </c>
      <c r="Q613" s="155" t="s">
        <v>9244</v>
      </c>
      <c r="R613" s="142" t="s">
        <v>9245</v>
      </c>
      <c r="S613" s="155" t="s">
        <v>9246</v>
      </c>
      <c r="T613" s="142" t="s">
        <v>9247</v>
      </c>
      <c r="U613" s="144"/>
      <c r="V613" s="144"/>
      <c r="W613" s="155" t="s">
        <v>213</v>
      </c>
      <c r="X613" s="142" t="s">
        <v>9248</v>
      </c>
      <c r="Y613" s="142" t="s">
        <v>9249</v>
      </c>
      <c r="Z613" s="142" t="s">
        <v>9250</v>
      </c>
      <c r="AA613" s="155" t="s">
        <v>1148</v>
      </c>
      <c r="AB613" s="144"/>
      <c r="AC613" s="144"/>
      <c r="AD613" s="155" t="s">
        <v>9251</v>
      </c>
      <c r="AE613" s="142" t="s">
        <v>9252</v>
      </c>
      <c r="AF613" s="142" t="s">
        <v>9253</v>
      </c>
      <c r="AG613" s="155" t="s">
        <v>3258</v>
      </c>
      <c r="AH613" s="142" t="s">
        <v>9254</v>
      </c>
      <c r="AI613" s="144"/>
      <c r="AJ613" s="156"/>
      <c r="AK613" s="156"/>
      <c r="AL613" s="156">
        <f t="shared" si="27"/>
        <v>0</v>
      </c>
      <c r="AM613" s="156"/>
      <c r="AN613" s="156"/>
      <c r="AO613" s="156"/>
      <c r="AP613" s="156"/>
      <c r="AQ613" s="156"/>
      <c r="AR613" s="156"/>
      <c r="AS613" s="156"/>
      <c r="AT613" s="156"/>
      <c r="AU613" s="156"/>
      <c r="AV613" s="156"/>
      <c r="AW613" s="156"/>
      <c r="AX613" s="242"/>
      <c r="AY613" s="243"/>
      <c r="AZ613" s="156">
        <f t="shared" si="28"/>
        <v>22</v>
      </c>
      <c r="BA613" s="156">
        <f t="shared" si="29"/>
        <v>22</v>
      </c>
      <c r="BB613" s="156">
        <f>VLOOKUP(A613,过21点!A:AS,45,0)</f>
        <v>7</v>
      </c>
      <c r="BC613" s="156">
        <f>VLOOKUP(A613,过21点!A:AT,46,0)</f>
        <v>15</v>
      </c>
      <c r="BD613" s="156"/>
      <c r="BE613" s="156">
        <f>VLOOKUP(A613,过21点!A:AV,48,0)</f>
        <v>0.375</v>
      </c>
      <c r="BF613" s="156"/>
      <c r="BG613" s="156"/>
    </row>
    <row r="614" customHeight="1" spans="1:59">
      <c r="A614" s="239" t="s">
        <v>9255</v>
      </c>
      <c r="B614" s="199" t="s">
        <v>53</v>
      </c>
      <c r="C614" s="199" t="s">
        <v>9256</v>
      </c>
      <c r="D614" s="199" t="s">
        <v>138</v>
      </c>
      <c r="E614" s="141"/>
      <c r="F614" s="141"/>
      <c r="G614" s="144"/>
      <c r="H614" s="144"/>
      <c r="I614" s="141"/>
      <c r="J614" s="141"/>
      <c r="K614" s="141"/>
      <c r="L614" s="141"/>
      <c r="M614" s="141"/>
      <c r="N614" s="144"/>
      <c r="O614" s="144"/>
      <c r="P614" s="141"/>
      <c r="Q614" s="141"/>
      <c r="R614" s="141"/>
      <c r="S614" s="141"/>
      <c r="T614" s="141"/>
      <c r="U614" s="144"/>
      <c r="V614" s="144"/>
      <c r="W614" s="141"/>
      <c r="X614" s="141"/>
      <c r="Y614" s="141"/>
      <c r="Z614" s="141"/>
      <c r="AA614" s="141"/>
      <c r="AB614" s="144"/>
      <c r="AC614" s="144"/>
      <c r="AD614" s="141"/>
      <c r="AE614" s="141"/>
      <c r="AF614" s="141"/>
      <c r="AG614" s="141"/>
      <c r="AH614" s="141"/>
      <c r="AI614" s="144"/>
      <c r="AJ614" s="156"/>
      <c r="AK614" s="156"/>
      <c r="AL614" s="156">
        <f t="shared" si="27"/>
        <v>0</v>
      </c>
      <c r="AM614" s="156"/>
      <c r="AN614" s="156"/>
      <c r="AO614" s="156"/>
      <c r="AP614" s="156"/>
      <c r="AQ614" s="156"/>
      <c r="AR614" s="156"/>
      <c r="AS614" s="156"/>
      <c r="AT614" s="156"/>
      <c r="AU614" s="156"/>
      <c r="AV614" s="156"/>
      <c r="AW614" s="156"/>
      <c r="AX614" s="242"/>
      <c r="AY614" s="243"/>
      <c r="AZ614" s="156">
        <f t="shared" si="28"/>
        <v>22</v>
      </c>
      <c r="BA614" s="156">
        <f t="shared" si="29"/>
        <v>22</v>
      </c>
      <c r="BB614" s="156">
        <f>VLOOKUP(A614,过21点!A:AS,45,0)</f>
        <v>0</v>
      </c>
      <c r="BC614" s="156">
        <f>VLOOKUP(A614,过21点!A:AT,46,0)</f>
        <v>0</v>
      </c>
      <c r="BD614" s="156"/>
      <c r="BE614" s="156">
        <f>VLOOKUP(A614,过21点!A:AV,48,0)</f>
        <v>0</v>
      </c>
      <c r="BF614" s="156"/>
      <c r="BG614" s="156"/>
    </row>
    <row r="615" customHeight="1" spans="1:59">
      <c r="A615" s="199" t="s">
        <v>9257</v>
      </c>
      <c r="B615" s="199" t="s">
        <v>53</v>
      </c>
      <c r="C615" s="199" t="s">
        <v>9258</v>
      </c>
      <c r="D615" s="199" t="s">
        <v>9259</v>
      </c>
      <c r="E615" s="144" t="s">
        <v>9260</v>
      </c>
      <c r="F615" s="144" t="s">
        <v>9261</v>
      </c>
      <c r="G615" s="144"/>
      <c r="H615" s="144"/>
      <c r="I615" s="144" t="s">
        <v>9262</v>
      </c>
      <c r="J615" s="144" t="s">
        <v>4515</v>
      </c>
      <c r="K615" s="144" t="s">
        <v>9263</v>
      </c>
      <c r="L615" s="144" t="s">
        <v>9264</v>
      </c>
      <c r="M615" s="144" t="s">
        <v>9265</v>
      </c>
      <c r="N615" s="144"/>
      <c r="O615" s="144"/>
      <c r="P615" s="144" t="s">
        <v>9266</v>
      </c>
      <c r="Q615" s="144" t="s">
        <v>9267</v>
      </c>
      <c r="R615" s="144" t="s">
        <v>9268</v>
      </c>
      <c r="S615" s="144" t="s">
        <v>9269</v>
      </c>
      <c r="T615" s="144" t="s">
        <v>8184</v>
      </c>
      <c r="U615" s="144"/>
      <c r="V615" s="144"/>
      <c r="W615" s="144" t="s">
        <v>9270</v>
      </c>
      <c r="X615" s="144" t="s">
        <v>9271</v>
      </c>
      <c r="Y615" s="144" t="s">
        <v>6633</v>
      </c>
      <c r="Z615" s="144" t="s">
        <v>9272</v>
      </c>
      <c r="AA615" s="144" t="s">
        <v>9273</v>
      </c>
      <c r="AB615" s="144"/>
      <c r="AC615" s="144"/>
      <c r="AD615" s="144" t="s">
        <v>2813</v>
      </c>
      <c r="AE615" s="144" t="s">
        <v>5591</v>
      </c>
      <c r="AF615" s="144" t="s">
        <v>3880</v>
      </c>
      <c r="AG615" s="144" t="s">
        <v>5561</v>
      </c>
      <c r="AH615" s="246" t="s">
        <v>72</v>
      </c>
      <c r="AI615" s="144"/>
      <c r="AJ615" s="156"/>
      <c r="AK615" s="156"/>
      <c r="AL615" s="156">
        <v>1</v>
      </c>
      <c r="AM615" s="156"/>
      <c r="AN615" s="156"/>
      <c r="AO615" s="156"/>
      <c r="AP615" s="156"/>
      <c r="AQ615" s="156"/>
      <c r="AR615" s="156">
        <v>1</v>
      </c>
      <c r="AS615" s="156"/>
      <c r="AT615" s="156"/>
      <c r="AU615" s="156"/>
      <c r="AV615" s="156"/>
      <c r="AW615" s="156"/>
      <c r="AX615" s="242"/>
      <c r="AY615" s="243"/>
      <c r="AZ615" s="156">
        <f t="shared" si="28"/>
        <v>21</v>
      </c>
      <c r="BA615" s="156">
        <f t="shared" si="29"/>
        <v>21</v>
      </c>
      <c r="BB615" s="156">
        <f>VLOOKUP(A615,过21点!A:AS,45,0)</f>
        <v>0</v>
      </c>
      <c r="BC615" s="156">
        <f>VLOOKUP(A615,过21点!A:AT,46,0)</f>
        <v>2</v>
      </c>
      <c r="BD615" s="156"/>
      <c r="BE615" s="156">
        <f>VLOOKUP(A615,过21点!A:AV,48,0)</f>
        <v>0</v>
      </c>
      <c r="BF615" s="156"/>
      <c r="BG615" s="156"/>
    </row>
    <row r="616" customHeight="1" spans="1:59">
      <c r="A616" s="199" t="s">
        <v>9274</v>
      </c>
      <c r="B616" s="199" t="s">
        <v>136</v>
      </c>
      <c r="C616" s="199" t="s">
        <v>9275</v>
      </c>
      <c r="D616" s="199" t="s">
        <v>749</v>
      </c>
      <c r="E616" s="144" t="s">
        <v>9276</v>
      </c>
      <c r="F616" s="144" t="s">
        <v>4676</v>
      </c>
      <c r="G616" s="144"/>
      <c r="H616" s="144"/>
      <c r="I616" s="144" t="s">
        <v>4916</v>
      </c>
      <c r="J616" s="144" t="s">
        <v>4025</v>
      </c>
      <c r="K616" s="144" t="s">
        <v>9277</v>
      </c>
      <c r="L616" s="144" t="s">
        <v>9277</v>
      </c>
      <c r="M616" s="144" t="s">
        <v>3129</v>
      </c>
      <c r="N616" s="144"/>
      <c r="O616" s="144"/>
      <c r="P616" s="144" t="s">
        <v>5371</v>
      </c>
      <c r="Q616" s="144" t="s">
        <v>9278</v>
      </c>
      <c r="R616" s="144" t="s">
        <v>9279</v>
      </c>
      <c r="S616" s="144" t="s">
        <v>9280</v>
      </c>
      <c r="T616" s="143"/>
      <c r="U616" s="144"/>
      <c r="V616" s="144"/>
      <c r="W616" s="144" t="s">
        <v>8702</v>
      </c>
      <c r="X616" s="144" t="s">
        <v>1829</v>
      </c>
      <c r="Y616" s="144" t="s">
        <v>650</v>
      </c>
      <c r="Z616" s="144" t="s">
        <v>1828</v>
      </c>
      <c r="AA616" s="144" t="s">
        <v>9281</v>
      </c>
      <c r="AB616" s="144"/>
      <c r="AC616" s="144"/>
      <c r="AD616" s="144" t="s">
        <v>958</v>
      </c>
      <c r="AE616" s="144" t="s">
        <v>470</v>
      </c>
      <c r="AF616" s="144" t="s">
        <v>7472</v>
      </c>
      <c r="AG616" s="144" t="s">
        <v>5043</v>
      </c>
      <c r="AH616" s="144" t="s">
        <v>649</v>
      </c>
      <c r="AI616" s="144"/>
      <c r="AJ616" s="156"/>
      <c r="AK616" s="156"/>
      <c r="AL616" s="156">
        <f t="shared" si="27"/>
        <v>0</v>
      </c>
      <c r="AM616" s="156">
        <f>VLOOKUP(A616,匹配!E:L,8,0)</f>
        <v>1</v>
      </c>
      <c r="AN616" s="156">
        <f>VLOOKUP(A616,匹配!E:F,2,0)</f>
        <v>0</v>
      </c>
      <c r="AO616" s="156"/>
      <c r="AP616" s="156">
        <f>VLOOKUP(A616,匹配!E:H,4,0)</f>
        <v>0</v>
      </c>
      <c r="AQ616" s="156">
        <f>VLOOKUP(A616,匹配!E:N,10,0)</f>
        <v>0</v>
      </c>
      <c r="AR616" s="156">
        <f>VLOOKUP(A616,匹配!E:I,5,0)</f>
        <v>0</v>
      </c>
      <c r="AS616" s="156">
        <f>VLOOKUP(A616,匹配!E:K,7,0)</f>
        <v>0</v>
      </c>
      <c r="AT616" s="156"/>
      <c r="AU616" s="156">
        <f>VLOOKUP(A616,匹配!E:M,9,0)</f>
        <v>0</v>
      </c>
      <c r="AV616" s="156"/>
      <c r="AW616" s="156"/>
      <c r="AX616" s="242"/>
      <c r="AY616" s="243"/>
      <c r="AZ616" s="156">
        <f t="shared" si="28"/>
        <v>21</v>
      </c>
      <c r="BA616" s="156">
        <f t="shared" si="29"/>
        <v>21</v>
      </c>
      <c r="BB616" s="156">
        <f>VLOOKUP(A616,过21点!A:AS,45,0)</f>
        <v>0</v>
      </c>
      <c r="BC616" s="156">
        <f>VLOOKUP(A616,过21点!A:AT,46,0)</f>
        <v>1</v>
      </c>
      <c r="BD616" s="156"/>
      <c r="BE616" s="156">
        <f>VLOOKUP(A616,过21点!A:AV,48,0)</f>
        <v>0</v>
      </c>
      <c r="BF616" s="156"/>
      <c r="BG616" s="156"/>
    </row>
    <row r="617" customHeight="1" spans="1:59">
      <c r="A617" s="199" t="s">
        <v>9282</v>
      </c>
      <c r="B617" s="199" t="s">
        <v>136</v>
      </c>
      <c r="C617" s="199" t="s">
        <v>9275</v>
      </c>
      <c r="D617" s="199" t="s">
        <v>749</v>
      </c>
      <c r="E617" s="144" t="s">
        <v>9283</v>
      </c>
      <c r="F617" s="144" t="s">
        <v>9284</v>
      </c>
      <c r="G617" s="144"/>
      <c r="H617" s="144"/>
      <c r="I617" s="144" t="s">
        <v>9285</v>
      </c>
      <c r="J617" s="144" t="s">
        <v>2265</v>
      </c>
      <c r="K617" s="144" t="s">
        <v>9286</v>
      </c>
      <c r="L617" s="144" t="s">
        <v>426</v>
      </c>
      <c r="M617" s="144" t="s">
        <v>9287</v>
      </c>
      <c r="N617" s="144"/>
      <c r="O617" s="144"/>
      <c r="P617" s="144" t="s">
        <v>9288</v>
      </c>
      <c r="Q617" s="144" t="s">
        <v>9289</v>
      </c>
      <c r="R617" s="144" t="s">
        <v>9290</v>
      </c>
      <c r="S617" s="143" t="s">
        <v>7166</v>
      </c>
      <c r="T617" s="144" t="s">
        <v>9291</v>
      </c>
      <c r="U617" s="144"/>
      <c r="V617" s="144"/>
      <c r="W617" s="144" t="s">
        <v>9292</v>
      </c>
      <c r="X617" s="144" t="s">
        <v>9293</v>
      </c>
      <c r="Y617" s="144" t="s">
        <v>701</v>
      </c>
      <c r="Z617" s="143" t="s">
        <v>1705</v>
      </c>
      <c r="AA617" s="143"/>
      <c r="AB617" s="144"/>
      <c r="AC617" s="144"/>
      <c r="AD617" s="144" t="s">
        <v>516</v>
      </c>
      <c r="AE617" s="144" t="s">
        <v>9294</v>
      </c>
      <c r="AF617" s="144" t="s">
        <v>9295</v>
      </c>
      <c r="AG617" s="143" t="s">
        <v>9296</v>
      </c>
      <c r="AH617" s="144" t="s">
        <v>9297</v>
      </c>
      <c r="AI617" s="144"/>
      <c r="AJ617" s="156"/>
      <c r="AK617" s="156">
        <f>VLOOKUP(A617,匹配!A:B,2,0)</f>
        <v>1</v>
      </c>
      <c r="AL617" s="156">
        <f t="shared" si="27"/>
        <v>1</v>
      </c>
      <c r="AM617" s="156">
        <v>0.25</v>
      </c>
      <c r="AN617" s="156">
        <f>VLOOKUP(A617,匹配!E:F,2,0)</f>
        <v>1</v>
      </c>
      <c r="AO617" s="156"/>
      <c r="AP617" s="156">
        <f>VLOOKUP(A617,匹配!E:H,4,0)</f>
        <v>0</v>
      </c>
      <c r="AQ617" s="156">
        <f>VLOOKUP(A617,匹配!E:N,10,0)</f>
        <v>0</v>
      </c>
      <c r="AR617" s="156">
        <f>VLOOKUP(A617,匹配!E:I,5,0)</f>
        <v>0</v>
      </c>
      <c r="AS617" s="156">
        <f>VLOOKUP(A617,匹配!E:K,7,0)</f>
        <v>0</v>
      </c>
      <c r="AT617" s="156"/>
      <c r="AU617" s="156">
        <f>VLOOKUP(A617,匹配!E:M,9,0)</f>
        <v>0</v>
      </c>
      <c r="AV617" s="156"/>
      <c r="AW617" s="156"/>
      <c r="AX617" s="242"/>
      <c r="AY617" s="243"/>
      <c r="AZ617" s="156">
        <f t="shared" si="28"/>
        <v>20.75</v>
      </c>
      <c r="BA617" s="156">
        <f t="shared" si="29"/>
        <v>20.75</v>
      </c>
      <c r="BB617" s="156">
        <f>VLOOKUP(A617,过21点!A:AS,45,0)</f>
        <v>0</v>
      </c>
      <c r="BC617" s="156">
        <f>VLOOKUP(A617,过21点!A:AT,46,0)</f>
        <v>2</v>
      </c>
      <c r="BD617" s="156"/>
      <c r="BE617" s="156">
        <f>VLOOKUP(A617,过21点!A:AV,48,0)</f>
        <v>0</v>
      </c>
      <c r="BF617" s="156"/>
      <c r="BG617" s="156"/>
    </row>
    <row r="618" customHeight="1" spans="1:59">
      <c r="A618" s="199" t="s">
        <v>9298</v>
      </c>
      <c r="B618" s="199" t="s">
        <v>136</v>
      </c>
      <c r="C618" s="199" t="s">
        <v>9299</v>
      </c>
      <c r="D618" s="199" t="s">
        <v>378</v>
      </c>
      <c r="E618" s="143"/>
      <c r="F618" s="143"/>
      <c r="G618" s="143"/>
      <c r="H618" s="143"/>
      <c r="I618" s="143"/>
      <c r="J618" s="144" t="s">
        <v>9300</v>
      </c>
      <c r="K618" s="144" t="s">
        <v>426</v>
      </c>
      <c r="L618" s="144" t="s">
        <v>5392</v>
      </c>
      <c r="M618" s="143" t="s">
        <v>9301</v>
      </c>
      <c r="N618" s="144"/>
      <c r="O618" s="144"/>
      <c r="P618" s="143"/>
      <c r="Q618" s="143"/>
      <c r="R618" s="143"/>
      <c r="S618" s="143"/>
      <c r="T618" s="143"/>
      <c r="U618" s="143"/>
      <c r="V618" s="143"/>
      <c r="W618" s="143"/>
      <c r="X618" s="143"/>
      <c r="Y618" s="143"/>
      <c r="Z618" s="144" t="s">
        <v>9302</v>
      </c>
      <c r="AA618" s="144" t="s">
        <v>4180</v>
      </c>
      <c r="AB618" s="144"/>
      <c r="AC618" s="144"/>
      <c r="AD618" s="144" t="s">
        <v>9303</v>
      </c>
      <c r="AE618" s="144" t="s">
        <v>9304</v>
      </c>
      <c r="AF618" s="144" t="s">
        <v>9305</v>
      </c>
      <c r="AG618" s="144" t="s">
        <v>169</v>
      </c>
      <c r="AH618" s="144" t="s">
        <v>1573</v>
      </c>
      <c r="AI618" s="144"/>
      <c r="AJ618" s="156"/>
      <c r="AK618" s="156"/>
      <c r="AL618" s="156">
        <f t="shared" si="27"/>
        <v>0</v>
      </c>
      <c r="AM618" s="156">
        <f>VLOOKUP(A618,匹配!E:L,8,0)</f>
        <v>3.125</v>
      </c>
      <c r="AN618" s="156">
        <f>VLOOKUP(A618,匹配!E:F,2,0)</f>
        <v>0</v>
      </c>
      <c r="AO618" s="156"/>
      <c r="AP618" s="156">
        <f>VLOOKUP(A618,匹配!E:H,4,0)</f>
        <v>8</v>
      </c>
      <c r="AQ618" s="156">
        <f>VLOOKUP(A618,匹配!E:N,10,0)</f>
        <v>0</v>
      </c>
      <c r="AR618" s="156">
        <f>VLOOKUP(A618,匹配!E:I,5,0)</f>
        <v>0</v>
      </c>
      <c r="AS618" s="156">
        <f>VLOOKUP(A618,匹配!E:K,7,0)</f>
        <v>0</v>
      </c>
      <c r="AT618" s="156"/>
      <c r="AU618" s="156">
        <f>VLOOKUP(A618,匹配!E:M,9,0)</f>
        <v>0</v>
      </c>
      <c r="AV618" s="156"/>
      <c r="AW618" s="156"/>
      <c r="AX618" s="242"/>
      <c r="AY618" s="243"/>
      <c r="AZ618" s="156">
        <f t="shared" si="28"/>
        <v>10.875</v>
      </c>
      <c r="BA618" s="156">
        <f t="shared" si="29"/>
        <v>10.875</v>
      </c>
      <c r="BB618" s="156">
        <f>VLOOKUP(A618,过21点!A:AS,45,0)</f>
        <v>0</v>
      </c>
      <c r="BC618" s="156">
        <f>VLOOKUP(A618,过21点!A:AT,46,0)</f>
        <v>0</v>
      </c>
      <c r="BD618" s="156"/>
      <c r="BE618" s="156">
        <f>VLOOKUP(A618,过21点!A:AV,48,0)</f>
        <v>0</v>
      </c>
      <c r="BF618" s="156"/>
      <c r="BG618" s="156"/>
    </row>
    <row r="619" customHeight="1" spans="1:59">
      <c r="A619" s="199" t="s">
        <v>9306</v>
      </c>
      <c r="B619" s="199" t="s">
        <v>136</v>
      </c>
      <c r="C619" s="199" t="s">
        <v>9307</v>
      </c>
      <c r="D619" s="199" t="s">
        <v>5514</v>
      </c>
      <c r="E619" s="143" t="s">
        <v>847</v>
      </c>
      <c r="F619" s="144" t="s">
        <v>4118</v>
      </c>
      <c r="G619" s="144"/>
      <c r="H619" s="144"/>
      <c r="I619" s="144" t="s">
        <v>9308</v>
      </c>
      <c r="J619" s="144" t="s">
        <v>9309</v>
      </c>
      <c r="K619" s="142" t="s">
        <v>9310</v>
      </c>
      <c r="L619" s="144" t="s">
        <v>9311</v>
      </c>
      <c r="M619" s="144" t="s">
        <v>9312</v>
      </c>
      <c r="N619" s="144"/>
      <c r="O619" s="144"/>
      <c r="P619" s="144" t="s">
        <v>9313</v>
      </c>
      <c r="Q619" s="144" t="s">
        <v>9314</v>
      </c>
      <c r="R619" s="144" t="s">
        <v>9315</v>
      </c>
      <c r="S619" s="144" t="s">
        <v>9316</v>
      </c>
      <c r="T619" s="144" t="s">
        <v>9317</v>
      </c>
      <c r="U619" s="144"/>
      <c r="V619" s="144"/>
      <c r="W619" s="144" t="s">
        <v>5280</v>
      </c>
      <c r="X619" s="144" t="s">
        <v>1814</v>
      </c>
      <c r="Y619" s="144" t="s">
        <v>9318</v>
      </c>
      <c r="Z619" s="144" t="s">
        <v>9319</v>
      </c>
      <c r="AA619" s="144" t="s">
        <v>6365</v>
      </c>
      <c r="AB619" s="144"/>
      <c r="AC619" s="144"/>
      <c r="AD619" s="143" t="s">
        <v>9320</v>
      </c>
      <c r="AE619" s="144" t="s">
        <v>9321</v>
      </c>
      <c r="AF619" s="144" t="s">
        <v>9322</v>
      </c>
      <c r="AG619" s="144" t="s">
        <v>9323</v>
      </c>
      <c r="AH619" s="155" t="s">
        <v>1904</v>
      </c>
      <c r="AI619" s="144"/>
      <c r="AJ619" s="156">
        <v>1</v>
      </c>
      <c r="AK619" s="156">
        <v>3</v>
      </c>
      <c r="AL619" s="156">
        <f t="shared" si="27"/>
        <v>4</v>
      </c>
      <c r="AM619" s="156"/>
      <c r="AN619" s="156"/>
      <c r="AO619" s="156"/>
      <c r="AP619" s="156"/>
      <c r="AQ619" s="156"/>
      <c r="AR619" s="156"/>
      <c r="AS619" s="156"/>
      <c r="AT619" s="156"/>
      <c r="AU619" s="156"/>
      <c r="AV619" s="156"/>
      <c r="AW619" s="156"/>
      <c r="AX619" s="242"/>
      <c r="AY619" s="243"/>
      <c r="AZ619" s="156">
        <f t="shared" si="28"/>
        <v>22</v>
      </c>
      <c r="BA619" s="156">
        <f t="shared" si="29"/>
        <v>22</v>
      </c>
      <c r="BB619" s="156">
        <f>VLOOKUP(A619,过21点!A:AS,45,0)</f>
        <v>0</v>
      </c>
      <c r="BC619" s="156">
        <f>VLOOKUP(A619,过21点!A:AT,46,0)</f>
        <v>1</v>
      </c>
      <c r="BD619" s="156"/>
      <c r="BE619" s="156">
        <f>VLOOKUP(A619,过21点!A:AV,48,0)</f>
        <v>0</v>
      </c>
      <c r="BF619" s="156"/>
      <c r="BG619" s="156"/>
    </row>
    <row r="620" customHeight="1" spans="1:59">
      <c r="A620" s="199" t="s">
        <v>9324</v>
      </c>
      <c r="B620" s="199" t="s">
        <v>136</v>
      </c>
      <c r="C620" s="199" t="s">
        <v>9325</v>
      </c>
      <c r="D620" s="199" t="s">
        <v>5559</v>
      </c>
      <c r="E620" s="155" t="s">
        <v>5413</v>
      </c>
      <c r="F620" s="144" t="s">
        <v>9326</v>
      </c>
      <c r="G620" s="144"/>
      <c r="H620" s="144"/>
      <c r="I620" s="155" t="s">
        <v>9327</v>
      </c>
      <c r="J620" s="212" t="s">
        <v>9328</v>
      </c>
      <c r="K620" s="144" t="s">
        <v>9329</v>
      </c>
      <c r="L620" s="155" t="s">
        <v>9330</v>
      </c>
      <c r="M620" s="155" t="s">
        <v>3997</v>
      </c>
      <c r="N620" s="144"/>
      <c r="O620" s="144"/>
      <c r="P620" s="144" t="s">
        <v>9331</v>
      </c>
      <c r="Q620" s="155" t="s">
        <v>7878</v>
      </c>
      <c r="R620" s="144" t="s">
        <v>9332</v>
      </c>
      <c r="S620" s="155" t="s">
        <v>1384</v>
      </c>
      <c r="T620" s="144" t="s">
        <v>9333</v>
      </c>
      <c r="U620" s="144"/>
      <c r="V620" s="144"/>
      <c r="W620" s="155" t="s">
        <v>9334</v>
      </c>
      <c r="X620" s="144" t="s">
        <v>9335</v>
      </c>
      <c r="Y620" s="155" t="s">
        <v>9336</v>
      </c>
      <c r="Z620" s="155" t="s">
        <v>9337</v>
      </c>
      <c r="AA620" s="142" t="s">
        <v>9338</v>
      </c>
      <c r="AB620" s="144"/>
      <c r="AC620" s="144"/>
      <c r="AD620" s="155" t="s">
        <v>9339</v>
      </c>
      <c r="AE620" s="144" t="s">
        <v>9340</v>
      </c>
      <c r="AF620" s="155" t="s">
        <v>9341</v>
      </c>
      <c r="AG620" s="155" t="s">
        <v>9342</v>
      </c>
      <c r="AH620" s="155" t="s">
        <v>9320</v>
      </c>
      <c r="AI620" s="144"/>
      <c r="AJ620" s="156"/>
      <c r="AK620" s="156">
        <v>4</v>
      </c>
      <c r="AL620" s="156">
        <f t="shared" si="27"/>
        <v>4</v>
      </c>
      <c r="AM620" s="156">
        <v>0.5</v>
      </c>
      <c r="AN620" s="156"/>
      <c r="AO620" s="156"/>
      <c r="AP620" s="156"/>
      <c r="AQ620" s="156"/>
      <c r="AR620" s="156"/>
      <c r="AS620" s="156"/>
      <c r="AT620" s="156"/>
      <c r="AU620" s="156"/>
      <c r="AV620" s="156"/>
      <c r="AW620" s="156"/>
      <c r="AX620" s="242"/>
      <c r="AY620" s="243"/>
      <c r="AZ620" s="156">
        <f t="shared" si="28"/>
        <v>21.5</v>
      </c>
      <c r="BA620" s="156">
        <f t="shared" si="29"/>
        <v>21.5</v>
      </c>
      <c r="BB620" s="156">
        <f>VLOOKUP(A620,过21点!A:AS,45,0)</f>
        <v>3</v>
      </c>
      <c r="BC620" s="156">
        <f>VLOOKUP(A620,过21点!A:AT,46,0)</f>
        <v>6</v>
      </c>
      <c r="BD620" s="156"/>
      <c r="BE620" s="156">
        <f>VLOOKUP(A620,过21点!A:AV,48,0)</f>
        <v>0.125</v>
      </c>
      <c r="BF620" s="156"/>
      <c r="BG620" s="156"/>
    </row>
    <row r="621" customHeight="1" spans="1:59">
      <c r="A621" s="199" t="s">
        <v>9343</v>
      </c>
      <c r="B621" s="199" t="s">
        <v>136</v>
      </c>
      <c r="C621" s="199" t="s">
        <v>9325</v>
      </c>
      <c r="D621" s="199" t="s">
        <v>9344</v>
      </c>
      <c r="E621" s="144" t="s">
        <v>9345</v>
      </c>
      <c r="F621" s="143" t="s">
        <v>9346</v>
      </c>
      <c r="G621" s="144"/>
      <c r="H621" s="144"/>
      <c r="I621" s="144" t="s">
        <v>3706</v>
      </c>
      <c r="J621" s="144" t="s">
        <v>8459</v>
      </c>
      <c r="K621" s="144" t="s">
        <v>392</v>
      </c>
      <c r="L621" s="144" t="s">
        <v>4189</v>
      </c>
      <c r="M621" s="144" t="s">
        <v>9347</v>
      </c>
      <c r="N621" s="144"/>
      <c r="O621" s="144"/>
      <c r="P621" s="144" t="s">
        <v>1641</v>
      </c>
      <c r="Q621" s="143" t="s">
        <v>4593</v>
      </c>
      <c r="R621" s="144" t="s">
        <v>9348</v>
      </c>
      <c r="S621" s="143" t="s">
        <v>8584</v>
      </c>
      <c r="T621" s="144" t="s">
        <v>9349</v>
      </c>
      <c r="U621" s="144"/>
      <c r="V621" s="144"/>
      <c r="W621" s="144" t="s">
        <v>6422</v>
      </c>
      <c r="X621" s="144" t="s">
        <v>9350</v>
      </c>
      <c r="Y621" s="144" t="s">
        <v>1607</v>
      </c>
      <c r="Z621" s="144" t="s">
        <v>779</v>
      </c>
      <c r="AA621" s="144" t="s">
        <v>9351</v>
      </c>
      <c r="AB621" s="144"/>
      <c r="AC621" s="144"/>
      <c r="AD621" s="144" t="s">
        <v>772</v>
      </c>
      <c r="AE621" s="144" t="s">
        <v>1566</v>
      </c>
      <c r="AF621" s="144" t="s">
        <v>9352</v>
      </c>
      <c r="AG621" s="144" t="s">
        <v>9353</v>
      </c>
      <c r="AH621" s="144" t="s">
        <v>9354</v>
      </c>
      <c r="AI621" s="144"/>
      <c r="AJ621" s="156"/>
      <c r="AK621" s="156">
        <f>VLOOKUP(A621,匹配!A:B,2,0)</f>
        <v>2</v>
      </c>
      <c r="AL621" s="156">
        <f t="shared" si="27"/>
        <v>2</v>
      </c>
      <c r="AM621" s="156">
        <f>VLOOKUP(A621,匹配!E:L,8,0)</f>
        <v>0.5</v>
      </c>
      <c r="AN621" s="156">
        <f>VLOOKUP(A621,匹配!E:F,2,0)</f>
        <v>0</v>
      </c>
      <c r="AO621" s="156"/>
      <c r="AP621" s="156">
        <f>VLOOKUP(A621,匹配!E:H,4,0)</f>
        <v>0</v>
      </c>
      <c r="AQ621" s="156">
        <f>VLOOKUP(A621,匹配!E:N,10,0)</f>
        <v>0</v>
      </c>
      <c r="AR621" s="156">
        <f>VLOOKUP(A621,匹配!E:I,5,0)</f>
        <v>0</v>
      </c>
      <c r="AS621" s="156">
        <f>VLOOKUP(A621,匹配!E:K,7,0)</f>
        <v>0</v>
      </c>
      <c r="AT621" s="156"/>
      <c r="AU621" s="156">
        <f>VLOOKUP(A621,匹配!E:M,9,0)</f>
        <v>0</v>
      </c>
      <c r="AV621" s="156"/>
      <c r="AW621" s="156"/>
      <c r="AX621" s="242"/>
      <c r="AY621" s="243"/>
      <c r="AZ621" s="156">
        <f t="shared" si="28"/>
        <v>21.5</v>
      </c>
      <c r="BA621" s="156">
        <f t="shared" si="29"/>
        <v>21.5</v>
      </c>
      <c r="BB621" s="156">
        <f>VLOOKUP(A621,过21点!A:AS,45,0)</f>
        <v>0</v>
      </c>
      <c r="BC621" s="156">
        <f>VLOOKUP(A621,过21点!A:AT,46,0)</f>
        <v>0</v>
      </c>
      <c r="BD621" s="156"/>
      <c r="BE621" s="156">
        <f>VLOOKUP(A621,过21点!A:AV,48,0)</f>
        <v>0</v>
      </c>
      <c r="BF621" s="156"/>
      <c r="BG621" s="156"/>
    </row>
    <row r="622" customHeight="1" spans="1:59">
      <c r="A622" s="199" t="s">
        <v>9355</v>
      </c>
      <c r="B622" s="199" t="s">
        <v>136</v>
      </c>
      <c r="C622" s="199" t="s">
        <v>9325</v>
      </c>
      <c r="D622" s="199" t="s">
        <v>5514</v>
      </c>
      <c r="E622" s="144" t="s">
        <v>2133</v>
      </c>
      <c r="F622" s="144" t="s">
        <v>9356</v>
      </c>
      <c r="G622" s="144"/>
      <c r="H622" s="144"/>
      <c r="I622" s="144" t="s">
        <v>6603</v>
      </c>
      <c r="J622" s="144" t="s">
        <v>9357</v>
      </c>
      <c r="K622" s="143" t="s">
        <v>5367</v>
      </c>
      <c r="L622" s="144" t="s">
        <v>9358</v>
      </c>
      <c r="M622" s="144" t="s">
        <v>7791</v>
      </c>
      <c r="N622" s="144"/>
      <c r="O622" s="144"/>
      <c r="P622" s="144" t="s">
        <v>1695</v>
      </c>
      <c r="Q622" s="143"/>
      <c r="R622" s="144" t="s">
        <v>9356</v>
      </c>
      <c r="S622" s="144" t="s">
        <v>2133</v>
      </c>
      <c r="T622" s="144" t="s">
        <v>5227</v>
      </c>
      <c r="U622" s="144"/>
      <c r="V622" s="144"/>
      <c r="W622" s="144" t="s">
        <v>5547</v>
      </c>
      <c r="X622" s="144" t="s">
        <v>1428</v>
      </c>
      <c r="Y622" s="144" t="s">
        <v>1428</v>
      </c>
      <c r="Z622" s="144" t="s">
        <v>5227</v>
      </c>
      <c r="AA622" s="144" t="s">
        <v>6747</v>
      </c>
      <c r="AB622" s="144"/>
      <c r="AC622" s="144"/>
      <c r="AD622" s="144" t="s">
        <v>9359</v>
      </c>
      <c r="AE622" s="144" t="s">
        <v>5366</v>
      </c>
      <c r="AF622" s="144" t="s">
        <v>6484</v>
      </c>
      <c r="AG622" s="144" t="s">
        <v>1428</v>
      </c>
      <c r="AH622" s="144" t="s">
        <v>1569</v>
      </c>
      <c r="AI622" s="144"/>
      <c r="AJ622" s="156"/>
      <c r="AK622" s="156">
        <f>VLOOKUP(A622,匹配!A:B,2,0)</f>
        <v>1</v>
      </c>
      <c r="AL622" s="156">
        <f t="shared" si="27"/>
        <v>1</v>
      </c>
      <c r="AM622" s="156">
        <f>VLOOKUP(A622,匹配!E:L,8,0)</f>
        <v>0</v>
      </c>
      <c r="AN622" s="156">
        <f>VLOOKUP(A622,匹配!E:F,2,0)</f>
        <v>0</v>
      </c>
      <c r="AO622" s="156"/>
      <c r="AP622" s="156">
        <f>VLOOKUP(A622,匹配!E:H,4,0)</f>
        <v>0</v>
      </c>
      <c r="AQ622" s="156">
        <f>VLOOKUP(A622,匹配!E:N,10,0)</f>
        <v>0</v>
      </c>
      <c r="AR622" s="156">
        <f>VLOOKUP(A622,匹配!E:I,5,0)</f>
        <v>1</v>
      </c>
      <c r="AS622" s="156">
        <f>VLOOKUP(A622,匹配!E:K,7,0)</f>
        <v>0</v>
      </c>
      <c r="AT622" s="156"/>
      <c r="AU622" s="156">
        <f>VLOOKUP(A622,匹配!E:M,9,0)</f>
        <v>0</v>
      </c>
      <c r="AV622" s="156"/>
      <c r="AW622" s="156"/>
      <c r="AX622" s="242"/>
      <c r="AY622" s="243"/>
      <c r="AZ622" s="156">
        <f t="shared" si="28"/>
        <v>21</v>
      </c>
      <c r="BA622" s="156">
        <f t="shared" si="29"/>
        <v>21</v>
      </c>
      <c r="BB622" s="156">
        <f>VLOOKUP(A622,过21点!A:AS,45,0)</f>
        <v>0</v>
      </c>
      <c r="BC622" s="156">
        <f>VLOOKUP(A622,过21点!A:AT,46,0)</f>
        <v>0</v>
      </c>
      <c r="BD622" s="156"/>
      <c r="BE622" s="156">
        <f>VLOOKUP(A622,过21点!A:AV,48,0)</f>
        <v>0</v>
      </c>
      <c r="BF622" s="156"/>
      <c r="BG622" s="156"/>
    </row>
    <row r="623" customHeight="1" spans="1:59">
      <c r="A623" s="239" t="s">
        <v>9360</v>
      </c>
      <c r="B623" s="199" t="s">
        <v>53</v>
      </c>
      <c r="C623" s="199" t="s">
        <v>9361</v>
      </c>
      <c r="D623" s="199" t="s">
        <v>9362</v>
      </c>
      <c r="E623" s="141"/>
      <c r="F623" s="141"/>
      <c r="G623" s="144"/>
      <c r="H623" s="144"/>
      <c r="I623" s="141"/>
      <c r="J623" s="141"/>
      <c r="K623" s="141"/>
      <c r="L623" s="141"/>
      <c r="M623" s="141"/>
      <c r="N623" s="144"/>
      <c r="O623" s="144"/>
      <c r="P623" s="141"/>
      <c r="Q623" s="141"/>
      <c r="R623" s="141"/>
      <c r="S623" s="141"/>
      <c r="T623" s="141"/>
      <c r="U623" s="144"/>
      <c r="V623" s="144"/>
      <c r="W623" s="141"/>
      <c r="X623" s="141"/>
      <c r="Y623" s="141"/>
      <c r="Z623" s="141"/>
      <c r="AA623" s="141"/>
      <c r="AB623" s="144"/>
      <c r="AC623" s="144"/>
      <c r="AD623" s="141"/>
      <c r="AE623" s="141"/>
      <c r="AF623" s="141"/>
      <c r="AG623" s="141"/>
      <c r="AH623" s="141"/>
      <c r="AI623" s="144"/>
      <c r="AJ623" s="156"/>
      <c r="AK623" s="156"/>
      <c r="AL623" s="156">
        <f t="shared" si="27"/>
        <v>0</v>
      </c>
      <c r="AM623" s="156"/>
      <c r="AN623" s="156"/>
      <c r="AO623" s="156"/>
      <c r="AP623" s="156"/>
      <c r="AQ623" s="156"/>
      <c r="AR623" s="156"/>
      <c r="AS623" s="156"/>
      <c r="AT623" s="156"/>
      <c r="AU623" s="156"/>
      <c r="AV623" s="156"/>
      <c r="AW623" s="156"/>
      <c r="AX623" s="242"/>
      <c r="AY623" s="243"/>
      <c r="AZ623" s="156">
        <f t="shared" si="28"/>
        <v>22</v>
      </c>
      <c r="BA623" s="156">
        <f t="shared" si="29"/>
        <v>22</v>
      </c>
      <c r="BB623" s="156">
        <f>VLOOKUP(A623,过21点!A:AS,45,0)</f>
        <v>0</v>
      </c>
      <c r="BC623" s="156">
        <f>VLOOKUP(A623,过21点!A:AT,46,0)</f>
        <v>0</v>
      </c>
      <c r="BD623" s="156"/>
      <c r="BE623" s="156">
        <f>VLOOKUP(A623,过21点!A:AV,48,0)</f>
        <v>0</v>
      </c>
      <c r="BF623" s="156"/>
      <c r="BG623" s="156"/>
    </row>
    <row r="624" customHeight="1" spans="1:59">
      <c r="A624" s="199" t="s">
        <v>9363</v>
      </c>
      <c r="B624" s="199" t="s">
        <v>136</v>
      </c>
      <c r="C624" s="199" t="s">
        <v>9364</v>
      </c>
      <c r="D624" s="199" t="s">
        <v>9365</v>
      </c>
      <c r="E624" s="144" t="s">
        <v>3910</v>
      </c>
      <c r="F624" s="144" t="s">
        <v>9366</v>
      </c>
      <c r="G624" s="144"/>
      <c r="H624" s="144"/>
      <c r="I624" s="144" t="s">
        <v>9367</v>
      </c>
      <c r="J624" s="144" t="s">
        <v>9368</v>
      </c>
      <c r="K624" s="144" t="s">
        <v>1183</v>
      </c>
      <c r="L624" s="143"/>
      <c r="M624" s="144" t="s">
        <v>7965</v>
      </c>
      <c r="N624" s="144"/>
      <c r="O624" s="144"/>
      <c r="P624" s="144" t="s">
        <v>5462</v>
      </c>
      <c r="Q624" s="144" t="s">
        <v>7897</v>
      </c>
      <c r="R624" s="144" t="s">
        <v>870</v>
      </c>
      <c r="S624" s="144" t="s">
        <v>3709</v>
      </c>
      <c r="T624" s="144" t="s">
        <v>1814</v>
      </c>
      <c r="U624" s="144"/>
      <c r="V624" s="144"/>
      <c r="W624" s="144" t="s">
        <v>9369</v>
      </c>
      <c r="X624" s="144" t="s">
        <v>423</v>
      </c>
      <c r="Y624" s="144" t="s">
        <v>9370</v>
      </c>
      <c r="Z624" s="144" t="s">
        <v>1180</v>
      </c>
      <c r="AA624" s="143"/>
      <c r="AB624" s="144"/>
      <c r="AC624" s="144"/>
      <c r="AD624" s="144" t="s">
        <v>7687</v>
      </c>
      <c r="AE624" s="144" t="s">
        <v>877</v>
      </c>
      <c r="AF624" s="144" t="s">
        <v>2002</v>
      </c>
      <c r="AG624" s="144" t="s">
        <v>4777</v>
      </c>
      <c r="AH624" s="144" t="s">
        <v>163</v>
      </c>
      <c r="AI624" s="144"/>
      <c r="AJ624" s="156"/>
      <c r="AK624" s="156"/>
      <c r="AL624" s="156">
        <f t="shared" si="27"/>
        <v>0</v>
      </c>
      <c r="AM624" s="156">
        <f>VLOOKUP(A624,匹配!E:L,8,0)</f>
        <v>2</v>
      </c>
      <c r="AN624" s="156">
        <f>VLOOKUP(A624,匹配!E:F,2,0)</f>
        <v>0</v>
      </c>
      <c r="AO624" s="156"/>
      <c r="AP624" s="156">
        <f>VLOOKUP(A624,匹配!E:H,4,0)</f>
        <v>0</v>
      </c>
      <c r="AQ624" s="156">
        <f>VLOOKUP(A624,匹配!E:N,10,0)</f>
        <v>0</v>
      </c>
      <c r="AR624" s="156">
        <f>VLOOKUP(A624,匹配!E:I,5,0)</f>
        <v>0</v>
      </c>
      <c r="AS624" s="156">
        <f>VLOOKUP(A624,匹配!E:K,7,0)</f>
        <v>0</v>
      </c>
      <c r="AT624" s="156"/>
      <c r="AU624" s="156">
        <f>VLOOKUP(A624,匹配!E:M,9,0)</f>
        <v>0</v>
      </c>
      <c r="AV624" s="156"/>
      <c r="AW624" s="156"/>
      <c r="AX624" s="242"/>
      <c r="AY624" s="243"/>
      <c r="AZ624" s="156">
        <f t="shared" si="28"/>
        <v>20</v>
      </c>
      <c r="BA624" s="156">
        <f t="shared" si="29"/>
        <v>20</v>
      </c>
      <c r="BB624" s="156">
        <f>VLOOKUP(A624,过21点!A:AS,45,0)</f>
        <v>0</v>
      </c>
      <c r="BC624" s="156">
        <f>VLOOKUP(A624,过21点!A:AT,46,0)</f>
        <v>0</v>
      </c>
      <c r="BD624" s="156"/>
      <c r="BE624" s="156">
        <f>VLOOKUP(A624,过21点!A:AV,48,0)</f>
        <v>0</v>
      </c>
      <c r="BF624" s="156"/>
      <c r="BG624" s="156"/>
    </row>
    <row r="625" customHeight="1" spans="1:59">
      <c r="A625" s="199" t="s">
        <v>9371</v>
      </c>
      <c r="B625" s="199" t="s">
        <v>136</v>
      </c>
      <c r="C625" s="199" t="s">
        <v>9364</v>
      </c>
      <c r="D625" s="199" t="s">
        <v>5400</v>
      </c>
      <c r="E625" s="144" t="s">
        <v>9372</v>
      </c>
      <c r="F625" s="144" t="s">
        <v>9373</v>
      </c>
      <c r="G625" s="144"/>
      <c r="H625" s="144"/>
      <c r="I625" s="144" t="s">
        <v>9374</v>
      </c>
      <c r="J625" s="144" t="s">
        <v>9375</v>
      </c>
      <c r="K625" s="144" t="s">
        <v>9376</v>
      </c>
      <c r="L625" s="144" t="s">
        <v>9377</v>
      </c>
      <c r="M625" s="144" t="s">
        <v>9378</v>
      </c>
      <c r="N625" s="144"/>
      <c r="O625" s="144"/>
      <c r="P625" s="144" t="s">
        <v>9379</v>
      </c>
      <c r="Q625" s="143" t="s">
        <v>9380</v>
      </c>
      <c r="R625" s="144" t="s">
        <v>6475</v>
      </c>
      <c r="S625" s="144" t="s">
        <v>9381</v>
      </c>
      <c r="T625" s="144" t="s">
        <v>8470</v>
      </c>
      <c r="U625" s="144"/>
      <c r="V625" s="144"/>
      <c r="W625" s="144" t="s">
        <v>647</v>
      </c>
      <c r="X625" s="144" t="s">
        <v>9382</v>
      </c>
      <c r="Y625" s="144" t="s">
        <v>9383</v>
      </c>
      <c r="Z625" s="144" t="s">
        <v>4896</v>
      </c>
      <c r="AA625" s="144" t="s">
        <v>9384</v>
      </c>
      <c r="AB625" s="144"/>
      <c r="AC625" s="144"/>
      <c r="AD625" s="144" t="s">
        <v>2367</v>
      </c>
      <c r="AE625" s="144" t="s">
        <v>9385</v>
      </c>
      <c r="AF625" s="144" t="s">
        <v>9386</v>
      </c>
      <c r="AG625" s="144" t="s">
        <v>9387</v>
      </c>
      <c r="AH625" s="143"/>
      <c r="AI625" s="144"/>
      <c r="AJ625" s="156"/>
      <c r="AK625" s="156"/>
      <c r="AL625" s="156">
        <f t="shared" si="27"/>
        <v>0</v>
      </c>
      <c r="AM625" s="156">
        <f>VLOOKUP(A625,匹配!E:L,8,0)</f>
        <v>0</v>
      </c>
      <c r="AN625" s="156">
        <f>VLOOKUP(A625,匹配!E:F,2,0)</f>
        <v>0</v>
      </c>
      <c r="AO625" s="156"/>
      <c r="AP625" s="156">
        <f>VLOOKUP(A625,匹配!E:H,4,0)</f>
        <v>0</v>
      </c>
      <c r="AQ625" s="156">
        <f>VLOOKUP(A625,匹配!E:N,10,0)</f>
        <v>0</v>
      </c>
      <c r="AR625" s="156">
        <f>VLOOKUP(A625,匹配!E:I,5,0)</f>
        <v>1.5</v>
      </c>
      <c r="AS625" s="156">
        <f>VLOOKUP(A625,匹配!E:K,7,0)</f>
        <v>0</v>
      </c>
      <c r="AT625" s="156"/>
      <c r="AU625" s="156">
        <f>VLOOKUP(A625,匹配!E:M,9,0)</f>
        <v>0</v>
      </c>
      <c r="AV625" s="156"/>
      <c r="AW625" s="156"/>
      <c r="AX625" s="242"/>
      <c r="AY625" s="243"/>
      <c r="AZ625" s="156">
        <f t="shared" si="28"/>
        <v>20.5</v>
      </c>
      <c r="BA625" s="156">
        <f t="shared" si="29"/>
        <v>20.5</v>
      </c>
      <c r="BB625" s="156">
        <f>VLOOKUP(A625,过21点!A:AS,45,0)</f>
        <v>0</v>
      </c>
      <c r="BC625" s="156">
        <f>VLOOKUP(A625,过21点!A:AT,46,0)</f>
        <v>0</v>
      </c>
      <c r="BD625" s="156"/>
      <c r="BE625" s="156">
        <f>VLOOKUP(A625,过21点!A:AV,48,0)</f>
        <v>0</v>
      </c>
      <c r="BF625" s="156"/>
      <c r="BG625" s="156"/>
    </row>
    <row r="626" customHeight="1" spans="1:59">
      <c r="A626" s="199" t="s">
        <v>9388</v>
      </c>
      <c r="B626" s="199" t="s">
        <v>136</v>
      </c>
      <c r="C626" s="199" t="s">
        <v>9389</v>
      </c>
      <c r="D626" s="199" t="s">
        <v>5479</v>
      </c>
      <c r="E626" s="144" t="s">
        <v>170</v>
      </c>
      <c r="F626" s="144" t="s">
        <v>5733</v>
      </c>
      <c r="G626" s="144"/>
      <c r="H626" s="144"/>
      <c r="I626" s="144" t="s">
        <v>876</v>
      </c>
      <c r="J626" s="144" t="s">
        <v>170</v>
      </c>
      <c r="K626" s="144" t="s">
        <v>1913</v>
      </c>
      <c r="L626" s="144" t="s">
        <v>490</v>
      </c>
      <c r="M626" s="144" t="s">
        <v>5733</v>
      </c>
      <c r="N626" s="144"/>
      <c r="O626" s="144"/>
      <c r="P626" s="144" t="s">
        <v>7902</v>
      </c>
      <c r="Q626" s="144" t="s">
        <v>788</v>
      </c>
      <c r="R626" s="144" t="s">
        <v>9390</v>
      </c>
      <c r="S626" s="144" t="s">
        <v>3902</v>
      </c>
      <c r="T626" s="144" t="s">
        <v>1017</v>
      </c>
      <c r="U626" s="144"/>
      <c r="V626" s="144"/>
      <c r="W626" s="144" t="s">
        <v>871</v>
      </c>
      <c r="X626" s="144" t="s">
        <v>3902</v>
      </c>
      <c r="Y626" s="144" t="s">
        <v>658</v>
      </c>
      <c r="Z626" s="144" t="s">
        <v>3902</v>
      </c>
      <c r="AA626" s="144" t="s">
        <v>9391</v>
      </c>
      <c r="AB626" s="144"/>
      <c r="AC626" s="144"/>
      <c r="AD626" s="144" t="s">
        <v>168</v>
      </c>
      <c r="AE626" s="144" t="s">
        <v>8188</v>
      </c>
      <c r="AF626" s="144" t="s">
        <v>1014</v>
      </c>
      <c r="AG626" s="144" t="s">
        <v>4525</v>
      </c>
      <c r="AH626" s="144" t="s">
        <v>1895</v>
      </c>
      <c r="AI626" s="144"/>
      <c r="AJ626" s="156"/>
      <c r="AK626" s="156"/>
      <c r="AL626" s="156">
        <f t="shared" si="27"/>
        <v>0</v>
      </c>
      <c r="AM626" s="156"/>
      <c r="AN626" s="156"/>
      <c r="AO626" s="156"/>
      <c r="AP626" s="156"/>
      <c r="AQ626" s="156"/>
      <c r="AR626" s="156"/>
      <c r="AS626" s="156"/>
      <c r="AT626" s="156"/>
      <c r="AU626" s="156"/>
      <c r="AV626" s="156"/>
      <c r="AW626" s="156"/>
      <c r="AX626" s="242"/>
      <c r="AY626" s="243"/>
      <c r="AZ626" s="156">
        <f t="shared" si="28"/>
        <v>22</v>
      </c>
      <c r="BA626" s="156">
        <f t="shared" si="29"/>
        <v>22</v>
      </c>
      <c r="BB626" s="156">
        <f>VLOOKUP(A626,过21点!A:AS,45,0)</f>
        <v>0</v>
      </c>
      <c r="BC626" s="156">
        <f>VLOOKUP(A626,过21点!A:AT,46,0)</f>
        <v>0</v>
      </c>
      <c r="BD626" s="156"/>
      <c r="BE626" s="156">
        <f>VLOOKUP(A626,过21点!A:AV,48,0)</f>
        <v>0</v>
      </c>
      <c r="BF626" s="156"/>
      <c r="BG626" s="156"/>
    </row>
    <row r="627" customHeight="1" spans="1:59">
      <c r="A627" s="199" t="s">
        <v>9392</v>
      </c>
      <c r="B627" s="199" t="s">
        <v>136</v>
      </c>
      <c r="C627" s="199" t="s">
        <v>9389</v>
      </c>
      <c r="D627" s="199" t="s">
        <v>5479</v>
      </c>
      <c r="E627" s="144" t="s">
        <v>649</v>
      </c>
      <c r="F627" s="144" t="s">
        <v>7898</v>
      </c>
      <c r="G627" s="144"/>
      <c r="H627" s="144"/>
      <c r="I627" s="144" t="s">
        <v>384</v>
      </c>
      <c r="J627" s="144" t="s">
        <v>3366</v>
      </c>
      <c r="K627" s="144" t="s">
        <v>3704</v>
      </c>
      <c r="L627" s="144" t="s">
        <v>877</v>
      </c>
      <c r="M627" s="144" t="s">
        <v>1017</v>
      </c>
      <c r="N627" s="144"/>
      <c r="O627" s="144"/>
      <c r="P627" s="144" t="s">
        <v>1466</v>
      </c>
      <c r="Q627" s="144" t="s">
        <v>1174</v>
      </c>
      <c r="R627" s="144" t="s">
        <v>5732</v>
      </c>
      <c r="S627" s="144" t="s">
        <v>1178</v>
      </c>
      <c r="T627" s="144" t="s">
        <v>3708</v>
      </c>
      <c r="U627" s="144"/>
      <c r="V627" s="144"/>
      <c r="W627" s="144" t="s">
        <v>4733</v>
      </c>
      <c r="X627" s="144" t="s">
        <v>9393</v>
      </c>
      <c r="Y627" s="144" t="s">
        <v>7899</v>
      </c>
      <c r="Z627" s="144" t="s">
        <v>3710</v>
      </c>
      <c r="AA627" s="144" t="s">
        <v>578</v>
      </c>
      <c r="AB627" s="144"/>
      <c r="AC627" s="144"/>
      <c r="AD627" s="144" t="s">
        <v>2002</v>
      </c>
      <c r="AE627" s="144" t="s">
        <v>9394</v>
      </c>
      <c r="AF627" s="144" t="s">
        <v>1178</v>
      </c>
      <c r="AG627" s="144" t="s">
        <v>9394</v>
      </c>
      <c r="AH627" s="144" t="s">
        <v>7897</v>
      </c>
      <c r="AI627" s="144"/>
      <c r="AJ627" s="156"/>
      <c r="AK627" s="156"/>
      <c r="AL627" s="156">
        <f t="shared" si="27"/>
        <v>0</v>
      </c>
      <c r="AM627" s="156"/>
      <c r="AN627" s="156"/>
      <c r="AO627" s="156"/>
      <c r="AP627" s="156"/>
      <c r="AQ627" s="156"/>
      <c r="AR627" s="156"/>
      <c r="AS627" s="156"/>
      <c r="AT627" s="156"/>
      <c r="AU627" s="156"/>
      <c r="AV627" s="156"/>
      <c r="AW627" s="156"/>
      <c r="AX627" s="242"/>
      <c r="AY627" s="243"/>
      <c r="AZ627" s="156">
        <f t="shared" si="28"/>
        <v>22</v>
      </c>
      <c r="BA627" s="156">
        <f t="shared" si="29"/>
        <v>22</v>
      </c>
      <c r="BB627" s="156">
        <f>VLOOKUP(A627,过21点!A:AS,45,0)</f>
        <v>0</v>
      </c>
      <c r="BC627" s="156">
        <f>VLOOKUP(A627,过21点!A:AT,46,0)</f>
        <v>0</v>
      </c>
      <c r="BD627" s="156"/>
      <c r="BE627" s="156">
        <f>VLOOKUP(A627,过21点!A:AV,48,0)</f>
        <v>0</v>
      </c>
      <c r="BF627" s="156"/>
      <c r="BG627" s="156"/>
    </row>
    <row r="628" customHeight="1" spans="1:59">
      <c r="A628" s="199" t="s">
        <v>9395</v>
      </c>
      <c r="B628" s="199" t="s">
        <v>53</v>
      </c>
      <c r="C628" s="199" t="s">
        <v>9396</v>
      </c>
      <c r="D628" s="199" t="s">
        <v>4250</v>
      </c>
      <c r="E628" s="142" t="s">
        <v>9397</v>
      </c>
      <c r="F628" s="142" t="s">
        <v>9398</v>
      </c>
      <c r="G628" s="144"/>
      <c r="H628" s="144"/>
      <c r="I628" s="142" t="s">
        <v>7026</v>
      </c>
      <c r="J628" s="144" t="s">
        <v>9399</v>
      </c>
      <c r="K628" s="142" t="s">
        <v>6094</v>
      </c>
      <c r="L628" s="142" t="s">
        <v>9400</v>
      </c>
      <c r="M628" s="143" t="s">
        <v>9401</v>
      </c>
      <c r="N628" s="144"/>
      <c r="O628" s="144"/>
      <c r="P628" s="144" t="s">
        <v>9402</v>
      </c>
      <c r="Q628" s="143" t="s">
        <v>121</v>
      </c>
      <c r="R628" s="142" t="s">
        <v>9403</v>
      </c>
      <c r="S628" s="142" t="s">
        <v>9404</v>
      </c>
      <c r="T628" s="143" t="s">
        <v>9405</v>
      </c>
      <c r="U628" s="144"/>
      <c r="V628" s="144"/>
      <c r="W628" s="143" t="s">
        <v>2463</v>
      </c>
      <c r="X628" s="143" t="s">
        <v>9406</v>
      </c>
      <c r="Y628" s="143" t="s">
        <v>9407</v>
      </c>
      <c r="Z628" s="143" t="s">
        <v>9408</v>
      </c>
      <c r="AA628" s="142" t="s">
        <v>9409</v>
      </c>
      <c r="AB628" s="144"/>
      <c r="AC628" s="144"/>
      <c r="AD628" s="143" t="s">
        <v>9410</v>
      </c>
      <c r="AE628" s="144" t="s">
        <v>9411</v>
      </c>
      <c r="AF628" s="142" t="s">
        <v>9412</v>
      </c>
      <c r="AG628" s="143" t="s">
        <v>9413</v>
      </c>
      <c r="AH628" s="142" t="s">
        <v>9414</v>
      </c>
      <c r="AI628" s="144"/>
      <c r="AJ628" s="156"/>
      <c r="AK628" s="156">
        <f>VLOOKUP(A628,匹配!A:B,2,0)</f>
        <v>3</v>
      </c>
      <c r="AL628" s="156">
        <f t="shared" si="27"/>
        <v>3</v>
      </c>
      <c r="AM628" s="156">
        <f>VLOOKUP(A628,匹配!E:L,8,0)</f>
        <v>2.5</v>
      </c>
      <c r="AN628" s="156">
        <f>VLOOKUP(A628,匹配!E:F,2,0)</f>
        <v>0</v>
      </c>
      <c r="AO628" s="156"/>
      <c r="AP628" s="156">
        <f>VLOOKUP(A628,匹配!E:H,4,0)</f>
        <v>0</v>
      </c>
      <c r="AQ628" s="156">
        <f>VLOOKUP(A628,匹配!E:N,10,0)</f>
        <v>0</v>
      </c>
      <c r="AR628" s="156">
        <f>VLOOKUP(A628,匹配!E:I,5,0)</f>
        <v>0</v>
      </c>
      <c r="AS628" s="156">
        <f>VLOOKUP(A628,匹配!E:K,7,0)</f>
        <v>0</v>
      </c>
      <c r="AT628" s="156"/>
      <c r="AU628" s="156">
        <f>VLOOKUP(A628,匹配!E:M,9,0)</f>
        <v>0</v>
      </c>
      <c r="AV628" s="156"/>
      <c r="AW628" s="156"/>
      <c r="AX628" s="242"/>
      <c r="AY628" s="243"/>
      <c r="AZ628" s="156">
        <f t="shared" si="28"/>
        <v>19.5</v>
      </c>
      <c r="BA628" s="156">
        <f t="shared" si="29"/>
        <v>19.5</v>
      </c>
      <c r="BB628" s="156">
        <f>VLOOKUP(A628,过21点!A:AS,45,0)</f>
        <v>2</v>
      </c>
      <c r="BC628" s="156">
        <f>VLOOKUP(A628,过21点!A:AT,46,0)</f>
        <v>9</v>
      </c>
      <c r="BD628" s="156"/>
      <c r="BE628" s="156">
        <f>VLOOKUP(A628,过21点!A:AV,48,0)</f>
        <v>0</v>
      </c>
      <c r="BF628" s="156"/>
      <c r="BG628" s="156"/>
    </row>
    <row r="629" customHeight="1" spans="1:59">
      <c r="A629" s="199" t="s">
        <v>9415</v>
      </c>
      <c r="B629" s="199" t="s">
        <v>136</v>
      </c>
      <c r="C629" s="199" t="s">
        <v>9396</v>
      </c>
      <c r="D629" s="199" t="s">
        <v>2409</v>
      </c>
      <c r="E629" s="144" t="s">
        <v>9416</v>
      </c>
      <c r="F629" s="144" t="s">
        <v>9417</v>
      </c>
      <c r="G629" s="144"/>
      <c r="H629" s="144"/>
      <c r="I629" s="144" t="s">
        <v>5364</v>
      </c>
      <c r="J629" s="144" t="s">
        <v>9418</v>
      </c>
      <c r="K629" s="144" t="s">
        <v>9419</v>
      </c>
      <c r="L629" s="144" t="s">
        <v>9420</v>
      </c>
      <c r="M629" s="144" t="s">
        <v>9421</v>
      </c>
      <c r="N629" s="144"/>
      <c r="O629" s="144"/>
      <c r="P629" s="144" t="s">
        <v>9422</v>
      </c>
      <c r="Q629" s="144" t="s">
        <v>7484</v>
      </c>
      <c r="R629" s="144" t="s">
        <v>9281</v>
      </c>
      <c r="S629" s="144" t="s">
        <v>5598</v>
      </c>
      <c r="T629" s="144" t="s">
        <v>9423</v>
      </c>
      <c r="U629" s="144"/>
      <c r="V629" s="144"/>
      <c r="W629" s="144" t="s">
        <v>9424</v>
      </c>
      <c r="X629" s="144" t="s">
        <v>9425</v>
      </c>
      <c r="Y629" s="144" t="s">
        <v>2540</v>
      </c>
      <c r="Z629" s="143" t="s">
        <v>9426</v>
      </c>
      <c r="AA629" s="144" t="s">
        <v>7357</v>
      </c>
      <c r="AB629" s="144"/>
      <c r="AC629" s="144"/>
      <c r="AD629" s="144" t="s">
        <v>6159</v>
      </c>
      <c r="AE629" s="144" t="s">
        <v>9427</v>
      </c>
      <c r="AF629" s="144" t="s">
        <v>8898</v>
      </c>
      <c r="AG629" s="144" t="s">
        <v>9428</v>
      </c>
      <c r="AH629" s="144" t="s">
        <v>9429</v>
      </c>
      <c r="AI629" s="144"/>
      <c r="AJ629" s="156"/>
      <c r="AK629" s="156">
        <f>VLOOKUP(A629,匹配!A:B,2,0)</f>
        <v>1</v>
      </c>
      <c r="AL629" s="156">
        <f t="shared" si="27"/>
        <v>1</v>
      </c>
      <c r="AM629" s="156"/>
      <c r="AN629" s="156"/>
      <c r="AO629" s="156"/>
      <c r="AP629" s="156"/>
      <c r="AQ629" s="156"/>
      <c r="AR629" s="156"/>
      <c r="AS629" s="156"/>
      <c r="AT629" s="156"/>
      <c r="AU629" s="156"/>
      <c r="AV629" s="156"/>
      <c r="AW629" s="156"/>
      <c r="AX629" s="242"/>
      <c r="AY629" s="243"/>
      <c r="AZ629" s="156">
        <f t="shared" si="28"/>
        <v>22</v>
      </c>
      <c r="BA629" s="156">
        <f t="shared" si="29"/>
        <v>22</v>
      </c>
      <c r="BB629" s="156">
        <f>VLOOKUP(A629,过21点!A:AS,45,0)</f>
        <v>1</v>
      </c>
      <c r="BC629" s="156">
        <f>VLOOKUP(A629,过21点!A:AT,46,0)</f>
        <v>6</v>
      </c>
      <c r="BD629" s="156"/>
      <c r="BE629" s="156">
        <f>VLOOKUP(A629,过21点!A:AV,48,0)</f>
        <v>0</v>
      </c>
      <c r="BF629" s="156"/>
      <c r="BG629" s="156"/>
    </row>
    <row r="630" customHeight="1" spans="1:59">
      <c r="A630" s="199" t="s">
        <v>9430</v>
      </c>
      <c r="B630" s="199" t="s">
        <v>136</v>
      </c>
      <c r="C630" s="199" t="s">
        <v>9431</v>
      </c>
      <c r="D630" s="199" t="s">
        <v>2345</v>
      </c>
      <c r="E630" s="144" t="s">
        <v>3818</v>
      </c>
      <c r="F630" s="144" t="s">
        <v>3786</v>
      </c>
      <c r="G630" s="144"/>
      <c r="H630" s="144"/>
      <c r="I630" s="144" t="s">
        <v>9192</v>
      </c>
      <c r="J630" s="144" t="s">
        <v>9432</v>
      </c>
      <c r="K630" s="144" t="s">
        <v>579</v>
      </c>
      <c r="L630" s="144" t="s">
        <v>4932</v>
      </c>
      <c r="M630" s="144" t="s">
        <v>3721</v>
      </c>
      <c r="N630" s="144"/>
      <c r="O630" s="144"/>
      <c r="P630" s="144" t="s">
        <v>9433</v>
      </c>
      <c r="Q630" s="144" t="s">
        <v>1142</v>
      </c>
      <c r="R630" s="144" t="s">
        <v>3109</v>
      </c>
      <c r="S630" s="144" t="s">
        <v>5629</v>
      </c>
      <c r="T630" s="144" t="s">
        <v>326</v>
      </c>
      <c r="U630" s="144"/>
      <c r="V630" s="144"/>
      <c r="W630" s="142" t="s">
        <v>9434</v>
      </c>
      <c r="X630" s="144" t="s">
        <v>2815</v>
      </c>
      <c r="Y630" s="144" t="s">
        <v>2392</v>
      </c>
      <c r="Z630" s="142" t="s">
        <v>7034</v>
      </c>
      <c r="AA630" s="144" t="s">
        <v>9435</v>
      </c>
      <c r="AB630" s="144"/>
      <c r="AC630" s="144"/>
      <c r="AD630" s="143"/>
      <c r="AE630" s="144" t="s">
        <v>3909</v>
      </c>
      <c r="AF630" s="144" t="s">
        <v>1145</v>
      </c>
      <c r="AG630" s="142" t="s">
        <v>7243</v>
      </c>
      <c r="AH630" s="144" t="s">
        <v>1814</v>
      </c>
      <c r="AI630" s="144"/>
      <c r="AJ630" s="156">
        <v>3</v>
      </c>
      <c r="AK630" s="156"/>
      <c r="AL630" s="156">
        <f t="shared" si="27"/>
        <v>3</v>
      </c>
      <c r="AM630" s="156">
        <f>VLOOKUP(A630,匹配!E:L,8,0)</f>
        <v>0</v>
      </c>
      <c r="AN630" s="156">
        <f>VLOOKUP(A630,匹配!E:F,2,0)</f>
        <v>0</v>
      </c>
      <c r="AO630" s="156"/>
      <c r="AP630" s="156">
        <f>VLOOKUP(A630,匹配!E:H,4,0)</f>
        <v>0</v>
      </c>
      <c r="AQ630" s="156">
        <f>VLOOKUP(A630,匹配!E:N,10,0)</f>
        <v>0</v>
      </c>
      <c r="AR630" s="156">
        <f>VLOOKUP(A630,匹配!E:I,5,0)</f>
        <v>1</v>
      </c>
      <c r="AS630" s="156">
        <f>VLOOKUP(A630,匹配!E:K,7,0)</f>
        <v>0</v>
      </c>
      <c r="AT630" s="156"/>
      <c r="AU630" s="156">
        <f>VLOOKUP(A630,匹配!E:M,9,0)</f>
        <v>0</v>
      </c>
      <c r="AV630" s="156"/>
      <c r="AW630" s="156"/>
      <c r="AX630" s="242"/>
      <c r="AY630" s="243"/>
      <c r="AZ630" s="156">
        <f t="shared" si="28"/>
        <v>21</v>
      </c>
      <c r="BA630" s="156">
        <f t="shared" si="29"/>
        <v>21</v>
      </c>
      <c r="BB630" s="156">
        <f>VLOOKUP(A630,过21点!A:AS,45,0)</f>
        <v>0</v>
      </c>
      <c r="BC630" s="156">
        <f>VLOOKUP(A630,过21点!A:AT,46,0)</f>
        <v>3</v>
      </c>
      <c r="BD630" s="156"/>
      <c r="BE630" s="156">
        <f>VLOOKUP(A630,过21点!A:AV,48,0)</f>
        <v>0</v>
      </c>
      <c r="BF630" s="156"/>
      <c r="BG630" s="156"/>
    </row>
    <row r="631" customHeight="1" spans="1:59">
      <c r="A631" s="199" t="s">
        <v>9436</v>
      </c>
      <c r="B631" s="199" t="s">
        <v>136</v>
      </c>
      <c r="C631" s="199" t="s">
        <v>9431</v>
      </c>
      <c r="D631" s="199" t="s">
        <v>2345</v>
      </c>
      <c r="E631" s="143"/>
      <c r="F631" s="143"/>
      <c r="G631" s="144"/>
      <c r="H631" s="144"/>
      <c r="I631" s="144" t="s">
        <v>3754</v>
      </c>
      <c r="J631" s="144" t="s">
        <v>2861</v>
      </c>
      <c r="K631" s="143" t="s">
        <v>676</v>
      </c>
      <c r="L631" s="144" t="s">
        <v>9437</v>
      </c>
      <c r="M631" s="144" t="s">
        <v>9438</v>
      </c>
      <c r="N631" s="143" t="s">
        <v>9439</v>
      </c>
      <c r="O631" s="144"/>
      <c r="P631" s="144" t="s">
        <v>9440</v>
      </c>
      <c r="Q631" s="144" t="s">
        <v>9441</v>
      </c>
      <c r="R631" s="144" t="s">
        <v>9442</v>
      </c>
      <c r="S631" s="142" t="s">
        <v>9443</v>
      </c>
      <c r="T631" s="142" t="s">
        <v>9444</v>
      </c>
      <c r="U631" s="144"/>
      <c r="V631" s="144"/>
      <c r="W631" s="144" t="s">
        <v>8493</v>
      </c>
      <c r="X631" s="144" t="s">
        <v>9445</v>
      </c>
      <c r="Y631" s="143" t="s">
        <v>9446</v>
      </c>
      <c r="Z631" s="144" t="s">
        <v>2002</v>
      </c>
      <c r="AA631" s="144" t="s">
        <v>9447</v>
      </c>
      <c r="AB631" s="144"/>
      <c r="AC631" s="144" t="s">
        <v>9448</v>
      </c>
      <c r="AD631" s="144" t="s">
        <v>9449</v>
      </c>
      <c r="AE631" s="144" t="s">
        <v>5052</v>
      </c>
      <c r="AF631" s="144" t="s">
        <v>1150</v>
      </c>
      <c r="AG631" s="144" t="s">
        <v>3871</v>
      </c>
      <c r="AH631" s="144" t="s">
        <v>3706</v>
      </c>
      <c r="AI631" s="144"/>
      <c r="AJ631" s="156">
        <v>2</v>
      </c>
      <c r="AK631" s="156">
        <f>VLOOKUP(A631,匹配!A:B,2,0)</f>
        <v>1</v>
      </c>
      <c r="AL631" s="156">
        <f t="shared" si="27"/>
        <v>3</v>
      </c>
      <c r="AM631" s="156">
        <f>VLOOKUP(A631,匹配!E:L,8,0)</f>
        <v>2</v>
      </c>
      <c r="AN631" s="156">
        <f>VLOOKUP(A631,匹配!E:F,2,0)</f>
        <v>0</v>
      </c>
      <c r="AO631" s="156"/>
      <c r="AP631" s="156">
        <f>VLOOKUP(A631,匹配!E:H,4,0)</f>
        <v>0</v>
      </c>
      <c r="AQ631" s="156">
        <f>VLOOKUP(A631,匹配!E:N,10,0)</f>
        <v>0</v>
      </c>
      <c r="AR631" s="156">
        <f>VLOOKUP(A631,匹配!E:I,5,0)</f>
        <v>0</v>
      </c>
      <c r="AS631" s="156">
        <f>VLOOKUP(A631,匹配!E:K,7,0)</f>
        <v>0</v>
      </c>
      <c r="AT631" s="156"/>
      <c r="AU631" s="156">
        <f>VLOOKUP(A631,匹配!E:M,9,0)</f>
        <v>0.125</v>
      </c>
      <c r="AV631" s="156"/>
      <c r="AW631" s="156"/>
      <c r="AX631" s="242"/>
      <c r="AY631" s="243"/>
      <c r="AZ631" s="156">
        <f t="shared" si="28"/>
        <v>20</v>
      </c>
      <c r="BA631" s="156">
        <f t="shared" si="29"/>
        <v>20</v>
      </c>
      <c r="BB631" s="156">
        <f>VLOOKUP(A631,过21点!A:AS,45,0)</f>
        <v>5</v>
      </c>
      <c r="BC631" s="156">
        <f>VLOOKUP(A631,过21点!A:AT,46,0)</f>
        <v>6</v>
      </c>
      <c r="BD631" s="156"/>
      <c r="BE631" s="156">
        <f>VLOOKUP(A631,过21点!A:AV,48,0)</f>
        <v>0.375</v>
      </c>
      <c r="BF631" s="156">
        <f>VLOOKUP(A631,匹配!R:S,2,0)</f>
        <v>0.5</v>
      </c>
      <c r="BG631" s="156"/>
    </row>
    <row r="632" customHeight="1" spans="1:59">
      <c r="A632" s="199" t="s">
        <v>9450</v>
      </c>
      <c r="B632" s="199" t="s">
        <v>136</v>
      </c>
      <c r="C632" s="199" t="s">
        <v>9451</v>
      </c>
      <c r="D632" s="199" t="s">
        <v>9452</v>
      </c>
      <c r="E632" s="144" t="s">
        <v>9453</v>
      </c>
      <c r="F632" s="144" t="s">
        <v>3366</v>
      </c>
      <c r="G632" s="144"/>
      <c r="H632" s="144"/>
      <c r="I632" s="144" t="s">
        <v>8470</v>
      </c>
      <c r="J632" s="144" t="s">
        <v>1562</v>
      </c>
      <c r="K632" s="144" t="s">
        <v>9367</v>
      </c>
      <c r="L632" s="144" t="s">
        <v>1812</v>
      </c>
      <c r="M632" s="144" t="s">
        <v>532</v>
      </c>
      <c r="N632" s="144"/>
      <c r="O632" s="144"/>
      <c r="P632" s="144" t="s">
        <v>4681</v>
      </c>
      <c r="Q632" s="144" t="s">
        <v>7856</v>
      </c>
      <c r="R632" s="144" t="s">
        <v>1437</v>
      </c>
      <c r="S632" s="144" t="s">
        <v>862</v>
      </c>
      <c r="T632" s="144" t="s">
        <v>1875</v>
      </c>
      <c r="U632" s="144"/>
      <c r="V632" s="144"/>
      <c r="W632" s="144" t="s">
        <v>1895</v>
      </c>
      <c r="X632" s="144" t="s">
        <v>918</v>
      </c>
      <c r="Y632" s="144" t="s">
        <v>1570</v>
      </c>
      <c r="Z632" s="144" t="s">
        <v>8459</v>
      </c>
      <c r="AA632" s="144" t="s">
        <v>1563</v>
      </c>
      <c r="AB632" s="144"/>
      <c r="AC632" s="144"/>
      <c r="AD632" s="144" t="s">
        <v>6492</v>
      </c>
      <c r="AE632" s="144" t="s">
        <v>6492</v>
      </c>
      <c r="AF632" s="144" t="s">
        <v>883</v>
      </c>
      <c r="AG632" s="143"/>
      <c r="AH632" s="144" t="s">
        <v>862</v>
      </c>
      <c r="AI632" s="144"/>
      <c r="AJ632" s="156"/>
      <c r="AK632" s="156"/>
      <c r="AL632" s="156">
        <f t="shared" si="27"/>
        <v>0</v>
      </c>
      <c r="AM632" s="156">
        <f>VLOOKUP(A632,匹配!E:L,8,0)</f>
        <v>0</v>
      </c>
      <c r="AN632" s="156">
        <f>VLOOKUP(A632,匹配!E:F,2,0)</f>
        <v>0</v>
      </c>
      <c r="AO632" s="156"/>
      <c r="AP632" s="156">
        <f>VLOOKUP(A632,匹配!E:H,4,0)</f>
        <v>0</v>
      </c>
      <c r="AQ632" s="156">
        <f>VLOOKUP(A632,匹配!E:N,10,0)</f>
        <v>0</v>
      </c>
      <c r="AR632" s="156">
        <f>VLOOKUP(A632,匹配!E:I,5,0)</f>
        <v>1</v>
      </c>
      <c r="AS632" s="156">
        <f>VLOOKUP(A632,匹配!E:K,7,0)</f>
        <v>0</v>
      </c>
      <c r="AT632" s="156"/>
      <c r="AU632" s="156">
        <f>VLOOKUP(A632,匹配!E:M,9,0)</f>
        <v>0</v>
      </c>
      <c r="AV632" s="156"/>
      <c r="AW632" s="156"/>
      <c r="AX632" s="242"/>
      <c r="AY632" s="243"/>
      <c r="AZ632" s="156">
        <f t="shared" si="28"/>
        <v>21</v>
      </c>
      <c r="BA632" s="156">
        <f t="shared" si="29"/>
        <v>21</v>
      </c>
      <c r="BB632" s="156">
        <f>VLOOKUP(A632,过21点!A:AS,45,0)</f>
        <v>0</v>
      </c>
      <c r="BC632" s="156">
        <f>VLOOKUP(A632,过21点!A:AT,46,0)</f>
        <v>0</v>
      </c>
      <c r="BD632" s="156"/>
      <c r="BE632" s="156">
        <f>VLOOKUP(A632,过21点!A:AV,48,0)</f>
        <v>0</v>
      </c>
      <c r="BF632" s="156"/>
      <c r="BG632" s="156"/>
    </row>
    <row r="633" customHeight="1" spans="1:59">
      <c r="A633" s="199" t="s">
        <v>9454</v>
      </c>
      <c r="B633" s="199" t="s">
        <v>136</v>
      </c>
      <c r="C633" s="199" t="s">
        <v>9455</v>
      </c>
      <c r="D633" s="199" t="s">
        <v>6538</v>
      </c>
      <c r="E633" s="144" t="s">
        <v>9456</v>
      </c>
      <c r="F633" s="144" t="s">
        <v>9457</v>
      </c>
      <c r="G633" s="144"/>
      <c r="H633" s="144"/>
      <c r="I633" s="143" t="s">
        <v>9458</v>
      </c>
      <c r="J633" s="144" t="s">
        <v>7569</v>
      </c>
      <c r="K633" s="144" t="s">
        <v>9459</v>
      </c>
      <c r="L633" s="144" t="s">
        <v>7571</v>
      </c>
      <c r="M633" s="144" t="s">
        <v>9460</v>
      </c>
      <c r="N633" s="144"/>
      <c r="O633" s="144"/>
      <c r="P633" s="144" t="s">
        <v>9461</v>
      </c>
      <c r="Q633" s="144" t="s">
        <v>9462</v>
      </c>
      <c r="R633" s="144" t="s">
        <v>9463</v>
      </c>
      <c r="S633" s="144" t="s">
        <v>7012</v>
      </c>
      <c r="T633" s="144" t="s">
        <v>9464</v>
      </c>
      <c r="U633" s="144"/>
      <c r="V633" s="144"/>
      <c r="W633" s="143" t="s">
        <v>9337</v>
      </c>
      <c r="X633" s="144" t="s">
        <v>5650</v>
      </c>
      <c r="Y633" s="144" t="s">
        <v>9465</v>
      </c>
      <c r="Z633" s="144" t="s">
        <v>9466</v>
      </c>
      <c r="AA633" s="144" t="s">
        <v>7571</v>
      </c>
      <c r="AB633" s="144"/>
      <c r="AC633" s="144"/>
      <c r="AD633" s="144" t="s">
        <v>9467</v>
      </c>
      <c r="AE633" s="144" t="s">
        <v>9468</v>
      </c>
      <c r="AF633" s="144" t="s">
        <v>6163</v>
      </c>
      <c r="AG633" s="144" t="s">
        <v>2336</v>
      </c>
      <c r="AH633" s="144" t="s">
        <v>7841</v>
      </c>
      <c r="AI633" s="144"/>
      <c r="AJ633" s="156"/>
      <c r="AK633" s="156">
        <v>2</v>
      </c>
      <c r="AL633" s="156">
        <f t="shared" si="27"/>
        <v>2</v>
      </c>
      <c r="AM633" s="156"/>
      <c r="AN633" s="156"/>
      <c r="AO633" s="156"/>
      <c r="AP633" s="156"/>
      <c r="AQ633" s="156"/>
      <c r="AR633" s="156"/>
      <c r="AS633" s="156"/>
      <c r="AT633" s="156"/>
      <c r="AU633" s="156"/>
      <c r="AV633" s="156"/>
      <c r="AW633" s="156"/>
      <c r="AX633" s="242"/>
      <c r="AY633" s="243"/>
      <c r="AZ633" s="156">
        <f t="shared" si="28"/>
        <v>22</v>
      </c>
      <c r="BA633" s="156">
        <f t="shared" si="29"/>
        <v>22</v>
      </c>
      <c r="BB633" s="156">
        <f>VLOOKUP(A633,过21点!A:AS,45,0)</f>
        <v>22</v>
      </c>
      <c r="BC633" s="156">
        <f>VLOOKUP(A633,过21点!A:AT,46,0)</f>
        <v>22</v>
      </c>
      <c r="BD633" s="156"/>
      <c r="BE633" s="156">
        <f>VLOOKUP(A633,过21点!A:AV,48,0)</f>
        <v>1.125</v>
      </c>
      <c r="BF633" s="156"/>
      <c r="BG633" s="156"/>
    </row>
    <row r="634" customHeight="1" spans="1:59">
      <c r="A634" s="199" t="s">
        <v>9469</v>
      </c>
      <c r="B634" s="199" t="s">
        <v>136</v>
      </c>
      <c r="C634" s="199" t="s">
        <v>9470</v>
      </c>
      <c r="D634" s="199" t="s">
        <v>378</v>
      </c>
      <c r="E634" s="144" t="s">
        <v>9471</v>
      </c>
      <c r="F634" s="144" t="s">
        <v>9472</v>
      </c>
      <c r="G634" s="144"/>
      <c r="H634" s="144"/>
      <c r="I634" s="143" t="s">
        <v>5584</v>
      </c>
      <c r="J634" s="144" t="s">
        <v>9473</v>
      </c>
      <c r="K634" s="144" t="s">
        <v>9474</v>
      </c>
      <c r="L634" s="144" t="s">
        <v>9475</v>
      </c>
      <c r="M634" s="144" t="s">
        <v>9476</v>
      </c>
      <c r="N634" s="144"/>
      <c r="O634" s="144"/>
      <c r="P634" s="143"/>
      <c r="Q634" s="143"/>
      <c r="R634" s="143"/>
      <c r="S634" s="143"/>
      <c r="T634" s="144" t="s">
        <v>661</v>
      </c>
      <c r="U634" s="144"/>
      <c r="V634" s="144"/>
      <c r="W634" s="144" t="s">
        <v>9477</v>
      </c>
      <c r="X634" s="144" t="s">
        <v>9478</v>
      </c>
      <c r="Y634" s="143" t="s">
        <v>9479</v>
      </c>
      <c r="Z634" s="144" t="s">
        <v>9480</v>
      </c>
      <c r="AA634" s="144" t="s">
        <v>9481</v>
      </c>
      <c r="AB634" s="144"/>
      <c r="AC634" s="144"/>
      <c r="AD634" s="144" t="s">
        <v>9482</v>
      </c>
      <c r="AE634" s="144" t="s">
        <v>9483</v>
      </c>
      <c r="AF634" s="144" t="s">
        <v>9484</v>
      </c>
      <c r="AG634" s="144" t="s">
        <v>9485</v>
      </c>
      <c r="AH634" s="144" t="s">
        <v>9486</v>
      </c>
      <c r="AI634" s="144"/>
      <c r="AJ634" s="156"/>
      <c r="AK634" s="156">
        <f>VLOOKUP(A634,匹配!A:B,2,0)</f>
        <v>1</v>
      </c>
      <c r="AL634" s="156">
        <f t="shared" si="27"/>
        <v>1</v>
      </c>
      <c r="AM634" s="156">
        <f>VLOOKUP(A634,匹配!E:L,8,0)</f>
        <v>0</v>
      </c>
      <c r="AN634" s="156">
        <f>VLOOKUP(A634,匹配!E:F,2,0)</f>
        <v>0</v>
      </c>
      <c r="AO634" s="156"/>
      <c r="AP634" s="156">
        <f>VLOOKUP(A634,匹配!E:H,4,0)</f>
        <v>0</v>
      </c>
      <c r="AQ634" s="156">
        <f>VLOOKUP(A634,匹配!E:N,10,0)</f>
        <v>0</v>
      </c>
      <c r="AR634" s="156">
        <f>VLOOKUP(A634,匹配!E:I,5,0)</f>
        <v>4</v>
      </c>
      <c r="AS634" s="156">
        <f>VLOOKUP(A634,匹配!E:K,7,0)</f>
        <v>0</v>
      </c>
      <c r="AT634" s="156"/>
      <c r="AU634" s="156">
        <f>VLOOKUP(A634,匹配!E:M,9,0)</f>
        <v>0.375</v>
      </c>
      <c r="AV634" s="156"/>
      <c r="AW634" s="156"/>
      <c r="AX634" s="242"/>
      <c r="AY634" s="243"/>
      <c r="AZ634" s="156">
        <f t="shared" si="28"/>
        <v>18</v>
      </c>
      <c r="BA634" s="156">
        <f t="shared" si="29"/>
        <v>18</v>
      </c>
      <c r="BB634" s="156">
        <f>VLOOKUP(A634,过21点!A:AS,45,0)</f>
        <v>1</v>
      </c>
      <c r="BC634" s="156">
        <f>VLOOKUP(A634,过21点!A:AT,46,0)</f>
        <v>1</v>
      </c>
      <c r="BD634" s="156"/>
      <c r="BE634" s="156">
        <f>VLOOKUP(A634,过21点!A:AV,48,0)</f>
        <v>0</v>
      </c>
      <c r="BF634" s="156"/>
      <c r="BG634" s="156"/>
    </row>
    <row r="635" customHeight="1" spans="1:59">
      <c r="A635" s="251" t="s">
        <v>9487</v>
      </c>
      <c r="B635" s="199" t="s">
        <v>53</v>
      </c>
      <c r="C635" s="199" t="s">
        <v>9488</v>
      </c>
      <c r="D635" s="199" t="s">
        <v>9489</v>
      </c>
      <c r="E635" s="141"/>
      <c r="F635" s="141"/>
      <c r="G635" s="144"/>
      <c r="H635" s="144"/>
      <c r="I635" s="141"/>
      <c r="J635" s="141"/>
      <c r="K635" s="141"/>
      <c r="L635" s="141"/>
      <c r="M635" s="141"/>
      <c r="N635" s="144"/>
      <c r="O635" s="144"/>
      <c r="P635" s="141"/>
      <c r="Q635" s="141"/>
      <c r="R635" s="141"/>
      <c r="S635" s="141"/>
      <c r="T635" s="141"/>
      <c r="U635" s="144"/>
      <c r="V635" s="144"/>
      <c r="W635" s="141"/>
      <c r="X635" s="141"/>
      <c r="Y635" s="141"/>
      <c r="Z635" s="141"/>
      <c r="AA635" s="141"/>
      <c r="AB635" s="144"/>
      <c r="AC635" s="144"/>
      <c r="AD635" s="141"/>
      <c r="AE635" s="141"/>
      <c r="AF635" s="141"/>
      <c r="AG635" s="141"/>
      <c r="AH635" s="141"/>
      <c r="AI635" s="144"/>
      <c r="AJ635" s="156"/>
      <c r="AK635" s="156"/>
      <c r="AL635" s="156">
        <f t="shared" si="27"/>
        <v>0</v>
      </c>
      <c r="AM635" s="156"/>
      <c r="AN635" s="156"/>
      <c r="AO635" s="156"/>
      <c r="AP635" s="156"/>
      <c r="AQ635" s="156"/>
      <c r="AR635" s="156"/>
      <c r="AS635" s="156"/>
      <c r="AT635" s="156"/>
      <c r="AU635" s="156"/>
      <c r="AV635" s="156"/>
      <c r="AW635" s="156"/>
      <c r="AX635" s="242"/>
      <c r="AY635" s="243"/>
      <c r="AZ635" s="156">
        <f t="shared" si="28"/>
        <v>22</v>
      </c>
      <c r="BA635" s="156">
        <f>VLOOKUP(A635,北京考勤!B:AK,36,0)</f>
        <v>22</v>
      </c>
      <c r="BB635" s="156">
        <f>VLOOKUP(A635,北京考勤!B:AM,38,0)</f>
        <v>0</v>
      </c>
      <c r="BC635" s="156">
        <f>VLOOKUP(A635,北京考勤!B:AL,37,0)</f>
        <v>0</v>
      </c>
      <c r="BD635" s="156"/>
      <c r="BE635" s="156">
        <f>VLOOKUP(A635,过21点!A:AV,48,0)</f>
        <v>0</v>
      </c>
      <c r="BF635" s="156"/>
      <c r="BG635" s="156"/>
    </row>
    <row r="636" customHeight="1" spans="1:59">
      <c r="A636" s="251" t="s">
        <v>9490</v>
      </c>
      <c r="B636" s="199" t="s">
        <v>53</v>
      </c>
      <c r="C636" s="199" t="s">
        <v>9488</v>
      </c>
      <c r="D636" s="199" t="s">
        <v>9491</v>
      </c>
      <c r="E636" s="144" t="s">
        <v>9492</v>
      </c>
      <c r="F636" s="144" t="s">
        <v>158</v>
      </c>
      <c r="G636" s="144"/>
      <c r="H636" s="144"/>
      <c r="I636" s="144" t="s">
        <v>3807</v>
      </c>
      <c r="J636" s="155" t="s">
        <v>5075</v>
      </c>
      <c r="K636" s="143"/>
      <c r="L636" s="143"/>
      <c r="M636" s="144" t="s">
        <v>9493</v>
      </c>
      <c r="N636" s="144"/>
      <c r="O636" s="144"/>
      <c r="P636" s="144" t="s">
        <v>5561</v>
      </c>
      <c r="Q636" s="144" t="s">
        <v>7316</v>
      </c>
      <c r="R636" s="144" t="s">
        <v>326</v>
      </c>
      <c r="S636" s="144" t="s">
        <v>9494</v>
      </c>
      <c r="T636" s="144" t="s">
        <v>9495</v>
      </c>
      <c r="U636" s="144"/>
      <c r="V636" s="144"/>
      <c r="W636" s="143"/>
      <c r="X636" s="143"/>
      <c r="Y636" s="143"/>
      <c r="Z636" s="143"/>
      <c r="AA636" s="143"/>
      <c r="AB636" s="144"/>
      <c r="AC636" s="144"/>
      <c r="AD636" s="155" t="s">
        <v>9496</v>
      </c>
      <c r="AE636" s="144" t="s">
        <v>2815</v>
      </c>
      <c r="AF636" s="144" t="s">
        <v>1143</v>
      </c>
      <c r="AG636" s="155" t="s">
        <v>149</v>
      </c>
      <c r="AH636" s="144" t="s">
        <v>9497</v>
      </c>
      <c r="AI636" s="144"/>
      <c r="AJ636" s="156"/>
      <c r="AK636" s="156">
        <f>VLOOKUP(A636,匹配!A:B,2,0)</f>
        <v>3</v>
      </c>
      <c r="AL636" s="156">
        <f t="shared" ref="AL636:AL699" si="30">AK636+AJ636</f>
        <v>3</v>
      </c>
      <c r="AM636" s="156">
        <f>VLOOKUP(A636,匹配!E:L,8,0)</f>
        <v>3</v>
      </c>
      <c r="AN636" s="156">
        <f>VLOOKUP(A636,匹配!E:F,2,0)</f>
        <v>0</v>
      </c>
      <c r="AO636" s="156"/>
      <c r="AP636" s="156">
        <f>VLOOKUP(A636,匹配!E:H,4,0)</f>
        <v>0</v>
      </c>
      <c r="AQ636" s="156">
        <f>VLOOKUP(A636,匹配!E:N,10,0)</f>
        <v>0</v>
      </c>
      <c r="AR636" s="156">
        <f>VLOOKUP(A636,匹配!E:I,5,0)</f>
        <v>2</v>
      </c>
      <c r="AS636" s="156">
        <f>VLOOKUP(A636,匹配!E:K,7,0)</f>
        <v>0</v>
      </c>
      <c r="AT636" s="156">
        <f>VLOOKUP(A636,匹配!V:W,2,0)</f>
        <v>2</v>
      </c>
      <c r="AU636" s="156">
        <f>VLOOKUP(A636,匹配!E:M,9,0)</f>
        <v>0</v>
      </c>
      <c r="AV636" s="156"/>
      <c r="AW636" s="156"/>
      <c r="AX636" s="242"/>
      <c r="AY636" s="243"/>
      <c r="AZ636" s="156">
        <f t="shared" ref="AZ636:AZ657" si="31">BA636</f>
        <v>17</v>
      </c>
      <c r="BA636" s="156">
        <f>VLOOKUP(A636,北京考勤!B:AK,36,0)</f>
        <v>17</v>
      </c>
      <c r="BB636" s="156">
        <f>VLOOKUP(A636,北京考勤!B:AM,38,0)</f>
        <v>0</v>
      </c>
      <c r="BC636" s="156">
        <f>VLOOKUP(A636,北京考勤!B:AL,37,0)</f>
        <v>0</v>
      </c>
      <c r="BD636" s="156"/>
      <c r="BE636" s="156">
        <f>VLOOKUP(A636,过21点!A:AV,48,0)</f>
        <v>0</v>
      </c>
      <c r="BF636" s="156"/>
      <c r="BG636" s="156"/>
    </row>
    <row r="637" customHeight="1" spans="1:59">
      <c r="A637" s="251" t="s">
        <v>9498</v>
      </c>
      <c r="B637" s="199" t="s">
        <v>53</v>
      </c>
      <c r="C637" s="199" t="s">
        <v>9488</v>
      </c>
      <c r="D637" s="199" t="s">
        <v>9499</v>
      </c>
      <c r="E637" s="144" t="s">
        <v>6273</v>
      </c>
      <c r="F637" s="143" t="s">
        <v>7878</v>
      </c>
      <c r="G637" s="144"/>
      <c r="H637" s="144"/>
      <c r="I637" s="144" t="s">
        <v>9500</v>
      </c>
      <c r="J637" s="144" t="s">
        <v>9501</v>
      </c>
      <c r="K637" s="144" t="s">
        <v>9502</v>
      </c>
      <c r="L637" s="144" t="s">
        <v>9503</v>
      </c>
      <c r="M637" s="144" t="s">
        <v>9504</v>
      </c>
      <c r="N637" s="144"/>
      <c r="O637" s="144"/>
      <c r="P637" s="143" t="s">
        <v>3869</v>
      </c>
      <c r="Q637" s="144" t="s">
        <v>9505</v>
      </c>
      <c r="R637" s="144" t="s">
        <v>9506</v>
      </c>
      <c r="S637" s="144" t="s">
        <v>9507</v>
      </c>
      <c r="T637" s="144" t="s">
        <v>9508</v>
      </c>
      <c r="U637" s="144"/>
      <c r="V637" s="144"/>
      <c r="W637" s="144" t="s">
        <v>9509</v>
      </c>
      <c r="X637" s="144" t="s">
        <v>9510</v>
      </c>
      <c r="Y637" s="143" t="s">
        <v>9511</v>
      </c>
      <c r="Z637" s="143" t="s">
        <v>5688</v>
      </c>
      <c r="AA637" s="144" t="s">
        <v>9512</v>
      </c>
      <c r="AB637" s="144"/>
      <c r="AC637" s="144"/>
      <c r="AD637" s="144" t="s">
        <v>9513</v>
      </c>
      <c r="AE637" s="144" t="s">
        <v>9514</v>
      </c>
      <c r="AF637" s="144" t="s">
        <v>105</v>
      </c>
      <c r="AG637" s="144" t="s">
        <v>9515</v>
      </c>
      <c r="AH637" s="144" t="s">
        <v>9516</v>
      </c>
      <c r="AI637" s="144"/>
      <c r="AJ637" s="156"/>
      <c r="AK637" s="156">
        <f>VLOOKUP(A637,匹配!A:B,2,0)</f>
        <v>4</v>
      </c>
      <c r="AL637" s="156">
        <f t="shared" si="30"/>
        <v>4</v>
      </c>
      <c r="AM637" s="156"/>
      <c r="AN637" s="156"/>
      <c r="AO637" s="156"/>
      <c r="AP637" s="156"/>
      <c r="AQ637" s="156"/>
      <c r="AR637" s="156"/>
      <c r="AS637" s="156"/>
      <c r="AT637" s="156"/>
      <c r="AU637" s="156"/>
      <c r="AV637" s="156"/>
      <c r="AW637" s="156"/>
      <c r="AX637" s="242"/>
      <c r="AY637" s="243"/>
      <c r="AZ637" s="156">
        <f t="shared" si="31"/>
        <v>22</v>
      </c>
      <c r="BA637" s="156">
        <f>VLOOKUP(A637,北京考勤!B:AK,36,0)</f>
        <v>22</v>
      </c>
      <c r="BB637" s="156">
        <f>VLOOKUP(A637,北京考勤!B:AM,38,0)</f>
        <v>18</v>
      </c>
      <c r="BC637" s="156">
        <f>VLOOKUP(A637,北京考勤!B:AL,37,0)</f>
        <v>21</v>
      </c>
      <c r="BD637" s="156"/>
      <c r="BE637" s="156">
        <f>VLOOKUP(A637,过21点!A:AV,48,0)</f>
        <v>1.75</v>
      </c>
      <c r="BF637" s="156"/>
      <c r="BG637" s="156"/>
    </row>
    <row r="638" customHeight="1" spans="1:59">
      <c r="A638" s="251" t="s">
        <v>9517</v>
      </c>
      <c r="B638" s="199" t="s">
        <v>53</v>
      </c>
      <c r="C638" s="199" t="s">
        <v>9518</v>
      </c>
      <c r="D638" s="199" t="s">
        <v>9519</v>
      </c>
      <c r="E638" s="144" t="s">
        <v>9520</v>
      </c>
      <c r="F638" s="144" t="s">
        <v>5611</v>
      </c>
      <c r="G638" s="144"/>
      <c r="H638" s="144"/>
      <c r="I638" s="144" t="s">
        <v>9521</v>
      </c>
      <c r="J638" s="144" t="s">
        <v>9522</v>
      </c>
      <c r="K638" s="144" t="s">
        <v>3440</v>
      </c>
      <c r="L638" s="144" t="s">
        <v>5363</v>
      </c>
      <c r="M638" s="144" t="s">
        <v>9523</v>
      </c>
      <c r="N638" s="144"/>
      <c r="O638" s="144"/>
      <c r="P638" s="144" t="s">
        <v>9524</v>
      </c>
      <c r="Q638" s="144" t="s">
        <v>9525</v>
      </c>
      <c r="R638" s="143" t="s">
        <v>9526</v>
      </c>
      <c r="S638" s="144" t="s">
        <v>9527</v>
      </c>
      <c r="T638" s="143" t="s">
        <v>9528</v>
      </c>
      <c r="U638" s="144"/>
      <c r="V638" s="144"/>
      <c r="W638" s="144" t="s">
        <v>6893</v>
      </c>
      <c r="X638" s="144" t="s">
        <v>6056</v>
      </c>
      <c r="Y638" s="143" t="s">
        <v>3139</v>
      </c>
      <c r="Z638" s="144" t="s">
        <v>8405</v>
      </c>
      <c r="AA638" s="144" t="s">
        <v>9529</v>
      </c>
      <c r="AB638" s="144"/>
      <c r="AC638" s="144"/>
      <c r="AD638" s="144" t="s">
        <v>6752</v>
      </c>
      <c r="AE638" s="144" t="s">
        <v>8483</v>
      </c>
      <c r="AF638" s="144" t="s">
        <v>9530</v>
      </c>
      <c r="AG638" s="144" t="s">
        <v>9531</v>
      </c>
      <c r="AH638" s="144" t="s">
        <v>2305</v>
      </c>
      <c r="AI638" s="144"/>
      <c r="AJ638" s="156"/>
      <c r="AK638" s="156">
        <f>VLOOKUP(A638,匹配!A:B,2,0)</f>
        <v>3</v>
      </c>
      <c r="AL638" s="156">
        <f t="shared" si="30"/>
        <v>3</v>
      </c>
      <c r="AM638" s="156"/>
      <c r="AN638" s="156"/>
      <c r="AO638" s="156"/>
      <c r="AP638" s="156"/>
      <c r="AQ638" s="156"/>
      <c r="AR638" s="156"/>
      <c r="AS638" s="156"/>
      <c r="AT638" s="156"/>
      <c r="AU638" s="156"/>
      <c r="AV638" s="156"/>
      <c r="AW638" s="156"/>
      <c r="AX638" s="242"/>
      <c r="AY638" s="243"/>
      <c r="AZ638" s="156">
        <f t="shared" si="31"/>
        <v>22</v>
      </c>
      <c r="BA638" s="156">
        <f>VLOOKUP(A638,北京考勤!B:AK,36,0)</f>
        <v>22</v>
      </c>
      <c r="BB638" s="156">
        <f>VLOOKUP(A638,北京考勤!B:AM,38,0)</f>
        <v>10</v>
      </c>
      <c r="BC638" s="156">
        <f>VLOOKUP(A638,北京考勤!B:AL,37,0)</f>
        <v>21</v>
      </c>
      <c r="BD638" s="156"/>
      <c r="BE638" s="156">
        <f>VLOOKUP(A638,过21点!A:AV,48,0)</f>
        <v>0.125</v>
      </c>
      <c r="BF638" s="156"/>
      <c r="BG638" s="156"/>
    </row>
    <row r="639" customHeight="1" spans="1:59">
      <c r="A639" s="251" t="s">
        <v>9532</v>
      </c>
      <c r="B639" s="199" t="s">
        <v>53</v>
      </c>
      <c r="C639" s="199" t="s">
        <v>9518</v>
      </c>
      <c r="D639" s="199" t="s">
        <v>2067</v>
      </c>
      <c r="E639" s="144" t="s">
        <v>9533</v>
      </c>
      <c r="F639" s="144" t="s">
        <v>9534</v>
      </c>
      <c r="G639" s="144"/>
      <c r="H639" s="144"/>
      <c r="I639" s="143" t="s">
        <v>3869</v>
      </c>
      <c r="J639" s="144" t="s">
        <v>289</v>
      </c>
      <c r="K639" s="144" t="s">
        <v>9535</v>
      </c>
      <c r="L639" s="144" t="s">
        <v>5376</v>
      </c>
      <c r="M639" s="144" t="s">
        <v>1831</v>
      </c>
      <c r="N639" s="144"/>
      <c r="O639" s="144"/>
      <c r="P639" s="144" t="s">
        <v>454</v>
      </c>
      <c r="Q639" s="144" t="s">
        <v>1141</v>
      </c>
      <c r="R639" s="144" t="s">
        <v>4784</v>
      </c>
      <c r="S639" s="144" t="s">
        <v>1282</v>
      </c>
      <c r="T639" s="144" t="s">
        <v>3720</v>
      </c>
      <c r="U639" s="144"/>
      <c r="V639" s="144"/>
      <c r="W639" s="144" t="s">
        <v>7488</v>
      </c>
      <c r="X639" s="144" t="s">
        <v>5185</v>
      </c>
      <c r="Y639" s="144" t="s">
        <v>455</v>
      </c>
      <c r="Z639" s="144" t="s">
        <v>3127</v>
      </c>
      <c r="AA639" s="144" t="s">
        <v>522</v>
      </c>
      <c r="AB639" s="144"/>
      <c r="AC639" s="144"/>
      <c r="AD639" s="144" t="s">
        <v>4215</v>
      </c>
      <c r="AE639" s="143" t="s">
        <v>97</v>
      </c>
      <c r="AF639" s="143" t="s">
        <v>500</v>
      </c>
      <c r="AG639" s="144" t="s">
        <v>9536</v>
      </c>
      <c r="AH639" s="144" t="s">
        <v>9537</v>
      </c>
      <c r="AI639" s="144"/>
      <c r="AJ639" s="156"/>
      <c r="AK639" s="156">
        <f>VLOOKUP(A639,匹配!A:B,2,0)</f>
        <v>3</v>
      </c>
      <c r="AL639" s="156">
        <f t="shared" si="30"/>
        <v>3</v>
      </c>
      <c r="AM639" s="156"/>
      <c r="AN639" s="156"/>
      <c r="AO639" s="156"/>
      <c r="AP639" s="156"/>
      <c r="AQ639" s="156"/>
      <c r="AR639" s="156"/>
      <c r="AS639" s="156"/>
      <c r="AT639" s="156"/>
      <c r="AU639" s="156"/>
      <c r="AV639" s="156"/>
      <c r="AW639" s="156"/>
      <c r="AX639" s="242"/>
      <c r="AY639" s="243"/>
      <c r="AZ639" s="156">
        <f t="shared" si="31"/>
        <v>22</v>
      </c>
      <c r="BA639" s="156">
        <f>VLOOKUP(A639,北京考勤!B:AK,36,0)</f>
        <v>22</v>
      </c>
      <c r="BB639" s="156">
        <f>VLOOKUP(A639,北京考勤!B:AM,38,0)</f>
        <v>0</v>
      </c>
      <c r="BC639" s="156">
        <f>VLOOKUP(A639,北京考勤!B:AL,37,0)</f>
        <v>0</v>
      </c>
      <c r="BD639" s="156"/>
      <c r="BE639" s="156">
        <f>VLOOKUP(A639,过21点!A:AV,48,0)</f>
        <v>0</v>
      </c>
      <c r="BF639" s="156"/>
      <c r="BG639" s="156"/>
    </row>
    <row r="640" customHeight="1" spans="1:59">
      <c r="A640" s="251" t="s">
        <v>9538</v>
      </c>
      <c r="B640" s="199" t="s">
        <v>53</v>
      </c>
      <c r="C640" s="199" t="s">
        <v>9518</v>
      </c>
      <c r="D640" s="199" t="s">
        <v>9539</v>
      </c>
      <c r="E640" s="144" t="s">
        <v>9540</v>
      </c>
      <c r="F640" s="144" t="s">
        <v>9541</v>
      </c>
      <c r="G640" s="144"/>
      <c r="H640" s="144"/>
      <c r="I640" s="144" t="s">
        <v>2011</v>
      </c>
      <c r="J640" s="144" t="s">
        <v>9542</v>
      </c>
      <c r="K640" s="144" t="s">
        <v>3442</v>
      </c>
      <c r="L640" s="235">
        <v>0.120138888888889</v>
      </c>
      <c r="M640" s="143" t="s">
        <v>9543</v>
      </c>
      <c r="N640" s="144"/>
      <c r="O640" s="144"/>
      <c r="P640" s="144" t="s">
        <v>2324</v>
      </c>
      <c r="Q640" s="144" t="s">
        <v>9544</v>
      </c>
      <c r="R640" s="144" t="s">
        <v>9545</v>
      </c>
      <c r="S640" s="144" t="s">
        <v>9546</v>
      </c>
      <c r="T640" s="143" t="s">
        <v>9547</v>
      </c>
      <c r="U640" s="144"/>
      <c r="V640" s="144"/>
      <c r="W640" s="144" t="s">
        <v>9548</v>
      </c>
      <c r="X640" s="143" t="s">
        <v>3362</v>
      </c>
      <c r="Y640" s="144" t="s">
        <v>8680</v>
      </c>
      <c r="Z640" s="144" t="s">
        <v>2286</v>
      </c>
      <c r="AA640" s="143" t="s">
        <v>9549</v>
      </c>
      <c r="AB640" s="144"/>
      <c r="AC640" s="144"/>
      <c r="AD640" s="144" t="s">
        <v>4540</v>
      </c>
      <c r="AE640" s="144" t="s">
        <v>9550</v>
      </c>
      <c r="AF640" s="143" t="s">
        <v>5075</v>
      </c>
      <c r="AG640" s="143" t="s">
        <v>9551</v>
      </c>
      <c r="AH640" s="155" t="s">
        <v>151</v>
      </c>
      <c r="AI640" s="144"/>
      <c r="AJ640" s="156"/>
      <c r="AK640" s="156">
        <f>VLOOKUP(A640,匹配!A:B,2,0)</f>
        <v>9</v>
      </c>
      <c r="AL640" s="156">
        <f t="shared" si="30"/>
        <v>9</v>
      </c>
      <c r="AM640" s="156"/>
      <c r="AN640" s="156"/>
      <c r="AO640" s="156"/>
      <c r="AP640" s="156"/>
      <c r="AQ640" s="156"/>
      <c r="AR640" s="156"/>
      <c r="AS640" s="156"/>
      <c r="AT640" s="156"/>
      <c r="AU640" s="156"/>
      <c r="AV640" s="156"/>
      <c r="AW640" s="156"/>
      <c r="AX640" s="242"/>
      <c r="AY640" s="243"/>
      <c r="AZ640" s="156">
        <f t="shared" si="31"/>
        <v>22</v>
      </c>
      <c r="BA640" s="156">
        <f>VLOOKUP(A640,北京考勤!B:AK,36,0)</f>
        <v>22</v>
      </c>
      <c r="BB640" s="156">
        <f>VLOOKUP(A640,北京考勤!B:AM,38,0)</f>
        <v>14</v>
      </c>
      <c r="BC640" s="156">
        <f>VLOOKUP(A640,北京考勤!B:AL,37,0)</f>
        <v>16</v>
      </c>
      <c r="BD640" s="156"/>
      <c r="BE640" s="156">
        <f>VLOOKUP(A640,过21点!A:AV,48,0)</f>
        <v>2.25</v>
      </c>
      <c r="BF640" s="156"/>
      <c r="BG640" s="156"/>
    </row>
    <row r="641" customHeight="1" spans="1:59">
      <c r="A641" s="251" t="s">
        <v>9552</v>
      </c>
      <c r="B641" s="199" t="s">
        <v>53</v>
      </c>
      <c r="C641" s="199" t="s">
        <v>9518</v>
      </c>
      <c r="D641" s="199" t="s">
        <v>9539</v>
      </c>
      <c r="E641" s="144" t="s">
        <v>9553</v>
      </c>
      <c r="F641" s="143" t="s">
        <v>9554</v>
      </c>
      <c r="G641" s="144"/>
      <c r="H641" s="144"/>
      <c r="I641" s="143" t="s">
        <v>1955</v>
      </c>
      <c r="J641" s="144" t="s">
        <v>9555</v>
      </c>
      <c r="K641" s="144" t="s">
        <v>5595</v>
      </c>
      <c r="L641" s="144" t="s">
        <v>9556</v>
      </c>
      <c r="M641" s="144" t="s">
        <v>9557</v>
      </c>
      <c r="N641" s="144"/>
      <c r="O641" s="144"/>
      <c r="P641" s="143" t="s">
        <v>4627</v>
      </c>
      <c r="Q641" s="144" t="s">
        <v>495</v>
      </c>
      <c r="R641" s="144" t="s">
        <v>9558</v>
      </c>
      <c r="S641" s="144" t="s">
        <v>6587</v>
      </c>
      <c r="T641" s="144" t="s">
        <v>9559</v>
      </c>
      <c r="U641" s="144"/>
      <c r="V641" s="144"/>
      <c r="W641" s="144" t="s">
        <v>9560</v>
      </c>
      <c r="X641" s="144" t="s">
        <v>1936</v>
      </c>
      <c r="Y641" s="144" t="s">
        <v>9561</v>
      </c>
      <c r="Z641" s="144" t="s">
        <v>7904</v>
      </c>
      <c r="AA641" s="143"/>
      <c r="AB641" s="144"/>
      <c r="AC641" s="144"/>
      <c r="AD641" s="143"/>
      <c r="AE641" s="143"/>
      <c r="AF641" s="144" t="s">
        <v>5818</v>
      </c>
      <c r="AG641" s="144" t="s">
        <v>373</v>
      </c>
      <c r="AH641" s="144" t="s">
        <v>9562</v>
      </c>
      <c r="AI641" s="144"/>
      <c r="AJ641" s="156"/>
      <c r="AK641" s="156">
        <f>VLOOKUP(A641,匹配!A:B,2,0)</f>
        <v>3</v>
      </c>
      <c r="AL641" s="156">
        <f t="shared" si="30"/>
        <v>3</v>
      </c>
      <c r="AM641" s="156">
        <f>VLOOKUP(A641,匹配!E:L,8,0)</f>
        <v>0</v>
      </c>
      <c r="AN641" s="156">
        <f>VLOOKUP(A641,匹配!E:F,2,0)</f>
        <v>0</v>
      </c>
      <c r="AO641" s="156"/>
      <c r="AP641" s="156">
        <f>VLOOKUP(A641,匹配!E:H,4,0)</f>
        <v>0</v>
      </c>
      <c r="AQ641" s="156">
        <f>VLOOKUP(A641,匹配!E:N,10,0)</f>
        <v>0</v>
      </c>
      <c r="AR641" s="156">
        <f>VLOOKUP(A641,匹配!E:I,5,0)</f>
        <v>2</v>
      </c>
      <c r="AS641" s="156">
        <f>VLOOKUP(A641,匹配!E:K,7,0)</f>
        <v>0</v>
      </c>
      <c r="AT641" s="156"/>
      <c r="AU641" s="156">
        <f>VLOOKUP(A641,匹配!E:M,9,0)</f>
        <v>1</v>
      </c>
      <c r="AV641" s="156"/>
      <c r="AW641" s="156"/>
      <c r="AX641" s="242"/>
      <c r="AY641" s="243"/>
      <c r="AZ641" s="156">
        <v>20</v>
      </c>
      <c r="BA641" s="156">
        <v>20</v>
      </c>
      <c r="BB641" s="156">
        <f>VLOOKUP(A641,北京考勤!B:AM,38,0)</f>
        <v>1</v>
      </c>
      <c r="BC641" s="156">
        <f>VLOOKUP(A641,北京考勤!B:AL,37,0)</f>
        <v>2</v>
      </c>
      <c r="BD641" s="156"/>
      <c r="BE641" s="156">
        <f>VLOOKUP(A641,过21点!A:AV,48,0)</f>
        <v>0</v>
      </c>
      <c r="BF641" s="156"/>
      <c r="BG641" s="156"/>
    </row>
    <row r="642" customHeight="1" spans="1:59">
      <c r="A642" s="251" t="s">
        <v>9563</v>
      </c>
      <c r="B642" s="199" t="s">
        <v>53</v>
      </c>
      <c r="C642" s="199" t="s">
        <v>9518</v>
      </c>
      <c r="D642" s="199" t="s">
        <v>9564</v>
      </c>
      <c r="E642" s="144" t="s">
        <v>753</v>
      </c>
      <c r="F642" s="144" t="s">
        <v>3859</v>
      </c>
      <c r="G642" s="144"/>
      <c r="H642" s="144"/>
      <c r="I642" s="144" t="s">
        <v>1137</v>
      </c>
      <c r="J642" s="144" t="s">
        <v>3185</v>
      </c>
      <c r="K642" s="144" t="s">
        <v>4973</v>
      </c>
      <c r="L642" s="144" t="s">
        <v>5962</v>
      </c>
      <c r="M642" s="142" t="s">
        <v>2236</v>
      </c>
      <c r="N642" s="144"/>
      <c r="O642" s="144"/>
      <c r="P642" s="144" t="s">
        <v>636</v>
      </c>
      <c r="Q642" s="155" t="s">
        <v>9554</v>
      </c>
      <c r="R642" s="144" t="s">
        <v>7163</v>
      </c>
      <c r="S642" s="144" t="s">
        <v>9565</v>
      </c>
      <c r="T642" s="144" t="s">
        <v>9566</v>
      </c>
      <c r="U642" s="144"/>
      <c r="V642" s="144"/>
      <c r="W642" s="144" t="s">
        <v>9567</v>
      </c>
      <c r="X642" s="144" t="s">
        <v>288</v>
      </c>
      <c r="Y642" s="144" t="s">
        <v>1277</v>
      </c>
      <c r="Z642" s="142" t="s">
        <v>4291</v>
      </c>
      <c r="AA642" s="155" t="s">
        <v>149</v>
      </c>
      <c r="AB642" s="144"/>
      <c r="AC642" s="144"/>
      <c r="AD642" s="237" t="s">
        <v>9568</v>
      </c>
      <c r="AE642" s="237" t="s">
        <v>9569</v>
      </c>
      <c r="AF642" s="237" t="s">
        <v>9570</v>
      </c>
      <c r="AG642" s="143"/>
      <c r="AH642" s="143"/>
      <c r="AI642" s="144"/>
      <c r="AJ642" s="156">
        <v>2</v>
      </c>
      <c r="AK642" s="156">
        <f>VLOOKUP(A642,匹配!A:B,2,0)</f>
        <v>2</v>
      </c>
      <c r="AL642" s="156">
        <f t="shared" si="30"/>
        <v>4</v>
      </c>
      <c r="AM642" s="156">
        <f>VLOOKUP(A642,匹配!E:L,8,0)</f>
        <v>0</v>
      </c>
      <c r="AN642" s="156">
        <f>VLOOKUP(A642,匹配!E:F,2,0)</f>
        <v>0</v>
      </c>
      <c r="AO642" s="156"/>
      <c r="AP642" s="156">
        <f>VLOOKUP(A642,匹配!E:H,4,0)</f>
        <v>0</v>
      </c>
      <c r="AQ642" s="156">
        <f>VLOOKUP(A642,匹配!E:N,10,0)</f>
        <v>0</v>
      </c>
      <c r="AR642" s="156">
        <f>VLOOKUP(A642,匹配!E:I,5,0)</f>
        <v>2</v>
      </c>
      <c r="AS642" s="156">
        <f>VLOOKUP(A642,匹配!E:K,7,0)</f>
        <v>0</v>
      </c>
      <c r="AT642" s="156"/>
      <c r="AU642" s="156">
        <f>VLOOKUP(A642,匹配!E:M,9,0)</f>
        <v>0</v>
      </c>
      <c r="AV642" s="156"/>
      <c r="AW642" s="156"/>
      <c r="AX642" s="242"/>
      <c r="AY642" s="243"/>
      <c r="AZ642" s="156">
        <f t="shared" si="31"/>
        <v>20</v>
      </c>
      <c r="BA642" s="156">
        <v>20</v>
      </c>
      <c r="BB642" s="156">
        <f>VLOOKUP(A642,北京考勤!B:AM,38,0)</f>
        <v>2</v>
      </c>
      <c r="BC642" s="156">
        <f>VLOOKUP(A642,北京考勤!B:AL,37,0)</f>
        <v>5</v>
      </c>
      <c r="BD642" s="156"/>
      <c r="BE642" s="156">
        <f>VLOOKUP(A642,过21点!A:AV,48,0)</f>
        <v>0.125</v>
      </c>
      <c r="BF642" s="156"/>
      <c r="BG642" s="156"/>
    </row>
    <row r="643" customHeight="1" spans="1:59">
      <c r="A643" s="251" t="s">
        <v>9571</v>
      </c>
      <c r="B643" s="199" t="s">
        <v>53</v>
      </c>
      <c r="C643" s="199" t="s">
        <v>9572</v>
      </c>
      <c r="D643" s="199" t="s">
        <v>3986</v>
      </c>
      <c r="E643" s="144" t="s">
        <v>1525</v>
      </c>
      <c r="F643" s="144" t="s">
        <v>9573</v>
      </c>
      <c r="G643" s="144"/>
      <c r="H643" s="144"/>
      <c r="I643" s="144" t="s">
        <v>7901</v>
      </c>
      <c r="J643" s="144" t="s">
        <v>4103</v>
      </c>
      <c r="K643" s="144" t="s">
        <v>7898</v>
      </c>
      <c r="L643" s="143" t="s">
        <v>3763</v>
      </c>
      <c r="M643" s="144" t="s">
        <v>9574</v>
      </c>
      <c r="N643" s="144"/>
      <c r="O643" s="144"/>
      <c r="P643" s="144" t="s">
        <v>658</v>
      </c>
      <c r="Q643" s="144" t="s">
        <v>865</v>
      </c>
      <c r="R643" s="144" t="s">
        <v>9294</v>
      </c>
      <c r="S643" s="144" t="s">
        <v>3705</v>
      </c>
      <c r="T643" s="144" t="s">
        <v>1635</v>
      </c>
      <c r="U643" s="144"/>
      <c r="V643" s="144"/>
      <c r="W643" s="144" t="s">
        <v>9390</v>
      </c>
      <c r="X643" s="144" t="s">
        <v>857</v>
      </c>
      <c r="Y643" s="144" t="s">
        <v>9369</v>
      </c>
      <c r="Z643" s="143" t="s">
        <v>9575</v>
      </c>
      <c r="AA643" s="144" t="s">
        <v>1921</v>
      </c>
      <c r="AB643" s="144"/>
      <c r="AC643" s="144"/>
      <c r="AD643" s="144" t="s">
        <v>5376</v>
      </c>
      <c r="AE643" s="144" t="s">
        <v>1924</v>
      </c>
      <c r="AF643" s="144" t="s">
        <v>1010</v>
      </c>
      <c r="AG643" s="144" t="s">
        <v>3910</v>
      </c>
      <c r="AH643" s="144" t="s">
        <v>9366</v>
      </c>
      <c r="AI643" s="144"/>
      <c r="AJ643" s="156"/>
      <c r="AK643" s="156">
        <f>VLOOKUP(A643,匹配!A:B,2,0)</f>
        <v>2</v>
      </c>
      <c r="AL643" s="156">
        <f t="shared" si="30"/>
        <v>2</v>
      </c>
      <c r="AM643" s="156"/>
      <c r="AN643" s="156"/>
      <c r="AO643" s="156"/>
      <c r="AP643" s="156"/>
      <c r="AQ643" s="156"/>
      <c r="AR643" s="156"/>
      <c r="AS643" s="156"/>
      <c r="AT643" s="156"/>
      <c r="AU643" s="156"/>
      <c r="AV643" s="156"/>
      <c r="AW643" s="156"/>
      <c r="AX643" s="242"/>
      <c r="AY643" s="243"/>
      <c r="AZ643" s="156">
        <f t="shared" si="31"/>
        <v>22</v>
      </c>
      <c r="BA643" s="156">
        <f>VLOOKUP(A643,北京考勤!B:AK,36,0)</f>
        <v>22</v>
      </c>
      <c r="BB643" s="156">
        <f>VLOOKUP(A643,北京考勤!B:AM,38,0)</f>
        <v>0</v>
      </c>
      <c r="BC643" s="156">
        <f>VLOOKUP(A643,北京考勤!B:AL,37,0)</f>
        <v>0</v>
      </c>
      <c r="BD643" s="156"/>
      <c r="BE643" s="156">
        <f>VLOOKUP(A643,过21点!A:AV,48,0)</f>
        <v>0</v>
      </c>
      <c r="BF643" s="156"/>
      <c r="BG643" s="156"/>
    </row>
    <row r="644" customHeight="1" spans="1:59">
      <c r="A644" s="251" t="s">
        <v>9576</v>
      </c>
      <c r="B644" s="199" t="s">
        <v>53</v>
      </c>
      <c r="C644" s="199" t="s">
        <v>9572</v>
      </c>
      <c r="D644" s="199" t="s">
        <v>9577</v>
      </c>
      <c r="E644" s="144" t="s">
        <v>9578</v>
      </c>
      <c r="F644" s="143" t="s">
        <v>9579</v>
      </c>
      <c r="G644" s="144"/>
      <c r="H644" s="144"/>
      <c r="I644" s="144" t="s">
        <v>9580</v>
      </c>
      <c r="J644" s="143" t="s">
        <v>9581</v>
      </c>
      <c r="K644" s="144" t="s">
        <v>9582</v>
      </c>
      <c r="L644" s="144" t="s">
        <v>1114</v>
      </c>
      <c r="M644" s="144" t="s">
        <v>9583</v>
      </c>
      <c r="N644" s="144"/>
      <c r="O644" s="144"/>
      <c r="P644" s="144" t="s">
        <v>144</v>
      </c>
      <c r="Q644" s="144" t="s">
        <v>384</v>
      </c>
      <c r="R644" s="212" t="s">
        <v>9584</v>
      </c>
      <c r="S644" s="144" t="s">
        <v>1071</v>
      </c>
      <c r="T644" s="143" t="s">
        <v>9585</v>
      </c>
      <c r="U644" s="144"/>
      <c r="V644" s="144"/>
      <c r="W644" s="144" t="s">
        <v>9586</v>
      </c>
      <c r="X644" s="144" t="s">
        <v>5452</v>
      </c>
      <c r="Y644" s="144" t="s">
        <v>7163</v>
      </c>
      <c r="Z644" s="144" t="s">
        <v>1532</v>
      </c>
      <c r="AA644" s="144" t="s">
        <v>9587</v>
      </c>
      <c r="AB644" s="144"/>
      <c r="AC644" s="144"/>
      <c r="AD644" s="144" t="s">
        <v>4023</v>
      </c>
      <c r="AE644" s="144" t="s">
        <v>9588</v>
      </c>
      <c r="AF644" s="144" t="s">
        <v>9589</v>
      </c>
      <c r="AG644" s="144" t="s">
        <v>9590</v>
      </c>
      <c r="AH644" s="144" t="s">
        <v>408</v>
      </c>
      <c r="AI644" s="144"/>
      <c r="AJ644" s="156"/>
      <c r="AK644" s="156">
        <f>VLOOKUP(A644,匹配!A:B,2,0)</f>
        <v>3</v>
      </c>
      <c r="AL644" s="156">
        <f t="shared" si="30"/>
        <v>3</v>
      </c>
      <c r="AM644" s="156"/>
      <c r="AN644" s="156"/>
      <c r="AO644" s="156"/>
      <c r="AP644" s="156"/>
      <c r="AQ644" s="156"/>
      <c r="AR644" s="156"/>
      <c r="AS644" s="156"/>
      <c r="AT644" s="156">
        <v>0.25</v>
      </c>
      <c r="AU644" s="156"/>
      <c r="AV644" s="156"/>
      <c r="AW644" s="156"/>
      <c r="AX644" s="242"/>
      <c r="AY644" s="243"/>
      <c r="AZ644" s="156">
        <f t="shared" si="31"/>
        <v>22</v>
      </c>
      <c r="BA644" s="156">
        <f>VLOOKUP(A644,北京考勤!B:AK,36,0)</f>
        <v>22</v>
      </c>
      <c r="BB644" s="156">
        <f>VLOOKUP(A644,北京考勤!B:AM,38,0)</f>
        <v>0</v>
      </c>
      <c r="BC644" s="156">
        <f>VLOOKUP(A644,北京考勤!B:AL,37,0)</f>
        <v>0</v>
      </c>
      <c r="BD644" s="156"/>
      <c r="BE644" s="156">
        <f>VLOOKUP(A644,过21点!A:AV,48,0)</f>
        <v>0</v>
      </c>
      <c r="BF644" s="156"/>
      <c r="BG644" s="156"/>
    </row>
    <row r="645" customHeight="1" spans="1:59">
      <c r="A645" s="251" t="s">
        <v>9591</v>
      </c>
      <c r="B645" s="199" t="s">
        <v>53</v>
      </c>
      <c r="C645" s="199" t="s">
        <v>9592</v>
      </c>
      <c r="D645" s="199" t="s">
        <v>9593</v>
      </c>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44"/>
      <c r="AB645" s="144"/>
      <c r="AC645" s="144"/>
      <c r="AD645" s="144"/>
      <c r="AE645" s="144"/>
      <c r="AF645" s="144"/>
      <c r="AG645" s="155" t="s">
        <v>869</v>
      </c>
      <c r="AH645" s="144" t="s">
        <v>9594</v>
      </c>
      <c r="AI645" s="144"/>
      <c r="AJ645" s="156"/>
      <c r="AK645" s="156"/>
      <c r="AL645" s="156">
        <f t="shared" si="30"/>
        <v>0</v>
      </c>
      <c r="AM645" s="156"/>
      <c r="AN645" s="156"/>
      <c r="AO645" s="156"/>
      <c r="AP645" s="156"/>
      <c r="AQ645" s="156"/>
      <c r="AR645" s="156"/>
      <c r="AS645" s="156"/>
      <c r="AT645" s="156"/>
      <c r="AU645" s="156"/>
      <c r="AV645" s="156">
        <f>VLOOKUP(A645,入职!A:L,12,0)</f>
        <v>20</v>
      </c>
      <c r="AW645" s="156"/>
      <c r="AX645" s="242" t="str">
        <f>VLOOKUP(A645,入职!A:I,9,0)</f>
        <v>2018-03-29</v>
      </c>
      <c r="AY645" s="243"/>
      <c r="AZ645" s="156">
        <f t="shared" si="31"/>
        <v>2</v>
      </c>
      <c r="BA645" s="156">
        <f>VLOOKUP(A645,北京考勤!B:AK,36,0)</f>
        <v>2</v>
      </c>
      <c r="BB645" s="156">
        <f>VLOOKUP(A645,北京考勤!B:AM,38,0)</f>
        <v>0</v>
      </c>
      <c r="BC645" s="156">
        <f>VLOOKUP(A645,北京考勤!B:AL,37,0)</f>
        <v>0</v>
      </c>
      <c r="BD645" s="156"/>
      <c r="BE645" s="156">
        <f>VLOOKUP(A645,过21点!A:AV,48,0)</f>
        <v>0</v>
      </c>
      <c r="BF645" s="156"/>
      <c r="BG645" s="156"/>
    </row>
    <row r="646" customHeight="1" spans="1:59">
      <c r="A646" s="251" t="s">
        <v>9595</v>
      </c>
      <c r="B646" s="199" t="s">
        <v>53</v>
      </c>
      <c r="C646" s="199" t="s">
        <v>9592</v>
      </c>
      <c r="D646" s="199" t="s">
        <v>9596</v>
      </c>
      <c r="E646" s="144" t="s">
        <v>560</v>
      </c>
      <c r="F646" s="144" t="s">
        <v>9597</v>
      </c>
      <c r="G646" s="144"/>
      <c r="H646" s="144"/>
      <c r="I646" s="144" t="s">
        <v>9278</v>
      </c>
      <c r="J646" s="144" t="s">
        <v>495</v>
      </c>
      <c r="K646" s="141" t="s">
        <v>9598</v>
      </c>
      <c r="L646" s="144" t="s">
        <v>9599</v>
      </c>
      <c r="M646" s="144" t="s">
        <v>5546</v>
      </c>
      <c r="N646" s="144"/>
      <c r="O646" s="144"/>
      <c r="P646" s="144" t="s">
        <v>9600</v>
      </c>
      <c r="Q646" s="144" t="s">
        <v>9601</v>
      </c>
      <c r="R646" s="141" t="s">
        <v>9598</v>
      </c>
      <c r="S646" s="144" t="s">
        <v>9602</v>
      </c>
      <c r="T646" s="144" t="s">
        <v>9603</v>
      </c>
      <c r="U646" s="144"/>
      <c r="V646" s="144"/>
      <c r="W646" s="144" t="s">
        <v>7358</v>
      </c>
      <c r="X646" s="144" t="s">
        <v>9604</v>
      </c>
      <c r="Y646" s="141" t="s">
        <v>9598</v>
      </c>
      <c r="Z646" s="144" t="s">
        <v>3750</v>
      </c>
      <c r="AA646" s="144" t="s">
        <v>4899</v>
      </c>
      <c r="AB646" s="144"/>
      <c r="AC646" s="144"/>
      <c r="AD646" s="144" t="s">
        <v>9605</v>
      </c>
      <c r="AE646" s="141" t="s">
        <v>9598</v>
      </c>
      <c r="AF646" s="144" t="s">
        <v>9606</v>
      </c>
      <c r="AG646" s="144" t="s">
        <v>9607</v>
      </c>
      <c r="AH646" s="144" t="s">
        <v>7897</v>
      </c>
      <c r="AI646" s="144"/>
      <c r="AJ646" s="156"/>
      <c r="AK646" s="156"/>
      <c r="AL646" s="156">
        <f t="shared" si="30"/>
        <v>0</v>
      </c>
      <c r="AM646" s="156"/>
      <c r="AN646" s="156"/>
      <c r="AO646" s="156"/>
      <c r="AP646" s="156"/>
      <c r="AQ646" s="156"/>
      <c r="AR646" s="156"/>
      <c r="AS646" s="156"/>
      <c r="AT646" s="156"/>
      <c r="AU646" s="156"/>
      <c r="AV646" s="156"/>
      <c r="AW646" s="156"/>
      <c r="AX646" s="242"/>
      <c r="AY646" s="243"/>
      <c r="AZ646" s="156">
        <f t="shared" si="31"/>
        <v>22</v>
      </c>
      <c r="BA646" s="156">
        <f>VLOOKUP(A646,北京考勤!B:AK,36,0)</f>
        <v>22</v>
      </c>
      <c r="BB646" s="156">
        <f>VLOOKUP(A646,北京考勤!B:AM,38,0)</f>
        <v>0</v>
      </c>
      <c r="BC646" s="156">
        <f>VLOOKUP(A646,北京考勤!B:AL,37,0)</f>
        <v>0</v>
      </c>
      <c r="BD646" s="156"/>
      <c r="BE646" s="156">
        <f>VLOOKUP(A646,过21点!A:AV,48,0)</f>
        <v>0</v>
      </c>
      <c r="BF646" s="156"/>
      <c r="BG646" s="156"/>
    </row>
    <row r="647" customHeight="1" spans="1:59">
      <c r="A647" s="251" t="s">
        <v>9608</v>
      </c>
      <c r="B647" s="199" t="s">
        <v>53</v>
      </c>
      <c r="C647" s="199" t="s">
        <v>9609</v>
      </c>
      <c r="D647" s="199" t="s">
        <v>9610</v>
      </c>
      <c r="E647" s="144" t="s">
        <v>3143</v>
      </c>
      <c r="F647" s="144" t="s">
        <v>9611</v>
      </c>
      <c r="G647" s="144"/>
      <c r="H647" s="144"/>
      <c r="I647" s="144" t="s">
        <v>9612</v>
      </c>
      <c r="J647" s="144" t="s">
        <v>391</v>
      </c>
      <c r="K647" s="144" t="s">
        <v>9613</v>
      </c>
      <c r="L647" s="144" t="s">
        <v>9614</v>
      </c>
      <c r="M647" s="144" t="s">
        <v>2755</v>
      </c>
      <c r="N647" s="144"/>
      <c r="O647" s="144"/>
      <c r="P647" s="144" t="s">
        <v>2538</v>
      </c>
      <c r="Q647" s="144" t="s">
        <v>9615</v>
      </c>
      <c r="R647" s="144" t="s">
        <v>9616</v>
      </c>
      <c r="S647" s="144" t="s">
        <v>9617</v>
      </c>
      <c r="T647" s="144" t="s">
        <v>5112</v>
      </c>
      <c r="U647" s="144"/>
      <c r="V647" s="144"/>
      <c r="W647" s="144" t="s">
        <v>7033</v>
      </c>
      <c r="X647" s="144" t="s">
        <v>9618</v>
      </c>
      <c r="Y647" s="144" t="s">
        <v>9619</v>
      </c>
      <c r="Z647" s="144" t="s">
        <v>9620</v>
      </c>
      <c r="AA647" s="144" t="s">
        <v>9621</v>
      </c>
      <c r="AB647" s="144"/>
      <c r="AC647" s="144"/>
      <c r="AD647" s="144" t="s">
        <v>9622</v>
      </c>
      <c r="AE647" s="144" t="s">
        <v>9623</v>
      </c>
      <c r="AF647" s="144" t="s">
        <v>9622</v>
      </c>
      <c r="AG647" s="144" t="s">
        <v>9624</v>
      </c>
      <c r="AH647" s="144" t="s">
        <v>3728</v>
      </c>
      <c r="AI647" s="144"/>
      <c r="AJ647" s="156"/>
      <c r="AK647" s="156"/>
      <c r="AL647" s="156">
        <f t="shared" si="30"/>
        <v>0</v>
      </c>
      <c r="AM647" s="156"/>
      <c r="AN647" s="156"/>
      <c r="AO647" s="156"/>
      <c r="AP647" s="156"/>
      <c r="AQ647" s="156"/>
      <c r="AR647" s="156"/>
      <c r="AS647" s="156"/>
      <c r="AT647" s="156"/>
      <c r="AU647" s="156"/>
      <c r="AV647" s="156"/>
      <c r="AW647" s="156"/>
      <c r="AX647" s="242"/>
      <c r="AY647" s="243"/>
      <c r="AZ647" s="156">
        <f t="shared" si="31"/>
        <v>22</v>
      </c>
      <c r="BA647" s="156">
        <f>VLOOKUP(A647,北京考勤!B:AK,36,0)</f>
        <v>22</v>
      </c>
      <c r="BB647" s="156">
        <f>VLOOKUP(A647,北京考勤!B:AM,38,0)</f>
        <v>22</v>
      </c>
      <c r="BC647" s="156">
        <f>VLOOKUP(A647,北京考勤!B:AL,37,0)</f>
        <v>22</v>
      </c>
      <c r="BD647" s="156"/>
      <c r="BE647" s="156">
        <f>VLOOKUP(A647,过21点!A:AV,48,0)</f>
        <v>3.25</v>
      </c>
      <c r="BF647" s="156"/>
      <c r="BG647" s="156"/>
    </row>
    <row r="648" customHeight="1" spans="1:59">
      <c r="A648" s="251" t="s">
        <v>9625</v>
      </c>
      <c r="B648" s="199" t="s">
        <v>53</v>
      </c>
      <c r="C648" s="199" t="s">
        <v>9609</v>
      </c>
      <c r="D648" s="199" t="s">
        <v>9626</v>
      </c>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55" t="s">
        <v>191</v>
      </c>
      <c r="AA648" s="144" t="s">
        <v>417</v>
      </c>
      <c r="AB648" s="144"/>
      <c r="AC648" s="144"/>
      <c r="AD648" s="144" t="s">
        <v>9627</v>
      </c>
      <c r="AE648" s="144" t="s">
        <v>9628</v>
      </c>
      <c r="AF648" s="144" t="s">
        <v>9629</v>
      </c>
      <c r="AG648" s="144" t="s">
        <v>2446</v>
      </c>
      <c r="AH648" s="144" t="s">
        <v>9630</v>
      </c>
      <c r="AI648" s="144"/>
      <c r="AJ648" s="156"/>
      <c r="AK648" s="156"/>
      <c r="AL648" s="156">
        <f t="shared" si="30"/>
        <v>0</v>
      </c>
      <c r="AM648" s="156"/>
      <c r="AN648" s="156"/>
      <c r="AO648" s="156"/>
      <c r="AP648" s="156"/>
      <c r="AQ648" s="156"/>
      <c r="AR648" s="156"/>
      <c r="AS648" s="156"/>
      <c r="AT648" s="156"/>
      <c r="AU648" s="156"/>
      <c r="AV648" s="156">
        <f>VLOOKUP(A648,入职!A:L,12,0)</f>
        <v>15</v>
      </c>
      <c r="AW648" s="156"/>
      <c r="AX648" s="242">
        <f>VLOOKUP(A648,入职!A:I,9,0)</f>
        <v>43181</v>
      </c>
      <c r="AY648" s="243"/>
      <c r="AZ648" s="156">
        <f t="shared" si="31"/>
        <v>7</v>
      </c>
      <c r="BA648" s="156">
        <f>VLOOKUP(A648,北京考勤!B:AK,36,0)</f>
        <v>7</v>
      </c>
      <c r="BB648" s="156">
        <f>VLOOKUP(A648,北京考勤!B:AM,38,0)</f>
        <v>1</v>
      </c>
      <c r="BC648" s="156">
        <f>VLOOKUP(A648,北京考勤!B:AL,37,0)</f>
        <v>5</v>
      </c>
      <c r="BD648" s="156"/>
      <c r="BE648" s="156">
        <f>VLOOKUP(A648,过21点!A:AV,48,0)</f>
        <v>0</v>
      </c>
      <c r="BF648" s="156"/>
      <c r="BG648" s="156"/>
    </row>
    <row r="649" customHeight="1" spans="1:59">
      <c r="A649" s="251" t="s">
        <v>9631</v>
      </c>
      <c r="B649" s="199" t="s">
        <v>53</v>
      </c>
      <c r="C649" s="199" t="s">
        <v>9609</v>
      </c>
      <c r="D649" s="199" t="s">
        <v>378</v>
      </c>
      <c r="E649" s="141" t="s">
        <v>9598</v>
      </c>
      <c r="F649" s="144" t="s">
        <v>4960</v>
      </c>
      <c r="G649" s="144"/>
      <c r="H649" s="144"/>
      <c r="I649" s="144" t="s">
        <v>8382</v>
      </c>
      <c r="J649" s="144" t="s">
        <v>2364</v>
      </c>
      <c r="K649" s="238" t="s">
        <v>9632</v>
      </c>
      <c r="L649" s="144" t="s">
        <v>3476</v>
      </c>
      <c r="M649" s="144" t="s">
        <v>7501</v>
      </c>
      <c r="N649" s="144"/>
      <c r="O649" s="144"/>
      <c r="P649" s="144" t="s">
        <v>4539</v>
      </c>
      <c r="Q649" s="144" t="s">
        <v>2253</v>
      </c>
      <c r="R649" s="141" t="s">
        <v>9598</v>
      </c>
      <c r="S649" s="144" t="s">
        <v>9633</v>
      </c>
      <c r="T649" s="143" t="s">
        <v>9634</v>
      </c>
      <c r="U649" s="144"/>
      <c r="V649" s="144"/>
      <c r="W649" s="144" t="s">
        <v>2459</v>
      </c>
      <c r="X649" s="144" t="s">
        <v>9635</v>
      </c>
      <c r="Y649" s="144" t="s">
        <v>389</v>
      </c>
      <c r="Z649" s="143" t="s">
        <v>151</v>
      </c>
      <c r="AA649" s="144" t="s">
        <v>9636</v>
      </c>
      <c r="AB649" s="144"/>
      <c r="AC649" s="144"/>
      <c r="AD649" s="144" t="s">
        <v>9637</v>
      </c>
      <c r="AE649" s="144" t="s">
        <v>2865</v>
      </c>
      <c r="AF649" s="141" t="s">
        <v>9598</v>
      </c>
      <c r="AG649" s="144" t="s">
        <v>9638</v>
      </c>
      <c r="AH649" s="144" t="s">
        <v>9639</v>
      </c>
      <c r="AI649" s="144"/>
      <c r="AJ649" s="156">
        <v>1</v>
      </c>
      <c r="AK649" s="156">
        <f>VLOOKUP(A649,匹配!A:B,2,0)</f>
        <v>2</v>
      </c>
      <c r="AL649" s="156">
        <f t="shared" si="30"/>
        <v>3</v>
      </c>
      <c r="AM649" s="156"/>
      <c r="AN649" s="156"/>
      <c r="AO649" s="156"/>
      <c r="AP649" s="156"/>
      <c r="AQ649" s="156"/>
      <c r="AR649" s="156"/>
      <c r="AS649" s="156"/>
      <c r="AT649" s="156"/>
      <c r="AU649" s="156"/>
      <c r="AV649" s="156"/>
      <c r="AW649" s="156"/>
      <c r="AX649" s="242"/>
      <c r="AY649" s="243"/>
      <c r="AZ649" s="156">
        <f t="shared" si="31"/>
        <v>22</v>
      </c>
      <c r="BA649" s="156">
        <f>VLOOKUP(A649,北京考勤!B:AK,36,0)</f>
        <v>22</v>
      </c>
      <c r="BB649" s="156">
        <f>VLOOKUP(A649,北京考勤!B:AM,38,0)</f>
        <v>10</v>
      </c>
      <c r="BC649" s="156">
        <f>VLOOKUP(A649,北京考勤!B:AL,37,0)</f>
        <v>19</v>
      </c>
      <c r="BD649" s="156"/>
      <c r="BE649" s="156">
        <f>VLOOKUP(A649,过21点!A:AV,48,0)</f>
        <v>0.25</v>
      </c>
      <c r="BF649" s="156"/>
      <c r="BG649" s="156"/>
    </row>
    <row r="650" customHeight="1" spans="1:59">
      <c r="A650" s="251" t="s">
        <v>9640</v>
      </c>
      <c r="B650" s="199" t="s">
        <v>53</v>
      </c>
      <c r="C650" s="199" t="s">
        <v>9609</v>
      </c>
      <c r="D650" s="199" t="s">
        <v>9641</v>
      </c>
      <c r="E650" s="143" t="s">
        <v>4392</v>
      </c>
      <c r="F650" s="231">
        <v>0.875</v>
      </c>
      <c r="G650" s="144"/>
      <c r="H650" s="144"/>
      <c r="I650" s="141" t="s">
        <v>9598</v>
      </c>
      <c r="J650" s="143" t="s">
        <v>9642</v>
      </c>
      <c r="K650" s="143" t="s">
        <v>2271</v>
      </c>
      <c r="L650" s="144" t="s">
        <v>5738</v>
      </c>
      <c r="M650" s="144" t="s">
        <v>9643</v>
      </c>
      <c r="N650" s="144"/>
      <c r="O650" s="144"/>
      <c r="P650" s="144" t="s">
        <v>66</v>
      </c>
      <c r="Q650" s="144" t="s">
        <v>3829</v>
      </c>
      <c r="R650" s="144" t="s">
        <v>9644</v>
      </c>
      <c r="S650" s="144" t="s">
        <v>9645</v>
      </c>
      <c r="T650" s="144" t="s">
        <v>9646</v>
      </c>
      <c r="U650" s="144"/>
      <c r="V650" s="144"/>
      <c r="W650" s="144" t="s">
        <v>9647</v>
      </c>
      <c r="X650" s="143" t="s">
        <v>6727</v>
      </c>
      <c r="Y650" s="143" t="s">
        <v>5872</v>
      </c>
      <c r="Z650" s="144" t="s">
        <v>9648</v>
      </c>
      <c r="AA650" s="144" t="s">
        <v>9649</v>
      </c>
      <c r="AB650" s="144"/>
      <c r="AC650" s="144"/>
      <c r="AD650" s="144" t="s">
        <v>9650</v>
      </c>
      <c r="AE650" s="144" t="s">
        <v>9651</v>
      </c>
      <c r="AF650" s="143" t="s">
        <v>4748</v>
      </c>
      <c r="AG650" s="144" t="s">
        <v>9652</v>
      </c>
      <c r="AH650" s="144" t="s">
        <v>9653</v>
      </c>
      <c r="AI650" s="144"/>
      <c r="AJ650" s="156"/>
      <c r="AK650" s="156">
        <f>VLOOKUP(A650,匹配!A:B,2,0)</f>
        <v>7</v>
      </c>
      <c r="AL650" s="156">
        <f t="shared" si="30"/>
        <v>7</v>
      </c>
      <c r="AM650" s="156"/>
      <c r="AN650" s="156"/>
      <c r="AO650" s="156"/>
      <c r="AP650" s="156"/>
      <c r="AQ650" s="156"/>
      <c r="AR650" s="156"/>
      <c r="AS650" s="156"/>
      <c r="AT650" s="156"/>
      <c r="AU650" s="156"/>
      <c r="AV650" s="156"/>
      <c r="AW650" s="156"/>
      <c r="AX650" s="242"/>
      <c r="AY650" s="243"/>
      <c r="AZ650" s="156">
        <f t="shared" si="31"/>
        <v>22</v>
      </c>
      <c r="BA650" s="156">
        <f>VLOOKUP(A650,北京考勤!B:AK,36,0)</f>
        <v>22</v>
      </c>
      <c r="BB650" s="156">
        <f>VLOOKUP(A650,北京考勤!B:AM,38,0)</f>
        <v>15</v>
      </c>
      <c r="BC650" s="156">
        <f>VLOOKUP(A650,北京考勤!B:AL,37,0)</f>
        <v>19</v>
      </c>
      <c r="BD650" s="156"/>
      <c r="BE650" s="156">
        <f>VLOOKUP(A650,过21点!A:AV,48,0)</f>
        <v>1.25</v>
      </c>
      <c r="BF650" s="156"/>
      <c r="BG650" s="156"/>
    </row>
    <row r="651" customHeight="1" spans="1:59">
      <c r="A651" s="251" t="s">
        <v>9654</v>
      </c>
      <c r="B651" s="199" t="s">
        <v>53</v>
      </c>
      <c r="C651" s="199" t="s">
        <v>9609</v>
      </c>
      <c r="D651" s="199" t="s">
        <v>9655</v>
      </c>
      <c r="E651" s="144" t="s">
        <v>9656</v>
      </c>
      <c r="F651" s="144" t="s">
        <v>7740</v>
      </c>
      <c r="G651" s="144"/>
      <c r="H651" s="144"/>
      <c r="I651" s="143" t="s">
        <v>6436</v>
      </c>
      <c r="J651" s="141" t="s">
        <v>9598</v>
      </c>
      <c r="K651" s="238" t="s">
        <v>9657</v>
      </c>
      <c r="L651" s="238" t="s">
        <v>9658</v>
      </c>
      <c r="M651" s="238" t="s">
        <v>9659</v>
      </c>
      <c r="N651" s="144"/>
      <c r="O651" s="144"/>
      <c r="P651" s="143" t="s">
        <v>379</v>
      </c>
      <c r="Q651" s="142" t="s">
        <v>1530</v>
      </c>
      <c r="R651" s="238" t="s">
        <v>9660</v>
      </c>
      <c r="S651" s="143" t="s">
        <v>6304</v>
      </c>
      <c r="T651" s="141" t="s">
        <v>9598</v>
      </c>
      <c r="U651" s="144"/>
      <c r="V651" s="144"/>
      <c r="W651" s="238" t="s">
        <v>9661</v>
      </c>
      <c r="X651" s="238" t="s">
        <v>4231</v>
      </c>
      <c r="Y651" s="238" t="s">
        <v>9662</v>
      </c>
      <c r="Z651" s="238" t="s">
        <v>9663</v>
      </c>
      <c r="AA651" s="141" t="s">
        <v>9598</v>
      </c>
      <c r="AB651" s="144"/>
      <c r="AC651" s="144"/>
      <c r="AD651" s="238" t="s">
        <v>9664</v>
      </c>
      <c r="AE651" s="144" t="s">
        <v>3934</v>
      </c>
      <c r="AF651" s="238" t="s">
        <v>9665</v>
      </c>
      <c r="AG651" s="238" t="s">
        <v>9666</v>
      </c>
      <c r="AH651" s="141" t="s">
        <v>9598</v>
      </c>
      <c r="AI651" s="144"/>
      <c r="AJ651" s="156"/>
      <c r="AK651" s="156">
        <f>VLOOKUP(A651,匹配!A:B,2,0)</f>
        <v>3</v>
      </c>
      <c r="AL651" s="156">
        <f t="shared" si="30"/>
        <v>3</v>
      </c>
      <c r="AM651" s="156"/>
      <c r="AN651" s="156"/>
      <c r="AO651" s="156"/>
      <c r="AP651" s="156"/>
      <c r="AQ651" s="156"/>
      <c r="AR651" s="156"/>
      <c r="AS651" s="156"/>
      <c r="AT651" s="156"/>
      <c r="AU651" s="156"/>
      <c r="AV651" s="156"/>
      <c r="AW651" s="156"/>
      <c r="AX651" s="242"/>
      <c r="AY651" s="243"/>
      <c r="AZ651" s="156">
        <f t="shared" si="31"/>
        <v>22</v>
      </c>
      <c r="BA651" s="156">
        <f>VLOOKUP(A651,北京考勤!B:AK,36,0)</f>
        <v>22</v>
      </c>
      <c r="BB651" s="156">
        <f>VLOOKUP(A651,北京考勤!B:AM,38,0)</f>
        <v>6</v>
      </c>
      <c r="BC651" s="156">
        <f>VLOOKUP(A651,北京考勤!B:AL,37,0)</f>
        <v>10</v>
      </c>
      <c r="BD651" s="156"/>
      <c r="BE651" s="156">
        <f>VLOOKUP(A651,过21点!A:AV,48,0)</f>
        <v>0.625</v>
      </c>
      <c r="BF651" s="156"/>
      <c r="BG651" s="156"/>
    </row>
    <row r="652" customHeight="1" spans="1:59">
      <c r="A652" s="251" t="s">
        <v>9667</v>
      </c>
      <c r="B652" s="199" t="s">
        <v>53</v>
      </c>
      <c r="C652" s="199" t="s">
        <v>9609</v>
      </c>
      <c r="D652" s="199" t="s">
        <v>9668</v>
      </c>
      <c r="E652" s="143"/>
      <c r="F652" s="143" t="s">
        <v>2030</v>
      </c>
      <c r="G652" s="144"/>
      <c r="H652" s="144"/>
      <c r="I652" s="143" t="s">
        <v>151</v>
      </c>
      <c r="J652" s="142" t="s">
        <v>9669</v>
      </c>
      <c r="K652" s="144" t="s">
        <v>7987</v>
      </c>
      <c r="L652" s="144" t="s">
        <v>353</v>
      </c>
      <c r="M652" s="143" t="s">
        <v>8432</v>
      </c>
      <c r="N652" s="144"/>
      <c r="O652" s="144"/>
      <c r="P652" s="143" t="s">
        <v>149</v>
      </c>
      <c r="Q652" s="143" t="s">
        <v>5393</v>
      </c>
      <c r="R652" s="144" t="s">
        <v>3437</v>
      </c>
      <c r="S652" s="144" t="s">
        <v>9670</v>
      </c>
      <c r="T652" s="143" t="s">
        <v>740</v>
      </c>
      <c r="U652" s="144"/>
      <c r="V652" s="144"/>
      <c r="W652" s="144" t="s">
        <v>9671</v>
      </c>
      <c r="X652" s="143" t="s">
        <v>740</v>
      </c>
      <c r="Y652" s="143" t="s">
        <v>3869</v>
      </c>
      <c r="Z652" s="143"/>
      <c r="AA652" s="143" t="s">
        <v>9554</v>
      </c>
      <c r="AB652" s="144"/>
      <c r="AC652" s="144"/>
      <c r="AD652" s="144" t="s">
        <v>2140</v>
      </c>
      <c r="AE652" s="144" t="s">
        <v>390</v>
      </c>
      <c r="AF652" s="143"/>
      <c r="AG652" s="142" t="s">
        <v>9672</v>
      </c>
      <c r="AH652" s="144" t="s">
        <v>4595</v>
      </c>
      <c r="AI652" s="144"/>
      <c r="AJ652" s="156"/>
      <c r="AK652" s="156">
        <f>VLOOKUP(A652,匹配!A:B,2,0)</f>
        <v>8</v>
      </c>
      <c r="AL652" s="156">
        <f t="shared" si="30"/>
        <v>8</v>
      </c>
      <c r="AM652" s="156">
        <f>VLOOKUP(A652,匹配!E:L,8,0)</f>
        <v>0</v>
      </c>
      <c r="AN652" s="156">
        <f>VLOOKUP(A652,匹配!E:F,2,0)</f>
        <v>0</v>
      </c>
      <c r="AO652" s="156"/>
      <c r="AP652" s="156">
        <f>VLOOKUP(A652,匹配!E:H,4,0)</f>
        <v>0</v>
      </c>
      <c r="AQ652" s="156">
        <f>VLOOKUP(A652,匹配!E:N,10,0)</f>
        <v>3</v>
      </c>
      <c r="AR652" s="156">
        <f>VLOOKUP(A652,匹配!E:I,5,0)</f>
        <v>0</v>
      </c>
      <c r="AS652" s="156">
        <f>VLOOKUP(A652,匹配!E:K,7,0)</f>
        <v>0</v>
      </c>
      <c r="AT652" s="156"/>
      <c r="AU652" s="156">
        <f>VLOOKUP(A652,匹配!E:M,9,0)</f>
        <v>0.125</v>
      </c>
      <c r="AV652" s="156"/>
      <c r="AW652" s="156"/>
      <c r="AX652" s="242"/>
      <c r="AY652" s="243"/>
      <c r="AZ652" s="156">
        <f t="shared" si="31"/>
        <v>19</v>
      </c>
      <c r="BA652" s="156">
        <v>19</v>
      </c>
      <c r="BB652" s="156">
        <f>VLOOKUP(A652,北京考勤!B:AM,38,0)</f>
        <v>4</v>
      </c>
      <c r="BC652" s="156">
        <f>VLOOKUP(A652,北京考勤!B:AL,37,0)</f>
        <v>11</v>
      </c>
      <c r="BD652" s="156"/>
      <c r="BE652" s="156">
        <f>VLOOKUP(A652,过21点!A:AV,48,0)</f>
        <v>0.125</v>
      </c>
      <c r="BF652" s="156"/>
      <c r="BG652" s="156"/>
    </row>
    <row r="653" customHeight="1" spans="1:59">
      <c r="A653" s="251" t="s">
        <v>9673</v>
      </c>
      <c r="B653" s="199" t="s">
        <v>53</v>
      </c>
      <c r="C653" s="199" t="s">
        <v>9609</v>
      </c>
      <c r="D653" s="199" t="s">
        <v>749</v>
      </c>
      <c r="E653" s="237" t="s">
        <v>9674</v>
      </c>
      <c r="F653" s="237" t="s">
        <v>9675</v>
      </c>
      <c r="G653" s="144"/>
      <c r="H653" s="144"/>
      <c r="I653" s="144" t="s">
        <v>9676</v>
      </c>
      <c r="J653" s="237" t="s">
        <v>9677</v>
      </c>
      <c r="K653" s="237" t="s">
        <v>9678</v>
      </c>
      <c r="L653" s="237" t="s">
        <v>9679</v>
      </c>
      <c r="M653" s="237" t="s">
        <v>9680</v>
      </c>
      <c r="N653" s="144"/>
      <c r="O653" s="144"/>
      <c r="P653" s="144" t="s">
        <v>497</v>
      </c>
      <c r="Q653" s="144" t="s">
        <v>6728</v>
      </c>
      <c r="R653" s="237" t="s">
        <v>9681</v>
      </c>
      <c r="S653" s="144" t="s">
        <v>9682</v>
      </c>
      <c r="T653" s="237" t="s">
        <v>9683</v>
      </c>
      <c r="U653" s="144"/>
      <c r="V653" s="144"/>
      <c r="W653" s="237" t="s">
        <v>9684</v>
      </c>
      <c r="X653" s="237" t="s">
        <v>9685</v>
      </c>
      <c r="Y653" s="237" t="s">
        <v>9686</v>
      </c>
      <c r="Z653" s="237" t="s">
        <v>9687</v>
      </c>
      <c r="AA653" s="237" t="s">
        <v>9688</v>
      </c>
      <c r="AB653" s="144"/>
      <c r="AC653" s="144"/>
      <c r="AD653" s="237" t="s">
        <v>9689</v>
      </c>
      <c r="AE653" s="237" t="s">
        <v>9690</v>
      </c>
      <c r="AF653" s="237" t="s">
        <v>9691</v>
      </c>
      <c r="AG653" s="143" t="s">
        <v>9692</v>
      </c>
      <c r="AH653" s="237" t="s">
        <v>9693</v>
      </c>
      <c r="AI653" s="144"/>
      <c r="AJ653" s="156"/>
      <c r="AK653" s="156">
        <f>VLOOKUP(A653,匹配!A:B,2,0)</f>
        <v>1</v>
      </c>
      <c r="AL653" s="156">
        <f t="shared" si="30"/>
        <v>1</v>
      </c>
      <c r="AM653" s="156"/>
      <c r="AN653" s="156"/>
      <c r="AO653" s="156"/>
      <c r="AP653" s="156"/>
      <c r="AQ653" s="156"/>
      <c r="AR653" s="156"/>
      <c r="AS653" s="156"/>
      <c r="AT653" s="156"/>
      <c r="AU653" s="156"/>
      <c r="AV653" s="156"/>
      <c r="AW653" s="156"/>
      <c r="AX653" s="242"/>
      <c r="AY653" s="243"/>
      <c r="AZ653" s="156">
        <f t="shared" si="31"/>
        <v>22</v>
      </c>
      <c r="BA653" s="156">
        <f>VLOOKUP(A653,北京考勤!B:AK,36,0)</f>
        <v>22</v>
      </c>
      <c r="BB653" s="156">
        <f>VLOOKUP(A653,北京考勤!B:AM,38,0)</f>
        <v>17</v>
      </c>
      <c r="BC653" s="156">
        <f>VLOOKUP(A653,北京考勤!B:AL,37,0)</f>
        <v>19</v>
      </c>
      <c r="BD653" s="156"/>
      <c r="BE653" s="156">
        <f>VLOOKUP(A653,过21点!A:AV,48,0)</f>
        <v>5.625</v>
      </c>
      <c r="BF653" s="156"/>
      <c r="BG653" s="156"/>
    </row>
    <row r="654" customHeight="1" spans="1:59">
      <c r="A654" s="251" t="s">
        <v>9694</v>
      </c>
      <c r="B654" s="199" t="s">
        <v>53</v>
      </c>
      <c r="C654" s="199" t="s">
        <v>9609</v>
      </c>
      <c r="D654" s="199" t="s">
        <v>9695</v>
      </c>
      <c r="E654" s="144" t="s">
        <v>9696</v>
      </c>
      <c r="F654" s="144" t="s">
        <v>3600</v>
      </c>
      <c r="G654" s="144"/>
      <c r="H654" s="144"/>
      <c r="I654" s="144" t="s">
        <v>9697</v>
      </c>
      <c r="J654" s="144" t="s">
        <v>9698</v>
      </c>
      <c r="K654" s="144" t="s">
        <v>9699</v>
      </c>
      <c r="L654" s="144" t="s">
        <v>8779</v>
      </c>
      <c r="M654" s="142" t="s">
        <v>9700</v>
      </c>
      <c r="N654" s="144"/>
      <c r="O654" s="144"/>
      <c r="P654" s="144" t="s">
        <v>9701</v>
      </c>
      <c r="Q654" s="144" t="s">
        <v>4085</v>
      </c>
      <c r="R654" s="144" t="s">
        <v>9702</v>
      </c>
      <c r="S654" s="144" t="s">
        <v>9703</v>
      </c>
      <c r="T654" s="144" t="s">
        <v>9704</v>
      </c>
      <c r="U654" s="144"/>
      <c r="V654" s="144"/>
      <c r="W654" s="144" t="s">
        <v>9705</v>
      </c>
      <c r="X654" s="144" t="s">
        <v>2221</v>
      </c>
      <c r="Y654" s="144" t="s">
        <v>9706</v>
      </c>
      <c r="Z654" s="144" t="s">
        <v>3614</v>
      </c>
      <c r="AA654" s="144" t="s">
        <v>9707</v>
      </c>
      <c r="AB654" s="144"/>
      <c r="AC654" s="144"/>
      <c r="AD654" s="144" t="s">
        <v>5045</v>
      </c>
      <c r="AE654" s="144" t="s">
        <v>9708</v>
      </c>
      <c r="AF654" s="144" t="s">
        <v>9709</v>
      </c>
      <c r="AG654" s="144" t="s">
        <v>9710</v>
      </c>
      <c r="AH654" s="143" t="s">
        <v>3187</v>
      </c>
      <c r="AI654" s="144"/>
      <c r="AJ654" s="156">
        <v>1</v>
      </c>
      <c r="AK654" s="156">
        <f>VLOOKUP(A654,匹配!A:B,2,0)</f>
        <v>1</v>
      </c>
      <c r="AL654" s="156">
        <f t="shared" si="30"/>
        <v>2</v>
      </c>
      <c r="AM654" s="156"/>
      <c r="AN654" s="156"/>
      <c r="AO654" s="156"/>
      <c r="AP654" s="156"/>
      <c r="AQ654" s="156"/>
      <c r="AR654" s="156"/>
      <c r="AS654" s="156"/>
      <c r="AT654" s="156"/>
      <c r="AU654" s="156"/>
      <c r="AV654" s="156"/>
      <c r="AW654" s="156"/>
      <c r="AX654" s="242"/>
      <c r="AY654" s="243"/>
      <c r="AZ654" s="156">
        <f t="shared" si="31"/>
        <v>22</v>
      </c>
      <c r="BA654" s="156">
        <f>VLOOKUP(A654,北京考勤!B:AK,36,0)</f>
        <v>22</v>
      </c>
      <c r="BB654" s="156">
        <f>VLOOKUP(A654,北京考勤!B:AM,38,0)</f>
        <v>13</v>
      </c>
      <c r="BC654" s="156">
        <f>VLOOKUP(A654,北京考勤!B:AL,37,0)</f>
        <v>18</v>
      </c>
      <c r="BD654" s="156"/>
      <c r="BE654" s="156">
        <f>VLOOKUP(A654,过21点!A:AV,48,0)</f>
        <v>1.5</v>
      </c>
      <c r="BF654" s="156"/>
      <c r="BG654" s="156"/>
    </row>
    <row r="655" customHeight="1" spans="1:59">
      <c r="A655" s="251" t="s">
        <v>9711</v>
      </c>
      <c r="B655" s="199" t="s">
        <v>53</v>
      </c>
      <c r="C655" s="199" t="s">
        <v>9609</v>
      </c>
      <c r="D655" s="199" t="s">
        <v>9712</v>
      </c>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44"/>
      <c r="AB655" s="144"/>
      <c r="AC655" s="144"/>
      <c r="AD655" s="144"/>
      <c r="AE655" s="144"/>
      <c r="AF655" s="144"/>
      <c r="AG655" s="144"/>
      <c r="AH655" s="155" t="s">
        <v>2889</v>
      </c>
      <c r="AI655" s="144"/>
      <c r="AJ655" s="156"/>
      <c r="AK655" s="156"/>
      <c r="AL655" s="156">
        <f t="shared" si="30"/>
        <v>0</v>
      </c>
      <c r="AM655" s="156"/>
      <c r="AN655" s="156"/>
      <c r="AO655" s="156"/>
      <c r="AP655" s="156"/>
      <c r="AQ655" s="156"/>
      <c r="AR655" s="156"/>
      <c r="AS655" s="156"/>
      <c r="AT655" s="156"/>
      <c r="AU655" s="156"/>
      <c r="AV655" s="156">
        <f>VLOOKUP(A655,入职!A:L,12,0)</f>
        <v>21</v>
      </c>
      <c r="AW655" s="156"/>
      <c r="AX655" s="242" t="str">
        <f>VLOOKUP(A655,入职!A:I,9,0)</f>
        <v>2018-03-30</v>
      </c>
      <c r="AY655" s="243"/>
      <c r="AZ655" s="156">
        <f t="shared" si="31"/>
        <v>1</v>
      </c>
      <c r="BA655" s="156">
        <f>VLOOKUP(A655,北京考勤!B:AK,36,0)</f>
        <v>1</v>
      </c>
      <c r="BB655" s="156">
        <f>VLOOKUP(A655,北京考勤!B:AM,38,0)</f>
        <v>0</v>
      </c>
      <c r="BC655" s="156">
        <f>VLOOKUP(A655,北京考勤!B:AL,37,0)</f>
        <v>0</v>
      </c>
      <c r="BD655" s="156"/>
      <c r="BE655" s="156">
        <f>VLOOKUP(A655,过21点!A:AV,48,0)</f>
        <v>0</v>
      </c>
      <c r="BF655" s="156"/>
      <c r="BG655" s="156"/>
    </row>
    <row r="656" customHeight="1" spans="1:59">
      <c r="A656" s="251" t="s">
        <v>9713</v>
      </c>
      <c r="B656" s="199" t="s">
        <v>53</v>
      </c>
      <c r="C656" s="199" t="s">
        <v>9609</v>
      </c>
      <c r="D656" s="199" t="s">
        <v>9655</v>
      </c>
      <c r="E656" s="144" t="s">
        <v>4657</v>
      </c>
      <c r="F656" s="144" t="s">
        <v>9714</v>
      </c>
      <c r="G656" s="144"/>
      <c r="H656" s="144"/>
      <c r="I656" s="238" t="s">
        <v>9715</v>
      </c>
      <c r="J656" s="142" t="s">
        <v>9716</v>
      </c>
      <c r="K656" s="142" t="s">
        <v>8390</v>
      </c>
      <c r="L656" s="238" t="s">
        <v>9717</v>
      </c>
      <c r="M656" s="144" t="s">
        <v>9718</v>
      </c>
      <c r="N656" s="143"/>
      <c r="O656" s="143"/>
      <c r="P656" s="143" t="s">
        <v>9719</v>
      </c>
      <c r="Q656" s="238" t="s">
        <v>9720</v>
      </c>
      <c r="R656" s="144" t="s">
        <v>7757</v>
      </c>
      <c r="S656" s="144" t="s">
        <v>9721</v>
      </c>
      <c r="T656" s="142" t="s">
        <v>2665</v>
      </c>
      <c r="U656" s="144"/>
      <c r="V656" s="144"/>
      <c r="W656" s="238" t="s">
        <v>9722</v>
      </c>
      <c r="X656" s="144" t="s">
        <v>2302</v>
      </c>
      <c r="Y656" s="238" t="s">
        <v>9723</v>
      </c>
      <c r="Z656" s="238" t="s">
        <v>9724</v>
      </c>
      <c r="AA656" s="142" t="s">
        <v>9725</v>
      </c>
      <c r="AB656" s="144"/>
      <c r="AC656" s="144"/>
      <c r="AD656" s="144" t="s">
        <v>9726</v>
      </c>
      <c r="AE656" s="142" t="s">
        <v>9727</v>
      </c>
      <c r="AF656" s="144" t="s">
        <v>7047</v>
      </c>
      <c r="AG656" s="144" t="s">
        <v>3707</v>
      </c>
      <c r="AH656" s="144" t="s">
        <v>7498</v>
      </c>
      <c r="AI656" s="144"/>
      <c r="AJ656" s="156"/>
      <c r="AK656" s="156">
        <f>VLOOKUP(A656,匹配!A:B,2,0)</f>
        <v>1</v>
      </c>
      <c r="AL656" s="156">
        <f t="shared" si="30"/>
        <v>1</v>
      </c>
      <c r="AM656" s="156"/>
      <c r="AN656" s="156"/>
      <c r="AO656" s="156"/>
      <c r="AP656" s="156"/>
      <c r="AQ656" s="156"/>
      <c r="AR656" s="156"/>
      <c r="AS656" s="156"/>
      <c r="AT656" s="156"/>
      <c r="AU656" s="156"/>
      <c r="AV656" s="156"/>
      <c r="AW656" s="156"/>
      <c r="AX656" s="242"/>
      <c r="AY656" s="243"/>
      <c r="AZ656" s="156">
        <f t="shared" si="31"/>
        <v>22</v>
      </c>
      <c r="BA656" s="156">
        <f>VLOOKUP(A656,北京考勤!B:AK,36,0)</f>
        <v>22</v>
      </c>
      <c r="BB656" s="156">
        <f>VLOOKUP(A656,北京考勤!B:AM,38,0)</f>
        <v>19</v>
      </c>
      <c r="BC656" s="156">
        <f>VLOOKUP(A656,北京考勤!B:AL,37,0)</f>
        <v>20</v>
      </c>
      <c r="BD656" s="156"/>
      <c r="BE656" s="156">
        <f>VLOOKUP(A656,过21点!A:AV,48,0)</f>
        <v>2</v>
      </c>
      <c r="BF656" s="156"/>
      <c r="BG656" s="156"/>
    </row>
    <row r="657" customHeight="1" spans="1:59">
      <c r="A657" s="251" t="s">
        <v>9728</v>
      </c>
      <c r="B657" s="199" t="s">
        <v>53</v>
      </c>
      <c r="C657" s="199" t="s">
        <v>9609</v>
      </c>
      <c r="D657" s="199" t="s">
        <v>9729</v>
      </c>
      <c r="E657" s="144" t="s">
        <v>3748</v>
      </c>
      <c r="F657" s="141" t="s">
        <v>9598</v>
      </c>
      <c r="G657" s="144"/>
      <c r="H657" s="144"/>
      <c r="I657" s="144" t="s">
        <v>8362</v>
      </c>
      <c r="J657" s="144" t="s">
        <v>4863</v>
      </c>
      <c r="K657" s="142" t="s">
        <v>9730</v>
      </c>
      <c r="L657" s="141" t="s">
        <v>9598</v>
      </c>
      <c r="M657" s="144" t="s">
        <v>3516</v>
      </c>
      <c r="N657" s="144"/>
      <c r="O657" s="144"/>
      <c r="P657" s="144" t="s">
        <v>4649</v>
      </c>
      <c r="Q657" s="144" t="s">
        <v>1534</v>
      </c>
      <c r="R657" s="144" t="s">
        <v>4753</v>
      </c>
      <c r="S657" s="141" t="s">
        <v>9598</v>
      </c>
      <c r="T657" s="144" t="s">
        <v>9731</v>
      </c>
      <c r="U657" s="144"/>
      <c r="V657" s="144"/>
      <c r="W657" s="144" t="s">
        <v>9433</v>
      </c>
      <c r="X657" s="144" t="s">
        <v>9732</v>
      </c>
      <c r="Y657" s="144" t="s">
        <v>1070</v>
      </c>
      <c r="Z657" s="141" t="s">
        <v>9598</v>
      </c>
      <c r="AA657" s="144" t="s">
        <v>1777</v>
      </c>
      <c r="AB657" s="144"/>
      <c r="AC657" s="144"/>
      <c r="AD657" s="144" t="s">
        <v>9733</v>
      </c>
      <c r="AE657" s="144" t="s">
        <v>1139</v>
      </c>
      <c r="AF657" s="144" t="s">
        <v>4903</v>
      </c>
      <c r="AG657" s="141" t="s">
        <v>9598</v>
      </c>
      <c r="AH657" s="144" t="s">
        <v>9734</v>
      </c>
      <c r="AI657" s="144"/>
      <c r="AJ657" s="156"/>
      <c r="AK657" s="156"/>
      <c r="AL657" s="156">
        <f t="shared" si="30"/>
        <v>0</v>
      </c>
      <c r="AM657" s="156"/>
      <c r="AN657" s="156"/>
      <c r="AO657" s="156"/>
      <c r="AP657" s="156"/>
      <c r="AQ657" s="156"/>
      <c r="AR657" s="156"/>
      <c r="AS657" s="156"/>
      <c r="AT657" s="156"/>
      <c r="AU657" s="156"/>
      <c r="AV657" s="156"/>
      <c r="AW657" s="156"/>
      <c r="AX657" s="242"/>
      <c r="AY657" s="243"/>
      <c r="AZ657" s="156">
        <f t="shared" si="31"/>
        <v>22</v>
      </c>
      <c r="BA657" s="156">
        <f>VLOOKUP(A657,北京考勤!B:AK,36,0)</f>
        <v>22</v>
      </c>
      <c r="BB657" s="156">
        <f>VLOOKUP(A657,北京考勤!B:AM,38,0)</f>
        <v>3</v>
      </c>
      <c r="BC657" s="156">
        <f>VLOOKUP(A657,北京考勤!B:AL,37,0)</f>
        <v>4</v>
      </c>
      <c r="BD657" s="156"/>
      <c r="BE657" s="156">
        <f>VLOOKUP(A657,过21点!A:AV,48,0)</f>
        <v>0</v>
      </c>
      <c r="BF657" s="156"/>
      <c r="BG657" s="156"/>
    </row>
    <row r="658" customHeight="1" spans="1:59">
      <c r="A658" s="240" t="s">
        <v>9735</v>
      </c>
      <c r="B658" s="199" t="s">
        <v>53</v>
      </c>
      <c r="C658" s="199" t="s">
        <v>9609</v>
      </c>
      <c r="D658" s="199" t="s">
        <v>9655</v>
      </c>
      <c r="E658" s="143"/>
      <c r="F658" s="143"/>
      <c r="G658" s="144"/>
      <c r="H658" s="144"/>
      <c r="I658" s="141"/>
      <c r="J658" s="143"/>
      <c r="K658" s="144" t="s">
        <v>9370</v>
      </c>
      <c r="L658" s="237" t="s">
        <v>9736</v>
      </c>
      <c r="M658" s="144" t="s">
        <v>860</v>
      </c>
      <c r="N658" s="144"/>
      <c r="O658" s="144"/>
      <c r="P658" s="141"/>
      <c r="Q658" s="144" t="s">
        <v>1465</v>
      </c>
      <c r="R658" s="144" t="s">
        <v>9737</v>
      </c>
      <c r="S658" s="143"/>
      <c r="T658" s="143"/>
      <c r="U658" s="143"/>
      <c r="V658" s="144"/>
      <c r="W658" s="141"/>
      <c r="X658" s="143"/>
      <c r="Y658" s="143"/>
      <c r="Z658" s="143"/>
      <c r="AA658" s="144" t="s">
        <v>9738</v>
      </c>
      <c r="AB658" s="144"/>
      <c r="AC658" s="144"/>
      <c r="AD658" s="144"/>
      <c r="AE658" s="144"/>
      <c r="AF658" s="144"/>
      <c r="AG658" s="144"/>
      <c r="AH658" s="144"/>
      <c r="AI658" s="144"/>
      <c r="AJ658" s="156"/>
      <c r="AK658" s="156"/>
      <c r="AL658" s="156">
        <f t="shared" si="30"/>
        <v>0</v>
      </c>
      <c r="AM658" s="156">
        <f>VLOOKUP(A658,匹配!E:L,8,0)</f>
        <v>9</v>
      </c>
      <c r="AN658" s="156">
        <f>VLOOKUP(A658,匹配!E:F,2,0)</f>
        <v>0</v>
      </c>
      <c r="AO658" s="156"/>
      <c r="AP658" s="156">
        <f>VLOOKUP(A658,匹配!E:H,4,0)</f>
        <v>0</v>
      </c>
      <c r="AQ658" s="156">
        <f>VLOOKUP(A658,匹配!E:N,10,0)</f>
        <v>0</v>
      </c>
      <c r="AR658" s="156">
        <f>VLOOKUP(A658,匹配!E:I,5,0)</f>
        <v>0</v>
      </c>
      <c r="AS658" s="156">
        <f>VLOOKUP(A658,匹配!E:K,7,0)</f>
        <v>0</v>
      </c>
      <c r="AT658" s="156"/>
      <c r="AU658" s="156">
        <f>VLOOKUP(A658,匹配!E:M,9,0)</f>
        <v>0</v>
      </c>
      <c r="AV658" s="156">
        <f>VLOOKUP(A658,离职!A:D,4,0)</f>
        <v>5</v>
      </c>
      <c r="AW658" s="156"/>
      <c r="AX658" s="242"/>
      <c r="AY658" s="243">
        <f>VLOOKUP(A658,离职!A:C,3,0)</f>
        <v>43182</v>
      </c>
      <c r="AZ658" s="156">
        <f t="shared" ref="AZ658:AZ660" si="32">BA658</f>
        <v>8</v>
      </c>
      <c r="BA658" s="156">
        <f>22-AM658-AN658-AP658-AQ658-AR658-AS658-AV658</f>
        <v>8</v>
      </c>
      <c r="BB658" s="156">
        <f>VLOOKUP(A658,过21点!A:AS,45,0)</f>
        <v>0</v>
      </c>
      <c r="BC658" s="156">
        <v>0</v>
      </c>
      <c r="BD658" s="156"/>
      <c r="BE658" s="156">
        <f>VLOOKUP(A658,过21点!A:AV,48,0)</f>
        <v>0</v>
      </c>
      <c r="BF658" s="156"/>
      <c r="BG658" s="156"/>
    </row>
    <row r="659" customHeight="1" spans="1:59">
      <c r="A659" s="240" t="s">
        <v>9739</v>
      </c>
      <c r="B659" s="199" t="s">
        <v>53</v>
      </c>
      <c r="C659" s="199" t="s">
        <v>9609</v>
      </c>
      <c r="D659" s="199" t="s">
        <v>9655</v>
      </c>
      <c r="E659" s="144" t="s">
        <v>9740</v>
      </c>
      <c r="F659" s="144" t="s">
        <v>5462</v>
      </c>
      <c r="G659" s="144"/>
      <c r="H659" s="144"/>
      <c r="I659" s="144" t="s">
        <v>3463</v>
      </c>
      <c r="J659" s="155" t="s">
        <v>9320</v>
      </c>
      <c r="K659" s="144" t="s">
        <v>7899</v>
      </c>
      <c r="L659" s="143"/>
      <c r="M659" s="141"/>
      <c r="N659" s="144"/>
      <c r="O659" s="144"/>
      <c r="P659" s="141"/>
      <c r="Q659" s="141"/>
      <c r="R659" s="141"/>
      <c r="S659" s="141"/>
      <c r="T659" s="141"/>
      <c r="U659" s="144"/>
      <c r="V659" s="144"/>
      <c r="W659" s="144"/>
      <c r="X659" s="144"/>
      <c r="Y659" s="144"/>
      <c r="Z659" s="144"/>
      <c r="AA659" s="144"/>
      <c r="AB659" s="144"/>
      <c r="AC659" s="144"/>
      <c r="AD659" s="144"/>
      <c r="AE659" s="144"/>
      <c r="AF659" s="144"/>
      <c r="AG659" s="144"/>
      <c r="AH659" s="144"/>
      <c r="AI659" s="144"/>
      <c r="AJ659" s="156"/>
      <c r="AK659" s="156">
        <f>VLOOKUP(A659,匹配!A:B,2,0)</f>
        <v>1</v>
      </c>
      <c r="AL659" s="156">
        <f t="shared" si="30"/>
        <v>1</v>
      </c>
      <c r="AM659" s="156"/>
      <c r="AN659" s="156"/>
      <c r="AO659" s="156"/>
      <c r="AP659" s="156"/>
      <c r="AQ659" s="156"/>
      <c r="AR659" s="156"/>
      <c r="AS659" s="156"/>
      <c r="AT659" s="156"/>
      <c r="AU659" s="156"/>
      <c r="AV659" s="156">
        <f>VLOOKUP(A659,离职!A:D,4,0)</f>
        <v>22</v>
      </c>
      <c r="AW659" s="156"/>
      <c r="AX659" s="242"/>
      <c r="AY659" s="243">
        <f>VLOOKUP(A659,离职!A:C,3,0)</f>
        <v>43171</v>
      </c>
      <c r="AZ659" s="156">
        <f t="shared" si="32"/>
        <v>0</v>
      </c>
      <c r="BA659" s="156">
        <f>22-AM659-AN659-AP659-AQ659-AR659-AS659-AV659</f>
        <v>0</v>
      </c>
      <c r="BB659" s="156">
        <f>VLOOKUP(A659,过21点!A:AS,45,0)</f>
        <v>0</v>
      </c>
      <c r="BC659" s="156">
        <f>VLOOKUP(A659,过21点!A:AT,46,0)</f>
        <v>0</v>
      </c>
      <c r="BD659" s="156"/>
      <c r="BE659" s="156">
        <f>VLOOKUP(A659,过21点!A:AV,48,0)</f>
        <v>0</v>
      </c>
      <c r="BF659" s="156"/>
      <c r="BG659" s="156"/>
    </row>
    <row r="660" customHeight="1" spans="1:59">
      <c r="A660" s="251" t="s">
        <v>9741</v>
      </c>
      <c r="B660" s="199" t="s">
        <v>53</v>
      </c>
      <c r="C660" s="199" t="s">
        <v>9609</v>
      </c>
      <c r="D660" s="199" t="s">
        <v>9655</v>
      </c>
      <c r="E660" s="144"/>
      <c r="F660" s="144"/>
      <c r="G660" s="144"/>
      <c r="H660" s="144"/>
      <c r="I660" s="144"/>
      <c r="J660" s="144"/>
      <c r="K660" s="144"/>
      <c r="L660" s="144"/>
      <c r="M660" s="144"/>
      <c r="N660" s="144"/>
      <c r="O660" s="144"/>
      <c r="P660" s="144"/>
      <c r="Q660" s="144"/>
      <c r="R660" s="144"/>
      <c r="S660" s="144"/>
      <c r="T660" s="144"/>
      <c r="U660" s="144"/>
      <c r="V660" s="144"/>
      <c r="W660" s="155" t="s">
        <v>3840</v>
      </c>
      <c r="X660" s="144" t="s">
        <v>351</v>
      </c>
      <c r="Y660" s="237" t="s">
        <v>9742</v>
      </c>
      <c r="Z660" s="144" t="s">
        <v>4747</v>
      </c>
      <c r="AA660" s="144" t="s">
        <v>2761</v>
      </c>
      <c r="AB660" s="144"/>
      <c r="AC660" s="144"/>
      <c r="AD660" s="144" t="s">
        <v>9743</v>
      </c>
      <c r="AE660" s="141" t="s">
        <v>9598</v>
      </c>
      <c r="AF660" s="155" t="s">
        <v>72</v>
      </c>
      <c r="AG660" s="155" t="s">
        <v>1653</v>
      </c>
      <c r="AH660" s="155" t="s">
        <v>5445</v>
      </c>
      <c r="AI660" s="144"/>
      <c r="AJ660" s="156"/>
      <c r="AK660" s="156">
        <f>VLOOKUP(A660,匹配!A:B,2,0)</f>
        <v>4</v>
      </c>
      <c r="AL660" s="156">
        <f t="shared" si="30"/>
        <v>4</v>
      </c>
      <c r="AM660" s="156"/>
      <c r="AN660" s="156"/>
      <c r="AO660" s="156"/>
      <c r="AP660" s="156"/>
      <c r="AQ660" s="156"/>
      <c r="AR660" s="156"/>
      <c r="AS660" s="156"/>
      <c r="AT660" s="156"/>
      <c r="AU660" s="156"/>
      <c r="AV660" s="156">
        <f>VLOOKUP(A660,入职!A:L,12,0)</f>
        <v>12</v>
      </c>
      <c r="AW660" s="156"/>
      <c r="AX660" s="242">
        <f>VLOOKUP(A660,入职!A:I,9,0)</f>
        <v>43178</v>
      </c>
      <c r="AY660" s="243"/>
      <c r="AZ660" s="156">
        <f t="shared" si="32"/>
        <v>10</v>
      </c>
      <c r="BA660" s="156">
        <f>VLOOKUP(A660,北京考勤!B:AK,36,0)</f>
        <v>10</v>
      </c>
      <c r="BB660" s="156">
        <f>VLOOKUP(A660,北京考勤!B:AM,38,0)</f>
        <v>1</v>
      </c>
      <c r="BC660" s="156">
        <f>VLOOKUP(A660,北京考勤!B:AL,37,0)</f>
        <v>2</v>
      </c>
      <c r="BD660" s="156"/>
      <c r="BE660" s="156">
        <f>VLOOKUP(A660,过21点!A:AV,48,0)</f>
        <v>0</v>
      </c>
      <c r="BF660" s="156"/>
      <c r="BG660" s="156"/>
    </row>
    <row r="661" customHeight="1" spans="1:59">
      <c r="A661" s="251" t="s">
        <v>9744</v>
      </c>
      <c r="B661" s="199" t="s">
        <v>53</v>
      </c>
      <c r="C661" s="199" t="s">
        <v>9609</v>
      </c>
      <c r="D661" s="199" t="s">
        <v>1841</v>
      </c>
      <c r="E661" s="144" t="s">
        <v>9745</v>
      </c>
      <c r="F661" s="144" t="s">
        <v>9746</v>
      </c>
      <c r="G661" s="144"/>
      <c r="H661" s="144"/>
      <c r="I661" s="144" t="s">
        <v>9747</v>
      </c>
      <c r="J661" s="144" t="s">
        <v>9748</v>
      </c>
      <c r="K661" s="144" t="s">
        <v>9749</v>
      </c>
      <c r="L661" s="144" t="s">
        <v>9750</v>
      </c>
      <c r="M661" s="144" t="s">
        <v>7796</v>
      </c>
      <c r="N661" s="144"/>
      <c r="O661" s="144"/>
      <c r="P661" s="144" t="s">
        <v>9751</v>
      </c>
      <c r="Q661" s="144" t="s">
        <v>9752</v>
      </c>
      <c r="R661" s="144" t="s">
        <v>9753</v>
      </c>
      <c r="S661" s="144" t="s">
        <v>9754</v>
      </c>
      <c r="T661" s="144" t="s">
        <v>9755</v>
      </c>
      <c r="U661" s="144"/>
      <c r="V661" s="144"/>
      <c r="W661" s="144" t="s">
        <v>9756</v>
      </c>
      <c r="X661" s="144" t="s">
        <v>9757</v>
      </c>
      <c r="Y661" s="144" t="s">
        <v>1425</v>
      </c>
      <c r="Z661" s="144" t="s">
        <v>9758</v>
      </c>
      <c r="AA661" s="144" t="s">
        <v>9759</v>
      </c>
      <c r="AB661" s="144"/>
      <c r="AC661" s="144"/>
      <c r="AD661" s="144" t="s">
        <v>9760</v>
      </c>
      <c r="AE661" s="143" t="s">
        <v>9528</v>
      </c>
      <c r="AF661" s="144" t="s">
        <v>4182</v>
      </c>
      <c r="AG661" s="144" t="s">
        <v>9761</v>
      </c>
      <c r="AH661" s="144" t="s">
        <v>8050</v>
      </c>
      <c r="AI661" s="144"/>
      <c r="AJ661" s="156"/>
      <c r="AK661" s="156">
        <f>VLOOKUP(A661,匹配!A:B,2,0)</f>
        <v>1</v>
      </c>
      <c r="AL661" s="156">
        <f t="shared" si="30"/>
        <v>1</v>
      </c>
      <c r="AM661" s="156"/>
      <c r="AN661" s="156"/>
      <c r="AO661" s="156"/>
      <c r="AP661" s="156"/>
      <c r="AQ661" s="156"/>
      <c r="AR661" s="156"/>
      <c r="AS661" s="156"/>
      <c r="AT661" s="156"/>
      <c r="AU661" s="156"/>
      <c r="AV661" s="156"/>
      <c r="AW661" s="156"/>
      <c r="AX661" s="242"/>
      <c r="AY661" s="243"/>
      <c r="AZ661" s="156">
        <f t="shared" ref="AZ661:AZ663" si="33">BA661</f>
        <v>22</v>
      </c>
      <c r="BA661" s="156">
        <f>VLOOKUP(A661,北京考勤!B:AK,36,0)</f>
        <v>22</v>
      </c>
      <c r="BB661" s="156">
        <f>VLOOKUP(A661,北京考勤!B:AM,38,0)</f>
        <v>9</v>
      </c>
      <c r="BC661" s="156">
        <f>VLOOKUP(A661,北京考勤!B:AL,37,0)</f>
        <v>11</v>
      </c>
      <c r="BD661" s="156"/>
      <c r="BE661" s="156">
        <f>VLOOKUP(A661,过21点!A:AV,48,0)</f>
        <v>0.25</v>
      </c>
      <c r="BF661" s="156"/>
      <c r="BG661" s="156"/>
    </row>
    <row r="662" customHeight="1" spans="1:59">
      <c r="A662" s="240" t="s">
        <v>9762</v>
      </c>
      <c r="B662" s="199" t="s">
        <v>53</v>
      </c>
      <c r="C662" s="199" t="s">
        <v>9763</v>
      </c>
      <c r="D662" s="199" t="s">
        <v>9764</v>
      </c>
      <c r="E662" s="144" t="s">
        <v>4643</v>
      </c>
      <c r="F662" s="143" t="s">
        <v>9330</v>
      </c>
      <c r="G662" s="144"/>
      <c r="H662" s="144"/>
      <c r="I662" s="144" t="s">
        <v>9765</v>
      </c>
      <c r="J662" s="144" t="s">
        <v>8728</v>
      </c>
      <c r="K662" s="237" t="s">
        <v>9766</v>
      </c>
      <c r="L662" s="144" t="s">
        <v>1427</v>
      </c>
      <c r="M662" s="143" t="s">
        <v>697</v>
      </c>
      <c r="N662" s="144"/>
      <c r="O662" s="144"/>
      <c r="P662" s="143" t="s">
        <v>4782</v>
      </c>
      <c r="Q662" s="144" t="s">
        <v>4960</v>
      </c>
      <c r="R662" s="143" t="s">
        <v>3137</v>
      </c>
      <c r="S662" s="144" t="s">
        <v>7888</v>
      </c>
      <c r="T662" s="144" t="s">
        <v>6035</v>
      </c>
      <c r="U662" s="144"/>
      <c r="V662" s="144"/>
      <c r="W662" s="144"/>
      <c r="X662" s="144"/>
      <c r="Y662" s="144"/>
      <c r="Z662" s="144"/>
      <c r="AA662" s="144"/>
      <c r="AB662" s="144"/>
      <c r="AC662" s="144"/>
      <c r="AD662" s="144"/>
      <c r="AE662" s="144"/>
      <c r="AF662" s="144"/>
      <c r="AG662" s="144"/>
      <c r="AH662" s="144"/>
      <c r="AI662" s="144"/>
      <c r="AJ662" s="156"/>
      <c r="AK662" s="156">
        <f>VLOOKUP(A662,匹配!A:B,2,0)</f>
        <v>1</v>
      </c>
      <c r="AL662" s="156">
        <f t="shared" si="30"/>
        <v>1</v>
      </c>
      <c r="AM662" s="156">
        <f>VLOOKUP(A662,匹配!E:L,8,0)</f>
        <v>0.875</v>
      </c>
      <c r="AN662" s="156">
        <f>VLOOKUP(A662,匹配!E:F,2,0)</f>
        <v>0</v>
      </c>
      <c r="AO662" s="156"/>
      <c r="AP662" s="156">
        <f>VLOOKUP(A662,匹配!E:H,4,0)</f>
        <v>0</v>
      </c>
      <c r="AQ662" s="156">
        <f>VLOOKUP(A662,匹配!E:N,10,0)</f>
        <v>0</v>
      </c>
      <c r="AR662" s="156">
        <f>VLOOKUP(A662,匹配!E:I,5,0)</f>
        <v>0</v>
      </c>
      <c r="AS662" s="156">
        <f>VLOOKUP(A662,匹配!E:K,7,0)</f>
        <v>0</v>
      </c>
      <c r="AT662" s="156"/>
      <c r="AU662" s="156">
        <f>VLOOKUP(A662,匹配!E:M,9,0)</f>
        <v>0</v>
      </c>
      <c r="AV662" s="156">
        <f>VLOOKUP(A662,离职!A:D,4,0)</f>
        <v>10</v>
      </c>
      <c r="AW662" s="156"/>
      <c r="AX662" s="242"/>
      <c r="AY662" s="243">
        <f>VLOOKUP(A662,离职!A:C,3,0)</f>
        <v>43175</v>
      </c>
      <c r="AZ662" s="156">
        <f t="shared" si="33"/>
        <v>11.125</v>
      </c>
      <c r="BA662" s="156">
        <f>22-AM662-AN662-AP662-AQ662-AR662-AS662-AV662</f>
        <v>11.125</v>
      </c>
      <c r="BB662" s="156">
        <v>5</v>
      </c>
      <c r="BC662" s="156">
        <v>7</v>
      </c>
      <c r="BD662" s="156"/>
      <c r="BE662" s="156">
        <f>VLOOKUP(A662,过21点!A:AV,48,0)</f>
        <v>0.375</v>
      </c>
      <c r="BF662" s="156"/>
      <c r="BG662" s="156"/>
    </row>
    <row r="663" customHeight="1" spans="1:59">
      <c r="A663" s="251" t="s">
        <v>9767</v>
      </c>
      <c r="B663" s="199" t="s">
        <v>53</v>
      </c>
      <c r="C663" s="199" t="s">
        <v>9763</v>
      </c>
      <c r="D663" s="199" t="s">
        <v>9768</v>
      </c>
      <c r="E663" s="143" t="s">
        <v>4552</v>
      </c>
      <c r="F663" s="144" t="s">
        <v>9769</v>
      </c>
      <c r="G663" s="144"/>
      <c r="H663" s="144"/>
      <c r="I663" s="144" t="s">
        <v>9770</v>
      </c>
      <c r="J663" s="144" t="s">
        <v>9771</v>
      </c>
      <c r="K663" s="143" t="s">
        <v>1904</v>
      </c>
      <c r="L663" s="144" t="s">
        <v>9772</v>
      </c>
      <c r="M663" s="144" t="s">
        <v>338</v>
      </c>
      <c r="N663" s="144"/>
      <c r="O663" s="144"/>
      <c r="P663" s="144" t="s">
        <v>9773</v>
      </c>
      <c r="Q663" s="144" t="s">
        <v>9774</v>
      </c>
      <c r="R663" s="144" t="s">
        <v>9775</v>
      </c>
      <c r="S663" s="144" t="s">
        <v>9776</v>
      </c>
      <c r="T663" s="144" t="s">
        <v>9777</v>
      </c>
      <c r="U663" s="144"/>
      <c r="V663" s="144"/>
      <c r="W663" s="144" t="s">
        <v>9778</v>
      </c>
      <c r="X663" s="144" t="s">
        <v>9779</v>
      </c>
      <c r="Y663" s="144" t="s">
        <v>2034</v>
      </c>
      <c r="Z663" s="144" t="s">
        <v>6904</v>
      </c>
      <c r="AA663" s="144" t="s">
        <v>9780</v>
      </c>
      <c r="AB663" s="144"/>
      <c r="AC663" s="144"/>
      <c r="AD663" s="144" t="s">
        <v>2137</v>
      </c>
      <c r="AE663" s="144" t="s">
        <v>9781</v>
      </c>
      <c r="AF663" s="144" t="s">
        <v>5009</v>
      </c>
      <c r="AG663" s="144" t="s">
        <v>9782</v>
      </c>
      <c r="AH663" s="144" t="s">
        <v>9783</v>
      </c>
      <c r="AI663" s="144"/>
      <c r="AJ663" s="156"/>
      <c r="AK663" s="156">
        <f>VLOOKUP(A663,匹配!A:B,2,0)</f>
        <v>2</v>
      </c>
      <c r="AL663" s="156">
        <f t="shared" si="30"/>
        <v>2</v>
      </c>
      <c r="AM663" s="156"/>
      <c r="AN663" s="156"/>
      <c r="AO663" s="156"/>
      <c r="AP663" s="156"/>
      <c r="AQ663" s="156"/>
      <c r="AR663" s="156"/>
      <c r="AS663" s="156"/>
      <c r="AT663" s="156"/>
      <c r="AU663" s="156"/>
      <c r="AV663" s="156"/>
      <c r="AW663" s="156"/>
      <c r="AX663" s="242"/>
      <c r="AY663" s="243"/>
      <c r="AZ663" s="156">
        <f t="shared" si="33"/>
        <v>22</v>
      </c>
      <c r="BA663" s="156">
        <f>VLOOKUP(A663,北京考勤!B:AK,36,0)</f>
        <v>22</v>
      </c>
      <c r="BB663" s="156">
        <f>VLOOKUP(A663,北京考勤!B:AM,38,0)</f>
        <v>7</v>
      </c>
      <c r="BC663" s="156">
        <f>VLOOKUP(A663,北京考勤!B:AL,37,0)</f>
        <v>13</v>
      </c>
      <c r="BD663" s="156"/>
      <c r="BE663" s="156">
        <f>VLOOKUP(A663,过21点!A:AV,48,0)</f>
        <v>0.25</v>
      </c>
      <c r="BF663" s="156"/>
      <c r="BG663" s="156"/>
    </row>
    <row r="664" customHeight="1" spans="1:59">
      <c r="A664" s="251" t="s">
        <v>9784</v>
      </c>
      <c r="B664" s="199" t="s">
        <v>53</v>
      </c>
      <c r="C664" s="199" t="s">
        <v>9763</v>
      </c>
      <c r="D664" s="199" t="s">
        <v>9785</v>
      </c>
      <c r="E664" s="143" t="s">
        <v>2243</v>
      </c>
      <c r="F664" s="144" t="s">
        <v>9786</v>
      </c>
      <c r="G664" s="144"/>
      <c r="H664" s="144"/>
      <c r="I664" s="144" t="s">
        <v>9787</v>
      </c>
      <c r="J664" s="144" t="s">
        <v>2819</v>
      </c>
      <c r="K664" s="144" t="s">
        <v>684</v>
      </c>
      <c r="L664" s="144" t="s">
        <v>1658</v>
      </c>
      <c r="M664" s="144" t="s">
        <v>4753</v>
      </c>
      <c r="N664" s="144"/>
      <c r="O664" s="144"/>
      <c r="P664" s="144" t="s">
        <v>9788</v>
      </c>
      <c r="Q664" s="144" t="s">
        <v>9789</v>
      </c>
      <c r="R664" s="144" t="s">
        <v>9790</v>
      </c>
      <c r="S664" s="144" t="s">
        <v>3652</v>
      </c>
      <c r="T664" s="144" t="s">
        <v>2381</v>
      </c>
      <c r="U664" s="144"/>
      <c r="V664" s="144"/>
      <c r="W664" s="144" t="s">
        <v>3819</v>
      </c>
      <c r="X664" s="144" t="s">
        <v>694</v>
      </c>
      <c r="Y664" s="144" t="s">
        <v>317</v>
      </c>
      <c r="Z664" s="143"/>
      <c r="AA664" s="144" t="s">
        <v>1831</v>
      </c>
      <c r="AB664" s="144"/>
      <c r="AC664" s="144"/>
      <c r="AD664" s="155" t="s">
        <v>159</v>
      </c>
      <c r="AE664" s="237" t="s">
        <v>9791</v>
      </c>
      <c r="AF664" s="144" t="s">
        <v>2457</v>
      </c>
      <c r="AG664" s="144" t="s">
        <v>2686</v>
      </c>
      <c r="AH664" s="246"/>
      <c r="AI664" s="144"/>
      <c r="AJ664" s="156"/>
      <c r="AK664" s="156">
        <f>VLOOKUP(A664,匹配!A:B,2,0)</f>
        <v>2</v>
      </c>
      <c r="AL664" s="156">
        <f t="shared" si="30"/>
        <v>2</v>
      </c>
      <c r="AM664" s="156">
        <f>VLOOKUP(A664,匹配!E:L,8,0)</f>
        <v>0</v>
      </c>
      <c r="AN664" s="156">
        <f>VLOOKUP(A664,匹配!E:F,2,0)</f>
        <v>0</v>
      </c>
      <c r="AO664" s="156"/>
      <c r="AP664" s="156">
        <f>VLOOKUP(A664,匹配!E:H,4,0)</f>
        <v>0</v>
      </c>
      <c r="AQ664" s="156">
        <f>VLOOKUP(A664,匹配!E:N,10,0)</f>
        <v>0</v>
      </c>
      <c r="AR664" s="156">
        <f>VLOOKUP(A664,匹配!E:I,5,0)</f>
        <v>2</v>
      </c>
      <c r="AS664" s="156">
        <f>VLOOKUP(A664,匹配!E:K,7,0)</f>
        <v>0</v>
      </c>
      <c r="AT664" s="156"/>
      <c r="AU664" s="156">
        <v>0.125</v>
      </c>
      <c r="AV664" s="156"/>
      <c r="AW664" s="156"/>
      <c r="AX664" s="242"/>
      <c r="AY664" s="243"/>
      <c r="AZ664" s="156">
        <f t="shared" ref="AZ664:AZ699" si="34">BA664</f>
        <v>20</v>
      </c>
      <c r="BA664" s="156">
        <v>20</v>
      </c>
      <c r="BB664" s="156">
        <f>VLOOKUP(A664,北京考勤!B:AM,38,0)</f>
        <v>2</v>
      </c>
      <c r="BC664" s="156">
        <f>VLOOKUP(A664,北京考勤!B:AL,37,0)</f>
        <v>10</v>
      </c>
      <c r="BD664" s="156"/>
      <c r="BE664" s="156">
        <f>VLOOKUP(A664,过21点!A:AV,48,0)</f>
        <v>0.125</v>
      </c>
      <c r="BF664" s="156"/>
      <c r="BG664" s="156"/>
    </row>
    <row r="665" customHeight="1" spans="1:59">
      <c r="A665" s="251" t="s">
        <v>9792</v>
      </c>
      <c r="B665" s="199" t="s">
        <v>53</v>
      </c>
      <c r="C665" s="199" t="s">
        <v>9763</v>
      </c>
      <c r="D665" s="199" t="s">
        <v>9793</v>
      </c>
      <c r="E665" s="144" t="s">
        <v>9794</v>
      </c>
      <c r="F665" s="144" t="s">
        <v>9795</v>
      </c>
      <c r="G665" s="144"/>
      <c r="H665" s="144"/>
      <c r="I665" s="144" t="s">
        <v>9796</v>
      </c>
      <c r="J665" s="144" t="s">
        <v>9797</v>
      </c>
      <c r="K665" s="144" t="s">
        <v>9798</v>
      </c>
      <c r="L665" s="144" t="s">
        <v>9799</v>
      </c>
      <c r="M665" s="144" t="s">
        <v>9800</v>
      </c>
      <c r="N665" s="144"/>
      <c r="O665" s="144"/>
      <c r="P665" s="144" t="s">
        <v>9801</v>
      </c>
      <c r="Q665" s="237" t="s">
        <v>9802</v>
      </c>
      <c r="R665" s="144" t="s">
        <v>8938</v>
      </c>
      <c r="S665" s="144" t="s">
        <v>9803</v>
      </c>
      <c r="T665" s="237" t="s">
        <v>9804</v>
      </c>
      <c r="U665" s="144"/>
      <c r="V665" s="144"/>
      <c r="W665" s="144" t="s">
        <v>9805</v>
      </c>
      <c r="X665" s="144" t="s">
        <v>9806</v>
      </c>
      <c r="Y665" s="144" t="s">
        <v>9807</v>
      </c>
      <c r="Z665" s="237" t="s">
        <v>9808</v>
      </c>
      <c r="AA665" s="144" t="s">
        <v>9809</v>
      </c>
      <c r="AB665" s="144"/>
      <c r="AC665" s="144"/>
      <c r="AD665" s="144" t="s">
        <v>9810</v>
      </c>
      <c r="AE665" s="144" t="s">
        <v>9811</v>
      </c>
      <c r="AF665" s="144" t="s">
        <v>9812</v>
      </c>
      <c r="AG665" s="144" t="s">
        <v>9813</v>
      </c>
      <c r="AH665" s="155" t="s">
        <v>5393</v>
      </c>
      <c r="AI665" s="144"/>
      <c r="AJ665" s="156"/>
      <c r="AK665" s="156"/>
      <c r="AL665" s="156">
        <f t="shared" si="30"/>
        <v>0</v>
      </c>
      <c r="AM665" s="156">
        <f>VLOOKUP(A665,匹配!E:L,8,0)</f>
        <v>0</v>
      </c>
      <c r="AN665" s="156">
        <f>VLOOKUP(A665,匹配!E:F,2,0)</f>
        <v>0</v>
      </c>
      <c r="AO665" s="156"/>
      <c r="AP665" s="156">
        <f>VLOOKUP(A665,匹配!E:H,4,0)</f>
        <v>0</v>
      </c>
      <c r="AQ665" s="156">
        <f>VLOOKUP(A665,匹配!E:N,10,0)</f>
        <v>0</v>
      </c>
      <c r="AR665" s="156">
        <f>VLOOKUP(A665,匹配!E:I,5,0)</f>
        <v>0</v>
      </c>
      <c r="AS665" s="156">
        <f>VLOOKUP(A665,匹配!E:K,7,0)</f>
        <v>0</v>
      </c>
      <c r="AT665" s="156"/>
      <c r="AU665" s="156">
        <f>VLOOKUP(A665,匹配!E:M,9,0)</f>
        <v>0.625</v>
      </c>
      <c r="AV665" s="156"/>
      <c r="AW665" s="156"/>
      <c r="AX665" s="242"/>
      <c r="AY665" s="243"/>
      <c r="AZ665" s="156">
        <f t="shared" si="34"/>
        <v>22</v>
      </c>
      <c r="BA665" s="156">
        <f>VLOOKUP(A665,北京考勤!B:AK,36,0)</f>
        <v>22</v>
      </c>
      <c r="BB665" s="156">
        <f>VLOOKUP(A665,北京考勤!B:AM,38,0)</f>
        <v>1</v>
      </c>
      <c r="BC665" s="156">
        <f>VLOOKUP(A665,北京考勤!B:AL,37,0)</f>
        <v>10</v>
      </c>
      <c r="BD665" s="156"/>
      <c r="BE665" s="156">
        <f>VLOOKUP(A665,过21点!A:AV,48,0)</f>
        <v>0.125</v>
      </c>
      <c r="BF665" s="156"/>
      <c r="BG665" s="156"/>
    </row>
    <row r="666" customHeight="1" spans="1:59">
      <c r="A666" s="251" t="s">
        <v>9814</v>
      </c>
      <c r="B666" s="199" t="s">
        <v>53</v>
      </c>
      <c r="C666" s="199" t="s">
        <v>9763</v>
      </c>
      <c r="D666" s="199" t="s">
        <v>9815</v>
      </c>
      <c r="E666" s="237" t="s">
        <v>9816</v>
      </c>
      <c r="F666" s="143"/>
      <c r="G666" s="144"/>
      <c r="H666" s="144"/>
      <c r="I666" s="144" t="s">
        <v>9817</v>
      </c>
      <c r="J666" s="144" t="s">
        <v>784</v>
      </c>
      <c r="K666" s="144" t="s">
        <v>5615</v>
      </c>
      <c r="L666" s="144" t="s">
        <v>9818</v>
      </c>
      <c r="M666" s="144" t="s">
        <v>1079</v>
      </c>
      <c r="N666" s="144"/>
      <c r="O666" s="144"/>
      <c r="P666" s="144" t="s">
        <v>3867</v>
      </c>
      <c r="Q666" s="144" t="s">
        <v>5565</v>
      </c>
      <c r="R666" s="144" t="s">
        <v>152</v>
      </c>
      <c r="S666" s="144" t="s">
        <v>7472</v>
      </c>
      <c r="T666" s="144" t="s">
        <v>9819</v>
      </c>
      <c r="U666" s="144"/>
      <c r="V666" s="144"/>
      <c r="W666" s="144" t="s">
        <v>9820</v>
      </c>
      <c r="X666" s="144" t="s">
        <v>3783</v>
      </c>
      <c r="Y666" s="144" t="s">
        <v>9821</v>
      </c>
      <c r="Z666" s="144" t="s">
        <v>9822</v>
      </c>
      <c r="AA666" s="143" t="s">
        <v>9823</v>
      </c>
      <c r="AB666" s="144"/>
      <c r="AC666" s="144"/>
      <c r="AD666" s="144" t="s">
        <v>882</v>
      </c>
      <c r="AE666" s="144" t="s">
        <v>9824</v>
      </c>
      <c r="AF666" s="144" t="s">
        <v>9825</v>
      </c>
      <c r="AG666" s="144" t="s">
        <v>4837</v>
      </c>
      <c r="AH666" s="144" t="s">
        <v>489</v>
      </c>
      <c r="AI666" s="144"/>
      <c r="AJ666" s="156"/>
      <c r="AK666" s="156"/>
      <c r="AL666" s="156">
        <f t="shared" si="30"/>
        <v>0</v>
      </c>
      <c r="AM666" s="156">
        <f>VLOOKUP(A666,匹配!E:L,8,0)</f>
        <v>0</v>
      </c>
      <c r="AN666" s="156">
        <f>VLOOKUP(A666,匹配!E:F,2,0)</f>
        <v>0.5</v>
      </c>
      <c r="AO666" s="156"/>
      <c r="AP666" s="156">
        <f>VLOOKUP(A666,匹配!E:H,4,0)</f>
        <v>0</v>
      </c>
      <c r="AQ666" s="156">
        <f>VLOOKUP(A666,匹配!E:N,10,0)</f>
        <v>0</v>
      </c>
      <c r="AR666" s="156">
        <f>VLOOKUP(A666,匹配!E:I,5,0)</f>
        <v>1</v>
      </c>
      <c r="AS666" s="156">
        <f>VLOOKUP(A666,匹配!E:K,7,0)</f>
        <v>0</v>
      </c>
      <c r="AT666" s="156"/>
      <c r="AU666" s="156">
        <f>VLOOKUP(A666,匹配!E:M,9,0)</f>
        <v>0</v>
      </c>
      <c r="AV666" s="156"/>
      <c r="AW666" s="156"/>
      <c r="AX666" s="242"/>
      <c r="AY666" s="243"/>
      <c r="AZ666" s="156">
        <f t="shared" si="34"/>
        <v>20.5</v>
      </c>
      <c r="BA666" s="156">
        <v>20.5</v>
      </c>
      <c r="BB666" s="156">
        <f>VLOOKUP(A666,北京考勤!B:AM,38,0)</f>
        <v>0</v>
      </c>
      <c r="BC666" s="156">
        <f>VLOOKUP(A666,北京考勤!B:AL,37,0)</f>
        <v>0</v>
      </c>
      <c r="BD666" s="156"/>
      <c r="BE666" s="156">
        <f>VLOOKUP(A666,过21点!A:AV,48,0)</f>
        <v>0</v>
      </c>
      <c r="BF666" s="156"/>
      <c r="BG666" s="156"/>
    </row>
    <row r="667" customHeight="1" spans="1:59">
      <c r="A667" s="251" t="s">
        <v>9826</v>
      </c>
      <c r="B667" s="199" t="s">
        <v>53</v>
      </c>
      <c r="C667" s="199" t="s">
        <v>9763</v>
      </c>
      <c r="D667" s="199" t="s">
        <v>894</v>
      </c>
      <c r="E667" s="144"/>
      <c r="F667" s="144"/>
      <c r="G667" s="144"/>
      <c r="H667" s="144"/>
      <c r="I667" s="144"/>
      <c r="J667" s="144"/>
      <c r="K667" s="144"/>
      <c r="L667" s="144"/>
      <c r="M667" s="144"/>
      <c r="N667" s="144"/>
      <c r="O667" s="144"/>
      <c r="P667" s="144"/>
      <c r="Q667" s="144"/>
      <c r="R667" s="144"/>
      <c r="S667" s="144"/>
      <c r="T667" s="143" t="s">
        <v>9827</v>
      </c>
      <c r="U667" s="144"/>
      <c r="V667" s="144"/>
      <c r="W667" s="144" t="s">
        <v>5206</v>
      </c>
      <c r="X667" s="144" t="s">
        <v>3859</v>
      </c>
      <c r="Y667" s="144" t="s">
        <v>438</v>
      </c>
      <c r="Z667" s="144" t="s">
        <v>9828</v>
      </c>
      <c r="AA667" s="144" t="s">
        <v>6385</v>
      </c>
      <c r="AB667" s="144"/>
      <c r="AC667" s="144"/>
      <c r="AD667" s="144" t="s">
        <v>9829</v>
      </c>
      <c r="AE667" s="143" t="s">
        <v>933</v>
      </c>
      <c r="AF667" s="144" t="s">
        <v>9830</v>
      </c>
      <c r="AG667" s="144" t="s">
        <v>143</v>
      </c>
      <c r="AH667" s="155" t="s">
        <v>4630</v>
      </c>
      <c r="AI667" s="144"/>
      <c r="AJ667" s="156"/>
      <c r="AK667" s="156">
        <f>VLOOKUP(A667,匹配!A:B,2,0)</f>
        <v>3</v>
      </c>
      <c r="AL667" s="156">
        <f t="shared" si="30"/>
        <v>3</v>
      </c>
      <c r="AM667" s="156"/>
      <c r="AN667" s="156"/>
      <c r="AO667" s="156"/>
      <c r="AP667" s="156"/>
      <c r="AQ667" s="156"/>
      <c r="AR667" s="156"/>
      <c r="AS667" s="156"/>
      <c r="AT667" s="156"/>
      <c r="AU667" s="156"/>
      <c r="AV667" s="156">
        <f>VLOOKUP(A667,入职!A:L,12,0)</f>
        <v>11</v>
      </c>
      <c r="AW667" s="156"/>
      <c r="AX667" s="242">
        <f>VLOOKUP(A667,入职!A:I,9,0)</f>
        <v>43175</v>
      </c>
      <c r="AY667" s="243"/>
      <c r="AZ667" s="156">
        <f t="shared" si="34"/>
        <v>11</v>
      </c>
      <c r="BA667" s="156">
        <f>VLOOKUP(A667,北京考勤!B:AK,36,0)</f>
        <v>11</v>
      </c>
      <c r="BB667" s="156">
        <f>VLOOKUP(A667,北京考勤!B:AM,38,0)</f>
        <v>0</v>
      </c>
      <c r="BC667" s="156">
        <f>VLOOKUP(A667,北京考勤!B:AL,37,0)</f>
        <v>0</v>
      </c>
      <c r="BD667" s="156"/>
      <c r="BE667" s="156">
        <f>VLOOKUP(A667,过21点!A:AV,48,0)</f>
        <v>0</v>
      </c>
      <c r="BF667" s="156"/>
      <c r="BG667" s="156"/>
    </row>
    <row r="668" customHeight="1" spans="1:59">
      <c r="A668" s="251" t="s">
        <v>9831</v>
      </c>
      <c r="B668" s="199" t="s">
        <v>53</v>
      </c>
      <c r="C668" s="199" t="s">
        <v>9763</v>
      </c>
      <c r="D668" s="199" t="s">
        <v>9832</v>
      </c>
      <c r="E668" s="144" t="s">
        <v>5013</v>
      </c>
      <c r="F668" s="143" t="s">
        <v>1384</v>
      </c>
      <c r="G668" s="144"/>
      <c r="H668" s="144"/>
      <c r="I668" s="144" t="s">
        <v>9833</v>
      </c>
      <c r="J668" s="144" t="s">
        <v>9834</v>
      </c>
      <c r="K668" s="144" t="s">
        <v>4854</v>
      </c>
      <c r="L668" s="144" t="s">
        <v>9835</v>
      </c>
      <c r="M668" s="144" t="s">
        <v>9836</v>
      </c>
      <c r="N668" s="144"/>
      <c r="O668" s="144"/>
      <c r="P668" s="144" t="s">
        <v>9837</v>
      </c>
      <c r="Q668" s="144" t="s">
        <v>2869</v>
      </c>
      <c r="R668" s="144" t="s">
        <v>7740</v>
      </c>
      <c r="S668" s="144" t="s">
        <v>9838</v>
      </c>
      <c r="T668" s="144" t="s">
        <v>3018</v>
      </c>
      <c r="U668" s="144"/>
      <c r="V668" s="144"/>
      <c r="W668" s="144" t="s">
        <v>9839</v>
      </c>
      <c r="X668" s="144" t="s">
        <v>9840</v>
      </c>
      <c r="Y668" s="144" t="s">
        <v>2702</v>
      </c>
      <c r="Z668" s="144" t="s">
        <v>9841</v>
      </c>
      <c r="AA668" s="143" t="s">
        <v>1955</v>
      </c>
      <c r="AB668" s="144"/>
      <c r="AC668" s="144"/>
      <c r="AD668" s="144" t="s">
        <v>3822</v>
      </c>
      <c r="AE668" s="144" t="s">
        <v>9842</v>
      </c>
      <c r="AF668" s="144" t="s">
        <v>9843</v>
      </c>
      <c r="AG668" s="144" t="s">
        <v>9844</v>
      </c>
      <c r="AH668" s="144" t="s">
        <v>9845</v>
      </c>
      <c r="AI668" s="144"/>
      <c r="AJ668" s="156"/>
      <c r="AK668" s="156">
        <f>VLOOKUP(A668,匹配!A:B,2,0)</f>
        <v>2</v>
      </c>
      <c r="AL668" s="156">
        <f t="shared" si="30"/>
        <v>2</v>
      </c>
      <c r="AM668" s="156"/>
      <c r="AN668" s="156"/>
      <c r="AO668" s="156"/>
      <c r="AP668" s="156"/>
      <c r="AQ668" s="156"/>
      <c r="AR668" s="156"/>
      <c r="AS668" s="156"/>
      <c r="AT668" s="156"/>
      <c r="AU668" s="156"/>
      <c r="AV668" s="156"/>
      <c r="AW668" s="156"/>
      <c r="AX668" s="242"/>
      <c r="AY668" s="243"/>
      <c r="AZ668" s="156">
        <f t="shared" si="34"/>
        <v>22</v>
      </c>
      <c r="BA668" s="156">
        <f>VLOOKUP(A668,北京考勤!B:AK,36,0)</f>
        <v>22</v>
      </c>
      <c r="BB668" s="156">
        <f>VLOOKUP(A668,北京考勤!B:AM,38,0)</f>
        <v>13</v>
      </c>
      <c r="BC668" s="156">
        <f>VLOOKUP(A668,北京考勤!B:AL,37,0)</f>
        <v>16</v>
      </c>
      <c r="BD668" s="156"/>
      <c r="BE668" s="156">
        <f>VLOOKUP(A668,过21点!A:AV,48,0)</f>
        <v>0.625</v>
      </c>
      <c r="BF668" s="156"/>
      <c r="BG668" s="156"/>
    </row>
    <row r="669" customHeight="1" spans="1:59">
      <c r="A669" s="251" t="s">
        <v>9846</v>
      </c>
      <c r="B669" s="199" t="s">
        <v>53</v>
      </c>
      <c r="C669" s="199" t="s">
        <v>9763</v>
      </c>
      <c r="D669" s="199" t="s">
        <v>9832</v>
      </c>
      <c r="E669" s="144" t="s">
        <v>9847</v>
      </c>
      <c r="F669" s="144" t="s">
        <v>9848</v>
      </c>
      <c r="G669" s="144"/>
      <c r="H669" s="144"/>
      <c r="I669" s="144" t="s">
        <v>4806</v>
      </c>
      <c r="J669" s="144" t="s">
        <v>9849</v>
      </c>
      <c r="K669" s="144" t="s">
        <v>2884</v>
      </c>
      <c r="L669" s="144" t="s">
        <v>9850</v>
      </c>
      <c r="M669" s="144" t="s">
        <v>9851</v>
      </c>
      <c r="N669" s="144"/>
      <c r="O669" s="144"/>
      <c r="P669" s="143" t="s">
        <v>3454</v>
      </c>
      <c r="Q669" s="144" t="s">
        <v>9852</v>
      </c>
      <c r="R669" s="144" t="s">
        <v>9545</v>
      </c>
      <c r="S669" s="144" t="s">
        <v>7813</v>
      </c>
      <c r="T669" s="144" t="s">
        <v>9853</v>
      </c>
      <c r="U669" s="144"/>
      <c r="V669" s="144"/>
      <c r="W669" s="144" t="s">
        <v>9854</v>
      </c>
      <c r="X669" s="144" t="s">
        <v>3630</v>
      </c>
      <c r="Y669" s="144" t="s">
        <v>2461</v>
      </c>
      <c r="Z669" s="144" t="s">
        <v>8680</v>
      </c>
      <c r="AA669" s="144" t="s">
        <v>9855</v>
      </c>
      <c r="AB669" s="144"/>
      <c r="AC669" s="144"/>
      <c r="AD669" s="144" t="s">
        <v>5085</v>
      </c>
      <c r="AE669" s="144" t="s">
        <v>9856</v>
      </c>
      <c r="AF669" s="144" t="s">
        <v>9447</v>
      </c>
      <c r="AG669" s="144" t="s">
        <v>9857</v>
      </c>
      <c r="AH669" s="155" t="s">
        <v>151</v>
      </c>
      <c r="AI669" s="144"/>
      <c r="AJ669" s="156"/>
      <c r="AK669" s="156">
        <f>VLOOKUP(A669,匹配!A:B,2,0)</f>
        <v>2</v>
      </c>
      <c r="AL669" s="156">
        <f t="shared" si="30"/>
        <v>2</v>
      </c>
      <c r="AM669" s="156"/>
      <c r="AN669" s="156"/>
      <c r="AO669" s="156"/>
      <c r="AP669" s="156"/>
      <c r="AQ669" s="156"/>
      <c r="AR669" s="156"/>
      <c r="AS669" s="156"/>
      <c r="AT669" s="156"/>
      <c r="AU669" s="156"/>
      <c r="AV669" s="156"/>
      <c r="AW669" s="156"/>
      <c r="AX669" s="242"/>
      <c r="AY669" s="243"/>
      <c r="AZ669" s="156">
        <f t="shared" si="34"/>
        <v>22</v>
      </c>
      <c r="BA669" s="156">
        <f>VLOOKUP(A669,北京考勤!B:AK,36,0)</f>
        <v>22</v>
      </c>
      <c r="BB669" s="156">
        <f>VLOOKUP(A669,北京考勤!B:AM,38,0)</f>
        <v>14</v>
      </c>
      <c r="BC669" s="156">
        <f>VLOOKUP(A669,北京考勤!B:AL,37,0)</f>
        <v>20</v>
      </c>
      <c r="BD669" s="156"/>
      <c r="BE669" s="156">
        <f>VLOOKUP(A669,过21点!A:AV,48,0)</f>
        <v>1.25</v>
      </c>
      <c r="BF669" s="156"/>
      <c r="BG669" s="156"/>
    </row>
    <row r="670" customHeight="1" spans="1:59">
      <c r="A670" s="251" t="s">
        <v>9858</v>
      </c>
      <c r="B670" s="199" t="s">
        <v>53</v>
      </c>
      <c r="C670" s="199" t="s">
        <v>9859</v>
      </c>
      <c r="D670" s="199" t="s">
        <v>9860</v>
      </c>
      <c r="E670" s="144"/>
      <c r="F670" s="144"/>
      <c r="G670" s="144"/>
      <c r="H670" s="144"/>
      <c r="I670" s="144"/>
      <c r="J670" s="144"/>
      <c r="K670" s="144"/>
      <c r="L670" s="144"/>
      <c r="M670" s="144"/>
      <c r="N670" s="144"/>
      <c r="O670" s="144"/>
      <c r="P670" s="144"/>
      <c r="Q670" s="144"/>
      <c r="R670" s="155" t="s">
        <v>2850</v>
      </c>
      <c r="S670" s="144" t="s">
        <v>9861</v>
      </c>
      <c r="T670" s="144" t="s">
        <v>695</v>
      </c>
      <c r="U670" s="144"/>
      <c r="V670" s="144"/>
      <c r="W670" s="144" t="s">
        <v>8660</v>
      </c>
      <c r="X670" s="144" t="s">
        <v>9862</v>
      </c>
      <c r="Y670" s="144" t="s">
        <v>9863</v>
      </c>
      <c r="Z670" s="144" t="s">
        <v>9864</v>
      </c>
      <c r="AA670" s="144" t="s">
        <v>2406</v>
      </c>
      <c r="AB670" s="144"/>
      <c r="AC670" s="144"/>
      <c r="AD670" s="144" t="s">
        <v>5951</v>
      </c>
      <c r="AE670" s="144" t="s">
        <v>9865</v>
      </c>
      <c r="AF670" s="144" t="s">
        <v>3652</v>
      </c>
      <c r="AG670" s="144" t="s">
        <v>4744</v>
      </c>
      <c r="AH670" s="143" t="s">
        <v>9866</v>
      </c>
      <c r="AI670" s="144"/>
      <c r="AJ670" s="156"/>
      <c r="AK670" s="156">
        <f>VLOOKUP(A670,匹配!A:B,2,0)</f>
        <v>1</v>
      </c>
      <c r="AL670" s="156">
        <f t="shared" si="30"/>
        <v>1</v>
      </c>
      <c r="AM670" s="156"/>
      <c r="AN670" s="156"/>
      <c r="AO670" s="156"/>
      <c r="AP670" s="156"/>
      <c r="AQ670" s="156"/>
      <c r="AR670" s="156"/>
      <c r="AS670" s="156"/>
      <c r="AT670" s="156"/>
      <c r="AU670" s="156"/>
      <c r="AV670" s="156">
        <f>VLOOKUP(A670,入职!A:L,12,0)</f>
        <v>9</v>
      </c>
      <c r="AW670" s="156"/>
      <c r="AX670" s="242">
        <f>VLOOKUP(A670,入职!A:I,9,0)</f>
        <v>43173</v>
      </c>
      <c r="AY670" s="243"/>
      <c r="AZ670" s="156">
        <f t="shared" si="34"/>
        <v>13</v>
      </c>
      <c r="BA670" s="156">
        <f>VLOOKUP(A670,北京考勤!B:AK,36,0)</f>
        <v>13</v>
      </c>
      <c r="BB670" s="156">
        <f>VLOOKUP(A670,北京考勤!B:AM,38,0)</f>
        <v>3</v>
      </c>
      <c r="BC670" s="156">
        <f>VLOOKUP(A670,北京考勤!B:AL,37,0)</f>
        <v>4</v>
      </c>
      <c r="BD670" s="156"/>
      <c r="BE670" s="156">
        <f>VLOOKUP(A670,过21点!A:AV,48,0)</f>
        <v>0.5</v>
      </c>
      <c r="BF670" s="156"/>
      <c r="BG670" s="156"/>
    </row>
    <row r="671" customHeight="1" spans="1:59">
      <c r="A671" s="251" t="s">
        <v>9867</v>
      </c>
      <c r="B671" s="199" t="s">
        <v>53</v>
      </c>
      <c r="C671" s="199" t="s">
        <v>9859</v>
      </c>
      <c r="D671" s="199" t="s">
        <v>9868</v>
      </c>
      <c r="E671" s="144" t="s">
        <v>3919</v>
      </c>
      <c r="F671" s="237" t="s">
        <v>9869</v>
      </c>
      <c r="G671" s="144"/>
      <c r="H671" s="144"/>
      <c r="I671" s="144" t="s">
        <v>9870</v>
      </c>
      <c r="J671" s="237" t="s">
        <v>9871</v>
      </c>
      <c r="K671" s="142" t="s">
        <v>328</v>
      </c>
      <c r="L671" s="237" t="s">
        <v>9872</v>
      </c>
      <c r="M671" s="237" t="s">
        <v>9873</v>
      </c>
      <c r="N671" s="144"/>
      <c r="O671" s="144"/>
      <c r="P671" s="237" t="s">
        <v>9874</v>
      </c>
      <c r="Q671" s="144" t="s">
        <v>7994</v>
      </c>
      <c r="R671" s="237" t="s">
        <v>9875</v>
      </c>
      <c r="S671" s="144" t="s">
        <v>9876</v>
      </c>
      <c r="T671" s="142" t="s">
        <v>9877</v>
      </c>
      <c r="U671" s="144"/>
      <c r="V671" s="144"/>
      <c r="W671" s="144" t="s">
        <v>9878</v>
      </c>
      <c r="X671" s="144" t="s">
        <v>9879</v>
      </c>
      <c r="Y671" s="237" t="s">
        <v>9880</v>
      </c>
      <c r="Z671" s="144" t="s">
        <v>6339</v>
      </c>
      <c r="AA671" s="144" t="s">
        <v>9881</v>
      </c>
      <c r="AB671" s="144"/>
      <c r="AC671" s="144"/>
      <c r="AD671" s="237" t="s">
        <v>9882</v>
      </c>
      <c r="AE671" s="237" t="s">
        <v>9883</v>
      </c>
      <c r="AF671" s="144" t="s">
        <v>3602</v>
      </c>
      <c r="AG671" s="144" t="s">
        <v>2826</v>
      </c>
      <c r="AH671" s="143"/>
      <c r="AI671" s="143"/>
      <c r="AJ671" s="156"/>
      <c r="AK671" s="156"/>
      <c r="AL671" s="156">
        <f t="shared" si="30"/>
        <v>0</v>
      </c>
      <c r="AM671" s="156">
        <f>VLOOKUP(A671,匹配!E:L,8,0)</f>
        <v>0</v>
      </c>
      <c r="AN671" s="156">
        <f>VLOOKUP(A671,匹配!E:F,2,0)</f>
        <v>0</v>
      </c>
      <c r="AO671" s="156"/>
      <c r="AP671" s="156">
        <f>VLOOKUP(A671,匹配!E:H,4,0)</f>
        <v>0</v>
      </c>
      <c r="AQ671" s="156">
        <f>VLOOKUP(A671,匹配!E:N,10,0)</f>
        <v>0</v>
      </c>
      <c r="AR671" s="156">
        <f>VLOOKUP(A671,匹配!E:I,5,0)</f>
        <v>1</v>
      </c>
      <c r="AS671" s="156">
        <f>VLOOKUP(A671,匹配!E:K,7,0)</f>
        <v>0</v>
      </c>
      <c r="AT671" s="156"/>
      <c r="AU671" s="156">
        <f>VLOOKUP(A671,匹配!E:M,9,0)</f>
        <v>0</v>
      </c>
      <c r="AV671" s="156"/>
      <c r="AW671" s="156"/>
      <c r="AX671" s="242"/>
      <c r="AY671" s="243"/>
      <c r="AZ671" s="156">
        <f t="shared" si="34"/>
        <v>21</v>
      </c>
      <c r="BA671" s="156">
        <v>21</v>
      </c>
      <c r="BB671" s="156">
        <f>VLOOKUP(A671,北京考勤!B:AM,38,0)</f>
        <v>3</v>
      </c>
      <c r="BC671" s="156">
        <f>VLOOKUP(A671,北京考勤!B:AL,37,0)</f>
        <v>10</v>
      </c>
      <c r="BD671" s="156"/>
      <c r="BE671" s="156">
        <f>VLOOKUP(A671,过21点!A:AV,48,0)</f>
        <v>0.125</v>
      </c>
      <c r="BF671" s="156"/>
      <c r="BG671" s="156"/>
    </row>
    <row r="672" customHeight="1" spans="1:59">
      <c r="A672" s="251" t="s">
        <v>9884</v>
      </c>
      <c r="B672" s="199" t="s">
        <v>53</v>
      </c>
      <c r="C672" s="199" t="s">
        <v>9859</v>
      </c>
      <c r="D672" s="199" t="s">
        <v>9885</v>
      </c>
      <c r="E672" s="143" t="s">
        <v>2030</v>
      </c>
      <c r="F672" s="144" t="s">
        <v>9886</v>
      </c>
      <c r="G672" s="144"/>
      <c r="H672" s="144"/>
      <c r="I672" s="144" t="s">
        <v>9887</v>
      </c>
      <c r="J672" s="144" t="s">
        <v>9888</v>
      </c>
      <c r="K672" s="144" t="s">
        <v>9889</v>
      </c>
      <c r="L672" s="144" t="s">
        <v>9890</v>
      </c>
      <c r="M672" s="144" t="s">
        <v>2833</v>
      </c>
      <c r="N672" s="144"/>
      <c r="O672" s="144"/>
      <c r="P672" s="144" t="s">
        <v>9891</v>
      </c>
      <c r="Q672" s="144" t="s">
        <v>9892</v>
      </c>
      <c r="R672" s="144" t="s">
        <v>9893</v>
      </c>
      <c r="S672" s="144" t="s">
        <v>9459</v>
      </c>
      <c r="T672" s="144" t="s">
        <v>7198</v>
      </c>
      <c r="U672" s="144"/>
      <c r="V672" s="144"/>
      <c r="W672" s="144" t="s">
        <v>9894</v>
      </c>
      <c r="X672" s="144" t="s">
        <v>6906</v>
      </c>
      <c r="Y672" s="144" t="s">
        <v>9895</v>
      </c>
      <c r="Z672" s="144" t="s">
        <v>9896</v>
      </c>
      <c r="AA672" s="144" t="s">
        <v>9897</v>
      </c>
      <c r="AB672" s="144"/>
      <c r="AC672" s="144"/>
      <c r="AD672" s="144" t="s">
        <v>9898</v>
      </c>
      <c r="AE672" s="144" t="s">
        <v>9899</v>
      </c>
      <c r="AF672" s="144" t="s">
        <v>9900</v>
      </c>
      <c r="AG672" s="144" t="s">
        <v>9901</v>
      </c>
      <c r="AH672" s="144" t="s">
        <v>3734</v>
      </c>
      <c r="AI672" s="144"/>
      <c r="AJ672" s="156"/>
      <c r="AK672" s="156">
        <f>VLOOKUP(A672,匹配!A:B,2,0)</f>
        <v>1</v>
      </c>
      <c r="AL672" s="156">
        <f t="shared" si="30"/>
        <v>1</v>
      </c>
      <c r="AM672" s="156"/>
      <c r="AN672" s="156"/>
      <c r="AO672" s="156"/>
      <c r="AP672" s="156"/>
      <c r="AQ672" s="156"/>
      <c r="AR672" s="156"/>
      <c r="AS672" s="156"/>
      <c r="AT672" s="156"/>
      <c r="AU672" s="156"/>
      <c r="AV672" s="156"/>
      <c r="AW672" s="156"/>
      <c r="AX672" s="242"/>
      <c r="AY672" s="243"/>
      <c r="AZ672" s="156">
        <f t="shared" si="34"/>
        <v>22</v>
      </c>
      <c r="BA672" s="156">
        <f>VLOOKUP(A672,北京考勤!B:AK,36,0)</f>
        <v>22</v>
      </c>
      <c r="BB672" s="156">
        <f>VLOOKUP(A672,北京考勤!B:AM,38,0)</f>
        <v>18</v>
      </c>
      <c r="BC672" s="156">
        <f>VLOOKUP(A672,北京考勤!B:AL,37,0)</f>
        <v>19</v>
      </c>
      <c r="BD672" s="156"/>
      <c r="BE672" s="156">
        <f>VLOOKUP(A672,过21点!A:AV,48,0)</f>
        <v>2.375</v>
      </c>
      <c r="BF672" s="156"/>
      <c r="BG672" s="156"/>
    </row>
    <row r="673" customHeight="1" spans="1:59">
      <c r="A673" s="251" t="s">
        <v>9902</v>
      </c>
      <c r="B673" s="199" t="s">
        <v>53</v>
      </c>
      <c r="C673" s="199" t="s">
        <v>9859</v>
      </c>
      <c r="D673" s="199" t="s">
        <v>9903</v>
      </c>
      <c r="E673" s="144" t="s">
        <v>9904</v>
      </c>
      <c r="F673" s="143"/>
      <c r="G673" s="144"/>
      <c r="H673" s="144"/>
      <c r="I673" s="143" t="s">
        <v>5445</v>
      </c>
      <c r="J673" s="237" t="s">
        <v>9905</v>
      </c>
      <c r="K673" s="144" t="s">
        <v>3982</v>
      </c>
      <c r="L673" s="231">
        <v>0.384722222222222</v>
      </c>
      <c r="M673" s="144" t="s">
        <v>158</v>
      </c>
      <c r="N673" s="143" t="s">
        <v>9906</v>
      </c>
      <c r="O673" s="144"/>
      <c r="P673" s="143"/>
      <c r="Q673" s="143"/>
      <c r="R673" s="143"/>
      <c r="S673" s="144" t="s">
        <v>9907</v>
      </c>
      <c r="T673" s="238" t="s">
        <v>9908</v>
      </c>
      <c r="U673" s="144"/>
      <c r="V673" s="144"/>
      <c r="W673" s="144" t="s">
        <v>9909</v>
      </c>
      <c r="X673" s="144" t="s">
        <v>9910</v>
      </c>
      <c r="Y673" s="144" t="s">
        <v>4841</v>
      </c>
      <c r="Z673" s="143"/>
      <c r="AA673" s="237" t="s">
        <v>9911</v>
      </c>
      <c r="AB673" s="144"/>
      <c r="AC673" s="143" t="s">
        <v>9912</v>
      </c>
      <c r="AD673" s="237" t="s">
        <v>9913</v>
      </c>
      <c r="AE673" s="237" t="s">
        <v>9914</v>
      </c>
      <c r="AF673" s="144" t="s">
        <v>173</v>
      </c>
      <c r="AG673" s="144" t="s">
        <v>6633</v>
      </c>
      <c r="AH673" s="237" t="s">
        <v>9915</v>
      </c>
      <c r="AI673" s="144"/>
      <c r="AJ673" s="156"/>
      <c r="AK673" s="156">
        <f>VLOOKUP(A673,匹配!A:B,2,0)</f>
        <v>2</v>
      </c>
      <c r="AL673" s="156">
        <f t="shared" si="30"/>
        <v>2</v>
      </c>
      <c r="AM673" s="156">
        <f>VLOOKUP(A673,匹配!E:L,8,0)</f>
        <v>3</v>
      </c>
      <c r="AN673" s="156">
        <f>VLOOKUP(A673,匹配!E:F,2,0)</f>
        <v>0</v>
      </c>
      <c r="AO673" s="156"/>
      <c r="AP673" s="156">
        <f>VLOOKUP(A673,匹配!E:H,4,0)</f>
        <v>0</v>
      </c>
      <c r="AQ673" s="156">
        <f>VLOOKUP(A673,匹配!E:N,10,0)</f>
        <v>0</v>
      </c>
      <c r="AR673" s="156">
        <f>VLOOKUP(A673,匹配!E:I,5,0)</f>
        <v>0</v>
      </c>
      <c r="AS673" s="156">
        <f>VLOOKUP(A673,匹配!E:K,7,0)</f>
        <v>0</v>
      </c>
      <c r="AT673" s="156">
        <f>VLOOKUP(A673,匹配!V:W,2,0)</f>
        <v>1</v>
      </c>
      <c r="AU673" s="156">
        <f>VLOOKUP(A673,匹配!E:M,9,0)</f>
        <v>1</v>
      </c>
      <c r="AV673" s="156"/>
      <c r="AW673" s="156"/>
      <c r="AX673" s="242"/>
      <c r="AY673" s="243"/>
      <c r="AZ673" s="156">
        <f t="shared" si="34"/>
        <v>19</v>
      </c>
      <c r="BA673" s="156">
        <f>VLOOKUP(A673,北京考勤!B:AK,36,0)</f>
        <v>19</v>
      </c>
      <c r="BB673" s="156">
        <f>VLOOKUP(A673,北京考勤!B:AM,38,0)</f>
        <v>1</v>
      </c>
      <c r="BC673" s="156">
        <f>VLOOKUP(A673,北京考勤!B:AL,37,0)</f>
        <v>5</v>
      </c>
      <c r="BD673" s="156"/>
      <c r="BE673" s="156">
        <f>VLOOKUP(A673,过21点!A:AV,48,0)</f>
        <v>0</v>
      </c>
      <c r="BF673" s="156"/>
      <c r="BG673" s="156"/>
    </row>
    <row r="674" customHeight="1" spans="1:59">
      <c r="A674" s="251" t="s">
        <v>9916</v>
      </c>
      <c r="B674" s="199" t="s">
        <v>53</v>
      </c>
      <c r="C674" s="199" t="s">
        <v>9917</v>
      </c>
      <c r="D674" s="199" t="s">
        <v>9519</v>
      </c>
      <c r="E674" s="144" t="s">
        <v>9918</v>
      </c>
      <c r="F674" s="144" t="s">
        <v>9919</v>
      </c>
      <c r="G674" s="144"/>
      <c r="H674" s="144"/>
      <c r="I674" s="144" t="s">
        <v>9521</v>
      </c>
      <c r="J674" s="144" t="s">
        <v>9522</v>
      </c>
      <c r="K674" s="144" t="s">
        <v>3440</v>
      </c>
      <c r="L674" s="155" t="s">
        <v>3999</v>
      </c>
      <c r="M674" s="155" t="s">
        <v>64</v>
      </c>
      <c r="N674" s="144"/>
      <c r="O674" s="144"/>
      <c r="P674" s="141"/>
      <c r="Q674" s="141"/>
      <c r="R674" s="141"/>
      <c r="S674" s="141"/>
      <c r="T674" s="141"/>
      <c r="U674" s="144"/>
      <c r="V674" s="144"/>
      <c r="W674" s="141"/>
      <c r="X674" s="141"/>
      <c r="Y674" s="141"/>
      <c r="Z674" s="141"/>
      <c r="AA674" s="141"/>
      <c r="AB674" s="144"/>
      <c r="AC674" s="144"/>
      <c r="AD674" s="141"/>
      <c r="AE674" s="141"/>
      <c r="AF674" s="141"/>
      <c r="AG674" s="141"/>
      <c r="AH674" s="141"/>
      <c r="AI674" s="144"/>
      <c r="AJ674" s="156"/>
      <c r="AK674" s="156"/>
      <c r="AL674" s="156">
        <f t="shared" si="30"/>
        <v>0</v>
      </c>
      <c r="AM674" s="156">
        <v>15</v>
      </c>
      <c r="AN674" s="156"/>
      <c r="AO674" s="156"/>
      <c r="AP674" s="156"/>
      <c r="AQ674" s="156"/>
      <c r="AR674" s="156"/>
      <c r="AS674" s="156"/>
      <c r="AT674" s="156"/>
      <c r="AU674" s="156"/>
      <c r="AV674" s="156"/>
      <c r="AW674" s="156"/>
      <c r="AX674" s="242"/>
      <c r="AY674" s="243"/>
      <c r="AZ674" s="156">
        <f t="shared" si="34"/>
        <v>7</v>
      </c>
      <c r="BA674" s="156">
        <f>VLOOKUP(A674,北京考勤!B:AK,36,0)</f>
        <v>7</v>
      </c>
      <c r="BB674" s="156">
        <f>VLOOKUP(A674,北京考勤!B:AM,38,0)</f>
        <v>4</v>
      </c>
      <c r="BC674" s="156">
        <f>VLOOKUP(A674,北京考勤!B:AL,37,0)</f>
        <v>5</v>
      </c>
      <c r="BD674" s="156"/>
      <c r="BE674" s="156">
        <f>VLOOKUP(A674,过21点!A:AV,48,0)</f>
        <v>0</v>
      </c>
      <c r="BF674" s="156"/>
      <c r="BG674" s="156"/>
    </row>
    <row r="675" customHeight="1" spans="1:59">
      <c r="A675" s="240" t="s">
        <v>9920</v>
      </c>
      <c r="B675" s="233" t="str">
        <f>VLOOKUP(A675,[1]Sheet1!$A:$B,2,0)</f>
        <v>上海嵩恒网络科技股份有限公司</v>
      </c>
      <c r="C675" s="233" t="str">
        <f>VLOOKUP(A675,[1]Sheet1!$A:$C,3,0)</f>
        <v>总编室</v>
      </c>
      <c r="D675" s="233" t="str">
        <f>VLOOKUP(A675,[1]Sheet1!$A:$F,6,0)</f>
        <v>评论员</v>
      </c>
      <c r="E675" s="234"/>
      <c r="F675" s="234"/>
      <c r="G675" s="234"/>
      <c r="H675" s="234"/>
      <c r="I675" s="234"/>
      <c r="J675" s="234"/>
      <c r="K675" s="234"/>
      <c r="L675" s="234"/>
      <c r="M675" s="234"/>
      <c r="N675" s="234"/>
      <c r="O675" s="234"/>
      <c r="P675" s="234"/>
      <c r="Q675" s="234"/>
      <c r="R675" s="234"/>
      <c r="S675" s="234"/>
      <c r="T675" s="234"/>
      <c r="U675" s="234"/>
      <c r="V675" s="234"/>
      <c r="W675" s="234"/>
      <c r="X675" s="234"/>
      <c r="Y675" s="234"/>
      <c r="Z675" s="234"/>
      <c r="AA675" s="234"/>
      <c r="AB675" s="234"/>
      <c r="AC675" s="234"/>
      <c r="AD675" s="234"/>
      <c r="AE675" s="234"/>
      <c r="AF675" s="234"/>
      <c r="AG675" s="234"/>
      <c r="AH675" s="234"/>
      <c r="AI675" s="234"/>
      <c r="AJ675" s="156"/>
      <c r="AK675" s="156"/>
      <c r="AL675" s="156">
        <f t="shared" si="30"/>
        <v>0</v>
      </c>
      <c r="AM675" s="156"/>
      <c r="AN675" s="156"/>
      <c r="AO675" s="156"/>
      <c r="AP675" s="156"/>
      <c r="AQ675" s="156"/>
      <c r="AR675" s="156"/>
      <c r="AS675" s="156"/>
      <c r="AT675" s="156"/>
      <c r="AU675" s="156"/>
      <c r="AV675" s="156">
        <f>VLOOKUP(A675,离职!A:D,4,0)</f>
        <v>9</v>
      </c>
      <c r="AW675" s="156"/>
      <c r="AX675" s="242"/>
      <c r="AY675" s="243">
        <f>VLOOKUP(A675,离职!A:C,3,0)</f>
        <v>43182</v>
      </c>
      <c r="AZ675" s="156">
        <f t="shared" si="34"/>
        <v>13</v>
      </c>
      <c r="BA675" s="156">
        <f t="shared" ref="BA675:BA695" si="35">22-AM675-AN675-AP675-AQ675-AR675-AS675-AV675</f>
        <v>13</v>
      </c>
      <c r="BB675" s="156">
        <f>VLOOKUP(A675,过21点!A:AS,45,0)</f>
        <v>0</v>
      </c>
      <c r="BC675" s="156">
        <f>VLOOKUP(A675,过21点!A:AT,46,0)</f>
        <v>0</v>
      </c>
      <c r="BD675" s="156"/>
      <c r="BE675" s="156">
        <f>VLOOKUP(A675,过21点!A:AV,48,0)</f>
        <v>0</v>
      </c>
      <c r="BF675" s="156"/>
      <c r="BG675" s="156"/>
    </row>
    <row r="676" customHeight="1" spans="1:59">
      <c r="A676" s="252" t="s">
        <v>9921</v>
      </c>
      <c r="B676" s="199" t="s">
        <v>53</v>
      </c>
      <c r="C676" s="199" t="s">
        <v>9922</v>
      </c>
      <c r="D676" s="199" t="s">
        <v>9923</v>
      </c>
      <c r="E676" s="144"/>
      <c r="F676" s="144"/>
      <c r="G676" s="144"/>
      <c r="H676" s="144"/>
      <c r="I676" s="144"/>
      <c r="J676" s="141"/>
      <c r="K676" s="141"/>
      <c r="L676" s="141"/>
      <c r="M676" s="141"/>
      <c r="N676" s="144"/>
      <c r="O676" s="144"/>
      <c r="P676" s="141"/>
      <c r="Q676" s="141"/>
      <c r="R676" s="141"/>
      <c r="S676" s="141"/>
      <c r="T676" s="141"/>
      <c r="U676" s="144"/>
      <c r="V676" s="144"/>
      <c r="W676" s="141"/>
      <c r="X676" s="141"/>
      <c r="Y676" s="141"/>
      <c r="Z676" s="141"/>
      <c r="AA676" s="141"/>
      <c r="AB676" s="144"/>
      <c r="AC676" s="144"/>
      <c r="AD676" s="141"/>
      <c r="AE676" s="141"/>
      <c r="AF676" s="141"/>
      <c r="AG676" s="141"/>
      <c r="AH676" s="141"/>
      <c r="AI676" s="144"/>
      <c r="AJ676" s="156"/>
      <c r="AK676" s="156"/>
      <c r="AL676" s="156">
        <f t="shared" si="30"/>
        <v>0</v>
      </c>
      <c r="AM676" s="156"/>
      <c r="AN676" s="156"/>
      <c r="AO676" s="156"/>
      <c r="AP676" s="156"/>
      <c r="AQ676" s="156"/>
      <c r="AR676" s="156"/>
      <c r="AS676" s="156"/>
      <c r="AT676" s="156"/>
      <c r="AU676" s="156"/>
      <c r="AV676" s="156"/>
      <c r="AW676" s="156"/>
      <c r="AX676" s="242"/>
      <c r="AY676" s="243"/>
      <c r="AZ676" s="156">
        <f t="shared" si="34"/>
        <v>22</v>
      </c>
      <c r="BA676" s="156">
        <f t="shared" si="35"/>
        <v>22</v>
      </c>
      <c r="BB676" s="156">
        <f>VLOOKUP(A676,过21点!A:AS,45,0)</f>
        <v>0</v>
      </c>
      <c r="BC676" s="156">
        <f>VLOOKUP(A676,过21点!A:AT,46,0)</f>
        <v>0</v>
      </c>
      <c r="BD676" s="156"/>
      <c r="BE676" s="156">
        <f>VLOOKUP(A676,过21点!A:AV,48,0)</f>
        <v>0</v>
      </c>
      <c r="BF676" s="156"/>
      <c r="BG676" s="156"/>
    </row>
    <row r="677" customHeight="1" spans="1:59">
      <c r="A677" s="252" t="s">
        <v>9924</v>
      </c>
      <c r="B677" s="199" t="s">
        <v>53</v>
      </c>
      <c r="C677" s="199" t="s">
        <v>9922</v>
      </c>
      <c r="D677" s="199" t="s">
        <v>9925</v>
      </c>
      <c r="E677" s="144"/>
      <c r="F677" s="144"/>
      <c r="G677" s="144"/>
      <c r="H677" s="144"/>
      <c r="I677" s="144"/>
      <c r="J677" s="141"/>
      <c r="K677" s="141"/>
      <c r="L677" s="141"/>
      <c r="M677" s="141"/>
      <c r="N677" s="144"/>
      <c r="O677" s="144"/>
      <c r="P677" s="141"/>
      <c r="Q677" s="141"/>
      <c r="R677" s="141"/>
      <c r="S677" s="141"/>
      <c r="T677" s="141"/>
      <c r="U677" s="144"/>
      <c r="V677" s="144"/>
      <c r="W677" s="141"/>
      <c r="X677" s="141"/>
      <c r="Y677" s="141"/>
      <c r="Z677" s="141"/>
      <c r="AA677" s="141"/>
      <c r="AB677" s="144"/>
      <c r="AC677" s="144"/>
      <c r="AD677" s="141"/>
      <c r="AE677" s="141"/>
      <c r="AF677" s="141"/>
      <c r="AG677" s="141"/>
      <c r="AH677" s="141"/>
      <c r="AI677" s="144"/>
      <c r="AJ677" s="156"/>
      <c r="AK677" s="156"/>
      <c r="AL677" s="156">
        <f t="shared" si="30"/>
        <v>0</v>
      </c>
      <c r="AM677" s="156"/>
      <c r="AN677" s="156"/>
      <c r="AO677" s="156"/>
      <c r="AP677" s="156"/>
      <c r="AQ677" s="156"/>
      <c r="AR677" s="156"/>
      <c r="AS677" s="156"/>
      <c r="AT677" s="156"/>
      <c r="AU677" s="156"/>
      <c r="AV677" s="156"/>
      <c r="AW677" s="156"/>
      <c r="AX677" s="242"/>
      <c r="AY677" s="243"/>
      <c r="AZ677" s="156">
        <f t="shared" si="34"/>
        <v>22</v>
      </c>
      <c r="BA677" s="156">
        <f t="shared" si="35"/>
        <v>22</v>
      </c>
      <c r="BB677" s="156">
        <f>VLOOKUP(A677,过21点!A:AS,45,0)</f>
        <v>0</v>
      </c>
      <c r="BC677" s="156">
        <f>VLOOKUP(A677,过21点!A:AT,46,0)</f>
        <v>0</v>
      </c>
      <c r="BD677" s="156"/>
      <c r="BE677" s="156">
        <f>VLOOKUP(A677,过21点!A:AV,48,0)</f>
        <v>0</v>
      </c>
      <c r="BF677" s="156"/>
      <c r="BG677" s="156"/>
    </row>
    <row r="678" customHeight="1" spans="1:59">
      <c r="A678" s="240" t="s">
        <v>9926</v>
      </c>
      <c r="B678" s="233" t="str">
        <f>VLOOKUP(A678,[1]Sheet1!$A:$B,2,0)</f>
        <v>上海嵩恒网络科技股份有限公司</v>
      </c>
      <c r="C678" s="233" t="str">
        <f>VLOOKUP(A678,[1]Sheet1!$A:$C,3,0)</f>
        <v>总编室</v>
      </c>
      <c r="D678" s="233" t="str">
        <f>VLOOKUP(A678,[1]Sheet1!$A:$F,6,0)</f>
        <v>资深编辑</v>
      </c>
      <c r="E678" s="234"/>
      <c r="F678" s="234"/>
      <c r="G678" s="234"/>
      <c r="H678" s="234"/>
      <c r="I678" s="234"/>
      <c r="J678" s="234"/>
      <c r="K678" s="234"/>
      <c r="L678" s="234"/>
      <c r="M678" s="234"/>
      <c r="N678" s="234"/>
      <c r="O678" s="234"/>
      <c r="P678" s="234"/>
      <c r="Q678" s="234"/>
      <c r="R678" s="234"/>
      <c r="S678" s="234"/>
      <c r="T678" s="234"/>
      <c r="U678" s="234"/>
      <c r="V678" s="234"/>
      <c r="W678" s="234"/>
      <c r="X678" s="234"/>
      <c r="Y678" s="234"/>
      <c r="Z678" s="234"/>
      <c r="AA678" s="234"/>
      <c r="AB678" s="234"/>
      <c r="AC678" s="234"/>
      <c r="AD678" s="234"/>
      <c r="AE678" s="234"/>
      <c r="AF678" s="234"/>
      <c r="AG678" s="234"/>
      <c r="AH678" s="234"/>
      <c r="AI678" s="234"/>
      <c r="AJ678" s="156"/>
      <c r="AK678" s="156"/>
      <c r="AL678" s="156">
        <f t="shared" si="30"/>
        <v>0</v>
      </c>
      <c r="AM678" s="156"/>
      <c r="AN678" s="156"/>
      <c r="AO678" s="156"/>
      <c r="AP678" s="156"/>
      <c r="AQ678" s="156"/>
      <c r="AR678" s="156"/>
      <c r="AS678" s="156"/>
      <c r="AT678" s="156"/>
      <c r="AU678" s="156"/>
      <c r="AV678" s="156">
        <f>VLOOKUP(A678,离职!A:D,4,0)</f>
        <v>9</v>
      </c>
      <c r="AW678" s="156"/>
      <c r="AX678" s="242"/>
      <c r="AY678" s="243">
        <f>VLOOKUP(A678,离职!A:C,3,0)</f>
        <v>43182</v>
      </c>
      <c r="AZ678" s="156">
        <f t="shared" si="34"/>
        <v>13</v>
      </c>
      <c r="BA678" s="156">
        <f t="shared" si="35"/>
        <v>13</v>
      </c>
      <c r="BB678" s="156">
        <f>VLOOKUP(A678,过21点!A:AS,45,0)</f>
        <v>0</v>
      </c>
      <c r="BC678" s="156">
        <f>VLOOKUP(A678,过21点!A:AT,46,0)</f>
        <v>0</v>
      </c>
      <c r="BD678" s="156"/>
      <c r="BE678" s="156">
        <f>VLOOKUP(A678,过21点!A:AV,48,0)</f>
        <v>0</v>
      </c>
      <c r="BF678" s="156"/>
      <c r="BG678" s="156"/>
    </row>
    <row r="679" customHeight="1" spans="1:59">
      <c r="A679" s="252" t="s">
        <v>9927</v>
      </c>
      <c r="B679" s="199" t="s">
        <v>53</v>
      </c>
      <c r="C679" s="199" t="s">
        <v>9922</v>
      </c>
      <c r="D679" s="199" t="s">
        <v>9928</v>
      </c>
      <c r="E679" s="144"/>
      <c r="F679" s="144"/>
      <c r="G679" s="144"/>
      <c r="H679" s="144"/>
      <c r="I679" s="144"/>
      <c r="J679" s="141"/>
      <c r="K679" s="141"/>
      <c r="L679" s="141"/>
      <c r="M679" s="141"/>
      <c r="N679" s="144"/>
      <c r="O679" s="144"/>
      <c r="P679" s="141"/>
      <c r="Q679" s="141"/>
      <c r="R679" s="141"/>
      <c r="S679" s="141"/>
      <c r="T679" s="141"/>
      <c r="U679" s="144"/>
      <c r="V679" s="144"/>
      <c r="W679" s="141"/>
      <c r="X679" s="141"/>
      <c r="Y679" s="141"/>
      <c r="Z679" s="141"/>
      <c r="AA679" s="141"/>
      <c r="AB679" s="144"/>
      <c r="AC679" s="144"/>
      <c r="AD679" s="141"/>
      <c r="AE679" s="141"/>
      <c r="AF679" s="141"/>
      <c r="AG679" s="141"/>
      <c r="AH679" s="141"/>
      <c r="AI679" s="144"/>
      <c r="AJ679" s="156"/>
      <c r="AK679" s="156"/>
      <c r="AL679" s="156">
        <f t="shared" si="30"/>
        <v>0</v>
      </c>
      <c r="AM679" s="156"/>
      <c r="AN679" s="156"/>
      <c r="AO679" s="156"/>
      <c r="AP679" s="156"/>
      <c r="AQ679" s="156"/>
      <c r="AR679" s="156"/>
      <c r="AS679" s="156"/>
      <c r="AT679" s="156"/>
      <c r="AU679" s="156"/>
      <c r="AV679" s="156"/>
      <c r="AW679" s="156"/>
      <c r="AX679" s="242"/>
      <c r="AY679" s="243"/>
      <c r="AZ679" s="156">
        <f t="shared" si="34"/>
        <v>22</v>
      </c>
      <c r="BA679" s="156">
        <f t="shared" si="35"/>
        <v>22</v>
      </c>
      <c r="BB679" s="156">
        <f>VLOOKUP(A679,过21点!A:AS,45,0)</f>
        <v>0</v>
      </c>
      <c r="BC679" s="156">
        <f>VLOOKUP(A679,过21点!A:AT,46,0)</f>
        <v>0</v>
      </c>
      <c r="BD679" s="156"/>
      <c r="BE679" s="156">
        <f>VLOOKUP(A679,过21点!A:AV,48,0)</f>
        <v>0</v>
      </c>
      <c r="BF679" s="156"/>
      <c r="BG679" s="156"/>
    </row>
    <row r="680" customHeight="1" spans="1:59">
      <c r="A680" s="252" t="s">
        <v>9929</v>
      </c>
      <c r="B680" s="199" t="s">
        <v>53</v>
      </c>
      <c r="C680" s="199" t="s">
        <v>9922</v>
      </c>
      <c r="D680" s="199" t="s">
        <v>9930</v>
      </c>
      <c r="E680" s="144"/>
      <c r="F680" s="144"/>
      <c r="G680" s="144"/>
      <c r="H680" s="144"/>
      <c r="I680" s="144"/>
      <c r="J680" s="141"/>
      <c r="K680" s="141"/>
      <c r="L680" s="141"/>
      <c r="M680" s="141"/>
      <c r="N680" s="144"/>
      <c r="O680" s="144"/>
      <c r="P680" s="141"/>
      <c r="Q680" s="141"/>
      <c r="R680" s="141"/>
      <c r="S680" s="141"/>
      <c r="T680" s="141"/>
      <c r="U680" s="144"/>
      <c r="V680" s="144"/>
      <c r="W680" s="141"/>
      <c r="X680" s="141"/>
      <c r="Y680" s="141"/>
      <c r="Z680" s="141"/>
      <c r="AA680" s="141"/>
      <c r="AB680" s="144"/>
      <c r="AC680" s="144"/>
      <c r="AD680" s="141"/>
      <c r="AE680" s="141"/>
      <c r="AF680" s="141"/>
      <c r="AG680" s="141"/>
      <c r="AH680" s="141"/>
      <c r="AI680" s="144"/>
      <c r="AJ680" s="156"/>
      <c r="AK680" s="156"/>
      <c r="AL680" s="156">
        <f t="shared" si="30"/>
        <v>0</v>
      </c>
      <c r="AM680" s="156"/>
      <c r="AN680" s="156"/>
      <c r="AO680" s="156"/>
      <c r="AP680" s="156"/>
      <c r="AQ680" s="156"/>
      <c r="AR680" s="156"/>
      <c r="AS680" s="156"/>
      <c r="AT680" s="156"/>
      <c r="AU680" s="156"/>
      <c r="AV680" s="156"/>
      <c r="AW680" s="156"/>
      <c r="AX680" s="242"/>
      <c r="AY680" s="243"/>
      <c r="AZ680" s="156">
        <f t="shared" si="34"/>
        <v>22</v>
      </c>
      <c r="BA680" s="156">
        <f t="shared" si="35"/>
        <v>22</v>
      </c>
      <c r="BB680" s="156">
        <f>VLOOKUP(A680,过21点!A:AS,45,0)</f>
        <v>0</v>
      </c>
      <c r="BC680" s="156">
        <f>VLOOKUP(A680,过21点!A:AT,46,0)</f>
        <v>0</v>
      </c>
      <c r="BD680" s="156"/>
      <c r="BE680" s="156">
        <f>VLOOKUP(A680,过21点!A:AV,48,0)</f>
        <v>0</v>
      </c>
      <c r="BF680" s="156"/>
      <c r="BG680" s="156"/>
    </row>
    <row r="681" customHeight="1" spans="1:59">
      <c r="A681" s="252" t="s">
        <v>9931</v>
      </c>
      <c r="B681" s="199" t="s">
        <v>53</v>
      </c>
      <c r="C681" s="199" t="s">
        <v>9922</v>
      </c>
      <c r="D681" s="199" t="s">
        <v>9925</v>
      </c>
      <c r="E681" s="144"/>
      <c r="F681" s="144"/>
      <c r="G681" s="144"/>
      <c r="H681" s="144"/>
      <c r="I681" s="144"/>
      <c r="J681" s="141"/>
      <c r="K681" s="141"/>
      <c r="L681" s="141"/>
      <c r="M681" s="141"/>
      <c r="N681" s="144"/>
      <c r="O681" s="144"/>
      <c r="P681" s="141"/>
      <c r="Q681" s="141"/>
      <c r="R681" s="141"/>
      <c r="S681" s="141"/>
      <c r="T681" s="141"/>
      <c r="U681" s="144"/>
      <c r="V681" s="144"/>
      <c r="W681" s="141"/>
      <c r="X681" s="141"/>
      <c r="Y681" s="141"/>
      <c r="Z681" s="141"/>
      <c r="AA681" s="141"/>
      <c r="AB681" s="144"/>
      <c r="AC681" s="144"/>
      <c r="AD681" s="141"/>
      <c r="AE681" s="141"/>
      <c r="AF681" s="141"/>
      <c r="AG681" s="141"/>
      <c r="AH681" s="141"/>
      <c r="AI681" s="144"/>
      <c r="AJ681" s="156"/>
      <c r="AK681" s="156"/>
      <c r="AL681" s="156">
        <f t="shared" si="30"/>
        <v>0</v>
      </c>
      <c r="AM681" s="156"/>
      <c r="AN681" s="156"/>
      <c r="AO681" s="156"/>
      <c r="AP681" s="156"/>
      <c r="AQ681" s="156"/>
      <c r="AR681" s="156"/>
      <c r="AS681" s="156"/>
      <c r="AT681" s="156"/>
      <c r="AU681" s="156"/>
      <c r="AV681" s="156"/>
      <c r="AW681" s="156"/>
      <c r="AX681" s="242"/>
      <c r="AY681" s="243"/>
      <c r="AZ681" s="156">
        <f t="shared" si="34"/>
        <v>22</v>
      </c>
      <c r="BA681" s="156">
        <f t="shared" si="35"/>
        <v>22</v>
      </c>
      <c r="BB681" s="156">
        <f>VLOOKUP(A681,过21点!A:AS,45,0)</f>
        <v>0</v>
      </c>
      <c r="BC681" s="156">
        <f>VLOOKUP(A681,过21点!A:AT,46,0)</f>
        <v>0</v>
      </c>
      <c r="BD681" s="156"/>
      <c r="BE681" s="156">
        <f>VLOOKUP(A681,过21点!A:AV,48,0)</f>
        <v>0</v>
      </c>
      <c r="BF681" s="156"/>
      <c r="BG681" s="156"/>
    </row>
    <row r="682" customHeight="1" spans="1:59">
      <c r="A682" s="252" t="s">
        <v>9932</v>
      </c>
      <c r="B682" s="199" t="s">
        <v>53</v>
      </c>
      <c r="C682" s="199" t="s">
        <v>9922</v>
      </c>
      <c r="D682" s="199" t="s">
        <v>9933</v>
      </c>
      <c r="E682" s="144"/>
      <c r="F682" s="144"/>
      <c r="G682" s="144"/>
      <c r="H682" s="144"/>
      <c r="I682" s="144"/>
      <c r="J682" s="141"/>
      <c r="K682" s="141"/>
      <c r="L682" s="141"/>
      <c r="M682" s="141"/>
      <c r="N682" s="144"/>
      <c r="O682" s="144"/>
      <c r="P682" s="141"/>
      <c r="Q682" s="141"/>
      <c r="R682" s="141"/>
      <c r="S682" s="141"/>
      <c r="T682" s="141"/>
      <c r="U682" s="144"/>
      <c r="V682" s="144"/>
      <c r="W682" s="141"/>
      <c r="X682" s="141"/>
      <c r="Y682" s="141"/>
      <c r="Z682" s="141"/>
      <c r="AA682" s="141"/>
      <c r="AB682" s="144"/>
      <c r="AC682" s="144"/>
      <c r="AD682" s="141"/>
      <c r="AE682" s="141"/>
      <c r="AF682" s="141"/>
      <c r="AG682" s="141"/>
      <c r="AH682" s="141"/>
      <c r="AI682" s="144"/>
      <c r="AJ682" s="156"/>
      <c r="AK682" s="156"/>
      <c r="AL682" s="156">
        <f t="shared" si="30"/>
        <v>0</v>
      </c>
      <c r="AM682" s="156"/>
      <c r="AN682" s="156"/>
      <c r="AO682" s="156"/>
      <c r="AP682" s="156"/>
      <c r="AQ682" s="156"/>
      <c r="AR682" s="156"/>
      <c r="AS682" s="156"/>
      <c r="AT682" s="156"/>
      <c r="AU682" s="156"/>
      <c r="AV682" s="156"/>
      <c r="AW682" s="156"/>
      <c r="AX682" s="242"/>
      <c r="AY682" s="243"/>
      <c r="AZ682" s="156">
        <f t="shared" si="34"/>
        <v>22</v>
      </c>
      <c r="BA682" s="156">
        <f t="shared" si="35"/>
        <v>22</v>
      </c>
      <c r="BB682" s="156">
        <f>VLOOKUP(A682,过21点!A:AS,45,0)</f>
        <v>0</v>
      </c>
      <c r="BC682" s="156">
        <f>VLOOKUP(A682,过21点!A:AT,46,0)</f>
        <v>0</v>
      </c>
      <c r="BD682" s="156"/>
      <c r="BE682" s="156">
        <f>VLOOKUP(A682,过21点!A:AV,48,0)</f>
        <v>0</v>
      </c>
      <c r="BF682" s="156"/>
      <c r="BG682" s="156"/>
    </row>
    <row r="683" customHeight="1" spans="1:59">
      <c r="A683" s="252" t="s">
        <v>9934</v>
      </c>
      <c r="B683" s="199" t="s">
        <v>53</v>
      </c>
      <c r="C683" s="199" t="s">
        <v>9935</v>
      </c>
      <c r="D683" s="199" t="s">
        <v>853</v>
      </c>
      <c r="E683" s="144"/>
      <c r="F683" s="144"/>
      <c r="G683" s="144"/>
      <c r="H683" s="144"/>
      <c r="I683" s="144"/>
      <c r="J683" s="141"/>
      <c r="K683" s="141"/>
      <c r="L683" s="141"/>
      <c r="M683" s="141"/>
      <c r="N683" s="144"/>
      <c r="O683" s="144"/>
      <c r="P683" s="141"/>
      <c r="Q683" s="141"/>
      <c r="R683" s="141"/>
      <c r="S683" s="141"/>
      <c r="T683" s="141"/>
      <c r="U683" s="144"/>
      <c r="V683" s="144"/>
      <c r="W683" s="141"/>
      <c r="X683" s="141"/>
      <c r="Y683" s="141"/>
      <c r="Z683" s="141"/>
      <c r="AA683" s="141"/>
      <c r="AB683" s="144"/>
      <c r="AC683" s="144"/>
      <c r="AD683" s="141"/>
      <c r="AE683" s="141"/>
      <c r="AF683" s="141"/>
      <c r="AG683" s="141"/>
      <c r="AH683" s="141"/>
      <c r="AI683" s="144"/>
      <c r="AJ683" s="156"/>
      <c r="AK683" s="156"/>
      <c r="AL683" s="156">
        <f t="shared" si="30"/>
        <v>0</v>
      </c>
      <c r="AM683" s="156"/>
      <c r="AN683" s="156"/>
      <c r="AO683" s="156"/>
      <c r="AP683" s="156"/>
      <c r="AQ683" s="156"/>
      <c r="AR683" s="156"/>
      <c r="AS683" s="156"/>
      <c r="AT683" s="156"/>
      <c r="AU683" s="156"/>
      <c r="AV683" s="156"/>
      <c r="AW683" s="156"/>
      <c r="AX683" s="242"/>
      <c r="AY683" s="243"/>
      <c r="AZ683" s="156">
        <f t="shared" si="34"/>
        <v>22</v>
      </c>
      <c r="BA683" s="156">
        <f t="shared" si="35"/>
        <v>22</v>
      </c>
      <c r="BB683" s="156">
        <f>VLOOKUP(A683,过21点!A:AS,45,0)</f>
        <v>0</v>
      </c>
      <c r="BC683" s="156">
        <f>VLOOKUP(A683,过21点!A:AT,46,0)</f>
        <v>0</v>
      </c>
      <c r="BD683" s="156"/>
      <c r="BE683" s="156">
        <f>VLOOKUP(A683,过21点!A:AV,48,0)</f>
        <v>0</v>
      </c>
      <c r="BF683" s="156"/>
      <c r="BG683" s="156"/>
    </row>
    <row r="684" customHeight="1" spans="1:59">
      <c r="A684" s="252" t="s">
        <v>9936</v>
      </c>
      <c r="B684" s="199" t="s">
        <v>53</v>
      </c>
      <c r="C684" s="199" t="s">
        <v>9935</v>
      </c>
      <c r="D684" s="199" t="s">
        <v>9937</v>
      </c>
      <c r="E684" s="144"/>
      <c r="F684" s="144"/>
      <c r="G684" s="144"/>
      <c r="H684" s="144"/>
      <c r="I684" s="144"/>
      <c r="J684" s="141"/>
      <c r="K684" s="141"/>
      <c r="L684" s="141"/>
      <c r="M684" s="141"/>
      <c r="N684" s="144"/>
      <c r="O684" s="144"/>
      <c r="P684" s="141"/>
      <c r="Q684" s="141"/>
      <c r="R684" s="141"/>
      <c r="S684" s="141"/>
      <c r="T684" s="141"/>
      <c r="U684" s="144"/>
      <c r="V684" s="144"/>
      <c r="W684" s="141"/>
      <c r="X684" s="141"/>
      <c r="Y684" s="141"/>
      <c r="Z684" s="141"/>
      <c r="AA684" s="141"/>
      <c r="AB684" s="144"/>
      <c r="AC684" s="144"/>
      <c r="AD684" s="141"/>
      <c r="AE684" s="141"/>
      <c r="AF684" s="141"/>
      <c r="AG684" s="141"/>
      <c r="AH684" s="141"/>
      <c r="AI684" s="144"/>
      <c r="AJ684" s="156"/>
      <c r="AK684" s="156"/>
      <c r="AL684" s="156">
        <f t="shared" si="30"/>
        <v>0</v>
      </c>
      <c r="AM684" s="156"/>
      <c r="AN684" s="156"/>
      <c r="AO684" s="156"/>
      <c r="AP684" s="156"/>
      <c r="AQ684" s="156"/>
      <c r="AR684" s="156"/>
      <c r="AS684" s="156"/>
      <c r="AT684" s="156"/>
      <c r="AU684" s="156"/>
      <c r="AV684" s="156"/>
      <c r="AW684" s="156"/>
      <c r="AX684" s="242"/>
      <c r="AY684" s="243"/>
      <c r="AZ684" s="156">
        <f t="shared" si="34"/>
        <v>22</v>
      </c>
      <c r="BA684" s="156">
        <f t="shared" si="35"/>
        <v>22</v>
      </c>
      <c r="BB684" s="156">
        <f>VLOOKUP(A684,过21点!A:AS,45,0)</f>
        <v>0</v>
      </c>
      <c r="BC684" s="156">
        <f>VLOOKUP(A684,过21点!A:AT,46,0)</f>
        <v>0</v>
      </c>
      <c r="BD684" s="156"/>
      <c r="BE684" s="156">
        <f>VLOOKUP(A684,过21点!A:AV,48,0)</f>
        <v>0</v>
      </c>
      <c r="BF684" s="156"/>
      <c r="BG684" s="156"/>
    </row>
    <row r="685" customHeight="1" spans="1:59">
      <c r="A685" s="252" t="s">
        <v>9938</v>
      </c>
      <c r="B685" s="199" t="s">
        <v>53</v>
      </c>
      <c r="C685" s="199" t="s">
        <v>9935</v>
      </c>
      <c r="D685" s="199" t="s">
        <v>9939</v>
      </c>
      <c r="E685" s="144"/>
      <c r="F685" s="144"/>
      <c r="G685" s="144"/>
      <c r="H685" s="144"/>
      <c r="I685" s="144"/>
      <c r="J685" s="141"/>
      <c r="K685" s="141"/>
      <c r="L685" s="141"/>
      <c r="M685" s="141"/>
      <c r="N685" s="144"/>
      <c r="O685" s="144"/>
      <c r="P685" s="141"/>
      <c r="Q685" s="141"/>
      <c r="R685" s="141"/>
      <c r="S685" s="141"/>
      <c r="T685" s="141"/>
      <c r="U685" s="144"/>
      <c r="V685" s="144"/>
      <c r="W685" s="141"/>
      <c r="X685" s="141"/>
      <c r="Y685" s="141"/>
      <c r="Z685" s="141"/>
      <c r="AA685" s="141"/>
      <c r="AB685" s="144"/>
      <c r="AC685" s="144"/>
      <c r="AD685" s="141"/>
      <c r="AE685" s="141"/>
      <c r="AF685" s="141"/>
      <c r="AG685" s="141"/>
      <c r="AH685" s="141"/>
      <c r="AI685" s="144"/>
      <c r="AJ685" s="156"/>
      <c r="AK685" s="156"/>
      <c r="AL685" s="156">
        <f t="shared" si="30"/>
        <v>0</v>
      </c>
      <c r="AM685" s="156"/>
      <c r="AN685" s="156"/>
      <c r="AO685" s="156"/>
      <c r="AP685" s="156"/>
      <c r="AQ685" s="156"/>
      <c r="AR685" s="156"/>
      <c r="AS685" s="156"/>
      <c r="AT685" s="156"/>
      <c r="AU685" s="156"/>
      <c r="AV685" s="156"/>
      <c r="AW685" s="156"/>
      <c r="AX685" s="242"/>
      <c r="AY685" s="243"/>
      <c r="AZ685" s="156">
        <f t="shared" si="34"/>
        <v>22</v>
      </c>
      <c r="BA685" s="156">
        <f t="shared" si="35"/>
        <v>22</v>
      </c>
      <c r="BB685" s="156">
        <f>VLOOKUP(A685,过21点!A:AS,45,0)</f>
        <v>0</v>
      </c>
      <c r="BC685" s="156">
        <f>VLOOKUP(A685,过21点!A:AT,46,0)</f>
        <v>0</v>
      </c>
      <c r="BD685" s="156"/>
      <c r="BE685" s="156">
        <f>VLOOKUP(A685,过21点!A:AV,48,0)</f>
        <v>0</v>
      </c>
      <c r="BF685" s="156"/>
      <c r="BG685" s="156"/>
    </row>
    <row r="686" customHeight="1" spans="1:59">
      <c r="A686" s="252" t="s">
        <v>9940</v>
      </c>
      <c r="B686" s="199" t="s">
        <v>53</v>
      </c>
      <c r="C686" s="199" t="s">
        <v>9935</v>
      </c>
      <c r="D686" s="199" t="s">
        <v>853</v>
      </c>
      <c r="E686" s="144"/>
      <c r="F686" s="144"/>
      <c r="G686" s="144"/>
      <c r="H686" s="144"/>
      <c r="I686" s="144"/>
      <c r="J686" s="141"/>
      <c r="K686" s="141"/>
      <c r="L686" s="141"/>
      <c r="M686" s="141"/>
      <c r="N686" s="144"/>
      <c r="O686" s="144"/>
      <c r="P686" s="141"/>
      <c r="Q686" s="141"/>
      <c r="R686" s="141"/>
      <c r="S686" s="141"/>
      <c r="T686" s="141"/>
      <c r="U686" s="144"/>
      <c r="V686" s="144"/>
      <c r="W686" s="141"/>
      <c r="X686" s="141"/>
      <c r="Y686" s="141"/>
      <c r="Z686" s="141"/>
      <c r="AA686" s="141"/>
      <c r="AB686" s="144"/>
      <c r="AC686" s="144"/>
      <c r="AD686" s="141"/>
      <c r="AE686" s="141"/>
      <c r="AF686" s="141"/>
      <c r="AG686" s="141"/>
      <c r="AH686" s="141"/>
      <c r="AI686" s="144"/>
      <c r="AJ686" s="156"/>
      <c r="AK686" s="156"/>
      <c r="AL686" s="156">
        <f t="shared" si="30"/>
        <v>0</v>
      </c>
      <c r="AM686" s="156"/>
      <c r="AN686" s="156"/>
      <c r="AO686" s="156"/>
      <c r="AP686" s="156"/>
      <c r="AQ686" s="156"/>
      <c r="AR686" s="156"/>
      <c r="AS686" s="156"/>
      <c r="AT686" s="156"/>
      <c r="AU686" s="156"/>
      <c r="AV686" s="156"/>
      <c r="AW686" s="156"/>
      <c r="AX686" s="242"/>
      <c r="AY686" s="243"/>
      <c r="AZ686" s="156">
        <f t="shared" si="34"/>
        <v>22</v>
      </c>
      <c r="BA686" s="156">
        <f t="shared" si="35"/>
        <v>22</v>
      </c>
      <c r="BB686" s="156">
        <f>VLOOKUP(A686,过21点!A:AS,45,0)</f>
        <v>0</v>
      </c>
      <c r="BC686" s="156">
        <f>VLOOKUP(A686,过21点!A:AT,46,0)</f>
        <v>0</v>
      </c>
      <c r="BD686" s="156"/>
      <c r="BE686" s="156">
        <f>VLOOKUP(A686,过21点!A:AV,48,0)</f>
        <v>0</v>
      </c>
      <c r="BF686" s="156"/>
      <c r="BG686" s="156"/>
    </row>
    <row r="687" customHeight="1" spans="1:59">
      <c r="A687" s="252" t="s">
        <v>9941</v>
      </c>
      <c r="B687" s="199" t="s">
        <v>53</v>
      </c>
      <c r="C687" s="199" t="s">
        <v>9935</v>
      </c>
      <c r="D687" s="199" t="s">
        <v>853</v>
      </c>
      <c r="E687" s="144"/>
      <c r="F687" s="144"/>
      <c r="G687" s="144"/>
      <c r="H687" s="144"/>
      <c r="I687" s="144"/>
      <c r="J687" s="141"/>
      <c r="K687" s="141"/>
      <c r="L687" s="141"/>
      <c r="M687" s="141"/>
      <c r="N687" s="144"/>
      <c r="O687" s="144"/>
      <c r="P687" s="141"/>
      <c r="Q687" s="141"/>
      <c r="R687" s="141"/>
      <c r="S687" s="141"/>
      <c r="T687" s="141"/>
      <c r="U687" s="144"/>
      <c r="V687" s="144"/>
      <c r="W687" s="141"/>
      <c r="X687" s="141"/>
      <c r="Y687" s="141"/>
      <c r="Z687" s="141"/>
      <c r="AA687" s="141"/>
      <c r="AB687" s="144"/>
      <c r="AC687" s="144"/>
      <c r="AD687" s="141"/>
      <c r="AE687" s="141"/>
      <c r="AF687" s="141"/>
      <c r="AG687" s="141"/>
      <c r="AH687" s="141"/>
      <c r="AI687" s="144"/>
      <c r="AJ687" s="156"/>
      <c r="AK687" s="156"/>
      <c r="AL687" s="156">
        <f t="shared" si="30"/>
        <v>0</v>
      </c>
      <c r="AM687" s="156"/>
      <c r="AN687" s="156"/>
      <c r="AO687" s="156"/>
      <c r="AP687" s="156"/>
      <c r="AQ687" s="156"/>
      <c r="AR687" s="156"/>
      <c r="AS687" s="156"/>
      <c r="AT687" s="156"/>
      <c r="AU687" s="156"/>
      <c r="AV687" s="156"/>
      <c r="AW687" s="156"/>
      <c r="AX687" s="242"/>
      <c r="AY687" s="243"/>
      <c r="AZ687" s="156">
        <f t="shared" si="34"/>
        <v>22</v>
      </c>
      <c r="BA687" s="156">
        <f t="shared" si="35"/>
        <v>22</v>
      </c>
      <c r="BB687" s="156">
        <f>VLOOKUP(A687,过21点!A:AS,45,0)</f>
        <v>0</v>
      </c>
      <c r="BC687" s="156">
        <f>VLOOKUP(A687,过21点!A:AT,46,0)</f>
        <v>0</v>
      </c>
      <c r="BD687" s="156"/>
      <c r="BE687" s="156">
        <f>VLOOKUP(A687,过21点!A:AV,48,0)</f>
        <v>0</v>
      </c>
      <c r="BF687" s="156"/>
      <c r="BG687" s="156"/>
    </row>
    <row r="688" customHeight="1" spans="1:59">
      <c r="A688" s="252" t="s">
        <v>9942</v>
      </c>
      <c r="B688" s="199" t="s">
        <v>53</v>
      </c>
      <c r="C688" s="199" t="s">
        <v>9935</v>
      </c>
      <c r="D688" s="199" t="s">
        <v>853</v>
      </c>
      <c r="E688" s="144"/>
      <c r="F688" s="144"/>
      <c r="G688" s="144"/>
      <c r="H688" s="144"/>
      <c r="I688" s="144"/>
      <c r="J688" s="141"/>
      <c r="K688" s="141"/>
      <c r="L688" s="141"/>
      <c r="M688" s="141"/>
      <c r="N688" s="144"/>
      <c r="O688" s="144"/>
      <c r="P688" s="141"/>
      <c r="Q688" s="141"/>
      <c r="R688" s="141"/>
      <c r="S688" s="141"/>
      <c r="T688" s="141"/>
      <c r="U688" s="144"/>
      <c r="V688" s="144"/>
      <c r="W688" s="141"/>
      <c r="X688" s="141"/>
      <c r="Y688" s="141"/>
      <c r="Z688" s="141"/>
      <c r="AA688" s="141"/>
      <c r="AB688" s="144"/>
      <c r="AC688" s="144"/>
      <c r="AD688" s="141"/>
      <c r="AE688" s="141"/>
      <c r="AF688" s="143"/>
      <c r="AG688" s="143"/>
      <c r="AH688" s="141"/>
      <c r="AI688" s="144"/>
      <c r="AJ688" s="156"/>
      <c r="AK688" s="156"/>
      <c r="AL688" s="156">
        <f t="shared" si="30"/>
        <v>0</v>
      </c>
      <c r="AM688" s="156">
        <f>VLOOKUP(A688,匹配!E:L,8,0)</f>
        <v>0</v>
      </c>
      <c r="AN688" s="156">
        <f>VLOOKUP(A688,匹配!E:F,2,0)</f>
        <v>0</v>
      </c>
      <c r="AO688" s="156"/>
      <c r="AP688" s="156">
        <f>VLOOKUP(A688,匹配!E:H,4,0)</f>
        <v>0</v>
      </c>
      <c r="AQ688" s="156">
        <f>VLOOKUP(A688,匹配!E:N,10,0)</f>
        <v>0</v>
      </c>
      <c r="AR688" s="156">
        <f>VLOOKUP(A688,匹配!E:I,5,0)</f>
        <v>2</v>
      </c>
      <c r="AS688" s="156">
        <f>VLOOKUP(A688,匹配!E:K,7,0)</f>
        <v>0</v>
      </c>
      <c r="AT688" s="156"/>
      <c r="AU688" s="156">
        <f>VLOOKUP(A688,匹配!E:M,9,0)</f>
        <v>0</v>
      </c>
      <c r="AV688" s="156"/>
      <c r="AW688" s="156"/>
      <c r="AX688" s="242"/>
      <c r="AY688" s="243"/>
      <c r="AZ688" s="156">
        <f t="shared" si="34"/>
        <v>20</v>
      </c>
      <c r="BA688" s="156">
        <f t="shared" si="35"/>
        <v>20</v>
      </c>
      <c r="BB688" s="156">
        <f>VLOOKUP(A688,过21点!A:AS,45,0)</f>
        <v>0</v>
      </c>
      <c r="BC688" s="156">
        <f>VLOOKUP(A688,过21点!A:AT,46,0)</f>
        <v>0</v>
      </c>
      <c r="BD688" s="156"/>
      <c r="BE688" s="156">
        <f>VLOOKUP(A688,过21点!A:AV,48,0)</f>
        <v>0</v>
      </c>
      <c r="BF688" s="156"/>
      <c r="BG688" s="156"/>
    </row>
    <row r="689" customHeight="1" spans="1:59">
      <c r="A689" s="252" t="s">
        <v>9943</v>
      </c>
      <c r="B689" s="199" t="s">
        <v>53</v>
      </c>
      <c r="C689" s="199" t="s">
        <v>9935</v>
      </c>
      <c r="D689" s="199" t="s">
        <v>853</v>
      </c>
      <c r="E689" s="144"/>
      <c r="F689" s="144"/>
      <c r="G689" s="144"/>
      <c r="H689" s="144"/>
      <c r="I689" s="144"/>
      <c r="J689" s="141"/>
      <c r="K689" s="141"/>
      <c r="L689" s="141"/>
      <c r="M689" s="141"/>
      <c r="N689" s="144"/>
      <c r="O689" s="144"/>
      <c r="P689" s="141"/>
      <c r="Q689" s="141"/>
      <c r="R689" s="141"/>
      <c r="S689" s="141"/>
      <c r="T689" s="141"/>
      <c r="U689" s="144"/>
      <c r="V689" s="144"/>
      <c r="W689" s="141"/>
      <c r="X689" s="141"/>
      <c r="Y689" s="141"/>
      <c r="Z689" s="141"/>
      <c r="AA689" s="141"/>
      <c r="AB689" s="144"/>
      <c r="AC689" s="144"/>
      <c r="AD689" s="141"/>
      <c r="AE689" s="141"/>
      <c r="AF689" s="141"/>
      <c r="AG689" s="141"/>
      <c r="AH689" s="141"/>
      <c r="AI689" s="144"/>
      <c r="AJ689" s="156"/>
      <c r="AK689" s="156"/>
      <c r="AL689" s="156">
        <f t="shared" si="30"/>
        <v>0</v>
      </c>
      <c r="AM689" s="156"/>
      <c r="AN689" s="156"/>
      <c r="AO689" s="156"/>
      <c r="AP689" s="156"/>
      <c r="AQ689" s="156"/>
      <c r="AR689" s="156"/>
      <c r="AS689" s="156"/>
      <c r="AT689" s="156"/>
      <c r="AU689" s="156"/>
      <c r="AV689" s="156"/>
      <c r="AW689" s="156"/>
      <c r="AX689" s="242"/>
      <c r="AY689" s="243"/>
      <c r="AZ689" s="156">
        <f t="shared" si="34"/>
        <v>22</v>
      </c>
      <c r="BA689" s="156">
        <f t="shared" si="35"/>
        <v>22</v>
      </c>
      <c r="BB689" s="156">
        <f>VLOOKUP(A689,过21点!A:AS,45,0)</f>
        <v>0</v>
      </c>
      <c r="BC689" s="156">
        <f>VLOOKUP(A689,过21点!A:AT,46,0)</f>
        <v>0</v>
      </c>
      <c r="BD689" s="156"/>
      <c r="BE689" s="156">
        <f>VLOOKUP(A689,过21点!A:AV,48,0)</f>
        <v>0</v>
      </c>
      <c r="BF689" s="156"/>
      <c r="BG689" s="156"/>
    </row>
    <row r="690" customHeight="1" spans="1:59">
      <c r="A690" s="252" t="s">
        <v>9944</v>
      </c>
      <c r="B690" s="199" t="s">
        <v>53</v>
      </c>
      <c r="C690" s="199" t="s">
        <v>9935</v>
      </c>
      <c r="D690" s="199" t="s">
        <v>9945</v>
      </c>
      <c r="E690" s="144"/>
      <c r="F690" s="144"/>
      <c r="G690" s="144"/>
      <c r="H690" s="144"/>
      <c r="I690" s="144"/>
      <c r="J690" s="144"/>
      <c r="K690" s="144"/>
      <c r="L690" s="144"/>
      <c r="M690" s="144"/>
      <c r="N690" s="144"/>
      <c r="O690" s="144"/>
      <c r="P690" s="144"/>
      <c r="Q690" s="144"/>
      <c r="R690" s="141"/>
      <c r="S690" s="141"/>
      <c r="T690" s="141"/>
      <c r="U690" s="144"/>
      <c r="V690" s="144"/>
      <c r="W690" s="141"/>
      <c r="X690" s="141"/>
      <c r="Y690" s="141"/>
      <c r="Z690" s="141"/>
      <c r="AA690" s="141"/>
      <c r="AB690" s="144"/>
      <c r="AC690" s="144"/>
      <c r="AD690" s="141"/>
      <c r="AE690" s="141"/>
      <c r="AF690" s="141"/>
      <c r="AG690" s="141"/>
      <c r="AH690" s="141"/>
      <c r="AI690" s="144"/>
      <c r="AJ690" s="156"/>
      <c r="AK690" s="156"/>
      <c r="AL690" s="156">
        <f t="shared" si="30"/>
        <v>0</v>
      </c>
      <c r="AM690" s="156"/>
      <c r="AN690" s="156"/>
      <c r="AO690" s="156"/>
      <c r="AP690" s="156"/>
      <c r="AQ690" s="156"/>
      <c r="AR690" s="156"/>
      <c r="AS690" s="156"/>
      <c r="AT690" s="156"/>
      <c r="AU690" s="156"/>
      <c r="AV690" s="156">
        <v>1</v>
      </c>
      <c r="AW690" s="156"/>
      <c r="AX690" s="242">
        <f>VLOOKUP(A690,入职!A:I,9,0)</f>
        <v>43173</v>
      </c>
      <c r="AY690" s="243"/>
      <c r="AZ690" s="156">
        <f t="shared" si="34"/>
        <v>21</v>
      </c>
      <c r="BA690" s="156">
        <f t="shared" si="35"/>
        <v>21</v>
      </c>
      <c r="BB690" s="156">
        <f>VLOOKUP(A690,过21点!A:AS,45,0)</f>
        <v>0</v>
      </c>
      <c r="BC690" s="156">
        <f>VLOOKUP(A690,过21点!A:AT,46,0)</f>
        <v>0</v>
      </c>
      <c r="BD690" s="156"/>
      <c r="BE690" s="156">
        <f>VLOOKUP(A690,过21点!A:AV,48,0)</f>
        <v>0</v>
      </c>
      <c r="BF690" s="156"/>
      <c r="BG690" s="156"/>
    </row>
    <row r="691" customHeight="1" spans="1:59">
      <c r="A691" s="252" t="s">
        <v>9946</v>
      </c>
      <c r="B691" s="199" t="s">
        <v>53</v>
      </c>
      <c r="C691" s="199" t="s">
        <v>9935</v>
      </c>
      <c r="D691" s="199" t="s">
        <v>9947</v>
      </c>
      <c r="E691" s="144"/>
      <c r="F691" s="144"/>
      <c r="G691" s="144"/>
      <c r="H691" s="144"/>
      <c r="I691" s="144"/>
      <c r="J691" s="141"/>
      <c r="K691" s="141"/>
      <c r="L691" s="141"/>
      <c r="M691" s="141"/>
      <c r="N691" s="144"/>
      <c r="O691" s="144"/>
      <c r="P691" s="141"/>
      <c r="Q691" s="141"/>
      <c r="R691" s="141"/>
      <c r="S691" s="141"/>
      <c r="T691" s="141"/>
      <c r="U691" s="144"/>
      <c r="V691" s="144"/>
      <c r="W691" s="141"/>
      <c r="X691" s="141"/>
      <c r="Y691" s="141"/>
      <c r="Z691" s="141"/>
      <c r="AA691" s="141"/>
      <c r="AB691" s="144"/>
      <c r="AC691" s="144"/>
      <c r="AD691" s="141"/>
      <c r="AE691" s="141"/>
      <c r="AF691" s="141"/>
      <c r="AG691" s="141"/>
      <c r="AH691" s="141"/>
      <c r="AI691" s="144"/>
      <c r="AJ691" s="156"/>
      <c r="AK691" s="156"/>
      <c r="AL691" s="156">
        <f t="shared" si="30"/>
        <v>0</v>
      </c>
      <c r="AM691" s="156"/>
      <c r="AN691" s="156"/>
      <c r="AO691" s="156"/>
      <c r="AP691" s="156"/>
      <c r="AQ691" s="156"/>
      <c r="AR691" s="156"/>
      <c r="AS691" s="156"/>
      <c r="AT691" s="156"/>
      <c r="AU691" s="156"/>
      <c r="AV691" s="156"/>
      <c r="AW691" s="156"/>
      <c r="AX691" s="242"/>
      <c r="AY691" s="243"/>
      <c r="AZ691" s="156">
        <f t="shared" si="34"/>
        <v>22</v>
      </c>
      <c r="BA691" s="156">
        <f t="shared" si="35"/>
        <v>22</v>
      </c>
      <c r="BB691" s="156">
        <f>VLOOKUP(A691,过21点!A:AS,45,0)</f>
        <v>0</v>
      </c>
      <c r="BC691" s="156">
        <f>VLOOKUP(A691,过21点!A:AT,46,0)</f>
        <v>0</v>
      </c>
      <c r="BD691" s="156"/>
      <c r="BE691" s="156">
        <f>VLOOKUP(A691,过21点!A:AV,48,0)</f>
        <v>0</v>
      </c>
      <c r="BF691" s="156"/>
      <c r="BG691" s="156"/>
    </row>
    <row r="692" customHeight="1" spans="1:59">
      <c r="A692" s="252" t="s">
        <v>9948</v>
      </c>
      <c r="B692" s="199" t="s">
        <v>53</v>
      </c>
      <c r="C692" s="199" t="s">
        <v>9935</v>
      </c>
      <c r="D692" s="199" t="s">
        <v>853</v>
      </c>
      <c r="E692" s="144"/>
      <c r="F692" s="144"/>
      <c r="G692" s="144"/>
      <c r="H692" s="144"/>
      <c r="I692" s="144"/>
      <c r="J692" s="141"/>
      <c r="K692" s="141"/>
      <c r="L692" s="141"/>
      <c r="M692" s="141"/>
      <c r="N692" s="144"/>
      <c r="O692" s="144"/>
      <c r="P692" s="141"/>
      <c r="Q692" s="141"/>
      <c r="R692" s="141"/>
      <c r="S692" s="141"/>
      <c r="T692" s="141"/>
      <c r="U692" s="144"/>
      <c r="V692" s="144"/>
      <c r="W692" s="141"/>
      <c r="X692" s="141"/>
      <c r="Y692" s="141"/>
      <c r="Z692" s="141"/>
      <c r="AA692" s="141"/>
      <c r="AB692" s="144"/>
      <c r="AC692" s="144"/>
      <c r="AD692" s="141"/>
      <c r="AE692" s="141"/>
      <c r="AF692" s="141"/>
      <c r="AG692" s="141"/>
      <c r="AH692" s="141"/>
      <c r="AI692" s="144"/>
      <c r="AJ692" s="156"/>
      <c r="AK692" s="156"/>
      <c r="AL692" s="156">
        <f t="shared" si="30"/>
        <v>0</v>
      </c>
      <c r="AM692" s="156"/>
      <c r="AN692" s="156"/>
      <c r="AO692" s="156"/>
      <c r="AP692" s="156"/>
      <c r="AQ692" s="156"/>
      <c r="AR692" s="156"/>
      <c r="AS692" s="156"/>
      <c r="AT692" s="156"/>
      <c r="AU692" s="156"/>
      <c r="AV692" s="156"/>
      <c r="AW692" s="156"/>
      <c r="AX692" s="242"/>
      <c r="AY692" s="243"/>
      <c r="AZ692" s="156">
        <f t="shared" si="34"/>
        <v>22</v>
      </c>
      <c r="BA692" s="156">
        <f t="shared" si="35"/>
        <v>22</v>
      </c>
      <c r="BB692" s="156">
        <f>VLOOKUP(A692,过21点!A:AS,45,0)</f>
        <v>0</v>
      </c>
      <c r="BC692" s="156">
        <f>VLOOKUP(A692,过21点!A:AT,46,0)</f>
        <v>0</v>
      </c>
      <c r="BD692" s="156"/>
      <c r="BE692" s="156">
        <f>VLOOKUP(A692,过21点!A:AV,48,0)</f>
        <v>0</v>
      </c>
      <c r="BF692" s="156"/>
      <c r="BG692" s="156"/>
    </row>
    <row r="693" customHeight="1" spans="1:59">
      <c r="A693" s="252" t="s">
        <v>9949</v>
      </c>
      <c r="B693" s="199" t="s">
        <v>53</v>
      </c>
      <c r="C693" s="199" t="s">
        <v>9935</v>
      </c>
      <c r="D693" s="199" t="s">
        <v>853</v>
      </c>
      <c r="E693" s="144"/>
      <c r="F693" s="144"/>
      <c r="G693" s="144"/>
      <c r="H693" s="144"/>
      <c r="I693" s="144"/>
      <c r="J693" s="141"/>
      <c r="K693" s="141"/>
      <c r="L693" s="141"/>
      <c r="M693" s="141"/>
      <c r="N693" s="144"/>
      <c r="O693" s="144"/>
      <c r="P693" s="141"/>
      <c r="Q693" s="141"/>
      <c r="R693" s="141"/>
      <c r="S693" s="141"/>
      <c r="T693" s="141"/>
      <c r="U693" s="144"/>
      <c r="V693" s="144"/>
      <c r="W693" s="141"/>
      <c r="X693" s="141"/>
      <c r="Y693" s="141"/>
      <c r="Z693" s="141"/>
      <c r="AA693" s="141"/>
      <c r="AB693" s="144"/>
      <c r="AC693" s="144"/>
      <c r="AD693" s="141"/>
      <c r="AE693" s="141"/>
      <c r="AF693" s="141"/>
      <c r="AG693" s="141"/>
      <c r="AH693" s="141"/>
      <c r="AI693" s="144"/>
      <c r="AJ693" s="156"/>
      <c r="AK693" s="156"/>
      <c r="AL693" s="156">
        <f t="shared" si="30"/>
        <v>0</v>
      </c>
      <c r="AM693" s="156"/>
      <c r="AN693" s="156"/>
      <c r="AO693" s="156"/>
      <c r="AP693" s="156"/>
      <c r="AQ693" s="156"/>
      <c r="AR693" s="156"/>
      <c r="AS693" s="156"/>
      <c r="AT693" s="156"/>
      <c r="AU693" s="156"/>
      <c r="AV693" s="156"/>
      <c r="AW693" s="156"/>
      <c r="AX693" s="242"/>
      <c r="AY693" s="243"/>
      <c r="AZ693" s="156">
        <f t="shared" si="34"/>
        <v>22</v>
      </c>
      <c r="BA693" s="156">
        <f t="shared" si="35"/>
        <v>22</v>
      </c>
      <c r="BB693" s="156">
        <f>VLOOKUP(A693,过21点!A:AS,45,0)</f>
        <v>0</v>
      </c>
      <c r="BC693" s="156">
        <f>VLOOKUP(A693,过21点!A:AT,46,0)</f>
        <v>0</v>
      </c>
      <c r="BD693" s="156"/>
      <c r="BE693" s="156">
        <f>VLOOKUP(A693,过21点!A:AV,48,0)</f>
        <v>0</v>
      </c>
      <c r="BF693" s="156"/>
      <c r="BG693" s="156"/>
    </row>
    <row r="694" customHeight="1" spans="1:59">
      <c r="A694" s="252" t="s">
        <v>9950</v>
      </c>
      <c r="B694" s="199" t="s">
        <v>53</v>
      </c>
      <c r="C694" s="199" t="s">
        <v>9935</v>
      </c>
      <c r="D694" s="199" t="s">
        <v>853</v>
      </c>
      <c r="E694" s="144"/>
      <c r="F694" s="144"/>
      <c r="G694" s="144"/>
      <c r="H694" s="144"/>
      <c r="I694" s="144"/>
      <c r="J694" s="141"/>
      <c r="K694" s="141"/>
      <c r="L694" s="141"/>
      <c r="M694" s="141"/>
      <c r="N694" s="144"/>
      <c r="O694" s="144"/>
      <c r="P694" s="141"/>
      <c r="Q694" s="141"/>
      <c r="R694" s="141"/>
      <c r="S694" s="141"/>
      <c r="T694" s="141"/>
      <c r="U694" s="144"/>
      <c r="V694" s="144"/>
      <c r="W694" s="141"/>
      <c r="X694" s="141"/>
      <c r="Y694" s="141"/>
      <c r="Z694" s="141"/>
      <c r="AA694" s="141"/>
      <c r="AB694" s="144"/>
      <c r="AC694" s="144"/>
      <c r="AD694" s="141"/>
      <c r="AE694" s="141"/>
      <c r="AF694" s="141"/>
      <c r="AG694" s="141"/>
      <c r="AH694" s="141"/>
      <c r="AI694" s="144"/>
      <c r="AJ694" s="156"/>
      <c r="AK694" s="156"/>
      <c r="AL694" s="156">
        <f t="shared" si="30"/>
        <v>0</v>
      </c>
      <c r="AM694" s="156"/>
      <c r="AN694" s="156"/>
      <c r="AO694" s="156"/>
      <c r="AP694" s="156"/>
      <c r="AQ694" s="156"/>
      <c r="AR694" s="156"/>
      <c r="AS694" s="156"/>
      <c r="AT694" s="156"/>
      <c r="AU694" s="156"/>
      <c r="AV694" s="156"/>
      <c r="AW694" s="156"/>
      <c r="AX694" s="242"/>
      <c r="AY694" s="243"/>
      <c r="AZ694" s="156">
        <f t="shared" si="34"/>
        <v>22</v>
      </c>
      <c r="BA694" s="156">
        <f t="shared" si="35"/>
        <v>22</v>
      </c>
      <c r="BB694" s="156">
        <f>VLOOKUP(A694,过21点!A:AS,45,0)</f>
        <v>0</v>
      </c>
      <c r="BC694" s="156">
        <f>VLOOKUP(A694,过21点!A:AT,46,0)</f>
        <v>0</v>
      </c>
      <c r="BD694" s="156"/>
      <c r="BE694" s="156">
        <f>VLOOKUP(A694,过21点!A:AV,48,0)</f>
        <v>0</v>
      </c>
      <c r="BF694" s="156"/>
      <c r="BG694" s="156"/>
    </row>
    <row r="695" customHeight="1" spans="1:59">
      <c r="A695" s="252" t="s">
        <v>9951</v>
      </c>
      <c r="B695" s="199" t="s">
        <v>53</v>
      </c>
      <c r="C695" s="199" t="s">
        <v>9935</v>
      </c>
      <c r="D695" s="199" t="s">
        <v>853</v>
      </c>
      <c r="E695" s="144"/>
      <c r="F695" s="144"/>
      <c r="G695" s="144"/>
      <c r="H695" s="144"/>
      <c r="I695" s="144"/>
      <c r="J695" s="141"/>
      <c r="K695" s="141"/>
      <c r="L695" s="141"/>
      <c r="M695" s="141"/>
      <c r="N695" s="144"/>
      <c r="O695" s="144"/>
      <c r="P695" s="141"/>
      <c r="Q695" s="141"/>
      <c r="R695" s="141"/>
      <c r="S695" s="141"/>
      <c r="T695" s="141"/>
      <c r="U695" s="144"/>
      <c r="V695" s="144"/>
      <c r="W695" s="141"/>
      <c r="X695" s="141"/>
      <c r="Y695" s="141"/>
      <c r="Z695" s="141"/>
      <c r="AA695" s="141"/>
      <c r="AB695" s="144"/>
      <c r="AC695" s="144"/>
      <c r="AD695" s="141"/>
      <c r="AE695" s="141"/>
      <c r="AF695" s="141"/>
      <c r="AG695" s="141"/>
      <c r="AH695" s="141"/>
      <c r="AI695" s="144"/>
      <c r="AJ695" s="156"/>
      <c r="AK695" s="156"/>
      <c r="AL695" s="156">
        <f t="shared" si="30"/>
        <v>0</v>
      </c>
      <c r="AM695" s="156"/>
      <c r="AN695" s="156"/>
      <c r="AO695" s="156"/>
      <c r="AP695" s="156"/>
      <c r="AQ695" s="156"/>
      <c r="AR695" s="156"/>
      <c r="AS695" s="156"/>
      <c r="AT695" s="156"/>
      <c r="AU695" s="156"/>
      <c r="AV695" s="156"/>
      <c r="AW695" s="156"/>
      <c r="AX695" s="242"/>
      <c r="AY695" s="243"/>
      <c r="AZ695" s="156">
        <f t="shared" si="34"/>
        <v>22</v>
      </c>
      <c r="BA695" s="156">
        <f t="shared" si="35"/>
        <v>22</v>
      </c>
      <c r="BB695" s="156">
        <f>VLOOKUP(A695,过21点!A:AS,45,0)</f>
        <v>0</v>
      </c>
      <c r="BC695" s="156">
        <f>VLOOKUP(A695,过21点!A:AT,46,0)</f>
        <v>0</v>
      </c>
      <c r="BD695" s="156"/>
      <c r="BE695" s="156">
        <f>VLOOKUP(A695,过21点!A:AV,48,0)</f>
        <v>0</v>
      </c>
      <c r="BF695" s="156"/>
      <c r="BG695" s="156"/>
    </row>
    <row r="696" customHeight="1" spans="1:59">
      <c r="A696" s="252" t="s">
        <v>9952</v>
      </c>
      <c r="B696" s="199" t="s">
        <v>53</v>
      </c>
      <c r="C696" s="199" t="s">
        <v>9935</v>
      </c>
      <c r="D696" s="199" t="s">
        <v>9953</v>
      </c>
      <c r="E696" s="144"/>
      <c r="F696" s="144"/>
      <c r="G696" s="144"/>
      <c r="H696" s="144"/>
      <c r="I696" s="144"/>
      <c r="J696" s="141"/>
      <c r="K696" s="141"/>
      <c r="L696" s="141"/>
      <c r="M696" s="141"/>
      <c r="N696" s="144"/>
      <c r="O696" s="144"/>
      <c r="P696" s="141"/>
      <c r="Q696" s="141"/>
      <c r="R696" s="141"/>
      <c r="S696" s="141"/>
      <c r="T696" s="141"/>
      <c r="U696" s="144"/>
      <c r="V696" s="144"/>
      <c r="W696" s="141"/>
      <c r="X696" s="141"/>
      <c r="Y696" s="141"/>
      <c r="Z696" s="141"/>
      <c r="AA696" s="141"/>
      <c r="AB696" s="144"/>
      <c r="AC696" s="144"/>
      <c r="AD696" s="141"/>
      <c r="AE696" s="141"/>
      <c r="AF696" s="141"/>
      <c r="AG696" s="141"/>
      <c r="AH696" s="141"/>
      <c r="AI696" s="144"/>
      <c r="AJ696" s="156"/>
      <c r="AK696" s="156"/>
      <c r="AL696" s="156">
        <f t="shared" si="30"/>
        <v>0</v>
      </c>
      <c r="AM696" s="156"/>
      <c r="AN696" s="156"/>
      <c r="AO696" s="156"/>
      <c r="AP696" s="156"/>
      <c r="AQ696" s="156"/>
      <c r="AR696" s="156"/>
      <c r="AS696" s="156"/>
      <c r="AT696" s="156"/>
      <c r="AU696" s="156"/>
      <c r="AV696" s="156"/>
      <c r="AW696" s="156"/>
      <c r="AX696" s="242"/>
      <c r="AY696" s="243"/>
      <c r="AZ696" s="156">
        <f t="shared" si="34"/>
        <v>17</v>
      </c>
      <c r="BA696" s="156">
        <v>17</v>
      </c>
      <c r="BB696" s="156">
        <f>VLOOKUP(A696,过21点!A:AS,45,0)</f>
        <v>0</v>
      </c>
      <c r="BC696" s="156">
        <f>VLOOKUP(A696,过21点!A:AT,46,0)</f>
        <v>0</v>
      </c>
      <c r="BD696" s="156"/>
      <c r="BE696" s="156">
        <f>VLOOKUP(A696,过21点!A:AV,48,0)</f>
        <v>0</v>
      </c>
      <c r="BF696" s="156"/>
      <c r="BG696" s="156"/>
    </row>
    <row r="697" customHeight="1" spans="1:59">
      <c r="A697" s="252" t="s">
        <v>9954</v>
      </c>
      <c r="B697" s="199" t="s">
        <v>53</v>
      </c>
      <c r="C697" s="199" t="s">
        <v>9935</v>
      </c>
      <c r="D697" s="199" t="s">
        <v>9953</v>
      </c>
      <c r="E697" s="144"/>
      <c r="F697" s="144"/>
      <c r="G697" s="144"/>
      <c r="H697" s="144"/>
      <c r="I697" s="144"/>
      <c r="J697" s="144"/>
      <c r="K697" s="144"/>
      <c r="L697" s="144"/>
      <c r="M697" s="144"/>
      <c r="N697" s="144"/>
      <c r="O697" s="144"/>
      <c r="P697" s="144"/>
      <c r="Q697" s="141"/>
      <c r="R697" s="141"/>
      <c r="S697" s="141"/>
      <c r="T697" s="141"/>
      <c r="U697" s="144"/>
      <c r="V697" s="144"/>
      <c r="W697" s="141"/>
      <c r="X697" s="141"/>
      <c r="Y697" s="141"/>
      <c r="Z697" s="141"/>
      <c r="AA697" s="141"/>
      <c r="AB697" s="144"/>
      <c r="AC697" s="144"/>
      <c r="AD697" s="141"/>
      <c r="AE697" s="141"/>
      <c r="AF697" s="141"/>
      <c r="AG697" s="141"/>
      <c r="AH697" s="141"/>
      <c r="AI697" s="144"/>
      <c r="AJ697" s="156"/>
      <c r="AK697" s="156"/>
      <c r="AL697" s="156">
        <f t="shared" si="30"/>
        <v>0</v>
      </c>
      <c r="AM697" s="156"/>
      <c r="AN697" s="156"/>
      <c r="AO697" s="156"/>
      <c r="AP697" s="156"/>
      <c r="AQ697" s="156"/>
      <c r="AR697" s="156"/>
      <c r="AS697" s="156"/>
      <c r="AT697" s="156"/>
      <c r="AU697" s="156"/>
      <c r="AV697" s="156">
        <v>4</v>
      </c>
      <c r="AW697" s="156"/>
      <c r="AX697" s="242">
        <f>VLOOKUP(A697,入职!A:I,9,0)</f>
        <v>43172</v>
      </c>
      <c r="AY697" s="243"/>
      <c r="AZ697" s="156">
        <f t="shared" si="34"/>
        <v>18</v>
      </c>
      <c r="BA697" s="156">
        <v>18</v>
      </c>
      <c r="BB697" s="156">
        <f>VLOOKUP(A697,过21点!A:AS,45,0)</f>
        <v>0</v>
      </c>
      <c r="BC697" s="156">
        <f>VLOOKUP(A697,过21点!A:AT,46,0)</f>
        <v>0</v>
      </c>
      <c r="BD697" s="156"/>
      <c r="BE697" s="156">
        <f>VLOOKUP(A697,过21点!A:AV,48,0)</f>
        <v>0</v>
      </c>
      <c r="BF697" s="156"/>
      <c r="BG697" s="156"/>
    </row>
    <row r="698" customHeight="1" spans="1:59">
      <c r="A698" s="252" t="s">
        <v>9955</v>
      </c>
      <c r="B698" s="199" t="s">
        <v>53</v>
      </c>
      <c r="C698" s="199" t="s">
        <v>9935</v>
      </c>
      <c r="D698" s="199" t="s">
        <v>853</v>
      </c>
      <c r="E698" s="144"/>
      <c r="F698" s="144"/>
      <c r="G698" s="144"/>
      <c r="H698" s="144"/>
      <c r="I698" s="144"/>
      <c r="J698" s="141"/>
      <c r="K698" s="141"/>
      <c r="L698" s="141"/>
      <c r="M698" s="141"/>
      <c r="N698" s="144"/>
      <c r="O698" s="144"/>
      <c r="P698" s="141"/>
      <c r="Q698" s="141"/>
      <c r="R698" s="141"/>
      <c r="S698" s="141"/>
      <c r="T698" s="141"/>
      <c r="U698" s="144"/>
      <c r="V698" s="144"/>
      <c r="W698" s="141"/>
      <c r="X698" s="141"/>
      <c r="Y698" s="141"/>
      <c r="Z698" s="141"/>
      <c r="AA698" s="141"/>
      <c r="AB698" s="144"/>
      <c r="AC698" s="144"/>
      <c r="AD698" s="141"/>
      <c r="AE698" s="141"/>
      <c r="AF698" s="141"/>
      <c r="AG698" s="141"/>
      <c r="AH698" s="141"/>
      <c r="AI698" s="144"/>
      <c r="AJ698" s="156"/>
      <c r="AK698" s="156"/>
      <c r="AL698" s="156">
        <f t="shared" si="30"/>
        <v>0</v>
      </c>
      <c r="AM698" s="156"/>
      <c r="AN698" s="156"/>
      <c r="AO698" s="156"/>
      <c r="AP698" s="156"/>
      <c r="AQ698" s="156"/>
      <c r="AR698" s="156"/>
      <c r="AS698" s="156"/>
      <c r="AT698" s="156"/>
      <c r="AU698" s="156"/>
      <c r="AV698" s="156"/>
      <c r="AW698" s="156"/>
      <c r="AX698" s="242"/>
      <c r="AY698" s="243"/>
      <c r="AZ698" s="156">
        <f t="shared" si="34"/>
        <v>22</v>
      </c>
      <c r="BA698" s="156">
        <f>22-AM698-AN698-AP698-AQ698-AR698-AS698-AV698</f>
        <v>22</v>
      </c>
      <c r="BB698" s="156">
        <f>VLOOKUP(A698,过21点!A:AS,45,0)</f>
        <v>0</v>
      </c>
      <c r="BC698" s="156">
        <f>VLOOKUP(A698,过21点!A:AT,46,0)</f>
        <v>0</v>
      </c>
      <c r="BD698" s="156"/>
      <c r="BE698" s="156">
        <f>VLOOKUP(A698,过21点!A:AV,48,0)</f>
        <v>0</v>
      </c>
      <c r="BF698" s="156"/>
      <c r="BG698" s="156"/>
    </row>
    <row r="699" customHeight="1" spans="1:59">
      <c r="A699" s="252" t="s">
        <v>9956</v>
      </c>
      <c r="B699" s="199" t="s">
        <v>53</v>
      </c>
      <c r="C699" s="199" t="s">
        <v>9935</v>
      </c>
      <c r="D699" s="199" t="s">
        <v>853</v>
      </c>
      <c r="E699" s="144"/>
      <c r="F699" s="144"/>
      <c r="G699" s="144"/>
      <c r="H699" s="144"/>
      <c r="I699" s="144"/>
      <c r="J699" s="141"/>
      <c r="K699" s="141"/>
      <c r="L699" s="141"/>
      <c r="M699" s="141"/>
      <c r="N699" s="144"/>
      <c r="O699" s="144"/>
      <c r="P699" s="141"/>
      <c r="Q699" s="141"/>
      <c r="R699" s="141"/>
      <c r="S699" s="141"/>
      <c r="T699" s="141"/>
      <c r="U699" s="144"/>
      <c r="V699" s="144"/>
      <c r="W699" s="141"/>
      <c r="X699" s="141"/>
      <c r="Y699" s="141"/>
      <c r="Z699" s="141"/>
      <c r="AA699" s="141"/>
      <c r="AB699" s="144"/>
      <c r="AC699" s="144"/>
      <c r="AD699" s="141"/>
      <c r="AE699" s="141"/>
      <c r="AF699" s="141"/>
      <c r="AG699" s="141"/>
      <c r="AH699" s="141"/>
      <c r="AI699" s="144"/>
      <c r="AJ699" s="156"/>
      <c r="AK699" s="156"/>
      <c r="AL699" s="156">
        <f t="shared" si="30"/>
        <v>0</v>
      </c>
      <c r="AM699" s="156"/>
      <c r="AN699" s="156"/>
      <c r="AO699" s="156"/>
      <c r="AP699" s="156"/>
      <c r="AQ699" s="156"/>
      <c r="AR699" s="156"/>
      <c r="AS699" s="156"/>
      <c r="AT699" s="156"/>
      <c r="AU699" s="156"/>
      <c r="AV699" s="156"/>
      <c r="AW699" s="156"/>
      <c r="AX699" s="242"/>
      <c r="AY699" s="243"/>
      <c r="AZ699" s="156">
        <f t="shared" si="34"/>
        <v>22</v>
      </c>
      <c r="BA699" s="156">
        <f>22-AM699-AN699-AP699-AQ699-AR699-AS699-AV699</f>
        <v>22</v>
      </c>
      <c r="BB699" s="156">
        <f>VLOOKUP(A699,过21点!A:AS,45,0)</f>
        <v>0</v>
      </c>
      <c r="BC699" s="156">
        <f>VLOOKUP(A699,过21点!A:AT,46,0)</f>
        <v>0</v>
      </c>
      <c r="BD699" s="156"/>
      <c r="BE699" s="156">
        <f>VLOOKUP(A699,过21点!A:AV,48,0)</f>
        <v>0</v>
      </c>
      <c r="BF699" s="156"/>
      <c r="BG699" s="156"/>
    </row>
    <row r="700" customHeight="1" spans="1:59">
      <c r="A700" s="252" t="s">
        <v>9957</v>
      </c>
      <c r="B700" s="199" t="s">
        <v>53</v>
      </c>
      <c r="C700" s="199" t="s">
        <v>9935</v>
      </c>
      <c r="D700" s="199" t="s">
        <v>853</v>
      </c>
      <c r="E700" s="144"/>
      <c r="F700" s="144"/>
      <c r="G700" s="144"/>
      <c r="H700" s="144"/>
      <c r="I700" s="144"/>
      <c r="J700" s="141"/>
      <c r="K700" s="141"/>
      <c r="L700" s="141"/>
      <c r="M700" s="141"/>
      <c r="N700" s="144"/>
      <c r="O700" s="144"/>
      <c r="P700" s="141"/>
      <c r="Q700" s="141"/>
      <c r="R700" s="141"/>
      <c r="S700" s="141"/>
      <c r="T700" s="141"/>
      <c r="U700" s="144"/>
      <c r="V700" s="144"/>
      <c r="W700" s="141"/>
      <c r="X700" s="141"/>
      <c r="Y700" s="141"/>
      <c r="Z700" s="141"/>
      <c r="AA700" s="141"/>
      <c r="AB700" s="144"/>
      <c r="AC700" s="144"/>
      <c r="AD700" s="141"/>
      <c r="AE700" s="141"/>
      <c r="AF700" s="141"/>
      <c r="AG700" s="141"/>
      <c r="AH700" s="141"/>
      <c r="AI700" s="144"/>
      <c r="AJ700" s="156"/>
      <c r="AK700" s="156"/>
      <c r="AL700" s="156">
        <f t="shared" ref="AL700:AL733" si="36">AK700+AJ700</f>
        <v>0</v>
      </c>
      <c r="AM700" s="156"/>
      <c r="AN700" s="156"/>
      <c r="AO700" s="156"/>
      <c r="AP700" s="156"/>
      <c r="AQ700" s="156"/>
      <c r="AR700" s="156"/>
      <c r="AS700" s="156"/>
      <c r="AT700" s="156"/>
      <c r="AU700" s="156"/>
      <c r="AV700" s="156"/>
      <c r="AW700" s="156"/>
      <c r="AX700" s="242"/>
      <c r="AY700" s="243"/>
      <c r="AZ700" s="156">
        <f t="shared" ref="AZ700:AZ733" si="37">BA700</f>
        <v>22</v>
      </c>
      <c r="BA700" s="156">
        <f t="shared" ref="BA700:BA733" si="38">22-AM700-AN700-AP700-AQ700-AR700-AS700-AV700</f>
        <v>22</v>
      </c>
      <c r="BB700" s="156">
        <f>VLOOKUP(A700,过21点!A:AS,45,0)</f>
        <v>0</v>
      </c>
      <c r="BC700" s="156">
        <f>VLOOKUP(A700,过21点!A:AT,46,0)</f>
        <v>0</v>
      </c>
      <c r="BD700" s="156"/>
      <c r="BE700" s="156">
        <f>VLOOKUP(A700,过21点!A:AV,48,0)</f>
        <v>0</v>
      </c>
      <c r="BF700" s="156"/>
      <c r="BG700" s="156"/>
    </row>
    <row r="701" customHeight="1" spans="1:59">
      <c r="A701" s="252" t="s">
        <v>9958</v>
      </c>
      <c r="B701" s="199" t="s">
        <v>53</v>
      </c>
      <c r="C701" s="199" t="s">
        <v>9935</v>
      </c>
      <c r="D701" s="199" t="s">
        <v>853</v>
      </c>
      <c r="E701" s="144"/>
      <c r="F701" s="144"/>
      <c r="G701" s="144"/>
      <c r="H701" s="144"/>
      <c r="I701" s="144"/>
      <c r="J701" s="141"/>
      <c r="K701" s="141"/>
      <c r="L701" s="141"/>
      <c r="M701" s="141"/>
      <c r="N701" s="144"/>
      <c r="O701" s="144"/>
      <c r="P701" s="141"/>
      <c r="Q701" s="141"/>
      <c r="R701" s="141"/>
      <c r="S701" s="141"/>
      <c r="T701" s="141"/>
      <c r="U701" s="144"/>
      <c r="V701" s="144"/>
      <c r="W701" s="141"/>
      <c r="X701" s="141"/>
      <c r="Y701" s="141"/>
      <c r="Z701" s="141"/>
      <c r="AA701" s="141"/>
      <c r="AB701" s="144"/>
      <c r="AC701" s="144"/>
      <c r="AD701" s="141"/>
      <c r="AE701" s="141"/>
      <c r="AF701" s="141"/>
      <c r="AG701" s="141"/>
      <c r="AH701" s="141"/>
      <c r="AI701" s="144"/>
      <c r="AJ701" s="156"/>
      <c r="AK701" s="156"/>
      <c r="AL701" s="156">
        <f t="shared" si="36"/>
        <v>0</v>
      </c>
      <c r="AM701" s="156"/>
      <c r="AN701" s="156"/>
      <c r="AO701" s="156"/>
      <c r="AP701" s="156"/>
      <c r="AQ701" s="156"/>
      <c r="AR701" s="156"/>
      <c r="AS701" s="156"/>
      <c r="AT701" s="156"/>
      <c r="AU701" s="156"/>
      <c r="AV701" s="156"/>
      <c r="AW701" s="156"/>
      <c r="AX701" s="242"/>
      <c r="AY701" s="243"/>
      <c r="AZ701" s="156">
        <f t="shared" si="37"/>
        <v>22</v>
      </c>
      <c r="BA701" s="156">
        <f t="shared" si="38"/>
        <v>22</v>
      </c>
      <c r="BB701" s="156">
        <f>VLOOKUP(A701,过21点!A:AS,45,0)</f>
        <v>0</v>
      </c>
      <c r="BC701" s="156">
        <f>VLOOKUP(A701,过21点!A:AT,46,0)</f>
        <v>0</v>
      </c>
      <c r="BD701" s="156"/>
      <c r="BE701" s="156">
        <f>VLOOKUP(A701,过21点!A:AV,48,0)</f>
        <v>0</v>
      </c>
      <c r="BF701" s="156"/>
      <c r="BG701" s="156"/>
    </row>
    <row r="702" customHeight="1" spans="1:59">
      <c r="A702" s="252" t="s">
        <v>9959</v>
      </c>
      <c r="B702" s="199" t="s">
        <v>53</v>
      </c>
      <c r="C702" s="199" t="s">
        <v>9935</v>
      </c>
      <c r="D702" s="199" t="s">
        <v>853</v>
      </c>
      <c r="E702" s="144"/>
      <c r="F702" s="144"/>
      <c r="G702" s="144"/>
      <c r="H702" s="144"/>
      <c r="I702" s="144"/>
      <c r="J702" s="141"/>
      <c r="K702" s="141"/>
      <c r="L702" s="141"/>
      <c r="M702" s="141"/>
      <c r="N702" s="144"/>
      <c r="O702" s="144"/>
      <c r="P702" s="141"/>
      <c r="Q702" s="141"/>
      <c r="R702" s="141"/>
      <c r="S702" s="141"/>
      <c r="T702" s="141"/>
      <c r="U702" s="144"/>
      <c r="V702" s="144"/>
      <c r="W702" s="141"/>
      <c r="X702" s="141"/>
      <c r="Y702" s="141"/>
      <c r="Z702" s="141"/>
      <c r="AA702" s="141"/>
      <c r="AB702" s="144"/>
      <c r="AC702" s="144"/>
      <c r="AD702" s="141"/>
      <c r="AE702" s="141"/>
      <c r="AF702" s="141"/>
      <c r="AG702" s="141"/>
      <c r="AH702" s="141"/>
      <c r="AI702" s="144"/>
      <c r="AJ702" s="156"/>
      <c r="AK702" s="156"/>
      <c r="AL702" s="156">
        <f t="shared" si="36"/>
        <v>0</v>
      </c>
      <c r="AM702" s="156"/>
      <c r="AN702" s="156"/>
      <c r="AO702" s="156"/>
      <c r="AP702" s="156"/>
      <c r="AQ702" s="156"/>
      <c r="AR702" s="156"/>
      <c r="AS702" s="156"/>
      <c r="AT702" s="156"/>
      <c r="AU702" s="156"/>
      <c r="AV702" s="156"/>
      <c r="AW702" s="156"/>
      <c r="AX702" s="242"/>
      <c r="AY702" s="243"/>
      <c r="AZ702" s="156">
        <f t="shared" si="37"/>
        <v>22</v>
      </c>
      <c r="BA702" s="156">
        <f t="shared" si="38"/>
        <v>22</v>
      </c>
      <c r="BB702" s="156">
        <f>VLOOKUP(A702,过21点!A:AS,45,0)</f>
        <v>0</v>
      </c>
      <c r="BC702" s="156">
        <f>VLOOKUP(A702,过21点!A:AT,46,0)</f>
        <v>0</v>
      </c>
      <c r="BD702" s="156"/>
      <c r="BE702" s="156">
        <f>VLOOKUP(A702,过21点!A:AV,48,0)</f>
        <v>0</v>
      </c>
      <c r="BF702" s="156"/>
      <c r="BG702" s="156"/>
    </row>
    <row r="703" customHeight="1" spans="1:59">
      <c r="A703" s="252" t="s">
        <v>9960</v>
      </c>
      <c r="B703" s="199" t="s">
        <v>53</v>
      </c>
      <c r="C703" s="199" t="s">
        <v>9935</v>
      </c>
      <c r="D703" s="199" t="s">
        <v>853</v>
      </c>
      <c r="E703" s="144"/>
      <c r="F703" s="144"/>
      <c r="G703" s="144"/>
      <c r="H703" s="144"/>
      <c r="I703" s="144"/>
      <c r="J703" s="141"/>
      <c r="K703" s="141"/>
      <c r="L703" s="141"/>
      <c r="M703" s="141"/>
      <c r="N703" s="144"/>
      <c r="O703" s="144"/>
      <c r="P703" s="141"/>
      <c r="Q703" s="141"/>
      <c r="R703" s="141"/>
      <c r="S703" s="141"/>
      <c r="T703" s="141"/>
      <c r="U703" s="144"/>
      <c r="V703" s="144"/>
      <c r="W703" s="141"/>
      <c r="X703" s="141"/>
      <c r="Y703" s="141"/>
      <c r="Z703" s="141"/>
      <c r="AA703" s="141"/>
      <c r="AB703" s="144"/>
      <c r="AC703" s="144"/>
      <c r="AD703" s="141"/>
      <c r="AE703" s="141"/>
      <c r="AF703" s="141"/>
      <c r="AG703" s="141"/>
      <c r="AH703" s="141"/>
      <c r="AI703" s="144"/>
      <c r="AJ703" s="156"/>
      <c r="AK703" s="156"/>
      <c r="AL703" s="156">
        <f t="shared" si="36"/>
        <v>0</v>
      </c>
      <c r="AM703" s="156"/>
      <c r="AN703" s="156"/>
      <c r="AO703" s="156"/>
      <c r="AP703" s="156"/>
      <c r="AQ703" s="156"/>
      <c r="AR703" s="156"/>
      <c r="AS703" s="156"/>
      <c r="AT703" s="156"/>
      <c r="AU703" s="156"/>
      <c r="AV703" s="156"/>
      <c r="AW703" s="156"/>
      <c r="AX703" s="242"/>
      <c r="AY703" s="243"/>
      <c r="AZ703" s="156">
        <f t="shared" si="37"/>
        <v>22</v>
      </c>
      <c r="BA703" s="156">
        <f t="shared" si="38"/>
        <v>22</v>
      </c>
      <c r="BB703" s="156">
        <f>VLOOKUP(A703,过21点!A:AS,45,0)</f>
        <v>0</v>
      </c>
      <c r="BC703" s="156">
        <f>VLOOKUP(A703,过21点!A:AT,46,0)</f>
        <v>0</v>
      </c>
      <c r="BD703" s="156"/>
      <c r="BE703" s="156">
        <f>VLOOKUP(A703,过21点!A:AV,48,0)</f>
        <v>0</v>
      </c>
      <c r="BF703" s="156"/>
      <c r="BG703" s="156"/>
    </row>
    <row r="704" customHeight="1" spans="1:59">
      <c r="A704" s="252" t="s">
        <v>9961</v>
      </c>
      <c r="B704" s="199" t="s">
        <v>53</v>
      </c>
      <c r="C704" s="199" t="s">
        <v>9962</v>
      </c>
      <c r="D704" s="199" t="s">
        <v>9963</v>
      </c>
      <c r="E704" s="144"/>
      <c r="F704" s="144"/>
      <c r="G704" s="144"/>
      <c r="H704" s="144"/>
      <c r="I704" s="144"/>
      <c r="J704" s="141"/>
      <c r="K704" s="141"/>
      <c r="L704" s="141"/>
      <c r="M704" s="141"/>
      <c r="N704" s="144"/>
      <c r="O704" s="144"/>
      <c r="P704" s="141"/>
      <c r="Q704" s="141"/>
      <c r="R704" s="143"/>
      <c r="S704" s="143"/>
      <c r="T704" s="143"/>
      <c r="U704" s="143"/>
      <c r="V704" s="143"/>
      <c r="W704" s="143"/>
      <c r="X704" s="143"/>
      <c r="Y704" s="141"/>
      <c r="Z704" s="141"/>
      <c r="AA704" s="141"/>
      <c r="AB704" s="144"/>
      <c r="AC704" s="144"/>
      <c r="AD704" s="141"/>
      <c r="AE704" s="141"/>
      <c r="AF704" s="141"/>
      <c r="AG704" s="141"/>
      <c r="AH704" s="141"/>
      <c r="AI704" s="144"/>
      <c r="AJ704" s="156"/>
      <c r="AK704" s="156"/>
      <c r="AL704" s="156">
        <f t="shared" si="36"/>
        <v>0</v>
      </c>
      <c r="AM704" s="156">
        <f>VLOOKUP(A704,匹配!E:L,8,0)</f>
        <v>0</v>
      </c>
      <c r="AN704" s="156">
        <f>VLOOKUP(A704,匹配!E:F,2,0)</f>
        <v>0</v>
      </c>
      <c r="AO704" s="156"/>
      <c r="AP704" s="156">
        <f>VLOOKUP(A704,匹配!E:H,4,0)</f>
        <v>0</v>
      </c>
      <c r="AQ704" s="156">
        <f>VLOOKUP(A704,匹配!E:N,10,0)</f>
        <v>0</v>
      </c>
      <c r="AR704" s="156">
        <f>VLOOKUP(A704,匹配!E:I,5,0)</f>
        <v>5</v>
      </c>
      <c r="AS704" s="156">
        <f>VLOOKUP(A704,匹配!E:K,7,0)</f>
        <v>0</v>
      </c>
      <c r="AT704" s="156"/>
      <c r="AU704" s="156">
        <f>VLOOKUP(A704,匹配!E:M,9,0)</f>
        <v>0</v>
      </c>
      <c r="AV704" s="156"/>
      <c r="AW704" s="156"/>
      <c r="AX704" s="242"/>
      <c r="AY704" s="243"/>
      <c r="AZ704" s="156">
        <f t="shared" si="37"/>
        <v>17</v>
      </c>
      <c r="BA704" s="156">
        <f t="shared" si="38"/>
        <v>17</v>
      </c>
      <c r="BB704" s="156">
        <f>VLOOKUP(A704,过21点!A:AS,45,0)</f>
        <v>0</v>
      </c>
      <c r="BC704" s="156">
        <f>VLOOKUP(A704,过21点!A:AT,46,0)</f>
        <v>0</v>
      </c>
      <c r="BD704" s="156"/>
      <c r="BE704" s="156">
        <f>VLOOKUP(A704,过21点!A:AV,48,0)</f>
        <v>0</v>
      </c>
      <c r="BF704" s="156"/>
      <c r="BG704" s="156"/>
    </row>
    <row r="705" customHeight="1" spans="1:59">
      <c r="A705" s="252" t="s">
        <v>9964</v>
      </c>
      <c r="B705" s="199" t="s">
        <v>53</v>
      </c>
      <c r="C705" s="199" t="s">
        <v>9962</v>
      </c>
      <c r="D705" s="199" t="s">
        <v>5852</v>
      </c>
      <c r="E705" s="144"/>
      <c r="F705" s="144"/>
      <c r="G705" s="144"/>
      <c r="H705" s="144"/>
      <c r="I705" s="144"/>
      <c r="J705" s="141"/>
      <c r="K705" s="141"/>
      <c r="L705" s="141"/>
      <c r="M705" s="141"/>
      <c r="N705" s="144"/>
      <c r="O705" s="144"/>
      <c r="P705" s="141"/>
      <c r="Q705" s="141"/>
      <c r="R705" s="141"/>
      <c r="S705" s="141"/>
      <c r="T705" s="141"/>
      <c r="U705" s="144"/>
      <c r="V705" s="144"/>
      <c r="W705" s="141"/>
      <c r="X705" s="141"/>
      <c r="Y705" s="141"/>
      <c r="Z705" s="141"/>
      <c r="AA705" s="141"/>
      <c r="AB705" s="144"/>
      <c r="AC705" s="144"/>
      <c r="AD705" s="141"/>
      <c r="AE705" s="141"/>
      <c r="AF705" s="141"/>
      <c r="AG705" s="141"/>
      <c r="AH705" s="141"/>
      <c r="AI705" s="144"/>
      <c r="AJ705" s="156"/>
      <c r="AK705" s="156"/>
      <c r="AL705" s="156">
        <f t="shared" si="36"/>
        <v>0</v>
      </c>
      <c r="AM705" s="156"/>
      <c r="AN705" s="156"/>
      <c r="AO705" s="156"/>
      <c r="AP705" s="156"/>
      <c r="AQ705" s="156"/>
      <c r="AR705" s="156"/>
      <c r="AS705" s="156"/>
      <c r="AT705" s="156"/>
      <c r="AU705" s="156"/>
      <c r="AV705" s="156"/>
      <c r="AW705" s="156"/>
      <c r="AX705" s="242"/>
      <c r="AY705" s="243"/>
      <c r="AZ705" s="156">
        <f t="shared" si="37"/>
        <v>22</v>
      </c>
      <c r="BA705" s="156">
        <f t="shared" si="38"/>
        <v>22</v>
      </c>
      <c r="BB705" s="156">
        <f>VLOOKUP(A705,过21点!A:AS,45,0)</f>
        <v>0</v>
      </c>
      <c r="BC705" s="156">
        <f>VLOOKUP(A705,过21点!A:AT,46,0)</f>
        <v>0</v>
      </c>
      <c r="BD705" s="156"/>
      <c r="BE705" s="156">
        <f>VLOOKUP(A705,过21点!A:AV,48,0)</f>
        <v>0</v>
      </c>
      <c r="BF705" s="156"/>
      <c r="BG705" s="156"/>
    </row>
    <row r="706" customHeight="1" spans="1:59">
      <c r="A706" s="252" t="s">
        <v>9965</v>
      </c>
      <c r="B706" s="199" t="s">
        <v>53</v>
      </c>
      <c r="C706" s="199" t="s">
        <v>9962</v>
      </c>
      <c r="D706" s="199" t="s">
        <v>5852</v>
      </c>
      <c r="E706" s="144"/>
      <c r="F706" s="144"/>
      <c r="G706" s="144"/>
      <c r="H706" s="144"/>
      <c r="I706" s="144"/>
      <c r="J706" s="141"/>
      <c r="K706" s="141"/>
      <c r="L706" s="141"/>
      <c r="M706" s="141"/>
      <c r="N706" s="144"/>
      <c r="O706" s="144"/>
      <c r="P706" s="141"/>
      <c r="Q706" s="141"/>
      <c r="R706" s="141"/>
      <c r="S706" s="141"/>
      <c r="T706" s="141"/>
      <c r="U706" s="144"/>
      <c r="V706" s="144"/>
      <c r="W706" s="141"/>
      <c r="X706" s="141"/>
      <c r="Y706" s="141"/>
      <c r="Z706" s="141"/>
      <c r="AA706" s="141"/>
      <c r="AB706" s="144"/>
      <c r="AC706" s="144"/>
      <c r="AD706" s="141"/>
      <c r="AE706" s="141"/>
      <c r="AF706" s="141"/>
      <c r="AG706" s="141"/>
      <c r="AH706" s="141"/>
      <c r="AI706" s="144"/>
      <c r="AJ706" s="156"/>
      <c r="AK706" s="156"/>
      <c r="AL706" s="156">
        <f t="shared" si="36"/>
        <v>0</v>
      </c>
      <c r="AM706" s="156"/>
      <c r="AN706" s="156"/>
      <c r="AO706" s="156"/>
      <c r="AP706" s="156"/>
      <c r="AQ706" s="156"/>
      <c r="AR706" s="156"/>
      <c r="AS706" s="156"/>
      <c r="AT706" s="156"/>
      <c r="AU706" s="156"/>
      <c r="AV706" s="156"/>
      <c r="AW706" s="156"/>
      <c r="AX706" s="242"/>
      <c r="AY706" s="243"/>
      <c r="AZ706" s="156">
        <f t="shared" si="37"/>
        <v>22</v>
      </c>
      <c r="BA706" s="156">
        <f t="shared" si="38"/>
        <v>22</v>
      </c>
      <c r="BB706" s="156">
        <f>VLOOKUP(A706,过21点!A:AS,45,0)</f>
        <v>0</v>
      </c>
      <c r="BC706" s="156">
        <f>VLOOKUP(A706,过21点!A:AT,46,0)</f>
        <v>0</v>
      </c>
      <c r="BD706" s="156"/>
      <c r="BE706" s="156">
        <f>VLOOKUP(A706,过21点!A:AV,48,0)</f>
        <v>0</v>
      </c>
      <c r="BF706" s="156"/>
      <c r="BG706" s="156"/>
    </row>
    <row r="707" customHeight="1" spans="1:59">
      <c r="A707" s="252" t="s">
        <v>9966</v>
      </c>
      <c r="B707" s="199" t="s">
        <v>53</v>
      </c>
      <c r="C707" s="199" t="s">
        <v>9962</v>
      </c>
      <c r="D707" s="199" t="s">
        <v>9963</v>
      </c>
      <c r="E707" s="144"/>
      <c r="F707" s="144"/>
      <c r="G707" s="144"/>
      <c r="H707" s="144"/>
      <c r="I707" s="144"/>
      <c r="J707" s="141"/>
      <c r="K707" s="141"/>
      <c r="L707" s="141"/>
      <c r="M707" s="141"/>
      <c r="N707" s="144"/>
      <c r="O707" s="144"/>
      <c r="P707" s="141"/>
      <c r="Q707" s="141"/>
      <c r="R707" s="141"/>
      <c r="S707" s="141"/>
      <c r="T707" s="141"/>
      <c r="U707" s="144"/>
      <c r="V707" s="144"/>
      <c r="W707" s="141"/>
      <c r="X707" s="141"/>
      <c r="Y707" s="141"/>
      <c r="Z707" s="143"/>
      <c r="AA707" s="143"/>
      <c r="AB707" s="143"/>
      <c r="AC707" s="143"/>
      <c r="AD707" s="143"/>
      <c r="AE707" s="143"/>
      <c r="AF707" s="143"/>
      <c r="AG707" s="141"/>
      <c r="AH707" s="141"/>
      <c r="AI707" s="144"/>
      <c r="AJ707" s="156"/>
      <c r="AK707" s="156"/>
      <c r="AL707" s="156">
        <f t="shared" si="36"/>
        <v>0</v>
      </c>
      <c r="AM707" s="156">
        <f>VLOOKUP(A707,匹配!E:L,8,0)</f>
        <v>0</v>
      </c>
      <c r="AN707" s="156">
        <f>VLOOKUP(A707,匹配!E:F,2,0)</f>
        <v>0</v>
      </c>
      <c r="AO707" s="156"/>
      <c r="AP707" s="156">
        <f>VLOOKUP(A707,匹配!E:H,4,0)</f>
        <v>0</v>
      </c>
      <c r="AQ707" s="156">
        <f>VLOOKUP(A707,匹配!E:N,10,0)</f>
        <v>0</v>
      </c>
      <c r="AR707" s="156">
        <f>VLOOKUP(A707,匹配!E:I,5,0)</f>
        <v>5</v>
      </c>
      <c r="AS707" s="156">
        <f>VLOOKUP(A707,匹配!E:K,7,0)</f>
        <v>0</v>
      </c>
      <c r="AT707" s="156"/>
      <c r="AU707" s="156">
        <f>VLOOKUP(A707,匹配!E:M,9,0)</f>
        <v>0</v>
      </c>
      <c r="AV707" s="156"/>
      <c r="AW707" s="156"/>
      <c r="AX707" s="242"/>
      <c r="AY707" s="243"/>
      <c r="AZ707" s="156">
        <f t="shared" si="37"/>
        <v>17</v>
      </c>
      <c r="BA707" s="156">
        <f t="shared" si="38"/>
        <v>17</v>
      </c>
      <c r="BB707" s="156">
        <f>VLOOKUP(A707,过21点!A:AS,45,0)</f>
        <v>0</v>
      </c>
      <c r="BC707" s="156">
        <f>VLOOKUP(A707,过21点!A:AT,46,0)</f>
        <v>0</v>
      </c>
      <c r="BD707" s="156"/>
      <c r="BE707" s="156">
        <f>VLOOKUP(A707,过21点!A:AV,48,0)</f>
        <v>0</v>
      </c>
      <c r="BF707" s="156"/>
      <c r="BG707" s="156"/>
    </row>
    <row r="708" customHeight="1" spans="1:59">
      <c r="A708" s="252" t="s">
        <v>9967</v>
      </c>
      <c r="B708" s="199" t="s">
        <v>53</v>
      </c>
      <c r="C708" s="199" t="s">
        <v>9962</v>
      </c>
      <c r="D708" s="199" t="s">
        <v>9963</v>
      </c>
      <c r="E708" s="144"/>
      <c r="F708" s="144"/>
      <c r="G708" s="144"/>
      <c r="H708" s="144"/>
      <c r="I708" s="144"/>
      <c r="J708" s="141"/>
      <c r="K708" s="141"/>
      <c r="L708" s="141"/>
      <c r="M708" s="141"/>
      <c r="N708" s="144"/>
      <c r="O708" s="144"/>
      <c r="P708" s="141"/>
      <c r="Q708" s="141"/>
      <c r="R708" s="141"/>
      <c r="S708" s="141"/>
      <c r="T708" s="141"/>
      <c r="U708" s="144"/>
      <c r="V708" s="144"/>
      <c r="W708" s="141"/>
      <c r="X708" s="141"/>
      <c r="Y708" s="141"/>
      <c r="Z708" s="141"/>
      <c r="AA708" s="141"/>
      <c r="AB708" s="144"/>
      <c r="AC708" s="144"/>
      <c r="AD708" s="141"/>
      <c r="AE708" s="141"/>
      <c r="AF708" s="141"/>
      <c r="AG708" s="141"/>
      <c r="AH708" s="141"/>
      <c r="AI708" s="144"/>
      <c r="AJ708" s="156"/>
      <c r="AK708" s="156"/>
      <c r="AL708" s="156">
        <f t="shared" si="36"/>
        <v>0</v>
      </c>
      <c r="AM708" s="156"/>
      <c r="AN708" s="156"/>
      <c r="AO708" s="156"/>
      <c r="AP708" s="156"/>
      <c r="AQ708" s="156"/>
      <c r="AR708" s="156"/>
      <c r="AS708" s="156"/>
      <c r="AT708" s="156"/>
      <c r="AU708" s="156"/>
      <c r="AV708" s="156"/>
      <c r="AW708" s="156"/>
      <c r="AX708" s="242"/>
      <c r="AY708" s="243"/>
      <c r="AZ708" s="156">
        <f t="shared" si="37"/>
        <v>22</v>
      </c>
      <c r="BA708" s="156">
        <f t="shared" si="38"/>
        <v>22</v>
      </c>
      <c r="BB708" s="156">
        <f>VLOOKUP(A708,过21点!A:AS,45,0)</f>
        <v>0</v>
      </c>
      <c r="BC708" s="156">
        <f>VLOOKUP(A708,过21点!A:AT,46,0)</f>
        <v>0</v>
      </c>
      <c r="BD708" s="156"/>
      <c r="BE708" s="156">
        <f>VLOOKUP(A708,过21点!A:AV,48,0)</f>
        <v>0</v>
      </c>
      <c r="BF708" s="156"/>
      <c r="BG708" s="156"/>
    </row>
    <row r="709" customHeight="1" spans="1:59">
      <c r="A709" s="252" t="s">
        <v>9968</v>
      </c>
      <c r="B709" s="199" t="s">
        <v>53</v>
      </c>
      <c r="C709" s="199" t="s">
        <v>9969</v>
      </c>
      <c r="D709" s="199" t="s">
        <v>5857</v>
      </c>
      <c r="E709" s="144"/>
      <c r="F709" s="144"/>
      <c r="G709" s="144"/>
      <c r="H709" s="144"/>
      <c r="I709" s="144"/>
      <c r="J709" s="141"/>
      <c r="K709" s="141"/>
      <c r="L709" s="141"/>
      <c r="M709" s="141"/>
      <c r="N709" s="144"/>
      <c r="O709" s="144"/>
      <c r="P709" s="141"/>
      <c r="Q709" s="141"/>
      <c r="R709" s="141"/>
      <c r="S709" s="141"/>
      <c r="T709" s="141"/>
      <c r="U709" s="144"/>
      <c r="V709" s="144"/>
      <c r="W709" s="141"/>
      <c r="X709" s="141"/>
      <c r="Y709" s="141"/>
      <c r="Z709" s="141"/>
      <c r="AA709" s="141"/>
      <c r="AB709" s="144"/>
      <c r="AC709" s="144"/>
      <c r="AD709" s="141"/>
      <c r="AE709" s="141"/>
      <c r="AF709" s="141"/>
      <c r="AG709" s="141"/>
      <c r="AH709" s="141"/>
      <c r="AI709" s="144"/>
      <c r="AJ709" s="156"/>
      <c r="AK709" s="156"/>
      <c r="AL709" s="156">
        <f t="shared" si="36"/>
        <v>0</v>
      </c>
      <c r="AM709" s="156"/>
      <c r="AN709" s="156"/>
      <c r="AO709" s="156"/>
      <c r="AP709" s="156"/>
      <c r="AQ709" s="156"/>
      <c r="AR709" s="156"/>
      <c r="AS709" s="156"/>
      <c r="AT709" s="156"/>
      <c r="AU709" s="156"/>
      <c r="AV709" s="156"/>
      <c r="AW709" s="156"/>
      <c r="AX709" s="242"/>
      <c r="AY709" s="243"/>
      <c r="AZ709" s="156">
        <f t="shared" si="37"/>
        <v>22</v>
      </c>
      <c r="BA709" s="156">
        <f t="shared" si="38"/>
        <v>22</v>
      </c>
      <c r="BB709" s="156">
        <f>VLOOKUP(A709,过21点!A:AS,45,0)</f>
        <v>0</v>
      </c>
      <c r="BC709" s="156">
        <f>VLOOKUP(A709,过21点!A:AT,46,0)</f>
        <v>0</v>
      </c>
      <c r="BD709" s="156"/>
      <c r="BE709" s="156">
        <f>VLOOKUP(A709,过21点!A:AV,48,0)</f>
        <v>0</v>
      </c>
      <c r="BF709" s="156"/>
      <c r="BG709" s="156"/>
    </row>
    <row r="710" customHeight="1" spans="1:59">
      <c r="A710" s="199" t="s">
        <v>9970</v>
      </c>
      <c r="B710" s="199" t="s">
        <v>53</v>
      </c>
      <c r="C710" s="199" t="s">
        <v>9971</v>
      </c>
      <c r="D710" s="199" t="s">
        <v>709</v>
      </c>
      <c r="E710" s="144" t="s">
        <v>9972</v>
      </c>
      <c r="F710" s="144" t="s">
        <v>9356</v>
      </c>
      <c r="G710" s="144"/>
      <c r="H710" s="144"/>
      <c r="I710" s="144" t="s">
        <v>773</v>
      </c>
      <c r="J710" s="144" t="s">
        <v>714</v>
      </c>
      <c r="K710" s="144" t="s">
        <v>7789</v>
      </c>
      <c r="L710" s="144" t="s">
        <v>9973</v>
      </c>
      <c r="M710" s="144" t="s">
        <v>1588</v>
      </c>
      <c r="N710" s="144"/>
      <c r="O710" s="144"/>
      <c r="P710" s="144" t="s">
        <v>9974</v>
      </c>
      <c r="Q710" s="144" t="s">
        <v>1563</v>
      </c>
      <c r="R710" s="144" t="s">
        <v>9975</v>
      </c>
      <c r="S710" s="143" t="s">
        <v>869</v>
      </c>
      <c r="T710" s="144" t="s">
        <v>9374</v>
      </c>
      <c r="U710" s="144"/>
      <c r="V710" s="144"/>
      <c r="W710" s="144" t="s">
        <v>9345</v>
      </c>
      <c r="X710" s="144" t="s">
        <v>4182</v>
      </c>
      <c r="Y710" s="144" t="s">
        <v>7856</v>
      </c>
      <c r="Z710" s="144" t="s">
        <v>9976</v>
      </c>
      <c r="AA710" s="144" t="s">
        <v>9977</v>
      </c>
      <c r="AB710" s="144"/>
      <c r="AC710" s="144"/>
      <c r="AD710" s="144" t="s">
        <v>5477</v>
      </c>
      <c r="AE710" s="144" t="s">
        <v>9978</v>
      </c>
      <c r="AF710" s="144" t="s">
        <v>9979</v>
      </c>
      <c r="AG710" s="144" t="s">
        <v>9384</v>
      </c>
      <c r="AH710" s="144" t="s">
        <v>5477</v>
      </c>
      <c r="AI710" s="144"/>
      <c r="AJ710" s="156"/>
      <c r="AK710" s="156">
        <f>VLOOKUP(A710,匹配!A:B,2,0)</f>
        <v>1</v>
      </c>
      <c r="AL710" s="156">
        <f t="shared" si="36"/>
        <v>1</v>
      </c>
      <c r="AM710" s="156"/>
      <c r="AN710" s="156"/>
      <c r="AO710" s="156"/>
      <c r="AP710" s="156"/>
      <c r="AQ710" s="156"/>
      <c r="AR710" s="156"/>
      <c r="AS710" s="156"/>
      <c r="AT710" s="156"/>
      <c r="AU710" s="156"/>
      <c r="AV710" s="156"/>
      <c r="AW710" s="156"/>
      <c r="AX710" s="242"/>
      <c r="AY710" s="243"/>
      <c r="AZ710" s="156">
        <f t="shared" si="37"/>
        <v>22</v>
      </c>
      <c r="BA710" s="156">
        <f t="shared" si="38"/>
        <v>22</v>
      </c>
      <c r="BB710" s="156">
        <f>VLOOKUP(A710,过21点!A:AS,45,0)</f>
        <v>0</v>
      </c>
      <c r="BC710" s="156">
        <f>VLOOKUP(A710,过21点!A:AT,46,0)</f>
        <v>0</v>
      </c>
      <c r="BD710" s="156"/>
      <c r="BE710" s="156">
        <f>VLOOKUP(A710,过21点!A:AV,48,0)</f>
        <v>0</v>
      </c>
      <c r="BF710" s="156"/>
      <c r="BG710" s="156"/>
    </row>
    <row r="711" customHeight="1" spans="1:59">
      <c r="A711" s="199" t="s">
        <v>9980</v>
      </c>
      <c r="B711" s="199" t="s">
        <v>53</v>
      </c>
      <c r="C711" s="199" t="s">
        <v>9971</v>
      </c>
      <c r="D711" s="199" t="s">
        <v>9981</v>
      </c>
      <c r="E711" s="144" t="s">
        <v>1895</v>
      </c>
      <c r="F711" s="144" t="s">
        <v>656</v>
      </c>
      <c r="G711" s="144"/>
      <c r="H711" s="144"/>
      <c r="I711" s="144" t="s">
        <v>9982</v>
      </c>
      <c r="J711" s="144" t="s">
        <v>1546</v>
      </c>
      <c r="K711" s="144" t="s">
        <v>9453</v>
      </c>
      <c r="L711" s="144" t="s">
        <v>469</v>
      </c>
      <c r="M711" s="144" t="s">
        <v>8160</v>
      </c>
      <c r="N711" s="144"/>
      <c r="O711" s="144"/>
      <c r="P711" s="144" t="s">
        <v>1576</v>
      </c>
      <c r="Q711" s="144" t="s">
        <v>6835</v>
      </c>
      <c r="R711" s="144" t="s">
        <v>8458</v>
      </c>
      <c r="S711" s="144" t="s">
        <v>9983</v>
      </c>
      <c r="T711" s="144" t="s">
        <v>9984</v>
      </c>
      <c r="U711" s="144"/>
      <c r="V711" s="144"/>
      <c r="W711" s="144" t="s">
        <v>9385</v>
      </c>
      <c r="X711" s="144" t="s">
        <v>3937</v>
      </c>
      <c r="Y711" s="144" t="s">
        <v>4103</v>
      </c>
      <c r="Z711" s="144" t="s">
        <v>8468</v>
      </c>
      <c r="AA711" s="144" t="s">
        <v>635</v>
      </c>
      <c r="AB711" s="144"/>
      <c r="AC711" s="144"/>
      <c r="AD711" s="144" t="s">
        <v>7791</v>
      </c>
      <c r="AE711" s="144" t="s">
        <v>1639</v>
      </c>
      <c r="AF711" s="144" t="s">
        <v>1475</v>
      </c>
      <c r="AG711" s="144" t="s">
        <v>9985</v>
      </c>
      <c r="AH711" s="144" t="s">
        <v>7914</v>
      </c>
      <c r="AI711" s="144"/>
      <c r="AJ711" s="156"/>
      <c r="AK711" s="156"/>
      <c r="AL711" s="156">
        <f t="shared" si="36"/>
        <v>0</v>
      </c>
      <c r="AM711" s="156"/>
      <c r="AN711" s="156"/>
      <c r="AO711" s="156"/>
      <c r="AP711" s="156"/>
      <c r="AQ711" s="156"/>
      <c r="AR711" s="156"/>
      <c r="AS711" s="156"/>
      <c r="AT711" s="156"/>
      <c r="AU711" s="156"/>
      <c r="AV711" s="156"/>
      <c r="AW711" s="156"/>
      <c r="AX711" s="242"/>
      <c r="AY711" s="243"/>
      <c r="AZ711" s="156">
        <f t="shared" si="37"/>
        <v>22</v>
      </c>
      <c r="BA711" s="156">
        <f t="shared" si="38"/>
        <v>22</v>
      </c>
      <c r="BB711" s="156">
        <f>VLOOKUP(A711,过21点!A:AS,45,0)</f>
        <v>0</v>
      </c>
      <c r="BC711" s="156">
        <f>VLOOKUP(A711,过21点!A:AT,46,0)</f>
        <v>0</v>
      </c>
      <c r="BD711" s="156"/>
      <c r="BE711" s="156">
        <f>VLOOKUP(A711,过21点!A:AV,48,0)</f>
        <v>0</v>
      </c>
      <c r="BF711" s="156"/>
      <c r="BG711" s="156"/>
    </row>
    <row r="712" customHeight="1" spans="1:59">
      <c r="A712" s="199" t="s">
        <v>9986</v>
      </c>
      <c r="B712" s="199" t="s">
        <v>53</v>
      </c>
      <c r="C712" s="199" t="s">
        <v>9971</v>
      </c>
      <c r="D712" s="199" t="s">
        <v>9981</v>
      </c>
      <c r="E712" s="144" t="s">
        <v>9987</v>
      </c>
      <c r="F712" s="144" t="s">
        <v>6747</v>
      </c>
      <c r="G712" s="144"/>
      <c r="H712" s="144"/>
      <c r="I712" s="144" t="s">
        <v>9988</v>
      </c>
      <c r="J712" s="144" t="s">
        <v>9989</v>
      </c>
      <c r="K712" s="144" t="s">
        <v>9990</v>
      </c>
      <c r="L712" s="144" t="s">
        <v>9991</v>
      </c>
      <c r="M712" s="144" t="s">
        <v>8808</v>
      </c>
      <c r="N712" s="144"/>
      <c r="O712" s="144"/>
      <c r="P712" s="144" t="s">
        <v>9992</v>
      </c>
      <c r="Q712" s="144" t="s">
        <v>6475</v>
      </c>
      <c r="R712" s="144" t="s">
        <v>9993</v>
      </c>
      <c r="S712" s="144" t="s">
        <v>1899</v>
      </c>
      <c r="T712" s="144" t="s">
        <v>9994</v>
      </c>
      <c r="U712" s="144"/>
      <c r="V712" s="144"/>
      <c r="W712" s="144" t="s">
        <v>9995</v>
      </c>
      <c r="X712" s="144" t="s">
        <v>9996</v>
      </c>
      <c r="Y712" s="144" t="s">
        <v>5198</v>
      </c>
      <c r="Z712" s="144" t="s">
        <v>6473</v>
      </c>
      <c r="AA712" s="144" t="s">
        <v>4711</v>
      </c>
      <c r="AB712" s="144"/>
      <c r="AC712" s="144"/>
      <c r="AD712" s="144" t="s">
        <v>5198</v>
      </c>
      <c r="AE712" s="144" t="s">
        <v>9997</v>
      </c>
      <c r="AF712" s="144" t="s">
        <v>9998</v>
      </c>
      <c r="AG712" s="144" t="s">
        <v>9999</v>
      </c>
      <c r="AH712" s="144" t="s">
        <v>6473</v>
      </c>
      <c r="AI712" s="144"/>
      <c r="AJ712" s="156"/>
      <c r="AK712" s="156"/>
      <c r="AL712" s="156">
        <f t="shared" si="36"/>
        <v>0</v>
      </c>
      <c r="AM712" s="156"/>
      <c r="AN712" s="156"/>
      <c r="AO712" s="156"/>
      <c r="AP712" s="156"/>
      <c r="AQ712" s="156"/>
      <c r="AR712" s="156"/>
      <c r="AS712" s="156"/>
      <c r="AT712" s="156"/>
      <c r="AU712" s="156"/>
      <c r="AV712" s="156"/>
      <c r="AW712" s="156"/>
      <c r="AX712" s="242"/>
      <c r="AY712" s="243"/>
      <c r="AZ712" s="156">
        <f t="shared" si="37"/>
        <v>22</v>
      </c>
      <c r="BA712" s="156">
        <f t="shared" si="38"/>
        <v>22</v>
      </c>
      <c r="BB712" s="156">
        <f>VLOOKUP(A712,过21点!A:AS,45,0)</f>
        <v>0</v>
      </c>
      <c r="BC712" s="156">
        <f>VLOOKUP(A712,过21点!A:AT,46,0)</f>
        <v>0</v>
      </c>
      <c r="BD712" s="156"/>
      <c r="BE712" s="156">
        <f>VLOOKUP(A712,过21点!A:AV,48,0)</f>
        <v>0</v>
      </c>
      <c r="BF712" s="156"/>
      <c r="BG712" s="156"/>
    </row>
    <row r="713" customHeight="1" spans="1:59">
      <c r="A713" s="199" t="s">
        <v>10000</v>
      </c>
      <c r="B713" s="199" t="s">
        <v>53</v>
      </c>
      <c r="C713" s="199" t="s">
        <v>9971</v>
      </c>
      <c r="D713" s="199" t="s">
        <v>709</v>
      </c>
      <c r="E713" s="144" t="s">
        <v>10001</v>
      </c>
      <c r="F713" s="143" t="s">
        <v>9575</v>
      </c>
      <c r="G713" s="144"/>
      <c r="H713" s="144"/>
      <c r="I713" s="143" t="s">
        <v>5475</v>
      </c>
      <c r="J713" s="143"/>
      <c r="K713" s="143" t="s">
        <v>10002</v>
      </c>
      <c r="L713" s="144" t="s">
        <v>10003</v>
      </c>
      <c r="M713" s="144" t="s">
        <v>10004</v>
      </c>
      <c r="N713" s="144"/>
      <c r="O713" s="144"/>
      <c r="P713" s="144" t="s">
        <v>1465</v>
      </c>
      <c r="Q713" s="144" t="s">
        <v>6743</v>
      </c>
      <c r="R713" s="142" t="s">
        <v>6770</v>
      </c>
      <c r="S713" s="144" t="s">
        <v>1528</v>
      </c>
      <c r="T713" s="144" t="s">
        <v>4656</v>
      </c>
      <c r="U713" s="144"/>
      <c r="V713" s="144"/>
      <c r="W713" s="143" t="s">
        <v>10005</v>
      </c>
      <c r="X713" s="143" t="s">
        <v>797</v>
      </c>
      <c r="Y713" s="144" t="s">
        <v>10006</v>
      </c>
      <c r="Z713" s="142" t="s">
        <v>10007</v>
      </c>
      <c r="AA713" s="144" t="s">
        <v>10008</v>
      </c>
      <c r="AB713" s="144"/>
      <c r="AC713" s="144"/>
      <c r="AD713" s="144" t="s">
        <v>2704</v>
      </c>
      <c r="AE713" s="144" t="s">
        <v>1768</v>
      </c>
      <c r="AF713" s="144" t="s">
        <v>6743</v>
      </c>
      <c r="AG713" s="144" t="s">
        <v>805</v>
      </c>
      <c r="AH713" s="144" t="s">
        <v>10009</v>
      </c>
      <c r="AI713" s="144"/>
      <c r="AJ713" s="156">
        <v>2</v>
      </c>
      <c r="AK713" s="156">
        <f>VLOOKUP(A713,匹配!A:B,2,0)</f>
        <v>2</v>
      </c>
      <c r="AL713" s="156">
        <f t="shared" si="36"/>
        <v>4</v>
      </c>
      <c r="AM713" s="156">
        <f>VLOOKUP(A713,匹配!E:L,8,0)</f>
        <v>1.375</v>
      </c>
      <c r="AN713" s="156">
        <f>VLOOKUP(A713,匹配!E:F,2,0)</f>
        <v>0</v>
      </c>
      <c r="AO713" s="156"/>
      <c r="AP713" s="156">
        <f>VLOOKUP(A713,匹配!E:H,4,0)</f>
        <v>0</v>
      </c>
      <c r="AQ713" s="156">
        <f>VLOOKUP(A713,匹配!E:N,10,0)</f>
        <v>0</v>
      </c>
      <c r="AR713" s="156">
        <f>VLOOKUP(A713,匹配!E:I,5,0)</f>
        <v>0</v>
      </c>
      <c r="AS713" s="156">
        <f>VLOOKUP(A713,匹配!E:K,7,0)</f>
        <v>0</v>
      </c>
      <c r="AT713" s="156"/>
      <c r="AU713" s="156">
        <f>VLOOKUP(A713,匹配!E:M,9,0)</f>
        <v>0</v>
      </c>
      <c r="AV713" s="156"/>
      <c r="AW713" s="156"/>
      <c r="AX713" s="242"/>
      <c r="AY713" s="243"/>
      <c r="AZ713" s="156">
        <f t="shared" si="37"/>
        <v>20.625</v>
      </c>
      <c r="BA713" s="156">
        <f t="shared" si="38"/>
        <v>20.625</v>
      </c>
      <c r="BB713" s="156">
        <f>VLOOKUP(A713,过21点!A:AS,45,0)</f>
        <v>0</v>
      </c>
      <c r="BC713" s="156">
        <f>VLOOKUP(A713,过21点!A:AT,46,0)</f>
        <v>1</v>
      </c>
      <c r="BD713" s="156"/>
      <c r="BE713" s="156">
        <f>VLOOKUP(A713,过21点!A:AV,48,0)</f>
        <v>0</v>
      </c>
      <c r="BF713" s="156"/>
      <c r="BG713" s="156"/>
    </row>
    <row r="714" customHeight="1" spans="1:59">
      <c r="A714" s="199" t="s">
        <v>10010</v>
      </c>
      <c r="B714" s="199" t="s">
        <v>53</v>
      </c>
      <c r="C714" s="199" t="s">
        <v>9971</v>
      </c>
      <c r="D714" s="199" t="s">
        <v>709</v>
      </c>
      <c r="E714" s="143"/>
      <c r="F714" s="144" t="s">
        <v>1641</v>
      </c>
      <c r="G714" s="144"/>
      <c r="H714" s="144"/>
      <c r="I714" s="144" t="s">
        <v>10011</v>
      </c>
      <c r="J714" s="144" t="s">
        <v>10012</v>
      </c>
      <c r="K714" s="144" t="s">
        <v>10013</v>
      </c>
      <c r="L714" s="144" t="s">
        <v>1728</v>
      </c>
      <c r="M714" s="144" t="s">
        <v>1728</v>
      </c>
      <c r="N714" s="144"/>
      <c r="O714" s="144"/>
      <c r="P714" s="143"/>
      <c r="Q714" s="143" t="s">
        <v>1531</v>
      </c>
      <c r="R714" s="144" t="s">
        <v>1641</v>
      </c>
      <c r="S714" s="144" t="s">
        <v>10014</v>
      </c>
      <c r="T714" s="144" t="s">
        <v>1693</v>
      </c>
      <c r="U714" s="144"/>
      <c r="V714" s="144"/>
      <c r="W714" s="144" t="s">
        <v>10015</v>
      </c>
      <c r="X714" s="144" t="s">
        <v>1768</v>
      </c>
      <c r="Y714" s="143"/>
      <c r="Z714" s="144" t="s">
        <v>10016</v>
      </c>
      <c r="AA714" s="144" t="s">
        <v>6764</v>
      </c>
      <c r="AB714" s="144"/>
      <c r="AC714" s="144"/>
      <c r="AD714" s="144" t="s">
        <v>5754</v>
      </c>
      <c r="AE714" s="144" t="s">
        <v>7824</v>
      </c>
      <c r="AF714" s="144" t="s">
        <v>7824</v>
      </c>
      <c r="AG714" s="143" t="s">
        <v>7879</v>
      </c>
      <c r="AH714" s="144" t="s">
        <v>10017</v>
      </c>
      <c r="AI714" s="144"/>
      <c r="AJ714" s="156"/>
      <c r="AK714" s="156">
        <f>VLOOKUP(A714,匹配!A:B,2,0)</f>
        <v>2</v>
      </c>
      <c r="AL714" s="156">
        <f t="shared" si="36"/>
        <v>2</v>
      </c>
      <c r="AM714" s="156">
        <f>VLOOKUP(A714,匹配!E:L,8,0)</f>
        <v>3</v>
      </c>
      <c r="AN714" s="156">
        <f>VLOOKUP(A714,匹配!E:F,2,0)</f>
        <v>0</v>
      </c>
      <c r="AO714" s="156"/>
      <c r="AP714" s="156">
        <f>VLOOKUP(A714,匹配!E:H,4,0)</f>
        <v>0</v>
      </c>
      <c r="AQ714" s="156">
        <f>VLOOKUP(A714,匹配!E:N,10,0)</f>
        <v>0</v>
      </c>
      <c r="AR714" s="156">
        <f>VLOOKUP(A714,匹配!E:I,5,0)</f>
        <v>0</v>
      </c>
      <c r="AS714" s="156">
        <f>VLOOKUP(A714,匹配!E:K,7,0)</f>
        <v>0</v>
      </c>
      <c r="AT714" s="156"/>
      <c r="AU714" s="156">
        <f>VLOOKUP(A714,匹配!E:M,9,0)</f>
        <v>0</v>
      </c>
      <c r="AV714" s="156"/>
      <c r="AW714" s="156"/>
      <c r="AX714" s="242"/>
      <c r="AY714" s="243"/>
      <c r="AZ714" s="156">
        <f t="shared" si="37"/>
        <v>19</v>
      </c>
      <c r="BA714" s="156">
        <f t="shared" si="38"/>
        <v>19</v>
      </c>
      <c r="BB714" s="156">
        <f>VLOOKUP(A714,过21点!A:AS,45,0)</f>
        <v>0</v>
      </c>
      <c r="BC714" s="156">
        <f>VLOOKUP(A714,过21点!A:AT,46,0)</f>
        <v>0</v>
      </c>
      <c r="BD714" s="156"/>
      <c r="BE714" s="156">
        <f>VLOOKUP(A714,过21点!A:AV,48,0)</f>
        <v>0</v>
      </c>
      <c r="BF714" s="156"/>
      <c r="BG714" s="156"/>
    </row>
    <row r="715" customHeight="1" spans="1:59">
      <c r="A715" s="199" t="s">
        <v>10018</v>
      </c>
      <c r="B715" s="199" t="s">
        <v>53</v>
      </c>
      <c r="C715" s="199" t="s">
        <v>9971</v>
      </c>
      <c r="D715" s="199" t="s">
        <v>9981</v>
      </c>
      <c r="E715" s="144" t="s">
        <v>865</v>
      </c>
      <c r="F715" s="144" t="s">
        <v>1006</v>
      </c>
      <c r="G715" s="144"/>
      <c r="H715" s="144"/>
      <c r="I715" s="144" t="s">
        <v>6899</v>
      </c>
      <c r="J715" s="144" t="s">
        <v>10019</v>
      </c>
      <c r="K715" s="144" t="s">
        <v>10020</v>
      </c>
      <c r="L715" s="144" t="s">
        <v>7899</v>
      </c>
      <c r="M715" s="144" t="s">
        <v>366</v>
      </c>
      <c r="N715" s="144"/>
      <c r="O715" s="144"/>
      <c r="P715" s="144" t="s">
        <v>10021</v>
      </c>
      <c r="Q715" s="144" t="s">
        <v>1617</v>
      </c>
      <c r="R715" s="144" t="s">
        <v>9975</v>
      </c>
      <c r="S715" s="144" t="s">
        <v>903</v>
      </c>
      <c r="T715" s="144" t="s">
        <v>1591</v>
      </c>
      <c r="U715" s="144"/>
      <c r="V715" s="144"/>
      <c r="W715" s="144" t="s">
        <v>10022</v>
      </c>
      <c r="X715" s="144" t="s">
        <v>10023</v>
      </c>
      <c r="Y715" s="144" t="s">
        <v>1727</v>
      </c>
      <c r="Z715" s="144" t="s">
        <v>1635</v>
      </c>
      <c r="AA715" s="143" t="s">
        <v>10024</v>
      </c>
      <c r="AB715" s="144"/>
      <c r="AC715" s="144"/>
      <c r="AD715" s="144" t="s">
        <v>9749</v>
      </c>
      <c r="AE715" s="144" t="s">
        <v>902</v>
      </c>
      <c r="AF715" s="144" t="s">
        <v>1616</v>
      </c>
      <c r="AG715" s="144" t="s">
        <v>1616</v>
      </c>
      <c r="AH715" s="144" t="s">
        <v>779</v>
      </c>
      <c r="AI715" s="144"/>
      <c r="AJ715" s="156"/>
      <c r="AK715" s="156"/>
      <c r="AL715" s="156">
        <f t="shared" si="36"/>
        <v>0</v>
      </c>
      <c r="AM715" s="156">
        <f>VLOOKUP(A715,匹配!E:L,8,0)</f>
        <v>0.125</v>
      </c>
      <c r="AN715" s="156">
        <f>VLOOKUP(A715,匹配!E:F,2,0)</f>
        <v>0</v>
      </c>
      <c r="AO715" s="156"/>
      <c r="AP715" s="156">
        <f>VLOOKUP(A715,匹配!E:H,4,0)</f>
        <v>0</v>
      </c>
      <c r="AQ715" s="156">
        <f>VLOOKUP(A715,匹配!E:N,10,0)</f>
        <v>0</v>
      </c>
      <c r="AR715" s="156">
        <f>VLOOKUP(A715,匹配!E:I,5,0)</f>
        <v>0</v>
      </c>
      <c r="AS715" s="156">
        <f>VLOOKUP(A715,匹配!E:K,7,0)</f>
        <v>0</v>
      </c>
      <c r="AT715" s="156"/>
      <c r="AU715" s="156">
        <f>VLOOKUP(A715,匹配!E:M,9,0)</f>
        <v>0</v>
      </c>
      <c r="AV715" s="156"/>
      <c r="AW715" s="156"/>
      <c r="AX715" s="242"/>
      <c r="AY715" s="243"/>
      <c r="AZ715" s="156">
        <f t="shared" si="37"/>
        <v>21.875</v>
      </c>
      <c r="BA715" s="156">
        <f t="shared" si="38"/>
        <v>21.875</v>
      </c>
      <c r="BB715" s="156">
        <f>VLOOKUP(A715,过21点!A:AS,45,0)</f>
        <v>2</v>
      </c>
      <c r="BC715" s="156">
        <f>VLOOKUP(A715,过21点!A:AT,46,0)</f>
        <v>3</v>
      </c>
      <c r="BD715" s="156"/>
      <c r="BE715" s="156">
        <f>VLOOKUP(A715,过21点!A:AV,48,0)</f>
        <v>0</v>
      </c>
      <c r="BF715" s="156"/>
      <c r="BG715" s="156"/>
    </row>
    <row r="716" customHeight="1" spans="1:59">
      <c r="A716" s="199" t="s">
        <v>10025</v>
      </c>
      <c r="B716" s="199" t="s">
        <v>53</v>
      </c>
      <c r="C716" s="199" t="s">
        <v>9971</v>
      </c>
      <c r="D716" s="199" t="s">
        <v>9981</v>
      </c>
      <c r="E716" s="144" t="s">
        <v>452</v>
      </c>
      <c r="F716" s="144" t="s">
        <v>2852</v>
      </c>
      <c r="G716" s="144"/>
      <c r="H716" s="144"/>
      <c r="I716" s="144" t="s">
        <v>2413</v>
      </c>
      <c r="J716" s="144" t="s">
        <v>10026</v>
      </c>
      <c r="K716" s="144" t="s">
        <v>394</v>
      </c>
      <c r="L716" s="144" t="s">
        <v>6380</v>
      </c>
      <c r="M716" s="144" t="s">
        <v>5727</v>
      </c>
      <c r="N716" s="144"/>
      <c r="O716" s="144"/>
      <c r="P716" s="144" t="s">
        <v>10021</v>
      </c>
      <c r="Q716" s="144" t="s">
        <v>10027</v>
      </c>
      <c r="R716" s="144" t="s">
        <v>5437</v>
      </c>
      <c r="S716" s="144" t="s">
        <v>5441</v>
      </c>
      <c r="T716" s="144" t="s">
        <v>10028</v>
      </c>
      <c r="U716" s="144"/>
      <c r="V716" s="144"/>
      <c r="W716" s="144" t="s">
        <v>10029</v>
      </c>
      <c r="X716" s="144" t="s">
        <v>10030</v>
      </c>
      <c r="Y716" s="144" t="s">
        <v>10031</v>
      </c>
      <c r="Z716" s="144" t="s">
        <v>10032</v>
      </c>
      <c r="AA716" s="144" t="s">
        <v>10033</v>
      </c>
      <c r="AB716" s="144"/>
      <c r="AC716" s="144"/>
      <c r="AD716" s="144" t="s">
        <v>9349</v>
      </c>
      <c r="AE716" s="144" t="s">
        <v>6743</v>
      </c>
      <c r="AF716" s="144" t="s">
        <v>1613</v>
      </c>
      <c r="AG716" s="144" t="s">
        <v>10034</v>
      </c>
      <c r="AH716" s="142" t="s">
        <v>10035</v>
      </c>
      <c r="AI716" s="144"/>
      <c r="AJ716" s="156">
        <v>1</v>
      </c>
      <c r="AK716" s="156"/>
      <c r="AL716" s="156">
        <f t="shared" si="36"/>
        <v>1</v>
      </c>
      <c r="AM716" s="156"/>
      <c r="AN716" s="156"/>
      <c r="AO716" s="156"/>
      <c r="AP716" s="156"/>
      <c r="AQ716" s="156"/>
      <c r="AR716" s="156"/>
      <c r="AS716" s="156"/>
      <c r="AT716" s="156"/>
      <c r="AU716" s="156"/>
      <c r="AV716" s="156"/>
      <c r="AW716" s="156"/>
      <c r="AX716" s="242"/>
      <c r="AY716" s="243"/>
      <c r="AZ716" s="156">
        <f t="shared" si="37"/>
        <v>22</v>
      </c>
      <c r="BA716" s="156">
        <f t="shared" si="38"/>
        <v>22</v>
      </c>
      <c r="BB716" s="156">
        <f>VLOOKUP(A716,过21点!A:AS,45,0)</f>
        <v>0</v>
      </c>
      <c r="BC716" s="156">
        <f>VLOOKUP(A716,过21点!A:AT,46,0)</f>
        <v>1</v>
      </c>
      <c r="BD716" s="156"/>
      <c r="BE716" s="156">
        <f>VLOOKUP(A716,过21点!A:AV,48,0)</f>
        <v>0</v>
      </c>
      <c r="BF716" s="156"/>
      <c r="BG716" s="156"/>
    </row>
    <row r="717" customHeight="1" spans="1:59">
      <c r="A717" s="199" t="s">
        <v>10036</v>
      </c>
      <c r="B717" s="199" t="s">
        <v>53</v>
      </c>
      <c r="C717" s="199" t="s">
        <v>9971</v>
      </c>
      <c r="D717" s="199" t="s">
        <v>709</v>
      </c>
      <c r="E717" s="144" t="s">
        <v>720</v>
      </c>
      <c r="F717" s="143"/>
      <c r="G717" s="144"/>
      <c r="H717" s="144"/>
      <c r="I717" s="143"/>
      <c r="J717" s="143" t="s">
        <v>10037</v>
      </c>
      <c r="K717" s="143" t="s">
        <v>10038</v>
      </c>
      <c r="L717" s="142" t="s">
        <v>10039</v>
      </c>
      <c r="M717" s="142" t="s">
        <v>10040</v>
      </c>
      <c r="N717" s="144"/>
      <c r="O717" s="144"/>
      <c r="P717" s="143" t="s">
        <v>10041</v>
      </c>
      <c r="Q717" s="142" t="s">
        <v>10042</v>
      </c>
      <c r="R717" s="143"/>
      <c r="S717" s="143" t="s">
        <v>10043</v>
      </c>
      <c r="T717" s="144" t="s">
        <v>10044</v>
      </c>
      <c r="U717" s="144"/>
      <c r="V717" s="144"/>
      <c r="W717" s="144" t="s">
        <v>10045</v>
      </c>
      <c r="X717" s="143"/>
      <c r="Y717" s="143"/>
      <c r="Z717" s="143"/>
      <c r="AA717" s="143" t="s">
        <v>10046</v>
      </c>
      <c r="AB717" s="144"/>
      <c r="AC717" s="144"/>
      <c r="AD717" s="143" t="s">
        <v>10047</v>
      </c>
      <c r="AE717" s="144" t="s">
        <v>10027</v>
      </c>
      <c r="AF717" s="143"/>
      <c r="AG717" s="142" t="s">
        <v>8892</v>
      </c>
      <c r="AH717" s="144" t="s">
        <v>10048</v>
      </c>
      <c r="AI717" s="144"/>
      <c r="AJ717" s="156">
        <v>2</v>
      </c>
      <c r="AK717" s="156"/>
      <c r="AL717" s="156">
        <f t="shared" si="36"/>
        <v>2</v>
      </c>
      <c r="AM717" s="156">
        <v>8.5</v>
      </c>
      <c r="AN717" s="156">
        <f>VLOOKUP(A717,匹配!E:F,2,0)</f>
        <v>0</v>
      </c>
      <c r="AO717" s="156"/>
      <c r="AP717" s="156">
        <f>VLOOKUP(A717,匹配!E:H,4,0)</f>
        <v>0</v>
      </c>
      <c r="AQ717" s="156">
        <f>VLOOKUP(A717,匹配!E:N,10,0)</f>
        <v>0</v>
      </c>
      <c r="AR717" s="156">
        <f>VLOOKUP(A717,匹配!E:I,5,0)</f>
        <v>0</v>
      </c>
      <c r="AS717" s="156">
        <f>VLOOKUP(A717,匹配!E:K,7,0)</f>
        <v>0</v>
      </c>
      <c r="AT717" s="156"/>
      <c r="AU717" s="156">
        <f>VLOOKUP(A717,匹配!E:M,9,0)</f>
        <v>0</v>
      </c>
      <c r="AV717" s="156"/>
      <c r="AW717" s="156"/>
      <c r="AX717" s="242"/>
      <c r="AY717" s="243"/>
      <c r="AZ717" s="156">
        <f t="shared" si="37"/>
        <v>13.5</v>
      </c>
      <c r="BA717" s="156">
        <f t="shared" si="38"/>
        <v>13.5</v>
      </c>
      <c r="BB717" s="156">
        <f>VLOOKUP(A717,过21点!A:AS,45,0)</f>
        <v>0</v>
      </c>
      <c r="BC717" s="156">
        <f>VLOOKUP(A717,过21点!A:AT,46,0)</f>
        <v>0</v>
      </c>
      <c r="BD717" s="156"/>
      <c r="BE717" s="156">
        <f>VLOOKUP(A717,过21点!A:AV,48,0)</f>
        <v>0</v>
      </c>
      <c r="BF717" s="156"/>
      <c r="BG717" s="156"/>
    </row>
    <row r="718" customHeight="1" spans="1:59">
      <c r="A718" s="199" t="s">
        <v>10049</v>
      </c>
      <c r="B718" s="199" t="s">
        <v>53</v>
      </c>
      <c r="C718" s="199" t="s">
        <v>9971</v>
      </c>
      <c r="D718" s="199" t="s">
        <v>9981</v>
      </c>
      <c r="E718" s="144" t="s">
        <v>866</v>
      </c>
      <c r="F718" s="144" t="s">
        <v>10050</v>
      </c>
      <c r="G718" s="144"/>
      <c r="H718" s="144"/>
      <c r="I718" s="143" t="s">
        <v>1275</v>
      </c>
      <c r="J718" s="144" t="s">
        <v>908</v>
      </c>
      <c r="K718" s="144" t="s">
        <v>10051</v>
      </c>
      <c r="L718" s="144" t="s">
        <v>10052</v>
      </c>
      <c r="M718" s="142" t="s">
        <v>10053</v>
      </c>
      <c r="N718" s="144"/>
      <c r="O718" s="144"/>
      <c r="P718" s="144" t="s">
        <v>4797</v>
      </c>
      <c r="Q718" s="144" t="s">
        <v>8863</v>
      </c>
      <c r="R718" s="144" t="s">
        <v>5072</v>
      </c>
      <c r="S718" s="144" t="s">
        <v>5453</v>
      </c>
      <c r="T718" s="142" t="s">
        <v>6645</v>
      </c>
      <c r="U718" s="144"/>
      <c r="V718" s="144"/>
      <c r="W718" s="144" t="s">
        <v>6557</v>
      </c>
      <c r="X718" s="144" t="s">
        <v>10054</v>
      </c>
      <c r="Y718" s="142" t="s">
        <v>3719</v>
      </c>
      <c r="Z718" s="144" t="s">
        <v>10055</v>
      </c>
      <c r="AA718" s="144" t="s">
        <v>3476</v>
      </c>
      <c r="AB718" s="144"/>
      <c r="AC718" s="144"/>
      <c r="AD718" s="144" t="s">
        <v>7854</v>
      </c>
      <c r="AE718" s="144" t="s">
        <v>10056</v>
      </c>
      <c r="AF718" s="144" t="s">
        <v>3709</v>
      </c>
      <c r="AG718" s="155" t="s">
        <v>4690</v>
      </c>
      <c r="AH718" s="144" t="s">
        <v>9853</v>
      </c>
      <c r="AI718" s="144"/>
      <c r="AJ718" s="156">
        <v>3</v>
      </c>
      <c r="AK718" s="156">
        <v>2</v>
      </c>
      <c r="AL718" s="156">
        <f t="shared" si="36"/>
        <v>5</v>
      </c>
      <c r="AM718" s="156"/>
      <c r="AN718" s="156"/>
      <c r="AO718" s="156"/>
      <c r="AP718" s="156"/>
      <c r="AQ718" s="156"/>
      <c r="AR718" s="156"/>
      <c r="AS718" s="156"/>
      <c r="AT718" s="156"/>
      <c r="AU718" s="156"/>
      <c r="AV718" s="156"/>
      <c r="AW718" s="156"/>
      <c r="AX718" s="242"/>
      <c r="AY718" s="243"/>
      <c r="AZ718" s="156">
        <f t="shared" si="37"/>
        <v>22</v>
      </c>
      <c r="BA718" s="156">
        <f t="shared" si="38"/>
        <v>22</v>
      </c>
      <c r="BB718" s="156">
        <f>VLOOKUP(A718,过21点!A:AS,45,0)</f>
        <v>0</v>
      </c>
      <c r="BC718" s="156">
        <f>VLOOKUP(A718,过21点!A:AT,46,0)</f>
        <v>7</v>
      </c>
      <c r="BD718" s="156"/>
      <c r="BE718" s="156">
        <f>VLOOKUP(A718,过21点!A:AV,48,0)</f>
        <v>0</v>
      </c>
      <c r="BF718" s="156"/>
      <c r="BG718" s="156"/>
    </row>
    <row r="719" customHeight="1" spans="1:59">
      <c r="A719" s="199" t="s">
        <v>10057</v>
      </c>
      <c r="B719" s="199" t="s">
        <v>53</v>
      </c>
      <c r="C719" s="199" t="s">
        <v>10058</v>
      </c>
      <c r="D719" s="199" t="s">
        <v>709</v>
      </c>
      <c r="E719" s="144" t="s">
        <v>10059</v>
      </c>
      <c r="F719" s="144" t="s">
        <v>1820</v>
      </c>
      <c r="G719" s="144"/>
      <c r="H719" s="144"/>
      <c r="I719" s="144" t="s">
        <v>2013</v>
      </c>
      <c r="J719" s="144" t="s">
        <v>10051</v>
      </c>
      <c r="K719" s="144" t="s">
        <v>10060</v>
      </c>
      <c r="L719" s="144" t="s">
        <v>10061</v>
      </c>
      <c r="M719" s="144" t="s">
        <v>10062</v>
      </c>
      <c r="N719" s="144"/>
      <c r="O719" s="144"/>
      <c r="P719" s="143"/>
      <c r="Q719" s="144" t="s">
        <v>718</v>
      </c>
      <c r="R719" s="144" t="s">
        <v>4649</v>
      </c>
      <c r="S719" s="144" t="s">
        <v>903</v>
      </c>
      <c r="T719" s="144" t="s">
        <v>10013</v>
      </c>
      <c r="U719" s="144"/>
      <c r="V719" s="144"/>
      <c r="W719" s="144" t="s">
        <v>10045</v>
      </c>
      <c r="X719" s="144" t="s">
        <v>1721</v>
      </c>
      <c r="Y719" s="144" t="s">
        <v>10063</v>
      </c>
      <c r="Z719" s="144" t="s">
        <v>10009</v>
      </c>
      <c r="AA719" s="143"/>
      <c r="AB719" s="144"/>
      <c r="AC719" s="144"/>
      <c r="AD719" s="143"/>
      <c r="AE719" s="144" t="s">
        <v>3532</v>
      </c>
      <c r="AF719" s="144" t="s">
        <v>1617</v>
      </c>
      <c r="AG719" s="144" t="s">
        <v>7912</v>
      </c>
      <c r="AH719" s="144" t="s">
        <v>1533</v>
      </c>
      <c r="AI719" s="144"/>
      <c r="AJ719" s="156"/>
      <c r="AK719" s="156"/>
      <c r="AL719" s="156">
        <f t="shared" si="36"/>
        <v>0</v>
      </c>
      <c r="AM719" s="156">
        <f>VLOOKUP(A719,匹配!E:L,8,0)</f>
        <v>2</v>
      </c>
      <c r="AN719" s="156">
        <f>VLOOKUP(A719,匹配!E:F,2,0)</f>
        <v>1</v>
      </c>
      <c r="AO719" s="156"/>
      <c r="AP719" s="156">
        <f>VLOOKUP(A719,匹配!E:H,4,0)</f>
        <v>0</v>
      </c>
      <c r="AQ719" s="156">
        <f>VLOOKUP(A719,匹配!E:N,10,0)</f>
        <v>0</v>
      </c>
      <c r="AR719" s="156">
        <f>VLOOKUP(A719,匹配!E:I,5,0)</f>
        <v>0</v>
      </c>
      <c r="AS719" s="156">
        <f>VLOOKUP(A719,匹配!E:K,7,0)</f>
        <v>0</v>
      </c>
      <c r="AT719" s="156"/>
      <c r="AU719" s="156">
        <f>VLOOKUP(A719,匹配!E:M,9,0)</f>
        <v>0</v>
      </c>
      <c r="AV719" s="156"/>
      <c r="AW719" s="156"/>
      <c r="AX719" s="242"/>
      <c r="AY719" s="243"/>
      <c r="AZ719" s="156">
        <f t="shared" si="37"/>
        <v>19</v>
      </c>
      <c r="BA719" s="156">
        <f t="shared" si="38"/>
        <v>19</v>
      </c>
      <c r="BB719" s="156">
        <f>VLOOKUP(A719,过21点!A:AS,45,0)</f>
        <v>0</v>
      </c>
      <c r="BC719" s="156">
        <f>VLOOKUP(A719,过21点!A:AT,46,0)</f>
        <v>2</v>
      </c>
      <c r="BD719" s="156"/>
      <c r="BE719" s="156">
        <f>VLOOKUP(A719,过21点!A:AV,48,0)</f>
        <v>0</v>
      </c>
      <c r="BF719" s="156"/>
      <c r="BG719" s="156"/>
    </row>
    <row r="720" customHeight="1" spans="1:59">
      <c r="A720" s="240" t="s">
        <v>10064</v>
      </c>
      <c r="B720" s="199" t="s">
        <v>53</v>
      </c>
      <c r="C720" s="199" t="s">
        <v>10058</v>
      </c>
      <c r="D720" s="199" t="s">
        <v>709</v>
      </c>
      <c r="E720" s="143"/>
      <c r="F720" s="143"/>
      <c r="G720" s="143"/>
      <c r="H720" s="143"/>
      <c r="I720" s="143"/>
      <c r="J720" s="143"/>
      <c r="K720" s="143"/>
      <c r="L720" s="143" t="s">
        <v>134</v>
      </c>
      <c r="M720" s="142" t="s">
        <v>10065</v>
      </c>
      <c r="N720" s="144"/>
      <c r="O720" s="144"/>
      <c r="P720" s="144" t="s">
        <v>1957</v>
      </c>
      <c r="Q720" s="144" t="s">
        <v>6673</v>
      </c>
      <c r="R720" s="144" t="s">
        <v>2018</v>
      </c>
      <c r="S720" s="144" t="s">
        <v>10066</v>
      </c>
      <c r="T720" s="142" t="s">
        <v>10067</v>
      </c>
      <c r="U720" s="144"/>
      <c r="V720" s="144"/>
      <c r="W720" s="144" t="s">
        <v>10029</v>
      </c>
      <c r="X720" s="144" t="s">
        <v>2119</v>
      </c>
      <c r="Y720" s="144" t="s">
        <v>10068</v>
      </c>
      <c r="Z720" s="144" t="s">
        <v>1288</v>
      </c>
      <c r="AA720" s="144" t="s">
        <v>1083</v>
      </c>
      <c r="AB720" s="144"/>
      <c r="AC720" s="144"/>
      <c r="AD720" s="144" t="s">
        <v>4199</v>
      </c>
      <c r="AE720" s="144" t="s">
        <v>4028</v>
      </c>
      <c r="AF720" s="144" t="s">
        <v>7045</v>
      </c>
      <c r="AG720" s="144" t="s">
        <v>1152</v>
      </c>
      <c r="AH720" s="144" t="s">
        <v>9588</v>
      </c>
      <c r="AI720" s="144"/>
      <c r="AJ720" s="156">
        <v>2</v>
      </c>
      <c r="AK720" s="156">
        <f>VLOOKUP(A720,匹配!A:B,2,0)</f>
        <v>1</v>
      </c>
      <c r="AL720" s="156">
        <f t="shared" si="36"/>
        <v>3</v>
      </c>
      <c r="AM720" s="156">
        <v>5</v>
      </c>
      <c r="AN720" s="156">
        <f>VLOOKUP(A720,匹配!E:F,2,0)</f>
        <v>0</v>
      </c>
      <c r="AO720" s="156"/>
      <c r="AP720" s="156">
        <f>VLOOKUP(A720,匹配!E:H,4,0)</f>
        <v>0</v>
      </c>
      <c r="AQ720" s="156">
        <f>VLOOKUP(A720,匹配!E:N,10,0)</f>
        <v>0</v>
      </c>
      <c r="AR720" s="156">
        <f>VLOOKUP(A720,匹配!E:I,5,0)</f>
        <v>0</v>
      </c>
      <c r="AS720" s="156">
        <f>VLOOKUP(A720,匹配!E:K,7,0)</f>
        <v>0</v>
      </c>
      <c r="AT720" s="156"/>
      <c r="AU720" s="156">
        <f>VLOOKUP(A720,匹配!E:M,9,0)</f>
        <v>0</v>
      </c>
      <c r="AV720" s="156"/>
      <c r="AW720" s="156"/>
      <c r="AX720" s="242"/>
      <c r="AY720" s="243"/>
      <c r="AZ720" s="156">
        <f t="shared" si="37"/>
        <v>17</v>
      </c>
      <c r="BA720" s="156">
        <f t="shared" si="38"/>
        <v>17</v>
      </c>
      <c r="BB720" s="156">
        <f>VLOOKUP(A720,过21点!A:AS,45,0)</f>
        <v>0</v>
      </c>
      <c r="BC720" s="156">
        <f>VLOOKUP(A720,过21点!A:AT,46,0)</f>
        <v>0</v>
      </c>
      <c r="BD720" s="156"/>
      <c r="BE720" s="156">
        <f>VLOOKUP(A720,过21点!A:AV,48,0)</f>
        <v>0</v>
      </c>
      <c r="BF720" s="156"/>
      <c r="BG720" s="156"/>
    </row>
    <row r="721" customHeight="1" spans="1:59">
      <c r="A721" s="199" t="s">
        <v>10069</v>
      </c>
      <c r="B721" s="199" t="s">
        <v>53</v>
      </c>
      <c r="C721" s="199" t="s">
        <v>10058</v>
      </c>
      <c r="D721" s="199" t="s">
        <v>9981</v>
      </c>
      <c r="E721" s="144" t="s">
        <v>10070</v>
      </c>
      <c r="F721" s="144" t="s">
        <v>8472</v>
      </c>
      <c r="G721" s="144"/>
      <c r="H721" s="144"/>
      <c r="I721" s="144" t="s">
        <v>10071</v>
      </c>
      <c r="J721" s="144" t="s">
        <v>10072</v>
      </c>
      <c r="K721" s="144" t="s">
        <v>10073</v>
      </c>
      <c r="L721" s="144" t="s">
        <v>10074</v>
      </c>
      <c r="M721" s="144" t="s">
        <v>10075</v>
      </c>
      <c r="N721" s="144"/>
      <c r="O721" s="144"/>
      <c r="P721" s="144" t="s">
        <v>10076</v>
      </c>
      <c r="Q721" s="144" t="s">
        <v>10077</v>
      </c>
      <c r="R721" s="144" t="s">
        <v>10078</v>
      </c>
      <c r="S721" s="144" t="s">
        <v>10079</v>
      </c>
      <c r="T721" s="144" t="s">
        <v>10080</v>
      </c>
      <c r="U721" s="144"/>
      <c r="V721" s="144"/>
      <c r="W721" s="144" t="s">
        <v>10081</v>
      </c>
      <c r="X721" s="144" t="s">
        <v>3816</v>
      </c>
      <c r="Y721" s="144" t="s">
        <v>5014</v>
      </c>
      <c r="Z721" s="144" t="s">
        <v>2124</v>
      </c>
      <c r="AA721" s="144" t="s">
        <v>10082</v>
      </c>
      <c r="AB721" s="144"/>
      <c r="AC721" s="144"/>
      <c r="AD721" s="144" t="s">
        <v>10083</v>
      </c>
      <c r="AE721" s="144" t="s">
        <v>10084</v>
      </c>
      <c r="AF721" s="144" t="s">
        <v>10085</v>
      </c>
      <c r="AG721" s="144" t="s">
        <v>10013</v>
      </c>
      <c r="AH721" s="144" t="s">
        <v>902</v>
      </c>
      <c r="AI721" s="144"/>
      <c r="AJ721" s="156"/>
      <c r="AK721" s="156"/>
      <c r="AL721" s="156">
        <f t="shared" si="36"/>
        <v>0</v>
      </c>
      <c r="AM721" s="156"/>
      <c r="AN721" s="156"/>
      <c r="AO721" s="156"/>
      <c r="AP721" s="156"/>
      <c r="AQ721" s="156"/>
      <c r="AR721" s="156"/>
      <c r="AS721" s="156"/>
      <c r="AT721" s="156"/>
      <c r="AU721" s="156"/>
      <c r="AV721" s="156"/>
      <c r="AW721" s="156"/>
      <c r="AX721" s="242"/>
      <c r="AY721" s="243"/>
      <c r="AZ721" s="156">
        <f t="shared" si="37"/>
        <v>22</v>
      </c>
      <c r="BA721" s="156">
        <f t="shared" si="38"/>
        <v>22</v>
      </c>
      <c r="BB721" s="156">
        <f>VLOOKUP(A721,过21点!A:AS,45,0)</f>
        <v>0</v>
      </c>
      <c r="BC721" s="156">
        <f>VLOOKUP(A721,过21点!A:AT,46,0)</f>
        <v>4</v>
      </c>
      <c r="BD721" s="156"/>
      <c r="BE721" s="156">
        <f>VLOOKUP(A721,过21点!A:AV,48,0)</f>
        <v>0</v>
      </c>
      <c r="BF721" s="156"/>
      <c r="BG721" s="156"/>
    </row>
    <row r="722" customHeight="1" spans="1:59">
      <c r="A722" s="199" t="s">
        <v>10086</v>
      </c>
      <c r="B722" s="199" t="s">
        <v>53</v>
      </c>
      <c r="C722" s="199" t="s">
        <v>10058</v>
      </c>
      <c r="D722" s="199" t="s">
        <v>9981</v>
      </c>
      <c r="E722" s="144" t="s">
        <v>662</v>
      </c>
      <c r="F722" s="144" t="s">
        <v>789</v>
      </c>
      <c r="G722" s="144"/>
      <c r="H722" s="144"/>
      <c r="I722" s="142" t="s">
        <v>10087</v>
      </c>
      <c r="J722" s="143"/>
      <c r="K722" s="144" t="s">
        <v>10088</v>
      </c>
      <c r="L722" s="144" t="s">
        <v>10089</v>
      </c>
      <c r="M722" s="143"/>
      <c r="N722" s="144"/>
      <c r="O722" s="144"/>
      <c r="P722" s="144" t="s">
        <v>10090</v>
      </c>
      <c r="Q722" s="143" t="s">
        <v>10091</v>
      </c>
      <c r="R722" s="143" t="s">
        <v>1653</v>
      </c>
      <c r="S722" s="142" t="s">
        <v>10092</v>
      </c>
      <c r="T722" s="144" t="s">
        <v>276</v>
      </c>
      <c r="U722" s="144"/>
      <c r="V722" s="144"/>
      <c r="W722" s="144" t="s">
        <v>10082</v>
      </c>
      <c r="X722" s="142" t="s">
        <v>10093</v>
      </c>
      <c r="Y722" s="144" t="s">
        <v>6763</v>
      </c>
      <c r="Z722" s="142" t="s">
        <v>10094</v>
      </c>
      <c r="AA722" s="144" t="s">
        <v>10095</v>
      </c>
      <c r="AB722" s="144"/>
      <c r="AC722" s="144"/>
      <c r="AD722" s="142" t="s">
        <v>10096</v>
      </c>
      <c r="AE722" s="144" t="s">
        <v>10097</v>
      </c>
      <c r="AF722" s="144" t="s">
        <v>10098</v>
      </c>
      <c r="AG722" s="142" t="s">
        <v>10099</v>
      </c>
      <c r="AH722" s="143"/>
      <c r="AI722" s="144"/>
      <c r="AJ722" s="156">
        <v>6</v>
      </c>
      <c r="AK722" s="156"/>
      <c r="AL722" s="156">
        <f t="shared" si="36"/>
        <v>6</v>
      </c>
      <c r="AM722" s="156">
        <f>VLOOKUP(A722,匹配!E:L,8,0)</f>
        <v>3.375</v>
      </c>
      <c r="AN722" s="156">
        <f>VLOOKUP(A722,匹配!E:F,2,0)</f>
        <v>0</v>
      </c>
      <c r="AO722" s="156"/>
      <c r="AP722" s="156">
        <f>VLOOKUP(A722,匹配!E:H,4,0)</f>
        <v>0</v>
      </c>
      <c r="AQ722" s="156">
        <f>VLOOKUP(A722,匹配!E:N,10,0)</f>
        <v>0</v>
      </c>
      <c r="AR722" s="156">
        <f>VLOOKUP(A722,匹配!E:I,5,0)</f>
        <v>0</v>
      </c>
      <c r="AS722" s="156">
        <f>VLOOKUP(A722,匹配!E:K,7,0)</f>
        <v>0</v>
      </c>
      <c r="AT722" s="156"/>
      <c r="AU722" s="156">
        <f>VLOOKUP(A722,匹配!E:M,9,0)</f>
        <v>0</v>
      </c>
      <c r="AV722" s="156"/>
      <c r="AW722" s="156"/>
      <c r="AX722" s="242"/>
      <c r="AY722" s="243"/>
      <c r="AZ722" s="156">
        <f t="shared" si="37"/>
        <v>18.625</v>
      </c>
      <c r="BA722" s="156">
        <f t="shared" si="38"/>
        <v>18.625</v>
      </c>
      <c r="BB722" s="156">
        <f>VLOOKUP(A722,过21点!A:AS,45,0)</f>
        <v>0</v>
      </c>
      <c r="BC722" s="156">
        <f>VLOOKUP(A722,过21点!A:AT,46,0)</f>
        <v>0</v>
      </c>
      <c r="BD722" s="156"/>
      <c r="BE722" s="156">
        <f>VLOOKUP(A722,过21点!A:AV,48,0)</f>
        <v>0</v>
      </c>
      <c r="BF722" s="156"/>
      <c r="BG722" s="156"/>
    </row>
    <row r="723" customHeight="1" spans="1:59">
      <c r="A723" s="199" t="s">
        <v>10100</v>
      </c>
      <c r="B723" s="199" t="s">
        <v>53</v>
      </c>
      <c r="C723" s="199" t="s">
        <v>10058</v>
      </c>
      <c r="D723" s="199" t="s">
        <v>9981</v>
      </c>
      <c r="E723" s="144" t="s">
        <v>10101</v>
      </c>
      <c r="F723" s="144" t="s">
        <v>10102</v>
      </c>
      <c r="G723" s="144"/>
      <c r="H723" s="144"/>
      <c r="I723" s="144" t="s">
        <v>8095</v>
      </c>
      <c r="J723" s="144" t="s">
        <v>10103</v>
      </c>
      <c r="K723" s="144" t="s">
        <v>10104</v>
      </c>
      <c r="L723" s="144" t="s">
        <v>10105</v>
      </c>
      <c r="M723" s="144" t="s">
        <v>4707</v>
      </c>
      <c r="N723" s="144"/>
      <c r="O723" s="144"/>
      <c r="P723" s="144" t="s">
        <v>10106</v>
      </c>
      <c r="Q723" s="144" t="s">
        <v>10107</v>
      </c>
      <c r="R723" s="144" t="s">
        <v>10108</v>
      </c>
      <c r="S723" s="144" t="s">
        <v>10109</v>
      </c>
      <c r="T723" s="144" t="s">
        <v>10110</v>
      </c>
      <c r="U723" s="144"/>
      <c r="V723" s="144"/>
      <c r="W723" s="144" t="s">
        <v>5549</v>
      </c>
      <c r="X723" s="144" t="s">
        <v>4178</v>
      </c>
      <c r="Y723" s="144" t="s">
        <v>10111</v>
      </c>
      <c r="Z723" s="144" t="s">
        <v>10112</v>
      </c>
      <c r="AA723" s="144" t="s">
        <v>10113</v>
      </c>
      <c r="AB723" s="144"/>
      <c r="AC723" s="144"/>
      <c r="AD723" s="144" t="s">
        <v>854</v>
      </c>
      <c r="AE723" s="144" t="s">
        <v>1918</v>
      </c>
      <c r="AF723" s="144" t="s">
        <v>10114</v>
      </c>
      <c r="AG723" s="144" t="s">
        <v>10115</v>
      </c>
      <c r="AH723" s="144" t="s">
        <v>10116</v>
      </c>
      <c r="AI723" s="144"/>
      <c r="AJ723" s="156"/>
      <c r="AK723" s="156"/>
      <c r="AL723" s="156">
        <f t="shared" si="36"/>
        <v>0</v>
      </c>
      <c r="AM723" s="156"/>
      <c r="AN723" s="156"/>
      <c r="AO723" s="156"/>
      <c r="AP723" s="156"/>
      <c r="AQ723" s="156"/>
      <c r="AR723" s="156"/>
      <c r="AS723" s="156"/>
      <c r="AT723" s="156"/>
      <c r="AU723" s="156"/>
      <c r="AV723" s="156"/>
      <c r="AW723" s="156"/>
      <c r="AX723" s="242"/>
      <c r="AY723" s="243"/>
      <c r="AZ723" s="156">
        <f t="shared" si="37"/>
        <v>22</v>
      </c>
      <c r="BA723" s="156">
        <f t="shared" si="38"/>
        <v>22</v>
      </c>
      <c r="BB723" s="156">
        <f>VLOOKUP(A723,过21点!A:AS,45,0)</f>
        <v>0</v>
      </c>
      <c r="BC723" s="156">
        <f>VLOOKUP(A723,过21点!A:AT,46,0)</f>
        <v>0</v>
      </c>
      <c r="BD723" s="156"/>
      <c r="BE723" s="156">
        <f>VLOOKUP(A723,过21点!A:AV,48,0)</f>
        <v>0</v>
      </c>
      <c r="BF723" s="156"/>
      <c r="BG723" s="156"/>
    </row>
    <row r="724" customHeight="1" spans="1:59">
      <c r="A724" s="199" t="s">
        <v>10117</v>
      </c>
      <c r="B724" s="199" t="s">
        <v>53</v>
      </c>
      <c r="C724" s="199" t="s">
        <v>10058</v>
      </c>
      <c r="D724" s="199" t="s">
        <v>709</v>
      </c>
      <c r="E724" s="144" t="s">
        <v>10118</v>
      </c>
      <c r="F724" s="144" t="s">
        <v>10119</v>
      </c>
      <c r="G724" s="144"/>
      <c r="H724" s="144"/>
      <c r="I724" s="144" t="s">
        <v>2414</v>
      </c>
      <c r="J724" s="144" t="s">
        <v>1728</v>
      </c>
      <c r="K724" s="144" t="s">
        <v>1721</v>
      </c>
      <c r="L724" s="144" t="s">
        <v>10061</v>
      </c>
      <c r="M724" s="144" t="s">
        <v>10062</v>
      </c>
      <c r="N724" s="144"/>
      <c r="O724" s="144"/>
      <c r="P724" s="144" t="s">
        <v>1728</v>
      </c>
      <c r="Q724" s="144" t="s">
        <v>718</v>
      </c>
      <c r="R724" s="144" t="s">
        <v>3477</v>
      </c>
      <c r="S724" s="144" t="s">
        <v>903</v>
      </c>
      <c r="T724" s="144" t="s">
        <v>10013</v>
      </c>
      <c r="U724" s="144"/>
      <c r="V724" s="144"/>
      <c r="W724" s="144" t="s">
        <v>10045</v>
      </c>
      <c r="X724" s="144" t="s">
        <v>1721</v>
      </c>
      <c r="Y724" s="144" t="s">
        <v>10120</v>
      </c>
      <c r="Z724" s="144" t="s">
        <v>10009</v>
      </c>
      <c r="AA724" s="144" t="s">
        <v>1149</v>
      </c>
      <c r="AB724" s="144"/>
      <c r="AC724" s="144"/>
      <c r="AD724" s="143"/>
      <c r="AE724" s="144" t="s">
        <v>1615</v>
      </c>
      <c r="AF724" s="144" t="s">
        <v>1617</v>
      </c>
      <c r="AG724" s="144" t="s">
        <v>7912</v>
      </c>
      <c r="AH724" s="144" t="s">
        <v>1533</v>
      </c>
      <c r="AI724" s="144"/>
      <c r="AJ724" s="156"/>
      <c r="AK724" s="156"/>
      <c r="AL724" s="156">
        <f t="shared" si="36"/>
        <v>0</v>
      </c>
      <c r="AM724" s="156">
        <f>VLOOKUP(A724,匹配!E:L,8,0)</f>
        <v>1</v>
      </c>
      <c r="AN724" s="156">
        <f>VLOOKUP(A724,匹配!E:F,2,0)</f>
        <v>0</v>
      </c>
      <c r="AO724" s="156"/>
      <c r="AP724" s="156">
        <f>VLOOKUP(A724,匹配!E:H,4,0)</f>
        <v>0</v>
      </c>
      <c r="AQ724" s="156">
        <f>VLOOKUP(A724,匹配!E:N,10,0)</f>
        <v>0</v>
      </c>
      <c r="AR724" s="156">
        <f>VLOOKUP(A724,匹配!E:I,5,0)</f>
        <v>0</v>
      </c>
      <c r="AS724" s="156">
        <f>VLOOKUP(A724,匹配!E:K,7,0)</f>
        <v>0</v>
      </c>
      <c r="AT724" s="156"/>
      <c r="AU724" s="156">
        <f>VLOOKUP(A724,匹配!E:M,9,0)</f>
        <v>0</v>
      </c>
      <c r="AV724" s="156"/>
      <c r="AW724" s="156"/>
      <c r="AX724" s="242"/>
      <c r="AY724" s="243"/>
      <c r="AZ724" s="156">
        <f t="shared" si="37"/>
        <v>21</v>
      </c>
      <c r="BA724" s="156">
        <f t="shared" si="38"/>
        <v>21</v>
      </c>
      <c r="BB724" s="156">
        <f>VLOOKUP(A724,过21点!A:AS,45,0)</f>
        <v>0</v>
      </c>
      <c r="BC724" s="156">
        <f>VLOOKUP(A724,过21点!A:AT,46,0)</f>
        <v>3</v>
      </c>
      <c r="BD724" s="156"/>
      <c r="BE724" s="156">
        <f>VLOOKUP(A724,过21点!A:AV,48,0)</f>
        <v>0</v>
      </c>
      <c r="BF724" s="156"/>
      <c r="BG724" s="156"/>
    </row>
    <row r="725" customHeight="1" spans="1:59">
      <c r="A725" s="199" t="s">
        <v>10121</v>
      </c>
      <c r="B725" s="199" t="s">
        <v>53</v>
      </c>
      <c r="C725" s="199" t="s">
        <v>10058</v>
      </c>
      <c r="D725" s="199" t="s">
        <v>9981</v>
      </c>
      <c r="E725" s="144" t="s">
        <v>10122</v>
      </c>
      <c r="F725" s="144" t="s">
        <v>10123</v>
      </c>
      <c r="G725" s="144"/>
      <c r="H725" s="144"/>
      <c r="I725" s="144" t="s">
        <v>10124</v>
      </c>
      <c r="J725" s="144" t="s">
        <v>10125</v>
      </c>
      <c r="K725" s="144" t="s">
        <v>10126</v>
      </c>
      <c r="L725" s="144" t="s">
        <v>10127</v>
      </c>
      <c r="M725" s="144" t="s">
        <v>10128</v>
      </c>
      <c r="N725" s="144"/>
      <c r="O725" s="144"/>
      <c r="P725" s="144" t="s">
        <v>10129</v>
      </c>
      <c r="Q725" s="144" t="s">
        <v>10130</v>
      </c>
      <c r="R725" s="144" t="s">
        <v>10131</v>
      </c>
      <c r="S725" s="144" t="s">
        <v>10132</v>
      </c>
      <c r="T725" s="144" t="s">
        <v>10133</v>
      </c>
      <c r="U725" s="144"/>
      <c r="V725" s="144"/>
      <c r="W725" s="144" t="s">
        <v>10134</v>
      </c>
      <c r="X725" s="144" t="s">
        <v>10135</v>
      </c>
      <c r="Y725" s="144" t="s">
        <v>10136</v>
      </c>
      <c r="Z725" s="144" t="s">
        <v>10137</v>
      </c>
      <c r="AA725" s="144" t="s">
        <v>10138</v>
      </c>
      <c r="AB725" s="144"/>
      <c r="AC725" s="144"/>
      <c r="AD725" s="144" t="s">
        <v>10139</v>
      </c>
      <c r="AE725" s="144" t="s">
        <v>10140</v>
      </c>
      <c r="AF725" s="144" t="s">
        <v>10141</v>
      </c>
      <c r="AG725" s="144" t="s">
        <v>10142</v>
      </c>
      <c r="AH725" s="144" t="s">
        <v>10143</v>
      </c>
      <c r="AI725" s="144"/>
      <c r="AJ725" s="156"/>
      <c r="AK725" s="156"/>
      <c r="AL725" s="156">
        <f t="shared" si="36"/>
        <v>0</v>
      </c>
      <c r="AM725" s="156"/>
      <c r="AN725" s="156"/>
      <c r="AO725" s="156"/>
      <c r="AP725" s="156"/>
      <c r="AQ725" s="156"/>
      <c r="AR725" s="156"/>
      <c r="AS725" s="156"/>
      <c r="AT725" s="156"/>
      <c r="AU725" s="156"/>
      <c r="AV725" s="156"/>
      <c r="AW725" s="156"/>
      <c r="AX725" s="242"/>
      <c r="AY725" s="243"/>
      <c r="AZ725" s="156">
        <f t="shared" si="37"/>
        <v>22</v>
      </c>
      <c r="BA725" s="156">
        <f t="shared" si="38"/>
        <v>22</v>
      </c>
      <c r="BB725" s="156">
        <f>VLOOKUP(A725,过21点!A:AS,45,0)</f>
        <v>0</v>
      </c>
      <c r="BC725" s="156">
        <f>VLOOKUP(A725,过21点!A:AT,46,0)</f>
        <v>0</v>
      </c>
      <c r="BD725" s="156"/>
      <c r="BE725" s="156">
        <f>VLOOKUP(A725,过21点!A:AV,48,0)</f>
        <v>0</v>
      </c>
      <c r="BF725" s="156"/>
      <c r="BG725" s="156"/>
    </row>
    <row r="726" customHeight="1" spans="1:59">
      <c r="A726" s="199" t="s">
        <v>10144</v>
      </c>
      <c r="B726" s="199" t="s">
        <v>53</v>
      </c>
      <c r="C726" s="199" t="s">
        <v>10058</v>
      </c>
      <c r="D726" s="199" t="s">
        <v>709</v>
      </c>
      <c r="E726" s="144" t="s">
        <v>9998</v>
      </c>
      <c r="F726" s="144" t="s">
        <v>4625</v>
      </c>
      <c r="G726" s="144"/>
      <c r="H726" s="144"/>
      <c r="I726" s="144" t="s">
        <v>1549</v>
      </c>
      <c r="J726" s="144" t="s">
        <v>10145</v>
      </c>
      <c r="K726" s="144" t="s">
        <v>7915</v>
      </c>
      <c r="L726" s="144" t="s">
        <v>9973</v>
      </c>
      <c r="M726" s="144" t="s">
        <v>1577</v>
      </c>
      <c r="N726" s="144"/>
      <c r="O726" s="144"/>
      <c r="P726" s="144" t="s">
        <v>8808</v>
      </c>
      <c r="Q726" s="144" t="s">
        <v>4640</v>
      </c>
      <c r="R726" s="144" t="s">
        <v>9975</v>
      </c>
      <c r="S726" s="144" t="s">
        <v>9373</v>
      </c>
      <c r="T726" s="144" t="s">
        <v>10146</v>
      </c>
      <c r="U726" s="144"/>
      <c r="V726" s="144"/>
      <c r="W726" s="144" t="s">
        <v>9345</v>
      </c>
      <c r="X726" s="144" t="s">
        <v>4646</v>
      </c>
      <c r="Y726" s="144" t="s">
        <v>10147</v>
      </c>
      <c r="Z726" s="144" t="s">
        <v>10112</v>
      </c>
      <c r="AA726" s="144" t="s">
        <v>9977</v>
      </c>
      <c r="AB726" s="144"/>
      <c r="AC726" s="144"/>
      <c r="AD726" s="144" t="s">
        <v>9373</v>
      </c>
      <c r="AE726" s="144" t="s">
        <v>9374</v>
      </c>
      <c r="AF726" s="144" t="s">
        <v>10148</v>
      </c>
      <c r="AG726" s="144" t="s">
        <v>10149</v>
      </c>
      <c r="AH726" s="144" t="s">
        <v>10150</v>
      </c>
      <c r="AI726" s="144"/>
      <c r="AJ726" s="156"/>
      <c r="AK726" s="156"/>
      <c r="AL726" s="156">
        <f t="shared" si="36"/>
        <v>0</v>
      </c>
      <c r="AM726" s="156"/>
      <c r="AN726" s="156"/>
      <c r="AO726" s="156"/>
      <c r="AP726" s="156"/>
      <c r="AQ726" s="156"/>
      <c r="AR726" s="156"/>
      <c r="AS726" s="156"/>
      <c r="AT726" s="156"/>
      <c r="AU726" s="156"/>
      <c r="AV726" s="156"/>
      <c r="AW726" s="156"/>
      <c r="AX726" s="242"/>
      <c r="AY726" s="243"/>
      <c r="AZ726" s="156">
        <f t="shared" si="37"/>
        <v>22</v>
      </c>
      <c r="BA726" s="156">
        <f t="shared" si="38"/>
        <v>22</v>
      </c>
      <c r="BB726" s="156">
        <f>VLOOKUP(A726,过21点!A:AS,45,0)</f>
        <v>0</v>
      </c>
      <c r="BC726" s="156">
        <f>VLOOKUP(A726,过21点!A:AT,46,0)</f>
        <v>0</v>
      </c>
      <c r="BD726" s="156"/>
      <c r="BE726" s="156">
        <f>VLOOKUP(A726,过21点!A:AV,48,0)</f>
        <v>0</v>
      </c>
      <c r="BF726" s="156"/>
      <c r="BG726" s="156"/>
    </row>
    <row r="727" customHeight="1" spans="1:59">
      <c r="A727" s="199" t="s">
        <v>10151</v>
      </c>
      <c r="B727" s="199" t="s">
        <v>53</v>
      </c>
      <c r="C727" s="199" t="s">
        <v>10152</v>
      </c>
      <c r="D727" s="199" t="s">
        <v>87</v>
      </c>
      <c r="E727" s="144"/>
      <c r="F727" s="144"/>
      <c r="G727" s="144"/>
      <c r="H727" s="144"/>
      <c r="I727" s="144"/>
      <c r="J727" s="144"/>
      <c r="K727" s="144"/>
      <c r="L727" s="144"/>
      <c r="M727" s="144"/>
      <c r="N727" s="144"/>
      <c r="O727" s="144"/>
      <c r="P727" s="144"/>
      <c r="Q727" s="144"/>
      <c r="R727" s="144"/>
      <c r="S727" s="144"/>
      <c r="T727" s="144"/>
      <c r="U727" s="144"/>
      <c r="V727" s="144"/>
      <c r="W727" s="155" t="s">
        <v>4618</v>
      </c>
      <c r="X727" s="144" t="s">
        <v>10153</v>
      </c>
      <c r="Y727" s="144" t="s">
        <v>5198</v>
      </c>
      <c r="Z727" s="144" t="s">
        <v>10154</v>
      </c>
      <c r="AA727" s="144" t="s">
        <v>4182</v>
      </c>
      <c r="AB727" s="144"/>
      <c r="AC727" s="144"/>
      <c r="AD727" s="144" t="s">
        <v>4837</v>
      </c>
      <c r="AE727" s="144" t="s">
        <v>1588</v>
      </c>
      <c r="AF727" s="144" t="s">
        <v>9601</v>
      </c>
      <c r="AG727" s="144" t="s">
        <v>7876</v>
      </c>
      <c r="AH727" s="144" t="s">
        <v>10155</v>
      </c>
      <c r="AI727" s="144"/>
      <c r="AJ727" s="156"/>
      <c r="AK727" s="156"/>
      <c r="AL727" s="156">
        <f t="shared" si="36"/>
        <v>0</v>
      </c>
      <c r="AM727" s="156"/>
      <c r="AN727" s="156"/>
      <c r="AO727" s="156"/>
      <c r="AP727" s="156"/>
      <c r="AQ727" s="156"/>
      <c r="AR727" s="156"/>
      <c r="AS727" s="156"/>
      <c r="AT727" s="156"/>
      <c r="AU727" s="156"/>
      <c r="AV727" s="156">
        <f>VLOOKUP(A727,入职!A:L,12,0)</f>
        <v>12</v>
      </c>
      <c r="AW727" s="156"/>
      <c r="AX727" s="242">
        <f>VLOOKUP(A727,入职!A:I,9,0)</f>
        <v>43178</v>
      </c>
      <c r="AY727" s="243"/>
      <c r="AZ727" s="156">
        <f t="shared" si="37"/>
        <v>10</v>
      </c>
      <c r="BA727" s="156">
        <f t="shared" si="38"/>
        <v>10</v>
      </c>
      <c r="BB727" s="156">
        <f>VLOOKUP(A727,过21点!A:AS,45,0)</f>
        <v>0</v>
      </c>
      <c r="BC727" s="156">
        <f>VLOOKUP(A727,过21点!A:AT,46,0)</f>
        <v>0</v>
      </c>
      <c r="BD727" s="156"/>
      <c r="BE727" s="156">
        <f>VLOOKUP(A727,过21点!A:AV,48,0)</f>
        <v>0</v>
      </c>
      <c r="BF727" s="156"/>
      <c r="BG727" s="156"/>
    </row>
    <row r="728" customHeight="1" spans="1:59">
      <c r="A728" s="199" t="s">
        <v>10156</v>
      </c>
      <c r="B728" s="199" t="s">
        <v>53</v>
      </c>
      <c r="C728" s="199" t="s">
        <v>10152</v>
      </c>
      <c r="D728" s="199" t="s">
        <v>87</v>
      </c>
      <c r="E728" s="144"/>
      <c r="F728" s="144"/>
      <c r="G728" s="144"/>
      <c r="H728" s="144"/>
      <c r="I728" s="144"/>
      <c r="J728" s="144"/>
      <c r="K728" s="144"/>
      <c r="L728" s="144"/>
      <c r="M728" s="144"/>
      <c r="N728" s="144"/>
      <c r="O728" s="144"/>
      <c r="P728" s="144"/>
      <c r="Q728" s="144"/>
      <c r="R728" s="144"/>
      <c r="S728" s="144"/>
      <c r="T728" s="144"/>
      <c r="U728" s="144"/>
      <c r="V728" s="144"/>
      <c r="W728" s="155" t="s">
        <v>4618</v>
      </c>
      <c r="X728" s="144" t="s">
        <v>10157</v>
      </c>
      <c r="Y728" s="144" t="s">
        <v>10158</v>
      </c>
      <c r="Z728" s="144" t="s">
        <v>10159</v>
      </c>
      <c r="AA728" s="144" t="s">
        <v>10160</v>
      </c>
      <c r="AB728" s="144"/>
      <c r="AC728" s="144"/>
      <c r="AD728" s="144" t="s">
        <v>10161</v>
      </c>
      <c r="AE728" s="144" t="s">
        <v>10162</v>
      </c>
      <c r="AF728" s="144" t="s">
        <v>10163</v>
      </c>
      <c r="AG728" s="144" t="s">
        <v>552</v>
      </c>
      <c r="AH728" s="144" t="s">
        <v>10157</v>
      </c>
      <c r="AI728" s="144"/>
      <c r="AJ728" s="156"/>
      <c r="AK728" s="156"/>
      <c r="AL728" s="156">
        <f t="shared" si="36"/>
        <v>0</v>
      </c>
      <c r="AM728" s="156"/>
      <c r="AN728" s="156"/>
      <c r="AO728" s="156"/>
      <c r="AP728" s="156"/>
      <c r="AQ728" s="156"/>
      <c r="AR728" s="156"/>
      <c r="AS728" s="156"/>
      <c r="AT728" s="156"/>
      <c r="AU728" s="156"/>
      <c r="AV728" s="156">
        <f>VLOOKUP(A728,入职!A:L,12,0)</f>
        <v>12</v>
      </c>
      <c r="AW728" s="156"/>
      <c r="AX728" s="242">
        <f>VLOOKUP(A728,入职!A:I,9,0)</f>
        <v>43178</v>
      </c>
      <c r="AY728" s="243"/>
      <c r="AZ728" s="156">
        <f t="shared" si="37"/>
        <v>10</v>
      </c>
      <c r="BA728" s="156">
        <f t="shared" si="38"/>
        <v>10</v>
      </c>
      <c r="BB728" s="156">
        <f>VLOOKUP(A728,过21点!A:AS,45,0)</f>
        <v>0</v>
      </c>
      <c r="BC728" s="156">
        <f>VLOOKUP(A728,过21点!A:AT,46,0)</f>
        <v>0</v>
      </c>
      <c r="BD728" s="156"/>
      <c r="BE728" s="156">
        <f>VLOOKUP(A728,过21点!A:AV,48,0)</f>
        <v>0</v>
      </c>
      <c r="BF728" s="156"/>
      <c r="BG728" s="156"/>
    </row>
    <row r="729" customHeight="1" spans="1:59">
      <c r="A729" s="239" t="s">
        <v>10164</v>
      </c>
      <c r="B729" s="199" t="s">
        <v>53</v>
      </c>
      <c r="C729" s="199" t="s">
        <v>10165</v>
      </c>
      <c r="D729" s="199" t="s">
        <v>10166</v>
      </c>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44"/>
      <c r="AB729" s="144"/>
      <c r="AC729" s="144"/>
      <c r="AD729" s="144"/>
      <c r="AE729" s="144"/>
      <c r="AF729" s="144"/>
      <c r="AG729" s="144"/>
      <c r="AH729" s="144"/>
      <c r="AI729" s="144"/>
      <c r="AJ729" s="156"/>
      <c r="AK729" s="156"/>
      <c r="AL729" s="156">
        <f t="shared" si="36"/>
        <v>0</v>
      </c>
      <c r="AM729" s="156"/>
      <c r="AN729" s="156"/>
      <c r="AO729" s="156"/>
      <c r="AP729" s="156"/>
      <c r="AQ729" s="156"/>
      <c r="AR729" s="156"/>
      <c r="AS729" s="156"/>
      <c r="AT729" s="156"/>
      <c r="AU729" s="156"/>
      <c r="AV729" s="156"/>
      <c r="AW729" s="156"/>
      <c r="AX729" s="242"/>
      <c r="AY729" s="243"/>
      <c r="AZ729" s="156">
        <f t="shared" si="37"/>
        <v>22</v>
      </c>
      <c r="BA729" s="156">
        <f t="shared" si="38"/>
        <v>22</v>
      </c>
      <c r="BB729" s="156">
        <f>VLOOKUP(A729,过21点!A:AS,45,0)</f>
        <v>0</v>
      </c>
      <c r="BC729" s="156">
        <f>VLOOKUP(A729,过21点!A:AT,46,0)</f>
        <v>0</v>
      </c>
      <c r="BD729" s="156"/>
      <c r="BE729" s="156">
        <f>VLOOKUP(A729,过21点!A:AV,48,0)</f>
        <v>0</v>
      </c>
      <c r="BF729" s="156"/>
      <c r="BG729" s="156"/>
    </row>
    <row r="730" customHeight="1" spans="1:59">
      <c r="A730" s="199" t="s">
        <v>10167</v>
      </c>
      <c r="B730" s="199" t="s">
        <v>53</v>
      </c>
      <c r="C730" s="199" t="s">
        <v>10168</v>
      </c>
      <c r="D730" s="199" t="s">
        <v>10169</v>
      </c>
      <c r="E730" s="144" t="s">
        <v>5437</v>
      </c>
      <c r="F730" s="144" t="s">
        <v>3710</v>
      </c>
      <c r="G730" s="144"/>
      <c r="H730" s="144"/>
      <c r="I730" s="155" t="s">
        <v>149</v>
      </c>
      <c r="J730" s="144" t="s">
        <v>953</v>
      </c>
      <c r="K730" s="144" t="s">
        <v>1820</v>
      </c>
      <c r="L730" s="155" t="s">
        <v>364</v>
      </c>
      <c r="M730" s="155" t="s">
        <v>1704</v>
      </c>
      <c r="N730" s="144"/>
      <c r="O730" s="144"/>
      <c r="P730" s="144" t="s">
        <v>1071</v>
      </c>
      <c r="Q730" s="142" t="s">
        <v>4113</v>
      </c>
      <c r="R730" s="142" t="s">
        <v>10170</v>
      </c>
      <c r="S730" s="143"/>
      <c r="T730" s="144" t="s">
        <v>10171</v>
      </c>
      <c r="U730" s="144"/>
      <c r="V730" s="144"/>
      <c r="W730" s="142" t="s">
        <v>10172</v>
      </c>
      <c r="X730" s="142" t="s">
        <v>10173</v>
      </c>
      <c r="Y730" s="144" t="s">
        <v>2039</v>
      </c>
      <c r="Z730" s="143" t="s">
        <v>2526</v>
      </c>
      <c r="AA730" s="155" t="s">
        <v>1709</v>
      </c>
      <c r="AB730" s="144"/>
      <c r="AC730" s="144"/>
      <c r="AD730" s="142" t="s">
        <v>10174</v>
      </c>
      <c r="AE730" s="142" t="s">
        <v>10175</v>
      </c>
      <c r="AF730" s="144" t="s">
        <v>3761</v>
      </c>
      <c r="AG730" s="144" t="s">
        <v>5823</v>
      </c>
      <c r="AH730" s="144" t="s">
        <v>10176</v>
      </c>
      <c r="AI730" s="144" t="s">
        <v>10177</v>
      </c>
      <c r="AJ730" s="156">
        <v>6</v>
      </c>
      <c r="AK730" s="156">
        <v>5</v>
      </c>
      <c r="AL730" s="156">
        <f t="shared" si="36"/>
        <v>11</v>
      </c>
      <c r="AM730" s="156">
        <f>VLOOKUP(A730,匹配!E:L,8,0)</f>
        <v>1</v>
      </c>
      <c r="AN730" s="156">
        <f>VLOOKUP(A730,匹配!E:F,2,0)</f>
        <v>0</v>
      </c>
      <c r="AO730" s="156"/>
      <c r="AP730" s="156">
        <f>VLOOKUP(A730,匹配!E:H,4,0)</f>
        <v>0</v>
      </c>
      <c r="AQ730" s="156">
        <f>VLOOKUP(A730,匹配!E:N,10,0)</f>
        <v>0</v>
      </c>
      <c r="AR730" s="156">
        <f>VLOOKUP(A730,匹配!E:I,5,0)</f>
        <v>0</v>
      </c>
      <c r="AS730" s="156">
        <f>VLOOKUP(A730,匹配!E:K,7,0)</f>
        <v>0</v>
      </c>
      <c r="AT730" s="156"/>
      <c r="AU730" s="156">
        <f>VLOOKUP(A730,匹配!E:M,9,0)</f>
        <v>0</v>
      </c>
      <c r="AV730" s="156"/>
      <c r="AW730" s="156"/>
      <c r="AX730" s="242"/>
      <c r="AY730" s="243"/>
      <c r="AZ730" s="156">
        <f t="shared" si="37"/>
        <v>21</v>
      </c>
      <c r="BA730" s="156">
        <f t="shared" si="38"/>
        <v>21</v>
      </c>
      <c r="BB730" s="156">
        <f>VLOOKUP(A730,过21点!A:AS,45,0)</f>
        <v>0</v>
      </c>
      <c r="BC730" s="156">
        <f>VLOOKUP(A730,过21点!A:AT,46,0)</f>
        <v>0</v>
      </c>
      <c r="BD730" s="156"/>
      <c r="BE730" s="156">
        <f>VLOOKUP(A730,过21点!A:AV,48,0)</f>
        <v>0</v>
      </c>
      <c r="BF730" s="156"/>
      <c r="BG730" s="156"/>
    </row>
    <row r="731" customHeight="1" spans="1:59">
      <c r="A731" s="239" t="s">
        <v>10178</v>
      </c>
      <c r="B731" s="199" t="s">
        <v>53</v>
      </c>
      <c r="C731" s="199" t="s">
        <v>10168</v>
      </c>
      <c r="D731" s="199" t="s">
        <v>60</v>
      </c>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44"/>
      <c r="AB731" s="144"/>
      <c r="AC731" s="144"/>
      <c r="AD731" s="144"/>
      <c r="AE731" s="144"/>
      <c r="AF731" s="144"/>
      <c r="AG731" s="144"/>
      <c r="AH731" s="144"/>
      <c r="AI731" s="144"/>
      <c r="AJ731" s="156"/>
      <c r="AK731" s="156"/>
      <c r="AL731" s="156">
        <f t="shared" si="36"/>
        <v>0</v>
      </c>
      <c r="AM731" s="156"/>
      <c r="AN731" s="156"/>
      <c r="AO731" s="156"/>
      <c r="AP731" s="156"/>
      <c r="AQ731" s="156"/>
      <c r="AR731" s="156"/>
      <c r="AS731" s="156"/>
      <c r="AT731" s="156"/>
      <c r="AU731" s="156"/>
      <c r="AV731" s="156"/>
      <c r="AW731" s="156"/>
      <c r="AX731" s="242"/>
      <c r="AY731" s="243"/>
      <c r="AZ731" s="156">
        <f t="shared" si="37"/>
        <v>22</v>
      </c>
      <c r="BA731" s="156">
        <f t="shared" si="38"/>
        <v>22</v>
      </c>
      <c r="BB731" s="156">
        <f>VLOOKUP(A731,过21点!A:AS,45,0)</f>
        <v>0</v>
      </c>
      <c r="BC731" s="156">
        <f>VLOOKUP(A731,过21点!A:AT,46,0)</f>
        <v>0</v>
      </c>
      <c r="BD731" s="156"/>
      <c r="BE731" s="156">
        <f>VLOOKUP(A731,过21点!A:AV,48,0)</f>
        <v>0</v>
      </c>
      <c r="BF731" s="156"/>
      <c r="BG731" s="156"/>
    </row>
    <row r="732" customHeight="1" spans="1:59">
      <c r="A732" s="199" t="s">
        <v>10179</v>
      </c>
      <c r="B732" s="199" t="s">
        <v>136</v>
      </c>
      <c r="C732" s="199" t="s">
        <v>10180</v>
      </c>
      <c r="D732" s="199" t="s">
        <v>10181</v>
      </c>
      <c r="E732" s="143" t="s">
        <v>10182</v>
      </c>
      <c r="F732" s="144" t="s">
        <v>10183</v>
      </c>
      <c r="G732" s="144"/>
      <c r="H732" s="144"/>
      <c r="I732" s="144" t="s">
        <v>1940</v>
      </c>
      <c r="J732" s="144" t="s">
        <v>10184</v>
      </c>
      <c r="K732" s="144" t="s">
        <v>10185</v>
      </c>
      <c r="L732" s="144" t="s">
        <v>10186</v>
      </c>
      <c r="M732" s="144" t="s">
        <v>10187</v>
      </c>
      <c r="N732" s="144"/>
      <c r="O732" s="144"/>
      <c r="P732" s="143"/>
      <c r="Q732" s="143"/>
      <c r="R732" s="143"/>
      <c r="S732" s="143"/>
      <c r="T732" s="144" t="s">
        <v>10188</v>
      </c>
      <c r="U732" s="144"/>
      <c r="V732" s="144"/>
      <c r="W732" s="144" t="s">
        <v>8585</v>
      </c>
      <c r="X732" s="144" t="s">
        <v>10189</v>
      </c>
      <c r="Y732" s="144" t="s">
        <v>10190</v>
      </c>
      <c r="Z732" s="144" t="s">
        <v>10191</v>
      </c>
      <c r="AA732" s="144" t="s">
        <v>10192</v>
      </c>
      <c r="AB732" s="144"/>
      <c r="AC732" s="144"/>
      <c r="AD732" s="144" t="s">
        <v>10193</v>
      </c>
      <c r="AE732" s="144" t="s">
        <v>10187</v>
      </c>
      <c r="AF732" s="144" t="s">
        <v>5385</v>
      </c>
      <c r="AG732" s="144" t="s">
        <v>8074</v>
      </c>
      <c r="AH732" s="144" t="s">
        <v>10194</v>
      </c>
      <c r="AI732" s="144"/>
      <c r="AJ732" s="156"/>
      <c r="AK732" s="156"/>
      <c r="AL732" s="156">
        <f t="shared" si="36"/>
        <v>0</v>
      </c>
      <c r="AM732" s="156">
        <f>VLOOKUP(A732,匹配!E:L,8,0)</f>
        <v>4.5</v>
      </c>
      <c r="AN732" s="156">
        <f>VLOOKUP(A732,匹配!E:F,2,0)</f>
        <v>0</v>
      </c>
      <c r="AO732" s="156"/>
      <c r="AP732" s="156">
        <f>VLOOKUP(A732,匹配!E:H,4,0)</f>
        <v>0</v>
      </c>
      <c r="AQ732" s="156">
        <f>VLOOKUP(A732,匹配!E:N,10,0)</f>
        <v>0</v>
      </c>
      <c r="AR732" s="156">
        <f>VLOOKUP(A732,匹配!E:I,5,0)</f>
        <v>0</v>
      </c>
      <c r="AS732" s="156">
        <f>VLOOKUP(A732,匹配!E:K,7,0)</f>
        <v>0</v>
      </c>
      <c r="AT732" s="156"/>
      <c r="AU732" s="156">
        <f>VLOOKUP(A732,匹配!E:M,9,0)</f>
        <v>0</v>
      </c>
      <c r="AV732" s="156"/>
      <c r="AW732" s="156"/>
      <c r="AX732" s="242"/>
      <c r="AY732" s="243"/>
      <c r="AZ732" s="156">
        <f t="shared" si="37"/>
        <v>17.5</v>
      </c>
      <c r="BA732" s="156">
        <f t="shared" si="38"/>
        <v>17.5</v>
      </c>
      <c r="BB732" s="156">
        <f>VLOOKUP(A732,过21点!A:AS,45,0)</f>
        <v>0</v>
      </c>
      <c r="BC732" s="156">
        <f>VLOOKUP(A732,过21点!A:AT,46,0)</f>
        <v>0</v>
      </c>
      <c r="BD732" s="156"/>
      <c r="BE732" s="156">
        <f>VLOOKUP(A732,过21点!A:AV,48,0)</f>
        <v>0</v>
      </c>
      <c r="BF732" s="156"/>
      <c r="BG732" s="156"/>
    </row>
    <row r="733" customHeight="1" spans="1:59">
      <c r="A733" s="199" t="s">
        <v>10195</v>
      </c>
      <c r="B733" s="199" t="s">
        <v>53</v>
      </c>
      <c r="C733" s="199" t="s">
        <v>10196</v>
      </c>
      <c r="D733" s="199" t="s">
        <v>10197</v>
      </c>
      <c r="E733" s="144" t="s">
        <v>3710</v>
      </c>
      <c r="F733" s="144" t="s">
        <v>1902</v>
      </c>
      <c r="G733" s="144"/>
      <c r="H733" s="144"/>
      <c r="I733" s="142" t="s">
        <v>6393</v>
      </c>
      <c r="J733" s="144" t="s">
        <v>10198</v>
      </c>
      <c r="K733" s="155" t="s">
        <v>151</v>
      </c>
      <c r="L733" s="144" t="s">
        <v>5110</v>
      </c>
      <c r="M733" s="142" t="s">
        <v>7237</v>
      </c>
      <c r="N733" s="144"/>
      <c r="O733" s="144"/>
      <c r="P733" s="141"/>
      <c r="Q733" s="141"/>
      <c r="R733" s="141"/>
      <c r="S733" s="141"/>
      <c r="T733" s="144" t="s">
        <v>328</v>
      </c>
      <c r="U733" s="144"/>
      <c r="V733" s="144"/>
      <c r="W733" s="144" t="s">
        <v>5114</v>
      </c>
      <c r="X733" s="144" t="s">
        <v>9348</v>
      </c>
      <c r="Y733" s="142" t="s">
        <v>10199</v>
      </c>
      <c r="Z733" s="144" t="s">
        <v>5517</v>
      </c>
      <c r="AA733" s="144" t="s">
        <v>10200</v>
      </c>
      <c r="AB733" s="144"/>
      <c r="AC733" s="144"/>
      <c r="AD733" s="142" t="s">
        <v>945</v>
      </c>
      <c r="AE733" s="144" t="s">
        <v>10201</v>
      </c>
      <c r="AF733" s="142" t="s">
        <v>7921</v>
      </c>
      <c r="AG733" s="142" t="s">
        <v>230</v>
      </c>
      <c r="AH733" s="144" t="s">
        <v>3848</v>
      </c>
      <c r="AI733" s="144"/>
      <c r="AJ733" s="156"/>
      <c r="AK733" s="156"/>
      <c r="AL733" s="156">
        <f t="shared" si="36"/>
        <v>0</v>
      </c>
      <c r="AM733" s="156"/>
      <c r="AN733" s="156"/>
      <c r="AO733" s="156"/>
      <c r="AP733" s="156"/>
      <c r="AQ733" s="156"/>
      <c r="AR733" s="156"/>
      <c r="AS733" s="156"/>
      <c r="AT733" s="156"/>
      <c r="AU733" s="156"/>
      <c r="AV733" s="156"/>
      <c r="AW733" s="156"/>
      <c r="AX733" s="242"/>
      <c r="AY733" s="243"/>
      <c r="AZ733" s="156">
        <f t="shared" si="37"/>
        <v>22</v>
      </c>
      <c r="BA733" s="156">
        <f t="shared" si="38"/>
        <v>22</v>
      </c>
      <c r="BB733" s="156">
        <f>VLOOKUP(A733,过21点!A:AS,45,0)</f>
        <v>0</v>
      </c>
      <c r="BC733" s="156">
        <f>VLOOKUP(A733,过21点!A:AT,46,0)</f>
        <v>0</v>
      </c>
      <c r="BD733" s="156"/>
      <c r="BE733" s="156">
        <f>VLOOKUP(A733,过21点!A:AV,48,0)</f>
        <v>0</v>
      </c>
      <c r="BF733" s="156"/>
      <c r="BG733" s="156"/>
    </row>
    <row r="735" customHeight="1" spans="3:35">
      <c r="C735" s="210"/>
      <c r="D735" s="210"/>
      <c r="AH735" s="209"/>
      <c r="AI735" s="209"/>
    </row>
    <row r="736" customHeight="1" spans="1:35">
      <c r="A736" s="210"/>
      <c r="B736" s="210"/>
      <c r="C736" s="210"/>
      <c r="D736" s="210"/>
      <c r="AF736" s="209"/>
      <c r="AG736" s="209"/>
      <c r="AH736" s="209"/>
      <c r="AI736" s="209"/>
    </row>
    <row r="737" customHeight="1" spans="1:35">
      <c r="A737" s="210"/>
      <c r="B737" s="210"/>
      <c r="C737" s="210"/>
      <c r="D737" s="210"/>
      <c r="AC737" s="209"/>
      <c r="AD737" s="209"/>
      <c r="AE737" s="209"/>
      <c r="AF737" s="209"/>
      <c r="AG737" s="209"/>
      <c r="AH737" s="209"/>
      <c r="AI737" s="209"/>
    </row>
    <row r="738" customHeight="1" spans="1:35">
      <c r="A738" s="210"/>
      <c r="B738" s="210"/>
      <c r="C738" s="210"/>
      <c r="D738" s="210"/>
      <c r="AB738" s="209"/>
      <c r="AC738" s="209"/>
      <c r="AD738" s="209"/>
      <c r="AE738" s="209"/>
      <c r="AF738" s="209"/>
      <c r="AG738" s="209"/>
      <c r="AH738" s="209"/>
      <c r="AI738" s="209"/>
    </row>
    <row r="739" customHeight="1" spans="1:35">
      <c r="A739" s="210"/>
      <c r="B739" s="210"/>
      <c r="C739" s="210"/>
      <c r="D739" s="210"/>
      <c r="AB739" s="209"/>
      <c r="AC739" s="209"/>
      <c r="AD739" s="209"/>
      <c r="AE739" s="209"/>
      <c r="AF739" s="209"/>
      <c r="AG739" s="209"/>
      <c r="AH739" s="209"/>
      <c r="AI739" s="209"/>
    </row>
    <row r="740" customHeight="1" spans="1:35">
      <c r="A740" s="210"/>
      <c r="B740" s="210"/>
      <c r="C740" s="210"/>
      <c r="D740" s="210"/>
      <c r="AB740" s="209"/>
      <c r="AC740" s="209"/>
      <c r="AD740" s="209"/>
      <c r="AE740" s="209"/>
      <c r="AF740" s="209"/>
      <c r="AG740" s="209"/>
      <c r="AH740" s="209"/>
      <c r="AI740" s="209"/>
    </row>
    <row r="741" customHeight="1" spans="1:35">
      <c r="A741" s="210"/>
      <c r="B741" s="210"/>
      <c r="C741" s="210"/>
      <c r="D741" s="210"/>
      <c r="AB741" s="209"/>
      <c r="AC741" s="209"/>
      <c r="AD741" s="209"/>
      <c r="AE741" s="209"/>
      <c r="AF741" s="209"/>
      <c r="AG741" s="209"/>
      <c r="AH741" s="209"/>
      <c r="AI741" s="209"/>
    </row>
    <row r="742" customHeight="1" spans="1:35">
      <c r="A742" s="210"/>
      <c r="B742" s="210"/>
      <c r="C742" s="210"/>
      <c r="D742" s="210"/>
      <c r="AC742" s="209"/>
      <c r="AD742" s="209"/>
      <c r="AE742" s="209"/>
      <c r="AF742" s="209"/>
      <c r="AG742" s="209"/>
      <c r="AH742" s="209"/>
      <c r="AI742" s="209"/>
    </row>
    <row r="743" customHeight="1" spans="1:35">
      <c r="A743" s="210"/>
      <c r="B743" s="210"/>
      <c r="C743" s="210"/>
      <c r="D743" s="210"/>
      <c r="AC743" s="209"/>
      <c r="AD743" s="209"/>
      <c r="AE743" s="209"/>
      <c r="AF743" s="209"/>
      <c r="AG743" s="209"/>
      <c r="AH743" s="209"/>
      <c r="AI743" s="209"/>
    </row>
    <row r="744" customHeight="1" spans="1:35">
      <c r="A744" s="210"/>
      <c r="B744" s="210"/>
      <c r="C744" s="210"/>
      <c r="D744" s="210"/>
      <c r="AC744" s="209"/>
      <c r="AD744" s="209"/>
      <c r="AE744" s="209"/>
      <c r="AF744" s="209"/>
      <c r="AG744" s="209"/>
      <c r="AH744" s="209"/>
      <c r="AI744" s="209"/>
    </row>
    <row r="745" customHeight="1" spans="1:35">
      <c r="A745" s="210"/>
      <c r="B745" s="210"/>
      <c r="C745" s="210"/>
      <c r="D745" s="210"/>
      <c r="AC745" s="209"/>
      <c r="AD745" s="209"/>
      <c r="AE745" s="209"/>
      <c r="AF745" s="209"/>
      <c r="AG745" s="209"/>
      <c r="AH745" s="209"/>
      <c r="AI745" s="209"/>
    </row>
    <row r="746" customHeight="1" spans="1:35">
      <c r="A746" s="210"/>
      <c r="B746" s="210"/>
      <c r="C746" s="210"/>
      <c r="D746" s="210"/>
      <c r="AD746" s="209"/>
      <c r="AE746" s="209"/>
      <c r="AF746" s="209"/>
      <c r="AG746" s="209"/>
      <c r="AH746" s="209"/>
      <c r="AI746" s="209"/>
    </row>
    <row r="747" customHeight="1" spans="1:35">
      <c r="A747" s="210"/>
      <c r="B747" s="210"/>
      <c r="C747" s="210"/>
      <c r="D747" s="210"/>
      <c r="AD747" s="209"/>
      <c r="AE747" s="209"/>
      <c r="AF747" s="209"/>
      <c r="AG747" s="209"/>
      <c r="AH747" s="209"/>
      <c r="AI747" s="209"/>
    </row>
    <row r="748" customHeight="1" spans="1:35">
      <c r="A748" s="210"/>
      <c r="B748" s="210"/>
      <c r="C748" s="210"/>
      <c r="D748" s="210"/>
      <c r="AD748" s="209"/>
      <c r="AE748" s="209"/>
      <c r="AF748" s="209"/>
      <c r="AG748" s="209"/>
      <c r="AH748" s="209"/>
      <c r="AI748" s="209"/>
    </row>
    <row r="749" customHeight="1" spans="1:35">
      <c r="A749" s="210"/>
      <c r="B749" s="210"/>
      <c r="C749" s="210"/>
      <c r="D749" s="210"/>
      <c r="AD749" s="209"/>
      <c r="AE749" s="209"/>
      <c r="AF749" s="209"/>
      <c r="AG749" s="209"/>
      <c r="AH749" s="209"/>
      <c r="AI749" s="209"/>
    </row>
    <row r="750" customHeight="1" spans="1:35">
      <c r="A750" s="210"/>
      <c r="B750" s="210"/>
      <c r="C750" s="210"/>
      <c r="D750" s="210"/>
      <c r="AD750" s="209"/>
      <c r="AE750" s="209"/>
      <c r="AF750" s="209"/>
      <c r="AG750" s="209"/>
      <c r="AH750" s="209"/>
      <c r="AI750" s="209"/>
    </row>
    <row r="751" customHeight="1" spans="1:35">
      <c r="A751" s="210"/>
      <c r="B751" s="210"/>
      <c r="C751" s="210"/>
      <c r="D751" s="210"/>
      <c r="AD751" s="209"/>
      <c r="AE751" s="209"/>
      <c r="AF751" s="209"/>
      <c r="AG751" s="209"/>
      <c r="AH751" s="209"/>
      <c r="AI751" s="209"/>
    </row>
    <row r="752" customHeight="1" spans="1:35">
      <c r="A752" s="210"/>
      <c r="B752" s="210"/>
      <c r="C752" s="210"/>
      <c r="D752" s="210"/>
      <c r="AD752" s="209"/>
      <c r="AE752" s="209"/>
      <c r="AF752" s="209"/>
      <c r="AG752" s="209"/>
      <c r="AH752" s="209"/>
      <c r="AI752" s="209"/>
    </row>
    <row r="753" customHeight="1" spans="1:35">
      <c r="A753" s="210"/>
      <c r="B753" s="210"/>
      <c r="C753" s="210"/>
      <c r="D753" s="210"/>
      <c r="AD753" s="209"/>
      <c r="AE753" s="209"/>
      <c r="AF753" s="209"/>
      <c r="AG753" s="209"/>
      <c r="AH753" s="209"/>
      <c r="AI753" s="209"/>
    </row>
    <row r="754" customHeight="1" spans="1:35">
      <c r="A754" s="210"/>
      <c r="B754" s="210"/>
      <c r="C754" s="210"/>
      <c r="D754" s="210"/>
      <c r="AD754" s="209"/>
      <c r="AE754" s="209"/>
      <c r="AF754" s="209"/>
      <c r="AG754" s="209"/>
      <c r="AH754" s="209"/>
      <c r="AI754" s="209"/>
    </row>
    <row r="755" customHeight="1" spans="1:35">
      <c r="A755" s="210"/>
      <c r="B755" s="210"/>
      <c r="C755" s="210"/>
      <c r="D755" s="210"/>
      <c r="AD755" s="209"/>
      <c r="AE755" s="209"/>
      <c r="AF755" s="209"/>
      <c r="AG755" s="209"/>
      <c r="AH755" s="209"/>
      <c r="AI755" s="209"/>
    </row>
    <row r="756" customHeight="1" spans="1:35">
      <c r="A756" s="210"/>
      <c r="B756" s="210"/>
      <c r="C756" s="210"/>
      <c r="D756" s="210"/>
      <c r="AD756" s="209"/>
      <c r="AE756" s="209"/>
      <c r="AF756" s="209"/>
      <c r="AG756" s="209"/>
      <c r="AH756" s="209"/>
      <c r="AI756" s="209"/>
    </row>
    <row r="757" customHeight="1" spans="1:35">
      <c r="A757" s="210"/>
      <c r="B757" s="210"/>
      <c r="C757" s="210"/>
      <c r="D757" s="210"/>
      <c r="AE757" s="209"/>
      <c r="AF757" s="209"/>
      <c r="AG757" s="209"/>
      <c r="AH757" s="209"/>
      <c r="AI757" s="209"/>
    </row>
    <row r="758" customHeight="1" spans="1:35">
      <c r="A758" s="210"/>
      <c r="B758" s="210"/>
      <c r="C758" s="210"/>
      <c r="D758" s="210"/>
      <c r="AF758" s="209"/>
      <c r="AG758" s="209"/>
      <c r="AH758" s="209"/>
      <c r="AI758" s="209"/>
    </row>
    <row r="759" customHeight="1" spans="1:35">
      <c r="A759" s="210"/>
      <c r="B759" s="210"/>
      <c r="C759" s="210"/>
      <c r="D759" s="210"/>
      <c r="AF759" s="209"/>
      <c r="AG759" s="209"/>
      <c r="AH759" s="209"/>
      <c r="AI759" s="209"/>
    </row>
    <row r="760" customHeight="1" spans="1:35">
      <c r="A760" s="210"/>
      <c r="B760" s="210"/>
      <c r="C760" s="210"/>
      <c r="D760" s="210"/>
      <c r="AF760" s="209"/>
      <c r="AG760" s="209"/>
      <c r="AH760" s="209"/>
      <c r="AI760" s="209"/>
    </row>
    <row r="761" customHeight="1" spans="1:35">
      <c r="A761" s="210"/>
      <c r="B761" s="210"/>
      <c r="C761" s="210"/>
      <c r="D761" s="210"/>
      <c r="AF761" s="209"/>
      <c r="AG761" s="209"/>
      <c r="AH761" s="209"/>
      <c r="AI761" s="209"/>
    </row>
    <row r="762" customHeight="1" spans="1:35">
      <c r="A762" s="210"/>
      <c r="B762" s="210"/>
      <c r="C762" s="210"/>
      <c r="D762" s="210"/>
      <c r="AF762" s="209"/>
      <c r="AG762" s="209"/>
      <c r="AH762" s="209"/>
      <c r="AI762" s="209"/>
    </row>
    <row r="763" customHeight="1" spans="1:35">
      <c r="A763" s="210"/>
      <c r="B763" s="210"/>
      <c r="C763" s="210"/>
      <c r="D763" s="210"/>
      <c r="AF763" s="209"/>
      <c r="AG763" s="209"/>
      <c r="AH763" s="209"/>
      <c r="AI763" s="209"/>
    </row>
    <row r="764" customHeight="1" spans="1:35">
      <c r="A764" s="210"/>
      <c r="B764" s="210"/>
      <c r="C764" s="210"/>
      <c r="D764" s="210"/>
      <c r="AF764" s="209"/>
      <c r="AG764" s="209"/>
      <c r="AH764" s="209"/>
      <c r="AI764" s="209"/>
    </row>
    <row r="765" customHeight="1" spans="1:35">
      <c r="A765" s="210"/>
      <c r="B765" s="210"/>
      <c r="C765" s="210"/>
      <c r="D765" s="210"/>
      <c r="AF765" s="209"/>
      <c r="AG765" s="209"/>
      <c r="AH765" s="209"/>
      <c r="AI765" s="209"/>
    </row>
    <row r="766" customHeight="1" spans="1:35">
      <c r="A766" s="210"/>
      <c r="B766" s="210"/>
      <c r="C766" s="210"/>
      <c r="D766" s="210"/>
      <c r="AF766" s="209"/>
      <c r="AG766" s="209"/>
      <c r="AH766" s="209"/>
      <c r="AI766" s="209"/>
    </row>
    <row r="767" customHeight="1" spans="1:35">
      <c r="A767" s="210"/>
      <c r="B767" s="210"/>
      <c r="C767" s="210"/>
      <c r="D767" s="210"/>
      <c r="AF767" s="209"/>
      <c r="AG767" s="209"/>
      <c r="AH767" s="209"/>
      <c r="AI767" s="209"/>
    </row>
    <row r="768" customHeight="1" spans="1:35">
      <c r="A768" s="210"/>
      <c r="B768" s="210"/>
      <c r="C768" s="210"/>
      <c r="D768" s="210"/>
      <c r="AF768" s="209"/>
      <c r="AG768" s="209"/>
      <c r="AH768" s="209"/>
      <c r="AI768" s="209"/>
    </row>
    <row r="769" customHeight="1" spans="1:35">
      <c r="A769" s="210"/>
      <c r="B769" s="210"/>
      <c r="C769" s="210"/>
      <c r="D769" s="210"/>
      <c r="AF769" s="209"/>
      <c r="AG769" s="209"/>
      <c r="AH769" s="209"/>
      <c r="AI769" s="209"/>
    </row>
    <row r="770" customHeight="1" spans="1:35">
      <c r="A770" s="210"/>
      <c r="B770" s="210"/>
      <c r="C770" s="210"/>
      <c r="D770" s="210"/>
      <c r="AF770" s="209"/>
      <c r="AG770" s="209"/>
      <c r="AH770" s="209"/>
      <c r="AI770" s="209"/>
    </row>
    <row r="771" customHeight="1" spans="1:35">
      <c r="A771" s="210"/>
      <c r="B771" s="210"/>
      <c r="C771" s="210"/>
      <c r="D771" s="210"/>
      <c r="AF771" s="209"/>
      <c r="AG771" s="209"/>
      <c r="AH771" s="209"/>
      <c r="AI771" s="209"/>
    </row>
    <row r="772" customHeight="1" spans="1:35">
      <c r="A772" s="210"/>
      <c r="B772" s="210"/>
      <c r="C772" s="210"/>
      <c r="D772" s="210"/>
      <c r="AF772" s="209"/>
      <c r="AG772" s="209"/>
      <c r="AH772" s="209"/>
      <c r="AI772" s="209"/>
    </row>
    <row r="773" customHeight="1" spans="1:35">
      <c r="A773" s="210"/>
      <c r="B773" s="210"/>
      <c r="C773" s="210"/>
      <c r="D773" s="210"/>
      <c r="AF773" s="209"/>
      <c r="AG773" s="209"/>
      <c r="AH773" s="209"/>
      <c r="AI773" s="209"/>
    </row>
    <row r="774" customHeight="1" spans="1:35">
      <c r="A774" s="210"/>
      <c r="B774" s="210"/>
      <c r="C774" s="210"/>
      <c r="D774" s="210"/>
      <c r="AF774" s="209"/>
      <c r="AG774" s="209"/>
      <c r="AH774" s="209"/>
      <c r="AI774" s="209"/>
    </row>
    <row r="775" customHeight="1" spans="1:35">
      <c r="A775" s="210"/>
      <c r="B775" s="210"/>
      <c r="C775" s="210"/>
      <c r="D775" s="210"/>
      <c r="AF775" s="209"/>
      <c r="AG775" s="209"/>
      <c r="AH775" s="209"/>
      <c r="AI775" s="209"/>
    </row>
    <row r="776" customHeight="1" spans="2:35">
      <c r="B776" s="210"/>
      <c r="C776" s="210"/>
      <c r="D776" s="210"/>
      <c r="AG776" s="209"/>
      <c r="AH776" s="209"/>
      <c r="AI776" s="209"/>
    </row>
    <row r="777" customHeight="1" spans="2:35">
      <c r="B777" s="210"/>
      <c r="C777" s="210"/>
      <c r="D777" s="210"/>
      <c r="AG777" s="209"/>
      <c r="AH777" s="209"/>
      <c r="AI777" s="209"/>
    </row>
    <row r="778" customHeight="1" spans="2:35">
      <c r="B778" s="210"/>
      <c r="C778" s="210"/>
      <c r="D778" s="210"/>
      <c r="AG778" s="209"/>
      <c r="AH778" s="209"/>
      <c r="AI778" s="209"/>
    </row>
    <row r="779" customHeight="1" spans="2:35">
      <c r="B779" s="210"/>
      <c r="C779" s="210"/>
      <c r="D779" s="210"/>
      <c r="AG779" s="209"/>
      <c r="AH779" s="209"/>
      <c r="AI779" s="209"/>
    </row>
    <row r="780" customHeight="1" spans="2:35">
      <c r="B780" s="210"/>
      <c r="C780" s="210"/>
      <c r="D780" s="210"/>
      <c r="AG780" s="209"/>
      <c r="AH780" s="209"/>
      <c r="AI780" s="209"/>
    </row>
    <row r="781" customHeight="1" spans="2:35">
      <c r="B781" s="210"/>
      <c r="C781" s="210"/>
      <c r="D781" s="210"/>
      <c r="AG781" s="209"/>
      <c r="AH781" s="209"/>
      <c r="AI781" s="209"/>
    </row>
    <row r="782" customHeight="1" spans="2:35">
      <c r="B782" s="210"/>
      <c r="C782" s="210"/>
      <c r="D782" s="210"/>
      <c r="AG782" s="209"/>
      <c r="AH782" s="209"/>
      <c r="AI782" s="209"/>
    </row>
    <row r="783" customHeight="1" spans="3:35">
      <c r="C783" s="210"/>
      <c r="D783" s="210"/>
      <c r="AH783" s="209"/>
      <c r="AI783" s="209"/>
    </row>
    <row r="784" customHeight="1" spans="3:35">
      <c r="C784" s="210"/>
      <c r="D784" s="210"/>
      <c r="AH784" s="209"/>
      <c r="AI784" s="209"/>
    </row>
    <row r="785" customHeight="1" spans="4:35">
      <c r="D785" s="210"/>
      <c r="AI785" s="209"/>
    </row>
    <row r="786" customHeight="1" spans="4:35">
      <c r="D786" s="210"/>
      <c r="AI786" s="209"/>
    </row>
    <row r="787" customHeight="1" spans="4:35">
      <c r="D787" s="210"/>
      <c r="AI787" s="209"/>
    </row>
    <row r="788" customHeight="1" spans="4:35">
      <c r="D788" s="210"/>
      <c r="AI788" s="209"/>
    </row>
    <row r="789" customHeight="1" spans="4:35">
      <c r="D789" s="210"/>
      <c r="AI789" s="209"/>
    </row>
    <row r="790" customHeight="1" spans="4:35">
      <c r="D790" s="210"/>
      <c r="AI790" s="209"/>
    </row>
  </sheetData>
  <autoFilter ref="A1:BH733">
    <extLst/>
  </autoFilter>
  <sortState ref="A2:BG1421">
    <sortCondition ref="C2:C1421"/>
  </sortState>
  <conditionalFormatting sqref="AK1">
    <cfRule type="containsText" dxfId="0" priority="289" operator="between" text="*:**:**:">
      <formula>NOT(ISERROR(SEARCH("*:**:**:",AK1)))</formula>
    </cfRule>
  </conditionalFormatting>
  <conditionalFormatting sqref="A722:A733">
    <cfRule type="duplicateValues" dxfId="1" priority="462"/>
    <cfRule type="duplicateValues" dxfId="1" priority="463"/>
  </conditionalFormatting>
  <conditionalFormatting sqref="A1:A734 A791:A1048576">
    <cfRule type="duplicateValues" dxfId="1" priority="278"/>
    <cfRule type="duplicateValues" dxfId="1" priority="291"/>
    <cfRule type="duplicateValues" dxfId="1" priority="622"/>
  </conditionalFormatting>
  <conditionalFormatting sqref="A1:A721 A791:A1048576 A734">
    <cfRule type="duplicateValues" dxfId="1" priority="818"/>
    <cfRule type="duplicateValues" dxfId="1" priority="819"/>
  </conditionalFormatting>
  <conditionalFormatting sqref="A1:A734 A785:A1048576">
    <cfRule type="duplicateValues" dxfId="1" priority="161"/>
  </conditionalFormatting>
  <conditionalFormatting sqref="A1:A734 A783:A1048576">
    <cfRule type="duplicateValues" dxfId="1" priority="44"/>
  </conditionalFormatting>
  <conditionalFormatting sqref="A1:A736 A776:A1048576">
    <cfRule type="duplicateValues" dxfId="1" priority="41"/>
    <cfRule type="duplicateValues" dxfId="1" priority="40"/>
    <cfRule type="duplicateValues" dxfId="1" priority="1"/>
  </conditionalFormatting>
  <conditionalFormatting sqref="A1:A734 A776:A1048576">
    <cfRule type="duplicateValues" dxfId="1" priority="43"/>
    <cfRule type="duplicateValues" dxfId="1" priority="42"/>
  </conditionalFormatting>
  <conditionalFormatting sqref="E1:AI144 G145:H145 N145:O145 U145:V145 Z145:AI145 E146:AI734 C783:AG784 E791:AI1048576 D785:AH790 A736:AE736 C735:AG735 B776:AF782 A742:AB745 A738:AA741 A737:AB737 A758:AE775 A746:AC756 A757:AD757">
    <cfRule type="containsText" dxfId="2" priority="288" operator="between" text="*:**:**:*">
      <formula>NOT(ISERROR(SEARCH("*:**:**:*",A1)))</formula>
    </cfRule>
  </conditionalFormatting>
  <conditionalFormatting sqref="AJ1 AL1">
    <cfRule type="containsText" dxfId="0" priority="290" operator="between" text="*:**:**:">
      <formula>NOT(ISERROR(SEARCH("*:**:**:",AJ1)))</formula>
    </cfRule>
  </conditionalFormatting>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40"/>
  <sheetViews>
    <sheetView workbookViewId="0">
      <pane xSplit="4" ySplit="1" topLeftCell="E2" activePane="bottomRight" state="frozen"/>
      <selection/>
      <selection pane="topRight"/>
      <selection pane="bottomLeft"/>
      <selection pane="bottomRight" activeCell="A1" sqref="A1"/>
    </sheetView>
  </sheetViews>
  <sheetFormatPr defaultColWidth="22.375" defaultRowHeight="26" customHeight="1"/>
  <cols>
    <col min="1" max="1" width="10.125" style="193" customWidth="1"/>
    <col min="2" max="2" width="24.375" style="193" customWidth="1"/>
    <col min="3" max="3" width="16.75" style="193" customWidth="1"/>
    <col min="4" max="4" width="14.375" style="193" customWidth="1"/>
    <col min="5" max="26" width="5.5" style="210" customWidth="1"/>
    <col min="27" max="50" width="6" style="209" customWidth="1"/>
    <col min="51" max="16375" width="22.375" style="209" customWidth="1"/>
  </cols>
  <sheetData>
    <row r="1" s="209" customFormat="1" ht="29" customHeight="1" spans="1:50">
      <c r="A1" s="197" t="s">
        <v>0</v>
      </c>
      <c r="B1" s="197" t="s">
        <v>1</v>
      </c>
      <c r="C1" s="197" t="s">
        <v>2</v>
      </c>
      <c r="D1" s="197" t="s">
        <v>3</v>
      </c>
      <c r="E1" s="211" t="s">
        <v>4</v>
      </c>
      <c r="F1" s="211" t="s">
        <v>5</v>
      </c>
      <c r="G1" s="211" t="s">
        <v>8</v>
      </c>
      <c r="H1" s="211" t="s">
        <v>9</v>
      </c>
      <c r="I1" s="211" t="s">
        <v>10</v>
      </c>
      <c r="J1" s="211" t="s">
        <v>11</v>
      </c>
      <c r="K1" s="211" t="s">
        <v>12</v>
      </c>
      <c r="L1" s="211" t="s">
        <v>13</v>
      </c>
      <c r="M1" s="211" t="s">
        <v>14</v>
      </c>
      <c r="N1" s="211" t="s">
        <v>15</v>
      </c>
      <c r="O1" s="211" t="s">
        <v>16</v>
      </c>
      <c r="P1" s="211" t="s">
        <v>17</v>
      </c>
      <c r="Q1" s="211" t="s">
        <v>18</v>
      </c>
      <c r="R1" s="211" t="s">
        <v>19</v>
      </c>
      <c r="S1" s="211" t="s">
        <v>20</v>
      </c>
      <c r="T1" s="211" t="s">
        <v>21</v>
      </c>
      <c r="U1" s="211" t="s">
        <v>22</v>
      </c>
      <c r="V1" s="211" t="s">
        <v>23</v>
      </c>
      <c r="W1" s="211" t="s">
        <v>24</v>
      </c>
      <c r="X1" s="211" t="s">
        <v>25</v>
      </c>
      <c r="Y1" s="211" t="s">
        <v>26</v>
      </c>
      <c r="Z1" s="211" t="s">
        <v>27</v>
      </c>
      <c r="AA1" s="213" t="s">
        <v>28</v>
      </c>
      <c r="AB1" s="213" t="s">
        <v>29</v>
      </c>
      <c r="AC1" s="213" t="s">
        <v>30</v>
      </c>
      <c r="AD1" s="214" t="s">
        <v>31</v>
      </c>
      <c r="AE1" s="215" t="s">
        <v>32</v>
      </c>
      <c r="AF1" s="216" t="s">
        <v>33</v>
      </c>
      <c r="AG1" s="217" t="s">
        <v>34</v>
      </c>
      <c r="AH1" s="218" t="s">
        <v>35</v>
      </c>
      <c r="AI1" s="219" t="s">
        <v>36</v>
      </c>
      <c r="AJ1" s="220" t="s">
        <v>37</v>
      </c>
      <c r="AK1" s="221" t="s">
        <v>38</v>
      </c>
      <c r="AL1" s="222" t="s">
        <v>39</v>
      </c>
      <c r="AM1" s="217" t="s">
        <v>40</v>
      </c>
      <c r="AN1" s="223" t="s">
        <v>41</v>
      </c>
      <c r="AO1" s="224" t="s">
        <v>42</v>
      </c>
      <c r="AP1" s="225" t="s">
        <v>43</v>
      </c>
      <c r="AQ1" s="226" t="s">
        <v>44</v>
      </c>
      <c r="AR1" s="227" t="s">
        <v>45</v>
      </c>
      <c r="AS1" s="228" t="s">
        <v>46</v>
      </c>
      <c r="AT1" s="228" t="s">
        <v>47</v>
      </c>
      <c r="AU1" s="229" t="s">
        <v>48</v>
      </c>
      <c r="AV1" s="230" t="s">
        <v>49</v>
      </c>
      <c r="AW1" s="230" t="s">
        <v>50</v>
      </c>
      <c r="AX1" s="230" t="s">
        <v>51</v>
      </c>
    </row>
    <row r="2" s="209" customFormat="1" customHeight="1" spans="1:50">
      <c r="A2" s="199" t="s">
        <v>52</v>
      </c>
      <c r="B2" s="199" t="s">
        <v>53</v>
      </c>
      <c r="C2" s="199" t="s">
        <v>54</v>
      </c>
      <c r="D2" s="199" t="s">
        <v>55</v>
      </c>
      <c r="E2" s="143"/>
      <c r="F2" s="143"/>
      <c r="G2" s="143"/>
      <c r="H2" s="143"/>
      <c r="I2" s="143"/>
      <c r="J2" s="143"/>
      <c r="K2" s="143"/>
      <c r="L2" s="143"/>
      <c r="M2" s="143"/>
      <c r="N2" s="143"/>
      <c r="O2" s="143"/>
      <c r="P2" s="143"/>
      <c r="Q2" s="143"/>
      <c r="R2" s="143"/>
      <c r="S2" s="143"/>
      <c r="T2" s="143"/>
      <c r="U2" s="143"/>
      <c r="V2" s="143"/>
      <c r="W2" s="143"/>
      <c r="X2" s="143"/>
      <c r="Y2" s="143"/>
      <c r="Z2" s="143"/>
      <c r="AA2" s="156"/>
      <c r="AB2" s="156"/>
      <c r="AC2" s="156"/>
      <c r="AD2" s="156"/>
      <c r="AE2" s="156"/>
      <c r="AF2" s="156"/>
      <c r="AG2" s="156"/>
      <c r="AH2" s="156"/>
      <c r="AI2" s="156"/>
      <c r="AJ2" s="156"/>
      <c r="AK2" s="156"/>
      <c r="AL2" s="156"/>
      <c r="AM2" s="156"/>
      <c r="AN2" s="156"/>
      <c r="AO2" s="156"/>
      <c r="AP2" s="156"/>
      <c r="AQ2" s="156"/>
      <c r="AR2" s="156"/>
      <c r="AS2" s="140">
        <f>COUNTIF(E2:Z2,"*22:*")+COUNTIF(E2:Z2,"*23:*")+COUNTIF(E2:Z2,"*00:*")+COUNTIF(E2:Z2,"*01:*")+COUNTIF(E2:Z2,"*02:*")+COUNTIF(E2:Z2,"*03:*")+COUNTIF(E2:Z2,"*21:*")+COUNTIF(E2:Z2,"*04:*")+COUNTIF(E2:Z2,"*05:*")</f>
        <v>0</v>
      </c>
      <c r="AT2" s="140">
        <f>COUNTIF(E2:Z2,"*22:*")+COUNTIF(E2:Z2,"*23:*")+COUNTIF(E2:Z2,"*00:*")+COUNTIF(E2:Z2,"*01:*")+COUNTIF(E2:Z2,"*02:*")+COUNTIF(E2:Z2,"*03:*")+COUNTIF(E2:Z2,"*04:*")+COUNTIF(E2:Z2,"*05:*")+COUNTIF(E2:Z2,"*20:*")+COUNTIF(E2:Z2,"*21:*")</f>
        <v>0</v>
      </c>
      <c r="AU2" s="156"/>
      <c r="AV2" s="140">
        <f>(COUNTIF(E2:Z2,"*22:*")+COUNTIF(E2:Z2,"*23:*")*2+COUNTIF(E2:Z2,"*00:*")*3+COUNTIF(E2:Z2,"*01:*")*4+COUNTIF(E2:Z2,"*02:*")*5+COUNTIF(E2:Z2,"*03:*")*6+COUNTIF(E2:Z2,"*04:*")*7+COUNTIF(E2:Z2,"*05:*")*8)/8</f>
        <v>0</v>
      </c>
      <c r="AW2" s="156"/>
      <c r="AX2" s="156"/>
    </row>
    <row r="3" s="209" customFormat="1" customHeight="1" spans="1:50">
      <c r="A3" s="199" t="s">
        <v>56</v>
      </c>
      <c r="B3" s="199" t="s">
        <v>53</v>
      </c>
      <c r="C3" s="199" t="s">
        <v>54</v>
      </c>
      <c r="D3" s="199" t="s">
        <v>57</v>
      </c>
      <c r="E3" s="144"/>
      <c r="F3" s="144"/>
      <c r="G3" s="144"/>
      <c r="H3" s="144"/>
      <c r="I3" s="144"/>
      <c r="J3" s="144"/>
      <c r="K3" s="144"/>
      <c r="L3" s="144"/>
      <c r="M3" s="144"/>
      <c r="N3" s="144"/>
      <c r="O3" s="144"/>
      <c r="P3" s="144"/>
      <c r="Q3" s="144"/>
      <c r="R3" s="144"/>
      <c r="S3" s="144"/>
      <c r="T3" s="144"/>
      <c r="U3" s="144"/>
      <c r="V3" s="144"/>
      <c r="W3" s="144"/>
      <c r="X3" s="144"/>
      <c r="Y3" s="144"/>
      <c r="Z3" s="144"/>
      <c r="AA3" s="156"/>
      <c r="AB3" s="156"/>
      <c r="AC3" s="156"/>
      <c r="AD3" s="156"/>
      <c r="AE3" s="156"/>
      <c r="AF3" s="156"/>
      <c r="AG3" s="156"/>
      <c r="AH3" s="156"/>
      <c r="AI3" s="156"/>
      <c r="AJ3" s="156"/>
      <c r="AK3" s="156"/>
      <c r="AL3" s="156"/>
      <c r="AM3" s="156"/>
      <c r="AN3" s="156"/>
      <c r="AO3" s="156"/>
      <c r="AP3" s="156"/>
      <c r="AQ3" s="156"/>
      <c r="AR3" s="156"/>
      <c r="AS3" s="140">
        <f t="shared" ref="AS3:AS66" si="0">COUNTIF(E3:Z3,"*22:*")+COUNTIF(E3:Z3,"*23:*")+COUNTIF(E3:Z3,"*00:*")+COUNTIF(E3:Z3,"*01:*")+COUNTIF(E3:Z3,"*02:*")+COUNTIF(E3:Z3,"*03:*")+COUNTIF(E3:Z3,"*21:*")+COUNTIF(E3:Z3,"*04:*")+COUNTIF(E3:Z3,"*05:*")</f>
        <v>0</v>
      </c>
      <c r="AT3" s="140">
        <f t="shared" ref="AT3:AT66" si="1">COUNTIF(E3:Z3,"*22:*")+COUNTIF(E3:Z3,"*23:*")+COUNTIF(E3:Z3,"*00:*")+COUNTIF(E3:Z3,"*01:*")+COUNTIF(E3:Z3,"*02:*")+COUNTIF(E3:Z3,"*03:*")+COUNTIF(E3:Z3,"*04:*")+COUNTIF(E3:Z3,"*05:*")+COUNTIF(E3:Z3,"*20:*")+COUNTIF(E3:Z3,"*21:*")</f>
        <v>0</v>
      </c>
      <c r="AU3" s="156"/>
      <c r="AV3" s="140">
        <f t="shared" ref="AV3:AV66" si="2">(COUNTIF(E3:Z3,"*22:*")+COUNTIF(E3:Z3,"*23:*")*2+COUNTIF(E3:Z3,"*00:*")*3+COUNTIF(E3:Z3,"*01:*")*4+COUNTIF(E3:Z3,"*02:*")*5+COUNTIF(E3:Z3,"*03:*")*6+COUNTIF(E3:Z3,"*04:*")*7+COUNTIF(E3:Z3,"*05:*")*8)/8</f>
        <v>0</v>
      </c>
      <c r="AW3" s="156"/>
      <c r="AX3" s="156"/>
    </row>
    <row r="4" s="209" customFormat="1" customHeight="1" spans="1:50">
      <c r="A4" s="199" t="s">
        <v>58</v>
      </c>
      <c r="B4" s="199" t="s">
        <v>53</v>
      </c>
      <c r="C4" s="199" t="s">
        <v>59</v>
      </c>
      <c r="D4" s="199" t="s">
        <v>60</v>
      </c>
      <c r="E4" s="144"/>
      <c r="F4" s="144"/>
      <c r="G4" s="144"/>
      <c r="H4" s="144"/>
      <c r="I4" s="144"/>
      <c r="J4" s="144"/>
      <c r="K4" s="144"/>
      <c r="L4" s="144"/>
      <c r="M4" s="144"/>
      <c r="N4" s="144"/>
      <c r="O4" s="144"/>
      <c r="P4" s="144"/>
      <c r="Q4" s="144"/>
      <c r="R4" s="144"/>
      <c r="S4" s="144"/>
      <c r="T4" s="144"/>
      <c r="U4" s="144"/>
      <c r="V4" s="144"/>
      <c r="W4" s="144"/>
      <c r="X4" s="144"/>
      <c r="Y4" s="144"/>
      <c r="Z4" s="144"/>
      <c r="AA4" s="156"/>
      <c r="AB4" s="156"/>
      <c r="AC4" s="156"/>
      <c r="AD4" s="156"/>
      <c r="AE4" s="156"/>
      <c r="AF4" s="156"/>
      <c r="AG4" s="156"/>
      <c r="AH4" s="156"/>
      <c r="AI4" s="156"/>
      <c r="AJ4" s="156"/>
      <c r="AK4" s="156"/>
      <c r="AL4" s="156"/>
      <c r="AM4" s="156"/>
      <c r="AN4" s="156"/>
      <c r="AO4" s="156"/>
      <c r="AP4" s="156"/>
      <c r="AQ4" s="156"/>
      <c r="AR4" s="156"/>
      <c r="AS4" s="140">
        <f t="shared" si="0"/>
        <v>0</v>
      </c>
      <c r="AT4" s="140">
        <f t="shared" si="1"/>
        <v>0</v>
      </c>
      <c r="AU4" s="156"/>
      <c r="AV4" s="140">
        <f t="shared" si="2"/>
        <v>0</v>
      </c>
      <c r="AW4" s="156"/>
      <c r="AX4" s="156"/>
    </row>
    <row r="5" s="209" customFormat="1" customHeight="1" spans="1:50">
      <c r="A5" s="199" t="s">
        <v>61</v>
      </c>
      <c r="B5" s="199" t="s">
        <v>53</v>
      </c>
      <c r="C5" s="199" t="s">
        <v>62</v>
      </c>
      <c r="D5" s="199" t="s">
        <v>63</v>
      </c>
      <c r="E5" s="143" t="s">
        <v>64</v>
      </c>
      <c r="F5" s="143" t="s">
        <v>65</v>
      </c>
      <c r="G5" s="144" t="s">
        <v>66</v>
      </c>
      <c r="H5" s="144" t="s">
        <v>67</v>
      </c>
      <c r="I5" s="144" t="s">
        <v>68</v>
      </c>
      <c r="J5" s="144" t="s">
        <v>69</v>
      </c>
      <c r="K5" s="144" t="s">
        <v>70</v>
      </c>
      <c r="L5" s="143" t="s">
        <v>71</v>
      </c>
      <c r="M5" s="143" t="s">
        <v>72</v>
      </c>
      <c r="N5" s="144" t="s">
        <v>73</v>
      </c>
      <c r="O5" s="144" t="s">
        <v>74</v>
      </c>
      <c r="P5" s="144" t="s">
        <v>75</v>
      </c>
      <c r="Q5" s="144" t="s">
        <v>76</v>
      </c>
      <c r="R5" s="144" t="s">
        <v>77</v>
      </c>
      <c r="S5" s="144" t="s">
        <v>78</v>
      </c>
      <c r="T5" s="144" t="s">
        <v>79</v>
      </c>
      <c r="U5" s="144" t="s">
        <v>80</v>
      </c>
      <c r="V5" s="144" t="s">
        <v>81</v>
      </c>
      <c r="W5" s="144" t="s">
        <v>82</v>
      </c>
      <c r="X5" s="144" t="s">
        <v>83</v>
      </c>
      <c r="Y5" s="144" t="s">
        <v>84</v>
      </c>
      <c r="Z5" s="155" t="s">
        <v>85</v>
      </c>
      <c r="AA5" s="156"/>
      <c r="AB5" s="156"/>
      <c r="AC5" s="156"/>
      <c r="AD5" s="156"/>
      <c r="AE5" s="156"/>
      <c r="AF5" s="156"/>
      <c r="AG5" s="156"/>
      <c r="AH5" s="156"/>
      <c r="AI5" s="156"/>
      <c r="AJ5" s="156"/>
      <c r="AK5" s="156"/>
      <c r="AL5" s="156"/>
      <c r="AM5" s="156"/>
      <c r="AN5" s="156"/>
      <c r="AO5" s="156"/>
      <c r="AP5" s="156"/>
      <c r="AQ5" s="156"/>
      <c r="AR5" s="156"/>
      <c r="AS5" s="140">
        <f t="shared" si="0"/>
        <v>2</v>
      </c>
      <c r="AT5" s="140">
        <f t="shared" si="1"/>
        <v>11</v>
      </c>
      <c r="AU5" s="156"/>
      <c r="AV5" s="140">
        <f t="shared" si="2"/>
        <v>0</v>
      </c>
      <c r="AW5" s="156"/>
      <c r="AX5" s="156"/>
    </row>
    <row r="6" s="209" customFormat="1" customHeight="1" spans="1:50">
      <c r="A6" s="199" t="s">
        <v>86</v>
      </c>
      <c r="B6" s="199" t="s">
        <v>53</v>
      </c>
      <c r="C6" s="199" t="s">
        <v>62</v>
      </c>
      <c r="D6" s="199" t="s">
        <v>87</v>
      </c>
      <c r="E6" s="144" t="s">
        <v>88</v>
      </c>
      <c r="F6" s="144"/>
      <c r="G6" s="144"/>
      <c r="H6" s="144"/>
      <c r="I6" s="144"/>
      <c r="J6" s="144"/>
      <c r="K6" s="144"/>
      <c r="L6" s="144"/>
      <c r="M6" s="144"/>
      <c r="N6" s="144"/>
      <c r="O6" s="144"/>
      <c r="P6" s="144"/>
      <c r="Q6" s="144"/>
      <c r="R6" s="144"/>
      <c r="S6" s="144"/>
      <c r="T6" s="144"/>
      <c r="U6" s="144"/>
      <c r="V6" s="144"/>
      <c r="W6" s="144"/>
      <c r="X6" s="144"/>
      <c r="Y6" s="144"/>
      <c r="Z6" s="144"/>
      <c r="AA6" s="156"/>
      <c r="AB6" s="156"/>
      <c r="AC6" s="156"/>
      <c r="AD6" s="156"/>
      <c r="AE6" s="156"/>
      <c r="AF6" s="156"/>
      <c r="AG6" s="156"/>
      <c r="AH6" s="156"/>
      <c r="AI6" s="156"/>
      <c r="AJ6" s="156"/>
      <c r="AK6" s="156"/>
      <c r="AL6" s="156"/>
      <c r="AM6" s="156"/>
      <c r="AN6" s="156"/>
      <c r="AO6" s="156"/>
      <c r="AP6" s="156"/>
      <c r="AQ6" s="156"/>
      <c r="AR6" s="156"/>
      <c r="AS6" s="140">
        <f t="shared" si="0"/>
        <v>0</v>
      </c>
      <c r="AT6" s="140">
        <f t="shared" si="1"/>
        <v>0</v>
      </c>
      <c r="AU6" s="156"/>
      <c r="AV6" s="140">
        <f t="shared" si="2"/>
        <v>0</v>
      </c>
      <c r="AW6" s="156"/>
      <c r="AX6" s="156"/>
    </row>
    <row r="7" s="209" customFormat="1" customHeight="1" spans="1:50">
      <c r="A7" s="199" t="s">
        <v>89</v>
      </c>
      <c r="B7" s="199" t="s">
        <v>53</v>
      </c>
      <c r="C7" s="199" t="s">
        <v>62</v>
      </c>
      <c r="D7" s="199" t="s">
        <v>90</v>
      </c>
      <c r="E7" s="144" t="s">
        <v>91</v>
      </c>
      <c r="F7" s="144" t="s">
        <v>92</v>
      </c>
      <c r="G7" s="144" t="s">
        <v>93</v>
      </c>
      <c r="H7" s="144" t="s">
        <v>94</v>
      </c>
      <c r="I7" s="144" t="s">
        <v>95</v>
      </c>
      <c r="J7" s="144" t="s">
        <v>96</v>
      </c>
      <c r="K7" s="143" t="s">
        <v>97</v>
      </c>
      <c r="L7" s="144" t="s">
        <v>98</v>
      </c>
      <c r="M7" s="144" t="s">
        <v>99</v>
      </c>
      <c r="N7" s="143" t="s">
        <v>100</v>
      </c>
      <c r="O7" s="144" t="s">
        <v>101</v>
      </c>
      <c r="P7" s="144" t="s">
        <v>102</v>
      </c>
      <c r="Q7" s="144" t="s">
        <v>103</v>
      </c>
      <c r="R7" s="143" t="s">
        <v>104</v>
      </c>
      <c r="S7" s="144" t="s">
        <v>105</v>
      </c>
      <c r="T7" s="144" t="s">
        <v>106</v>
      </c>
      <c r="U7" s="144" t="s">
        <v>107</v>
      </c>
      <c r="V7" s="144" t="s">
        <v>108</v>
      </c>
      <c r="W7" s="144" t="s">
        <v>109</v>
      </c>
      <c r="X7" s="144" t="s">
        <v>110</v>
      </c>
      <c r="Y7" s="144" t="s">
        <v>111</v>
      </c>
      <c r="Z7" s="143" t="s">
        <v>112</v>
      </c>
      <c r="AA7" s="156"/>
      <c r="AB7" s="156"/>
      <c r="AC7" s="156"/>
      <c r="AD7" s="156"/>
      <c r="AE7" s="156"/>
      <c r="AF7" s="156"/>
      <c r="AG7" s="156"/>
      <c r="AH7" s="156"/>
      <c r="AI7" s="156"/>
      <c r="AJ7" s="156"/>
      <c r="AK7" s="156"/>
      <c r="AL7" s="156"/>
      <c r="AM7" s="156"/>
      <c r="AN7" s="156"/>
      <c r="AO7" s="156"/>
      <c r="AP7" s="156"/>
      <c r="AQ7" s="156"/>
      <c r="AR7" s="156"/>
      <c r="AS7" s="140">
        <f t="shared" si="0"/>
        <v>13</v>
      </c>
      <c r="AT7" s="140">
        <f t="shared" si="1"/>
        <v>16</v>
      </c>
      <c r="AU7" s="156"/>
      <c r="AV7" s="140">
        <f t="shared" si="2"/>
        <v>1.25</v>
      </c>
      <c r="AW7" s="156"/>
      <c r="AX7" s="156"/>
    </row>
    <row r="8" s="209" customFormat="1" customHeight="1" spans="1:50">
      <c r="A8" s="199" t="s">
        <v>113</v>
      </c>
      <c r="B8" s="199" t="s">
        <v>114</v>
      </c>
      <c r="C8" s="199" t="s">
        <v>62</v>
      </c>
      <c r="D8" s="199" t="s">
        <v>115</v>
      </c>
      <c r="E8" s="144"/>
      <c r="F8" s="144"/>
      <c r="G8" s="144"/>
      <c r="H8" s="144"/>
      <c r="I8" s="144"/>
      <c r="J8" s="144"/>
      <c r="K8" s="144"/>
      <c r="L8" s="144"/>
      <c r="M8" s="144"/>
      <c r="N8" s="144"/>
      <c r="O8" s="144"/>
      <c r="P8" s="144"/>
      <c r="Q8" s="144"/>
      <c r="R8" s="144"/>
      <c r="S8" s="144"/>
      <c r="T8" s="144"/>
      <c r="U8" s="144"/>
      <c r="V8" s="144"/>
      <c r="W8" s="144"/>
      <c r="X8" s="144"/>
      <c r="Y8" s="144"/>
      <c r="Z8" s="144"/>
      <c r="AA8" s="156"/>
      <c r="AB8" s="156"/>
      <c r="AC8" s="156"/>
      <c r="AD8" s="156"/>
      <c r="AE8" s="156"/>
      <c r="AF8" s="156"/>
      <c r="AG8" s="156"/>
      <c r="AH8" s="156"/>
      <c r="AI8" s="156"/>
      <c r="AJ8" s="156"/>
      <c r="AK8" s="156"/>
      <c r="AL8" s="156"/>
      <c r="AM8" s="156"/>
      <c r="AN8" s="156"/>
      <c r="AO8" s="156"/>
      <c r="AP8" s="156"/>
      <c r="AQ8" s="156"/>
      <c r="AR8" s="156"/>
      <c r="AS8" s="140">
        <f t="shared" si="0"/>
        <v>0</v>
      </c>
      <c r="AT8" s="140">
        <f t="shared" si="1"/>
        <v>0</v>
      </c>
      <c r="AU8" s="156"/>
      <c r="AV8" s="140">
        <f t="shared" si="2"/>
        <v>0</v>
      </c>
      <c r="AW8" s="156"/>
      <c r="AX8" s="156"/>
    </row>
    <row r="9" s="209" customFormat="1" customHeight="1" spans="1:50">
      <c r="A9" s="199" t="s">
        <v>116</v>
      </c>
      <c r="B9" s="199" t="s">
        <v>53</v>
      </c>
      <c r="C9" s="199" t="s">
        <v>62</v>
      </c>
      <c r="D9" s="199" t="s">
        <v>117</v>
      </c>
      <c r="E9" s="142" t="s">
        <v>118</v>
      </c>
      <c r="F9" s="142" t="s">
        <v>119</v>
      </c>
      <c r="G9" s="142" t="s">
        <v>120</v>
      </c>
      <c r="H9" s="155" t="s">
        <v>121</v>
      </c>
      <c r="I9" s="155" t="s">
        <v>122</v>
      </c>
      <c r="J9" s="155" t="s">
        <v>123</v>
      </c>
      <c r="K9" s="141"/>
      <c r="L9" s="141"/>
      <c r="M9" s="142" t="s">
        <v>124</v>
      </c>
      <c r="N9" s="155" t="s">
        <v>125</v>
      </c>
      <c r="O9" s="155" t="s">
        <v>126</v>
      </c>
      <c r="P9" s="155" t="s">
        <v>125</v>
      </c>
      <c r="Q9" s="142" t="s">
        <v>127</v>
      </c>
      <c r="R9" s="142" t="s">
        <v>128</v>
      </c>
      <c r="S9" s="155" t="s">
        <v>125</v>
      </c>
      <c r="T9" s="142" t="s">
        <v>129</v>
      </c>
      <c r="U9" s="155" t="s">
        <v>130</v>
      </c>
      <c r="V9" s="142" t="s">
        <v>131</v>
      </c>
      <c r="W9" s="141"/>
      <c r="X9" s="142" t="s">
        <v>132</v>
      </c>
      <c r="Y9" s="142" t="s">
        <v>133</v>
      </c>
      <c r="Z9" s="155" t="s">
        <v>134</v>
      </c>
      <c r="AA9" s="156"/>
      <c r="AB9" s="156"/>
      <c r="AC9" s="156"/>
      <c r="AD9" s="156"/>
      <c r="AE9" s="156"/>
      <c r="AF9" s="156"/>
      <c r="AG9" s="156"/>
      <c r="AH9" s="156"/>
      <c r="AI9" s="156"/>
      <c r="AJ9" s="156"/>
      <c r="AK9" s="156"/>
      <c r="AL9" s="156"/>
      <c r="AM9" s="156"/>
      <c r="AN9" s="156"/>
      <c r="AO9" s="156"/>
      <c r="AP9" s="156"/>
      <c r="AQ9" s="156"/>
      <c r="AR9" s="156"/>
      <c r="AS9" s="140">
        <f t="shared" si="0"/>
        <v>4</v>
      </c>
      <c r="AT9" s="140">
        <f t="shared" si="1"/>
        <v>7</v>
      </c>
      <c r="AU9" s="156"/>
      <c r="AV9" s="140">
        <f t="shared" si="2"/>
        <v>0.125</v>
      </c>
      <c r="AW9" s="156"/>
      <c r="AX9" s="156"/>
    </row>
    <row r="10" s="209" customFormat="1" customHeight="1" spans="1:50">
      <c r="A10" s="199" t="s">
        <v>135</v>
      </c>
      <c r="B10" s="199" t="s">
        <v>136</v>
      </c>
      <c r="C10" s="199" t="s">
        <v>137</v>
      </c>
      <c r="D10" s="199" t="s">
        <v>138</v>
      </c>
      <c r="E10" s="144" t="s">
        <v>139</v>
      </c>
      <c r="F10" s="144" t="s">
        <v>140</v>
      </c>
      <c r="G10" s="144" t="s">
        <v>141</v>
      </c>
      <c r="H10" s="144" t="s">
        <v>142</v>
      </c>
      <c r="I10" s="144" t="s">
        <v>143</v>
      </c>
      <c r="J10" s="144" t="s">
        <v>144</v>
      </c>
      <c r="K10" s="144" t="s">
        <v>145</v>
      </c>
      <c r="L10" s="144" t="s">
        <v>146</v>
      </c>
      <c r="M10" s="144" t="s">
        <v>147</v>
      </c>
      <c r="N10" s="144" t="s">
        <v>148</v>
      </c>
      <c r="O10" s="143" t="s">
        <v>149</v>
      </c>
      <c r="P10" s="144" t="s">
        <v>150</v>
      </c>
      <c r="Q10" s="143" t="s">
        <v>151</v>
      </c>
      <c r="R10" s="144" t="s">
        <v>152</v>
      </c>
      <c r="S10" s="144" t="s">
        <v>153</v>
      </c>
      <c r="T10" s="144" t="s">
        <v>154</v>
      </c>
      <c r="U10" s="144" t="s">
        <v>155</v>
      </c>
      <c r="V10" s="144" t="s">
        <v>156</v>
      </c>
      <c r="W10" s="144" t="s">
        <v>157</v>
      </c>
      <c r="X10" s="143" t="s">
        <v>151</v>
      </c>
      <c r="Y10" s="144" t="s">
        <v>158</v>
      </c>
      <c r="Z10" s="155" t="s">
        <v>159</v>
      </c>
      <c r="AA10" s="156"/>
      <c r="AB10" s="156"/>
      <c r="AC10" s="156"/>
      <c r="AD10" s="156"/>
      <c r="AE10" s="156"/>
      <c r="AF10" s="156"/>
      <c r="AG10" s="156"/>
      <c r="AH10" s="156"/>
      <c r="AI10" s="156"/>
      <c r="AJ10" s="156"/>
      <c r="AK10" s="156"/>
      <c r="AL10" s="156"/>
      <c r="AM10" s="156"/>
      <c r="AN10" s="156"/>
      <c r="AO10" s="156"/>
      <c r="AP10" s="156"/>
      <c r="AQ10" s="156"/>
      <c r="AR10" s="156"/>
      <c r="AS10" s="140">
        <f t="shared" si="0"/>
        <v>0</v>
      </c>
      <c r="AT10" s="140">
        <f t="shared" si="1"/>
        <v>1</v>
      </c>
      <c r="AU10" s="156"/>
      <c r="AV10" s="140">
        <f t="shared" si="2"/>
        <v>0</v>
      </c>
      <c r="AW10" s="156"/>
      <c r="AX10" s="156"/>
    </row>
    <row r="11" s="209" customFormat="1" customHeight="1" spans="1:50">
      <c r="A11" s="199" t="s">
        <v>160</v>
      </c>
      <c r="B11" s="199" t="s">
        <v>136</v>
      </c>
      <c r="C11" s="199" t="s">
        <v>161</v>
      </c>
      <c r="D11" s="199" t="s">
        <v>162</v>
      </c>
      <c r="E11" s="144" t="s">
        <v>163</v>
      </c>
      <c r="F11" s="144" t="s">
        <v>164</v>
      </c>
      <c r="G11" s="144" t="s">
        <v>165</v>
      </c>
      <c r="H11" s="144" t="s">
        <v>166</v>
      </c>
      <c r="I11" s="143" t="s">
        <v>167</v>
      </c>
      <c r="J11" s="144" t="s">
        <v>168</v>
      </c>
      <c r="K11" s="144" t="s">
        <v>169</v>
      </c>
      <c r="L11" s="143"/>
      <c r="M11" s="144" t="s">
        <v>170</v>
      </c>
      <c r="N11" s="144" t="s">
        <v>171</v>
      </c>
      <c r="O11" s="144" t="s">
        <v>172</v>
      </c>
      <c r="P11" s="144" t="s">
        <v>173</v>
      </c>
      <c r="Q11" s="144" t="s">
        <v>174</v>
      </c>
      <c r="R11" s="144" t="s">
        <v>175</v>
      </c>
      <c r="S11" s="144" t="s">
        <v>165</v>
      </c>
      <c r="T11" s="144" t="s">
        <v>176</v>
      </c>
      <c r="U11" s="144" t="s">
        <v>177</v>
      </c>
      <c r="V11" s="143"/>
      <c r="W11" s="143"/>
      <c r="X11" s="144" t="s">
        <v>176</v>
      </c>
      <c r="Y11" s="144" t="s">
        <v>178</v>
      </c>
      <c r="Z11" s="144" t="s">
        <v>179</v>
      </c>
      <c r="AA11" s="156"/>
      <c r="AB11" s="156"/>
      <c r="AC11" s="156"/>
      <c r="AD11" s="156"/>
      <c r="AE11" s="156"/>
      <c r="AF11" s="156"/>
      <c r="AG11" s="156"/>
      <c r="AH11" s="156"/>
      <c r="AI11" s="156"/>
      <c r="AJ11" s="156"/>
      <c r="AK11" s="156"/>
      <c r="AL11" s="156"/>
      <c r="AM11" s="156"/>
      <c r="AN11" s="156"/>
      <c r="AO11" s="156"/>
      <c r="AP11" s="156"/>
      <c r="AQ11" s="156"/>
      <c r="AR11" s="156"/>
      <c r="AS11" s="140">
        <f t="shared" si="0"/>
        <v>0</v>
      </c>
      <c r="AT11" s="140">
        <f t="shared" si="1"/>
        <v>3</v>
      </c>
      <c r="AU11" s="156"/>
      <c r="AV11" s="140">
        <f t="shared" si="2"/>
        <v>0</v>
      </c>
      <c r="AW11" s="156"/>
      <c r="AX11" s="156"/>
    </row>
    <row r="12" s="209" customFormat="1" customHeight="1" spans="1:50">
      <c r="A12" s="199" t="s">
        <v>180</v>
      </c>
      <c r="B12" s="199" t="s">
        <v>136</v>
      </c>
      <c r="C12" s="199" t="s">
        <v>181</v>
      </c>
      <c r="D12" s="199" t="s">
        <v>182</v>
      </c>
      <c r="E12" s="141"/>
      <c r="F12" s="142" t="s">
        <v>183</v>
      </c>
      <c r="G12" s="141"/>
      <c r="H12" s="142" t="s">
        <v>184</v>
      </c>
      <c r="I12" s="143" t="s">
        <v>185</v>
      </c>
      <c r="J12" s="141"/>
      <c r="K12" s="142" t="s">
        <v>186</v>
      </c>
      <c r="L12" s="141"/>
      <c r="M12" s="142" t="s">
        <v>188</v>
      </c>
      <c r="N12" s="142" t="s">
        <v>189</v>
      </c>
      <c r="O12" s="142" t="s">
        <v>190</v>
      </c>
      <c r="P12" s="143" t="s">
        <v>191</v>
      </c>
      <c r="Q12" s="141"/>
      <c r="R12" s="142" t="s">
        <v>192</v>
      </c>
      <c r="S12" s="141"/>
      <c r="T12" s="143" t="s">
        <v>193</v>
      </c>
      <c r="U12" s="142" t="s">
        <v>194</v>
      </c>
      <c r="V12" s="141"/>
      <c r="W12" s="142" t="s">
        <v>196</v>
      </c>
      <c r="X12" s="142" t="s">
        <v>197</v>
      </c>
      <c r="Y12" s="142" t="s">
        <v>198</v>
      </c>
      <c r="Z12" s="141"/>
      <c r="AA12" s="156"/>
      <c r="AB12" s="156"/>
      <c r="AC12" s="156"/>
      <c r="AD12" s="156"/>
      <c r="AE12" s="156"/>
      <c r="AF12" s="156"/>
      <c r="AG12" s="156"/>
      <c r="AH12" s="156"/>
      <c r="AI12" s="156"/>
      <c r="AJ12" s="156"/>
      <c r="AK12" s="156"/>
      <c r="AL12" s="156"/>
      <c r="AM12" s="156"/>
      <c r="AN12" s="156"/>
      <c r="AO12" s="156"/>
      <c r="AP12" s="156"/>
      <c r="AQ12" s="156"/>
      <c r="AR12" s="156"/>
      <c r="AS12" s="140">
        <f t="shared" si="0"/>
        <v>0</v>
      </c>
      <c r="AT12" s="140">
        <f t="shared" si="1"/>
        <v>1</v>
      </c>
      <c r="AU12" s="156"/>
      <c r="AV12" s="140">
        <f t="shared" si="2"/>
        <v>0</v>
      </c>
      <c r="AW12" s="156"/>
      <c r="AX12" s="156"/>
    </row>
    <row r="13" s="209" customFormat="1" customHeight="1" spans="1:50">
      <c r="A13" s="199" t="s">
        <v>200</v>
      </c>
      <c r="B13" s="199" t="s">
        <v>136</v>
      </c>
      <c r="C13" s="199" t="s">
        <v>181</v>
      </c>
      <c r="D13" s="199" t="s">
        <v>182</v>
      </c>
      <c r="E13" s="142" t="s">
        <v>201</v>
      </c>
      <c r="F13" s="141"/>
      <c r="G13" s="142" t="s">
        <v>203</v>
      </c>
      <c r="H13" s="142" t="s">
        <v>204</v>
      </c>
      <c r="I13" s="142" t="s">
        <v>205</v>
      </c>
      <c r="J13" s="142" t="s">
        <v>206</v>
      </c>
      <c r="K13" s="141"/>
      <c r="L13" s="142" t="s">
        <v>208</v>
      </c>
      <c r="M13" s="142" t="s">
        <v>209</v>
      </c>
      <c r="N13" s="155" t="s">
        <v>210</v>
      </c>
      <c r="O13" s="141"/>
      <c r="P13" s="141"/>
      <c r="Q13" s="142" t="s">
        <v>212</v>
      </c>
      <c r="R13" s="155" t="s">
        <v>213</v>
      </c>
      <c r="S13" s="142" t="s">
        <v>214</v>
      </c>
      <c r="T13" s="142" t="s">
        <v>215</v>
      </c>
      <c r="U13" s="143" t="s">
        <v>216</v>
      </c>
      <c r="V13" s="142" t="s">
        <v>217</v>
      </c>
      <c r="W13" s="142" t="s">
        <v>218</v>
      </c>
      <c r="X13" s="142" t="s">
        <v>219</v>
      </c>
      <c r="Y13" s="141"/>
      <c r="Z13" s="142" t="s">
        <v>220</v>
      </c>
      <c r="AA13" s="156"/>
      <c r="AB13" s="156"/>
      <c r="AC13" s="156"/>
      <c r="AD13" s="156"/>
      <c r="AE13" s="156"/>
      <c r="AF13" s="156"/>
      <c r="AG13" s="156"/>
      <c r="AH13" s="156"/>
      <c r="AI13" s="156"/>
      <c r="AJ13" s="156"/>
      <c r="AK13" s="156"/>
      <c r="AL13" s="156"/>
      <c r="AM13" s="156"/>
      <c r="AN13" s="156"/>
      <c r="AO13" s="156"/>
      <c r="AP13" s="156"/>
      <c r="AQ13" s="156"/>
      <c r="AR13" s="156"/>
      <c r="AS13" s="140">
        <f t="shared" si="0"/>
        <v>0</v>
      </c>
      <c r="AT13" s="140">
        <f t="shared" si="1"/>
        <v>0</v>
      </c>
      <c r="AU13" s="156"/>
      <c r="AV13" s="140">
        <f t="shared" si="2"/>
        <v>0</v>
      </c>
      <c r="AW13" s="156"/>
      <c r="AX13" s="156"/>
    </row>
    <row r="14" s="209" customFormat="1" customHeight="1" spans="1:50">
      <c r="A14" s="199" t="s">
        <v>222</v>
      </c>
      <c r="B14" s="199" t="s">
        <v>136</v>
      </c>
      <c r="C14" s="199" t="s">
        <v>181</v>
      </c>
      <c r="D14" s="199" t="s">
        <v>223</v>
      </c>
      <c r="E14" s="144" t="s">
        <v>224</v>
      </c>
      <c r="F14" s="142" t="s">
        <v>225</v>
      </c>
      <c r="G14" s="142" t="s">
        <v>226</v>
      </c>
      <c r="H14" s="142" t="s">
        <v>227</v>
      </c>
      <c r="I14" s="142" t="s">
        <v>228</v>
      </c>
      <c r="J14" s="143" t="s">
        <v>229</v>
      </c>
      <c r="K14" s="142" t="s">
        <v>230</v>
      </c>
      <c r="L14" s="142" t="s">
        <v>231</v>
      </c>
      <c r="M14" s="142" t="s">
        <v>232</v>
      </c>
      <c r="N14" s="142" t="s">
        <v>233</v>
      </c>
      <c r="O14" s="143" t="s">
        <v>234</v>
      </c>
      <c r="P14" s="142" t="s">
        <v>235</v>
      </c>
      <c r="Q14" s="142" t="s">
        <v>236</v>
      </c>
      <c r="R14" s="142" t="s">
        <v>237</v>
      </c>
      <c r="S14" s="142" t="s">
        <v>238</v>
      </c>
      <c r="T14" s="142" t="s">
        <v>239</v>
      </c>
      <c r="U14" s="143" t="s">
        <v>216</v>
      </c>
      <c r="V14" s="142" t="s">
        <v>240</v>
      </c>
      <c r="W14" s="142" t="s">
        <v>241</v>
      </c>
      <c r="X14" s="142" t="s">
        <v>242</v>
      </c>
      <c r="Y14" s="142" t="s">
        <v>243</v>
      </c>
      <c r="Z14" s="142" t="s">
        <v>244</v>
      </c>
      <c r="AA14" s="156"/>
      <c r="AB14" s="156"/>
      <c r="AC14" s="156"/>
      <c r="AD14" s="156"/>
      <c r="AE14" s="156"/>
      <c r="AF14" s="156"/>
      <c r="AG14" s="156"/>
      <c r="AH14" s="156"/>
      <c r="AI14" s="156"/>
      <c r="AJ14" s="156"/>
      <c r="AK14" s="156"/>
      <c r="AL14" s="156"/>
      <c r="AM14" s="156"/>
      <c r="AN14" s="156"/>
      <c r="AO14" s="156"/>
      <c r="AP14" s="156"/>
      <c r="AQ14" s="156"/>
      <c r="AR14" s="156"/>
      <c r="AS14" s="140">
        <f t="shared" si="0"/>
        <v>0</v>
      </c>
      <c r="AT14" s="140">
        <f t="shared" si="1"/>
        <v>1</v>
      </c>
      <c r="AU14" s="156"/>
      <c r="AV14" s="140">
        <f t="shared" si="2"/>
        <v>0</v>
      </c>
      <c r="AW14" s="156"/>
      <c r="AX14" s="156"/>
    </row>
    <row r="15" s="209" customFormat="1" customHeight="1" spans="1:50">
      <c r="A15" s="199" t="s">
        <v>245</v>
      </c>
      <c r="B15" s="199" t="s">
        <v>136</v>
      </c>
      <c r="C15" s="199" t="s">
        <v>181</v>
      </c>
      <c r="D15" s="199" t="s">
        <v>246</v>
      </c>
      <c r="E15" s="142" t="s">
        <v>247</v>
      </c>
      <c r="F15" s="142" t="s">
        <v>248</v>
      </c>
      <c r="G15" s="142" t="s">
        <v>249</v>
      </c>
      <c r="H15" s="142" t="s">
        <v>250</v>
      </c>
      <c r="I15" s="142" t="s">
        <v>251</v>
      </c>
      <c r="J15" s="142" t="s">
        <v>252</v>
      </c>
      <c r="K15" s="142" t="s">
        <v>253</v>
      </c>
      <c r="L15" s="142" t="s">
        <v>254</v>
      </c>
      <c r="M15" s="141"/>
      <c r="N15" s="142" t="s">
        <v>255</v>
      </c>
      <c r="O15" s="142" t="s">
        <v>256</v>
      </c>
      <c r="P15" s="155" t="s">
        <v>207</v>
      </c>
      <c r="Q15" s="142" t="s">
        <v>258</v>
      </c>
      <c r="R15" s="142" t="s">
        <v>259</v>
      </c>
      <c r="S15" s="142" t="s">
        <v>260</v>
      </c>
      <c r="T15" s="142" t="s">
        <v>261</v>
      </c>
      <c r="U15" s="142" t="s">
        <v>262</v>
      </c>
      <c r="V15" s="142" t="s">
        <v>263</v>
      </c>
      <c r="W15" s="142" t="s">
        <v>264</v>
      </c>
      <c r="X15" s="142" t="s">
        <v>265</v>
      </c>
      <c r="Y15" s="142" t="s">
        <v>266</v>
      </c>
      <c r="Z15" s="141"/>
      <c r="AA15" s="156"/>
      <c r="AB15" s="156"/>
      <c r="AC15" s="156"/>
      <c r="AD15" s="156"/>
      <c r="AE15" s="156"/>
      <c r="AF15" s="156"/>
      <c r="AG15" s="156"/>
      <c r="AH15" s="156"/>
      <c r="AI15" s="156"/>
      <c r="AJ15" s="156"/>
      <c r="AK15" s="156"/>
      <c r="AL15" s="156"/>
      <c r="AM15" s="156"/>
      <c r="AN15" s="156"/>
      <c r="AO15" s="156"/>
      <c r="AP15" s="156"/>
      <c r="AQ15" s="156"/>
      <c r="AR15" s="156"/>
      <c r="AS15" s="140">
        <f t="shared" si="0"/>
        <v>0</v>
      </c>
      <c r="AT15" s="140">
        <f t="shared" si="1"/>
        <v>5</v>
      </c>
      <c r="AU15" s="156"/>
      <c r="AV15" s="140">
        <f t="shared" si="2"/>
        <v>0</v>
      </c>
      <c r="AW15" s="156"/>
      <c r="AX15" s="156"/>
    </row>
    <row r="16" s="209" customFormat="1" customHeight="1" spans="1:50">
      <c r="A16" s="199" t="s">
        <v>268</v>
      </c>
      <c r="B16" s="199" t="s">
        <v>136</v>
      </c>
      <c r="C16" s="199" t="s">
        <v>269</v>
      </c>
      <c r="D16" s="199" t="s">
        <v>270</v>
      </c>
      <c r="E16" s="144" t="s">
        <v>271</v>
      </c>
      <c r="F16" s="144" t="s">
        <v>272</v>
      </c>
      <c r="G16" s="144" t="s">
        <v>273</v>
      </c>
      <c r="H16" s="144" t="s">
        <v>274</v>
      </c>
      <c r="I16" s="144" t="s">
        <v>275</v>
      </c>
      <c r="J16" s="144" t="s">
        <v>276</v>
      </c>
      <c r="K16" s="144" t="s">
        <v>277</v>
      </c>
      <c r="L16" s="144" t="s">
        <v>278</v>
      </c>
      <c r="M16" s="144" t="s">
        <v>279</v>
      </c>
      <c r="N16" s="144" t="s">
        <v>280</v>
      </c>
      <c r="O16" s="144" t="s">
        <v>281</v>
      </c>
      <c r="P16" s="144" t="s">
        <v>282</v>
      </c>
      <c r="Q16" s="144" t="s">
        <v>283</v>
      </c>
      <c r="R16" s="144" t="s">
        <v>284</v>
      </c>
      <c r="S16" s="144" t="s">
        <v>285</v>
      </c>
      <c r="T16" s="144" t="s">
        <v>286</v>
      </c>
      <c r="U16" s="144" t="s">
        <v>287</v>
      </c>
      <c r="V16" s="144" t="s">
        <v>288</v>
      </c>
      <c r="W16" s="144" t="s">
        <v>289</v>
      </c>
      <c r="X16" s="144" t="s">
        <v>290</v>
      </c>
      <c r="Y16" s="144" t="s">
        <v>291</v>
      </c>
      <c r="Z16" s="144" t="s">
        <v>292</v>
      </c>
      <c r="AA16" s="156"/>
      <c r="AB16" s="156"/>
      <c r="AC16" s="156"/>
      <c r="AD16" s="156"/>
      <c r="AE16" s="156"/>
      <c r="AF16" s="156"/>
      <c r="AG16" s="156"/>
      <c r="AH16" s="156"/>
      <c r="AI16" s="156"/>
      <c r="AJ16" s="156"/>
      <c r="AK16" s="156"/>
      <c r="AL16" s="156"/>
      <c r="AM16" s="156"/>
      <c r="AN16" s="156"/>
      <c r="AO16" s="156"/>
      <c r="AP16" s="156"/>
      <c r="AQ16" s="156"/>
      <c r="AR16" s="156"/>
      <c r="AS16" s="140">
        <f t="shared" si="0"/>
        <v>1</v>
      </c>
      <c r="AT16" s="140">
        <f t="shared" si="1"/>
        <v>1</v>
      </c>
      <c r="AU16" s="156"/>
      <c r="AV16" s="140">
        <f t="shared" si="2"/>
        <v>0</v>
      </c>
      <c r="AW16" s="156"/>
      <c r="AX16" s="156"/>
    </row>
    <row r="17" s="209" customFormat="1" customHeight="1" spans="1:50">
      <c r="A17" s="199" t="s">
        <v>293</v>
      </c>
      <c r="B17" s="199" t="s">
        <v>136</v>
      </c>
      <c r="C17" s="199" t="s">
        <v>269</v>
      </c>
      <c r="D17" s="199" t="s">
        <v>294</v>
      </c>
      <c r="E17" s="144" t="s">
        <v>295</v>
      </c>
      <c r="F17" s="142" t="s">
        <v>296</v>
      </c>
      <c r="G17" s="143" t="s">
        <v>297</v>
      </c>
      <c r="H17" s="144" t="s">
        <v>298</v>
      </c>
      <c r="I17" s="144" t="s">
        <v>299</v>
      </c>
      <c r="J17" s="142" t="s">
        <v>300</v>
      </c>
      <c r="K17" s="144" t="s">
        <v>301</v>
      </c>
      <c r="L17" s="144" t="s">
        <v>302</v>
      </c>
      <c r="M17" s="142" t="s">
        <v>303</v>
      </c>
      <c r="N17" s="144" t="s">
        <v>304</v>
      </c>
      <c r="O17" s="144" t="s">
        <v>305</v>
      </c>
      <c r="P17" s="144" t="s">
        <v>306</v>
      </c>
      <c r="Q17" s="144" t="s">
        <v>146</v>
      </c>
      <c r="R17" s="144" t="s">
        <v>307</v>
      </c>
      <c r="S17" s="144" t="s">
        <v>308</v>
      </c>
      <c r="T17" s="144" t="s">
        <v>309</v>
      </c>
      <c r="U17" s="144" t="s">
        <v>310</v>
      </c>
      <c r="V17" s="144" t="s">
        <v>311</v>
      </c>
      <c r="W17" s="144" t="s">
        <v>312</v>
      </c>
      <c r="X17" s="144" t="s">
        <v>299</v>
      </c>
      <c r="Y17" s="144" t="s">
        <v>313</v>
      </c>
      <c r="Z17" s="144" t="s">
        <v>314</v>
      </c>
      <c r="AA17" s="156"/>
      <c r="AB17" s="156"/>
      <c r="AC17" s="156"/>
      <c r="AD17" s="156"/>
      <c r="AE17" s="156"/>
      <c r="AF17" s="156"/>
      <c r="AG17" s="156"/>
      <c r="AH17" s="156"/>
      <c r="AI17" s="156"/>
      <c r="AJ17" s="156"/>
      <c r="AK17" s="156"/>
      <c r="AL17" s="156"/>
      <c r="AM17" s="156"/>
      <c r="AN17" s="156"/>
      <c r="AO17" s="156"/>
      <c r="AP17" s="156"/>
      <c r="AQ17" s="156"/>
      <c r="AR17" s="156"/>
      <c r="AS17" s="140">
        <f t="shared" si="0"/>
        <v>2</v>
      </c>
      <c r="AT17" s="140">
        <f t="shared" si="1"/>
        <v>7</v>
      </c>
      <c r="AU17" s="156"/>
      <c r="AV17" s="140">
        <f t="shared" si="2"/>
        <v>0.25</v>
      </c>
      <c r="AW17" s="156"/>
      <c r="AX17" s="156"/>
    </row>
    <row r="18" s="209" customFormat="1" customHeight="1" spans="1:50">
      <c r="A18" s="199" t="s">
        <v>315</v>
      </c>
      <c r="B18" s="199" t="s">
        <v>136</v>
      </c>
      <c r="C18" s="199" t="s">
        <v>269</v>
      </c>
      <c r="D18" s="199" t="s">
        <v>316</v>
      </c>
      <c r="E18" s="144" t="s">
        <v>317</v>
      </c>
      <c r="F18" s="144" t="s">
        <v>318</v>
      </c>
      <c r="G18" s="143"/>
      <c r="H18" s="144" t="s">
        <v>319</v>
      </c>
      <c r="I18" s="144" t="s">
        <v>320</v>
      </c>
      <c r="J18" s="142" t="s">
        <v>321</v>
      </c>
      <c r="K18" s="144" t="s">
        <v>322</v>
      </c>
      <c r="L18" s="144" t="s">
        <v>323</v>
      </c>
      <c r="M18" s="142" t="s">
        <v>324</v>
      </c>
      <c r="N18" s="144" t="s">
        <v>320</v>
      </c>
      <c r="O18" s="144" t="s">
        <v>325</v>
      </c>
      <c r="P18" s="144" t="s">
        <v>326</v>
      </c>
      <c r="Q18" s="142" t="s">
        <v>327</v>
      </c>
      <c r="R18" s="144" t="s">
        <v>328</v>
      </c>
      <c r="S18" s="144" t="s">
        <v>329</v>
      </c>
      <c r="T18" s="143"/>
      <c r="U18" s="144" t="s">
        <v>330</v>
      </c>
      <c r="V18" s="143" t="s">
        <v>331</v>
      </c>
      <c r="W18" s="142" t="s">
        <v>332</v>
      </c>
      <c r="X18" s="142" t="s">
        <v>333</v>
      </c>
      <c r="Y18" s="142" t="s">
        <v>334</v>
      </c>
      <c r="Z18" s="142" t="s">
        <v>335</v>
      </c>
      <c r="AA18" s="156"/>
      <c r="AB18" s="156"/>
      <c r="AC18" s="156"/>
      <c r="AD18" s="156"/>
      <c r="AE18" s="156"/>
      <c r="AF18" s="156"/>
      <c r="AG18" s="156"/>
      <c r="AH18" s="156"/>
      <c r="AI18" s="156"/>
      <c r="AJ18" s="156"/>
      <c r="AK18" s="156"/>
      <c r="AL18" s="156"/>
      <c r="AM18" s="156"/>
      <c r="AN18" s="156"/>
      <c r="AO18" s="156"/>
      <c r="AP18" s="156"/>
      <c r="AQ18" s="156"/>
      <c r="AR18" s="156"/>
      <c r="AS18" s="140">
        <f t="shared" si="0"/>
        <v>0</v>
      </c>
      <c r="AT18" s="140">
        <f t="shared" si="1"/>
        <v>1</v>
      </c>
      <c r="AU18" s="156"/>
      <c r="AV18" s="140">
        <f t="shared" si="2"/>
        <v>0</v>
      </c>
      <c r="AW18" s="156"/>
      <c r="AX18" s="156"/>
    </row>
    <row r="19" s="209" customFormat="1" customHeight="1" spans="1:50">
      <c r="A19" s="199" t="s">
        <v>336</v>
      </c>
      <c r="B19" s="199" t="s">
        <v>136</v>
      </c>
      <c r="C19" s="199" t="s">
        <v>269</v>
      </c>
      <c r="D19" s="199" t="s">
        <v>115</v>
      </c>
      <c r="E19" s="144" t="s">
        <v>337</v>
      </c>
      <c r="F19" s="144" t="s">
        <v>338</v>
      </c>
      <c r="G19" s="143"/>
      <c r="H19" s="143"/>
      <c r="I19" s="143"/>
      <c r="J19" s="143"/>
      <c r="K19" s="144" t="s">
        <v>339</v>
      </c>
      <c r="L19" s="144" t="s">
        <v>340</v>
      </c>
      <c r="M19" s="144" t="s">
        <v>341</v>
      </c>
      <c r="N19" s="144" t="s">
        <v>342</v>
      </c>
      <c r="O19" s="144" t="s">
        <v>343</v>
      </c>
      <c r="P19" s="144" t="s">
        <v>344</v>
      </c>
      <c r="Q19" s="144" t="s">
        <v>345</v>
      </c>
      <c r="R19" s="144" t="s">
        <v>346</v>
      </c>
      <c r="S19" s="143" t="s">
        <v>347</v>
      </c>
      <c r="T19" s="144" t="s">
        <v>348</v>
      </c>
      <c r="U19" s="144" t="s">
        <v>349</v>
      </c>
      <c r="V19" s="144" t="s">
        <v>350</v>
      </c>
      <c r="W19" s="144" t="s">
        <v>351</v>
      </c>
      <c r="X19" s="144" t="s">
        <v>352</v>
      </c>
      <c r="Y19" s="144" t="s">
        <v>353</v>
      </c>
      <c r="Z19" s="144" t="s">
        <v>354</v>
      </c>
      <c r="AA19" s="156"/>
      <c r="AB19" s="156"/>
      <c r="AC19" s="156"/>
      <c r="AD19" s="156"/>
      <c r="AE19" s="156"/>
      <c r="AF19" s="156"/>
      <c r="AG19" s="156"/>
      <c r="AH19" s="156"/>
      <c r="AI19" s="156"/>
      <c r="AJ19" s="156"/>
      <c r="AK19" s="156"/>
      <c r="AL19" s="156"/>
      <c r="AM19" s="156"/>
      <c r="AN19" s="156"/>
      <c r="AO19" s="156"/>
      <c r="AP19" s="156"/>
      <c r="AQ19" s="156"/>
      <c r="AR19" s="156"/>
      <c r="AS19" s="140">
        <f t="shared" si="0"/>
        <v>2</v>
      </c>
      <c r="AT19" s="140">
        <f t="shared" si="1"/>
        <v>3</v>
      </c>
      <c r="AU19" s="156"/>
      <c r="AV19" s="140">
        <f t="shared" si="2"/>
        <v>0.25</v>
      </c>
      <c r="AW19" s="156"/>
      <c r="AX19" s="156"/>
    </row>
    <row r="20" s="209" customFormat="1" customHeight="1" spans="1:50">
      <c r="A20" s="199" t="s">
        <v>355</v>
      </c>
      <c r="B20" s="199" t="s">
        <v>136</v>
      </c>
      <c r="C20" s="199" t="s">
        <v>269</v>
      </c>
      <c r="D20" s="199" t="s">
        <v>356</v>
      </c>
      <c r="E20" s="143"/>
      <c r="F20" s="143"/>
      <c r="G20" s="144" t="s">
        <v>357</v>
      </c>
      <c r="H20" s="144" t="s">
        <v>358</v>
      </c>
      <c r="I20" s="144" t="s">
        <v>359</v>
      </c>
      <c r="J20" s="143" t="s">
        <v>360</v>
      </c>
      <c r="K20" s="144" t="s">
        <v>361</v>
      </c>
      <c r="L20" s="144" t="s">
        <v>362</v>
      </c>
      <c r="M20" s="144" t="s">
        <v>363</v>
      </c>
      <c r="N20" s="143" t="s">
        <v>364</v>
      </c>
      <c r="O20" s="144" t="s">
        <v>365</v>
      </c>
      <c r="P20" s="144" t="s">
        <v>366</v>
      </c>
      <c r="Q20" s="144" t="s">
        <v>367</v>
      </c>
      <c r="R20" s="144" t="s">
        <v>368</v>
      </c>
      <c r="S20" s="144" t="s">
        <v>369</v>
      </c>
      <c r="T20" s="144" t="s">
        <v>370</v>
      </c>
      <c r="U20" s="144" t="s">
        <v>371</v>
      </c>
      <c r="V20" s="144" t="s">
        <v>372</v>
      </c>
      <c r="W20" s="144" t="s">
        <v>373</v>
      </c>
      <c r="X20" s="144" t="s">
        <v>374</v>
      </c>
      <c r="Y20" s="144" t="s">
        <v>353</v>
      </c>
      <c r="Z20" s="144" t="s">
        <v>375</v>
      </c>
      <c r="AA20" s="156"/>
      <c r="AB20" s="156"/>
      <c r="AC20" s="156"/>
      <c r="AD20" s="156"/>
      <c r="AE20" s="156"/>
      <c r="AF20" s="156"/>
      <c r="AG20" s="156"/>
      <c r="AH20" s="156"/>
      <c r="AI20" s="156"/>
      <c r="AJ20" s="156"/>
      <c r="AK20" s="156"/>
      <c r="AL20" s="156"/>
      <c r="AM20" s="156"/>
      <c r="AN20" s="156"/>
      <c r="AO20" s="156"/>
      <c r="AP20" s="156"/>
      <c r="AQ20" s="156"/>
      <c r="AR20" s="156"/>
      <c r="AS20" s="140">
        <f t="shared" si="0"/>
        <v>2</v>
      </c>
      <c r="AT20" s="140">
        <f t="shared" si="1"/>
        <v>5</v>
      </c>
      <c r="AU20" s="156"/>
      <c r="AV20" s="140">
        <f t="shared" si="2"/>
        <v>0.125</v>
      </c>
      <c r="AW20" s="156"/>
      <c r="AX20" s="156"/>
    </row>
    <row r="21" s="209" customFormat="1" customHeight="1" spans="1:50">
      <c r="A21" s="199" t="s">
        <v>376</v>
      </c>
      <c r="B21" s="199" t="s">
        <v>136</v>
      </c>
      <c r="C21" s="199" t="s">
        <v>377</v>
      </c>
      <c r="D21" s="199" t="s">
        <v>378</v>
      </c>
      <c r="E21" s="143" t="s">
        <v>379</v>
      </c>
      <c r="F21" s="144" t="s">
        <v>380</v>
      </c>
      <c r="G21" s="144" t="s">
        <v>381</v>
      </c>
      <c r="H21" s="144" t="s">
        <v>382</v>
      </c>
      <c r="I21" s="144" t="s">
        <v>383</v>
      </c>
      <c r="J21" s="144" t="s">
        <v>384</v>
      </c>
      <c r="K21" s="144" t="s">
        <v>385</v>
      </c>
      <c r="L21" s="144" t="s">
        <v>386</v>
      </c>
      <c r="M21" s="143" t="s">
        <v>387</v>
      </c>
      <c r="N21" s="144" t="s">
        <v>388</v>
      </c>
      <c r="O21" s="144" t="s">
        <v>389</v>
      </c>
      <c r="P21" s="144" t="s">
        <v>390</v>
      </c>
      <c r="Q21" s="144" t="s">
        <v>391</v>
      </c>
      <c r="R21" s="144" t="s">
        <v>381</v>
      </c>
      <c r="S21" s="144" t="s">
        <v>392</v>
      </c>
      <c r="T21" s="144" t="s">
        <v>393</v>
      </c>
      <c r="U21" s="144" t="s">
        <v>394</v>
      </c>
      <c r="V21" s="144" t="s">
        <v>395</v>
      </c>
      <c r="W21" s="144" t="s">
        <v>396</v>
      </c>
      <c r="X21" s="144" t="s">
        <v>397</v>
      </c>
      <c r="Y21" s="144" t="s">
        <v>393</v>
      </c>
      <c r="Z21" s="144" t="s">
        <v>398</v>
      </c>
      <c r="AA21" s="156"/>
      <c r="AB21" s="156"/>
      <c r="AC21" s="156"/>
      <c r="AD21" s="156"/>
      <c r="AE21" s="156"/>
      <c r="AF21" s="156"/>
      <c r="AG21" s="156"/>
      <c r="AH21" s="156"/>
      <c r="AI21" s="156"/>
      <c r="AJ21" s="156"/>
      <c r="AK21" s="156"/>
      <c r="AL21" s="156"/>
      <c r="AM21" s="156"/>
      <c r="AN21" s="156"/>
      <c r="AO21" s="156"/>
      <c r="AP21" s="156"/>
      <c r="AQ21" s="156"/>
      <c r="AR21" s="156"/>
      <c r="AS21" s="140">
        <f t="shared" si="0"/>
        <v>5</v>
      </c>
      <c r="AT21" s="140">
        <f t="shared" si="1"/>
        <v>5</v>
      </c>
      <c r="AU21" s="156"/>
      <c r="AV21" s="140">
        <f t="shared" si="2"/>
        <v>0.25</v>
      </c>
      <c r="AW21" s="156"/>
      <c r="AX21" s="156"/>
    </row>
    <row r="22" s="209" customFormat="1" customHeight="1" spans="1:50">
      <c r="A22" s="199" t="s">
        <v>399</v>
      </c>
      <c r="B22" s="199" t="s">
        <v>53</v>
      </c>
      <c r="C22" s="199" t="s">
        <v>400</v>
      </c>
      <c r="D22" s="199" t="s">
        <v>401</v>
      </c>
      <c r="E22" s="144" t="s">
        <v>402</v>
      </c>
      <c r="F22" s="144" t="s">
        <v>403</v>
      </c>
      <c r="G22" s="143"/>
      <c r="H22" s="144" t="s">
        <v>404</v>
      </c>
      <c r="I22" s="143" t="s">
        <v>405</v>
      </c>
      <c r="J22" s="144" t="s">
        <v>406</v>
      </c>
      <c r="K22" s="144" t="s">
        <v>407</v>
      </c>
      <c r="L22" s="144" t="s">
        <v>408</v>
      </c>
      <c r="M22" s="143"/>
      <c r="N22" s="144" t="s">
        <v>409</v>
      </c>
      <c r="O22" s="143" t="s">
        <v>410</v>
      </c>
      <c r="P22" s="144" t="s">
        <v>411</v>
      </c>
      <c r="Q22" s="144"/>
      <c r="R22" s="144"/>
      <c r="S22" s="144"/>
      <c r="T22" s="144"/>
      <c r="U22" s="144"/>
      <c r="V22" s="144"/>
      <c r="W22" s="144"/>
      <c r="X22" s="144"/>
      <c r="Y22" s="144"/>
      <c r="Z22" s="144"/>
      <c r="AA22" s="156"/>
      <c r="AB22" s="156"/>
      <c r="AC22" s="156"/>
      <c r="AD22" s="156"/>
      <c r="AE22" s="156"/>
      <c r="AF22" s="156"/>
      <c r="AG22" s="156"/>
      <c r="AH22" s="156"/>
      <c r="AI22" s="156"/>
      <c r="AJ22" s="156"/>
      <c r="AK22" s="156"/>
      <c r="AL22" s="156"/>
      <c r="AM22" s="156"/>
      <c r="AN22" s="156"/>
      <c r="AO22" s="156"/>
      <c r="AP22" s="156"/>
      <c r="AQ22" s="156"/>
      <c r="AR22" s="156"/>
      <c r="AS22" s="140">
        <f t="shared" si="0"/>
        <v>0</v>
      </c>
      <c r="AT22" s="140">
        <f t="shared" si="1"/>
        <v>0</v>
      </c>
      <c r="AU22" s="156"/>
      <c r="AV22" s="140">
        <f t="shared" si="2"/>
        <v>0</v>
      </c>
      <c r="AW22" s="156"/>
      <c r="AX22" s="156"/>
    </row>
    <row r="23" s="209" customFormat="1" customHeight="1" spans="1:50">
      <c r="A23" s="199" t="s">
        <v>412</v>
      </c>
      <c r="B23" s="199" t="s">
        <v>136</v>
      </c>
      <c r="C23" s="199" t="s">
        <v>400</v>
      </c>
      <c r="D23" s="199" t="s">
        <v>413</v>
      </c>
      <c r="E23" s="144" t="s">
        <v>414</v>
      </c>
      <c r="F23" s="144" t="s">
        <v>415</v>
      </c>
      <c r="G23" s="144" t="s">
        <v>416</v>
      </c>
      <c r="H23" s="144" t="s">
        <v>417</v>
      </c>
      <c r="I23" s="144" t="s">
        <v>418</v>
      </c>
      <c r="J23" s="144" t="s">
        <v>419</v>
      </c>
      <c r="K23" s="144" t="s">
        <v>420</v>
      </c>
      <c r="L23" s="144" t="s">
        <v>421</v>
      </c>
      <c r="M23" s="144" t="s">
        <v>422</v>
      </c>
      <c r="N23" s="144" t="s">
        <v>423</v>
      </c>
      <c r="O23" s="144" t="s">
        <v>424</v>
      </c>
      <c r="P23" s="144" t="s">
        <v>425</v>
      </c>
      <c r="Q23" s="144" t="s">
        <v>426</v>
      </c>
      <c r="R23" s="142" t="s">
        <v>427</v>
      </c>
      <c r="S23" s="144" t="s">
        <v>428</v>
      </c>
      <c r="T23" s="144" t="s">
        <v>429</v>
      </c>
      <c r="U23" s="144" t="s">
        <v>430</v>
      </c>
      <c r="V23" s="144" t="s">
        <v>431</v>
      </c>
      <c r="W23" s="144" t="s">
        <v>432</v>
      </c>
      <c r="X23" s="144" t="s">
        <v>433</v>
      </c>
      <c r="Y23" s="143"/>
      <c r="Z23" s="144" t="s">
        <v>434</v>
      </c>
      <c r="AA23" s="156"/>
      <c r="AB23" s="156"/>
      <c r="AC23" s="156"/>
      <c r="AD23" s="156"/>
      <c r="AE23" s="156"/>
      <c r="AF23" s="156"/>
      <c r="AG23" s="156"/>
      <c r="AH23" s="156"/>
      <c r="AI23" s="156"/>
      <c r="AJ23" s="156"/>
      <c r="AK23" s="156"/>
      <c r="AL23" s="156"/>
      <c r="AM23" s="156"/>
      <c r="AN23" s="156"/>
      <c r="AO23" s="156"/>
      <c r="AP23" s="156"/>
      <c r="AQ23" s="156"/>
      <c r="AR23" s="156"/>
      <c r="AS23" s="140">
        <f t="shared" si="0"/>
        <v>4</v>
      </c>
      <c r="AT23" s="140">
        <f t="shared" si="1"/>
        <v>7</v>
      </c>
      <c r="AU23" s="156"/>
      <c r="AV23" s="140">
        <f t="shared" si="2"/>
        <v>0.25</v>
      </c>
      <c r="AW23" s="156"/>
      <c r="AX23" s="156"/>
    </row>
    <row r="24" s="209" customFormat="1" customHeight="1" spans="1:50">
      <c r="A24" s="199" t="s">
        <v>435</v>
      </c>
      <c r="B24" s="199" t="s">
        <v>136</v>
      </c>
      <c r="C24" s="199" t="s">
        <v>400</v>
      </c>
      <c r="D24" s="199" t="s">
        <v>436</v>
      </c>
      <c r="E24" s="144" t="s">
        <v>437</v>
      </c>
      <c r="F24" s="144" t="s">
        <v>438</v>
      </c>
      <c r="G24" s="144" t="s">
        <v>439</v>
      </c>
      <c r="H24" s="144" t="s">
        <v>440</v>
      </c>
      <c r="I24" s="144" t="s">
        <v>441</v>
      </c>
      <c r="J24" s="144" t="s">
        <v>442</v>
      </c>
      <c r="K24" s="144" t="s">
        <v>443</v>
      </c>
      <c r="L24" s="144" t="s">
        <v>444</v>
      </c>
      <c r="M24" s="144" t="s">
        <v>445</v>
      </c>
      <c r="N24" s="144" t="s">
        <v>446</v>
      </c>
      <c r="O24" s="144" t="s">
        <v>447</v>
      </c>
      <c r="P24" s="144" t="s">
        <v>448</v>
      </c>
      <c r="Q24" s="144" t="s">
        <v>449</v>
      </c>
      <c r="R24" s="144" t="s">
        <v>450</v>
      </c>
      <c r="S24" s="144" t="s">
        <v>451</v>
      </c>
      <c r="T24" s="144" t="s">
        <v>452</v>
      </c>
      <c r="U24" s="144" t="s">
        <v>453</v>
      </c>
      <c r="V24" s="144" t="s">
        <v>454</v>
      </c>
      <c r="W24" s="144" t="s">
        <v>455</v>
      </c>
      <c r="X24" s="144" t="s">
        <v>456</v>
      </c>
      <c r="Y24" s="144" t="s">
        <v>457</v>
      </c>
      <c r="Z24" s="144" t="s">
        <v>157</v>
      </c>
      <c r="AA24" s="156"/>
      <c r="AB24" s="156"/>
      <c r="AC24" s="156"/>
      <c r="AD24" s="156"/>
      <c r="AE24" s="156"/>
      <c r="AF24" s="156"/>
      <c r="AG24" s="156"/>
      <c r="AH24" s="156"/>
      <c r="AI24" s="156"/>
      <c r="AJ24" s="156"/>
      <c r="AK24" s="156"/>
      <c r="AL24" s="156"/>
      <c r="AM24" s="156"/>
      <c r="AN24" s="156"/>
      <c r="AO24" s="156"/>
      <c r="AP24" s="156"/>
      <c r="AQ24" s="156"/>
      <c r="AR24" s="156"/>
      <c r="AS24" s="140">
        <f t="shared" si="0"/>
        <v>5</v>
      </c>
      <c r="AT24" s="140">
        <f t="shared" si="1"/>
        <v>11</v>
      </c>
      <c r="AU24" s="156"/>
      <c r="AV24" s="140">
        <f t="shared" si="2"/>
        <v>0</v>
      </c>
      <c r="AW24" s="156"/>
      <c r="AX24" s="156"/>
    </row>
    <row r="25" s="209" customFormat="1" customHeight="1" spans="1:50">
      <c r="A25" s="199" t="s">
        <v>458</v>
      </c>
      <c r="B25" s="199" t="s">
        <v>53</v>
      </c>
      <c r="C25" s="199" t="s">
        <v>400</v>
      </c>
      <c r="D25" s="199" t="s">
        <v>459</v>
      </c>
      <c r="E25" s="144" t="s">
        <v>460</v>
      </c>
      <c r="F25" s="144" t="s">
        <v>461</v>
      </c>
      <c r="G25" s="144" t="s">
        <v>462</v>
      </c>
      <c r="H25" s="144" t="s">
        <v>463</v>
      </c>
      <c r="I25" s="144" t="s">
        <v>464</v>
      </c>
      <c r="J25" s="144" t="s">
        <v>465</v>
      </c>
      <c r="K25" s="144" t="s">
        <v>466</v>
      </c>
      <c r="L25" s="144" t="s">
        <v>467</v>
      </c>
      <c r="M25" s="144" t="s">
        <v>468</v>
      </c>
      <c r="N25" s="144" t="s">
        <v>469</v>
      </c>
      <c r="O25" s="144" t="s">
        <v>470</v>
      </c>
      <c r="P25" s="144" t="s">
        <v>471</v>
      </c>
      <c r="Q25" s="143" t="s">
        <v>472</v>
      </c>
      <c r="R25" s="144" t="s">
        <v>473</v>
      </c>
      <c r="S25" s="144" t="s">
        <v>474</v>
      </c>
      <c r="T25" s="143"/>
      <c r="U25" s="144" t="s">
        <v>475</v>
      </c>
      <c r="V25" s="144" t="s">
        <v>476</v>
      </c>
      <c r="W25" s="143"/>
      <c r="X25" s="143"/>
      <c r="Y25" s="144" t="s">
        <v>477</v>
      </c>
      <c r="Z25" s="144" t="s">
        <v>478</v>
      </c>
      <c r="AA25" s="156"/>
      <c r="AB25" s="156"/>
      <c r="AC25" s="156"/>
      <c r="AD25" s="156"/>
      <c r="AE25" s="156"/>
      <c r="AF25" s="156"/>
      <c r="AG25" s="156"/>
      <c r="AH25" s="156"/>
      <c r="AI25" s="156"/>
      <c r="AJ25" s="156"/>
      <c r="AK25" s="156"/>
      <c r="AL25" s="156"/>
      <c r="AM25" s="156"/>
      <c r="AN25" s="156"/>
      <c r="AO25" s="156"/>
      <c r="AP25" s="156"/>
      <c r="AQ25" s="156"/>
      <c r="AR25" s="156"/>
      <c r="AS25" s="140">
        <f t="shared" si="0"/>
        <v>0</v>
      </c>
      <c r="AT25" s="140">
        <f t="shared" si="1"/>
        <v>3</v>
      </c>
      <c r="AU25" s="156"/>
      <c r="AV25" s="140">
        <f t="shared" si="2"/>
        <v>0</v>
      </c>
      <c r="AW25" s="156"/>
      <c r="AX25" s="156"/>
    </row>
    <row r="26" s="209" customFormat="1" customHeight="1" spans="1:50">
      <c r="A26" s="199" t="s">
        <v>479</v>
      </c>
      <c r="B26" s="199" t="s">
        <v>53</v>
      </c>
      <c r="C26" s="199" t="s">
        <v>400</v>
      </c>
      <c r="D26" s="199" t="s">
        <v>401</v>
      </c>
      <c r="E26" s="144"/>
      <c r="F26" s="144"/>
      <c r="G26" s="144"/>
      <c r="H26" s="144"/>
      <c r="I26" s="144"/>
      <c r="J26" s="144"/>
      <c r="K26" s="144"/>
      <c r="L26" s="144"/>
      <c r="M26" s="144"/>
      <c r="N26" s="144"/>
      <c r="O26" s="144"/>
      <c r="P26" s="144"/>
      <c r="Q26" s="144"/>
      <c r="R26" s="144"/>
      <c r="S26" s="142" t="s">
        <v>480</v>
      </c>
      <c r="T26" s="144" t="s">
        <v>481</v>
      </c>
      <c r="U26" s="144" t="s">
        <v>482</v>
      </c>
      <c r="V26" s="144" t="s">
        <v>483</v>
      </c>
      <c r="W26" s="144" t="s">
        <v>484</v>
      </c>
      <c r="X26" s="143"/>
      <c r="Y26" s="144" t="s">
        <v>485</v>
      </c>
      <c r="Z26" s="144" t="s">
        <v>486</v>
      </c>
      <c r="AA26" s="156"/>
      <c r="AB26" s="156"/>
      <c r="AC26" s="156"/>
      <c r="AD26" s="156"/>
      <c r="AE26" s="156"/>
      <c r="AF26" s="156"/>
      <c r="AG26" s="156"/>
      <c r="AH26" s="156"/>
      <c r="AI26" s="156"/>
      <c r="AJ26" s="156"/>
      <c r="AK26" s="156"/>
      <c r="AL26" s="156"/>
      <c r="AM26" s="156"/>
      <c r="AN26" s="156"/>
      <c r="AO26" s="156"/>
      <c r="AP26" s="156"/>
      <c r="AQ26" s="156"/>
      <c r="AR26" s="156"/>
      <c r="AS26" s="140">
        <f t="shared" si="0"/>
        <v>0</v>
      </c>
      <c r="AT26" s="140">
        <f t="shared" si="1"/>
        <v>2</v>
      </c>
      <c r="AU26" s="156"/>
      <c r="AV26" s="140">
        <f t="shared" si="2"/>
        <v>0</v>
      </c>
      <c r="AW26" s="156"/>
      <c r="AX26" s="156"/>
    </row>
    <row r="27" s="209" customFormat="1" customHeight="1" spans="1:50">
      <c r="A27" s="199" t="s">
        <v>487</v>
      </c>
      <c r="B27" s="199" t="s">
        <v>53</v>
      </c>
      <c r="C27" s="199" t="s">
        <v>400</v>
      </c>
      <c r="D27" s="199" t="s">
        <v>488</v>
      </c>
      <c r="E27" s="144" t="s">
        <v>489</v>
      </c>
      <c r="F27" s="143"/>
      <c r="G27" s="144" t="s">
        <v>490</v>
      </c>
      <c r="H27" s="144" t="s">
        <v>491</v>
      </c>
      <c r="I27" s="144" t="s">
        <v>492</v>
      </c>
      <c r="J27" s="144" t="s">
        <v>493</v>
      </c>
      <c r="K27" s="144" t="s">
        <v>494</v>
      </c>
      <c r="L27" s="144" t="s">
        <v>142</v>
      </c>
      <c r="M27" s="144" t="s">
        <v>495</v>
      </c>
      <c r="N27" s="144" t="s">
        <v>496</v>
      </c>
      <c r="O27" s="144" t="s">
        <v>497</v>
      </c>
      <c r="P27" s="144" t="s">
        <v>498</v>
      </c>
      <c r="Q27" s="144" t="s">
        <v>499</v>
      </c>
      <c r="R27" s="144" t="s">
        <v>416</v>
      </c>
      <c r="S27" s="143" t="s">
        <v>500</v>
      </c>
      <c r="T27" s="143" t="s">
        <v>501</v>
      </c>
      <c r="U27" s="144" t="s">
        <v>502</v>
      </c>
      <c r="V27" s="144" t="s">
        <v>503</v>
      </c>
      <c r="W27" s="144" t="s">
        <v>504</v>
      </c>
      <c r="X27" s="144" t="s">
        <v>505</v>
      </c>
      <c r="Y27" s="144" t="s">
        <v>506</v>
      </c>
      <c r="Z27" s="143" t="s">
        <v>507</v>
      </c>
      <c r="AA27" s="156"/>
      <c r="AB27" s="156"/>
      <c r="AC27" s="156"/>
      <c r="AD27" s="156"/>
      <c r="AE27" s="156"/>
      <c r="AF27" s="156"/>
      <c r="AG27" s="156"/>
      <c r="AH27" s="156"/>
      <c r="AI27" s="156"/>
      <c r="AJ27" s="156"/>
      <c r="AK27" s="156"/>
      <c r="AL27" s="156"/>
      <c r="AM27" s="156"/>
      <c r="AN27" s="156"/>
      <c r="AO27" s="156"/>
      <c r="AP27" s="156"/>
      <c r="AQ27" s="156"/>
      <c r="AR27" s="156"/>
      <c r="AS27" s="140">
        <f t="shared" si="0"/>
        <v>1</v>
      </c>
      <c r="AT27" s="140">
        <f t="shared" si="1"/>
        <v>4</v>
      </c>
      <c r="AU27" s="156"/>
      <c r="AV27" s="140">
        <f t="shared" si="2"/>
        <v>0.125</v>
      </c>
      <c r="AW27" s="156"/>
      <c r="AX27" s="156"/>
    </row>
    <row r="28" s="209" customFormat="1" customHeight="1" spans="1:50">
      <c r="A28" s="199" t="s">
        <v>508</v>
      </c>
      <c r="B28" s="199" t="s">
        <v>53</v>
      </c>
      <c r="C28" s="199" t="s">
        <v>400</v>
      </c>
      <c r="D28" s="199" t="s">
        <v>509</v>
      </c>
      <c r="E28" s="143" t="s">
        <v>510</v>
      </c>
      <c r="F28" s="144" t="s">
        <v>511</v>
      </c>
      <c r="G28" s="144" t="s">
        <v>512</v>
      </c>
      <c r="H28" s="144" t="s">
        <v>513</v>
      </c>
      <c r="I28" s="144" t="s">
        <v>514</v>
      </c>
      <c r="J28" s="155" t="s">
        <v>515</v>
      </c>
      <c r="K28" s="144" t="s">
        <v>516</v>
      </c>
      <c r="L28" s="144" t="s">
        <v>517</v>
      </c>
      <c r="M28" s="141"/>
      <c r="N28" s="144" t="s">
        <v>519</v>
      </c>
      <c r="O28" s="141"/>
      <c r="P28" s="144" t="s">
        <v>520</v>
      </c>
      <c r="Q28" s="144" t="s">
        <v>521</v>
      </c>
      <c r="R28" s="141"/>
      <c r="S28" s="144" t="s">
        <v>522</v>
      </c>
      <c r="T28" s="155" t="s">
        <v>523</v>
      </c>
      <c r="U28" s="144" t="s">
        <v>524</v>
      </c>
      <c r="V28" s="144" t="s">
        <v>416</v>
      </c>
      <c r="W28" s="155" t="s">
        <v>525</v>
      </c>
      <c r="X28" s="144" t="s">
        <v>526</v>
      </c>
      <c r="Y28" s="155" t="s">
        <v>527</v>
      </c>
      <c r="Z28" s="144" t="s">
        <v>528</v>
      </c>
      <c r="AA28" s="156"/>
      <c r="AB28" s="156"/>
      <c r="AC28" s="156"/>
      <c r="AD28" s="156"/>
      <c r="AE28" s="156"/>
      <c r="AF28" s="156"/>
      <c r="AG28" s="156"/>
      <c r="AH28" s="156"/>
      <c r="AI28" s="156"/>
      <c r="AJ28" s="156"/>
      <c r="AK28" s="156"/>
      <c r="AL28" s="156"/>
      <c r="AM28" s="156"/>
      <c r="AN28" s="156"/>
      <c r="AO28" s="156"/>
      <c r="AP28" s="156"/>
      <c r="AQ28" s="156"/>
      <c r="AR28" s="156"/>
      <c r="AS28" s="140">
        <f t="shared" si="0"/>
        <v>0</v>
      </c>
      <c r="AT28" s="140">
        <f t="shared" si="1"/>
        <v>0</v>
      </c>
      <c r="AU28" s="156"/>
      <c r="AV28" s="140">
        <f t="shared" si="2"/>
        <v>0</v>
      </c>
      <c r="AW28" s="156"/>
      <c r="AX28" s="156"/>
    </row>
    <row r="29" s="209" customFormat="1" customHeight="1" spans="1:50">
      <c r="A29" s="199" t="s">
        <v>529</v>
      </c>
      <c r="B29" s="199" t="s">
        <v>53</v>
      </c>
      <c r="C29" s="199" t="s">
        <v>400</v>
      </c>
      <c r="D29" s="199" t="s">
        <v>530</v>
      </c>
      <c r="E29" s="143" t="s">
        <v>531</v>
      </c>
      <c r="F29" s="144" t="s">
        <v>532</v>
      </c>
      <c r="G29" s="144" t="s">
        <v>533</v>
      </c>
      <c r="H29" s="144" t="s">
        <v>534</v>
      </c>
      <c r="I29" s="144" t="s">
        <v>535</v>
      </c>
      <c r="J29" s="144" t="s">
        <v>536</v>
      </c>
      <c r="K29" s="144" t="s">
        <v>537</v>
      </c>
      <c r="L29" s="144" t="s">
        <v>538</v>
      </c>
      <c r="M29" s="144" t="s">
        <v>539</v>
      </c>
      <c r="N29" s="144" t="s">
        <v>540</v>
      </c>
      <c r="O29" s="144" t="s">
        <v>541</v>
      </c>
      <c r="P29" s="144" t="s">
        <v>542</v>
      </c>
      <c r="Q29" s="144" t="s">
        <v>543</v>
      </c>
      <c r="R29" s="144" t="s">
        <v>544</v>
      </c>
      <c r="S29" s="144" t="s">
        <v>545</v>
      </c>
      <c r="T29" s="144" t="s">
        <v>546</v>
      </c>
      <c r="U29" s="144" t="s">
        <v>547</v>
      </c>
      <c r="V29" s="144" t="s">
        <v>548</v>
      </c>
      <c r="W29" s="144" t="s">
        <v>549</v>
      </c>
      <c r="X29" s="144" t="s">
        <v>550</v>
      </c>
      <c r="Y29" s="144" t="s">
        <v>551</v>
      </c>
      <c r="Z29" s="144" t="s">
        <v>552</v>
      </c>
      <c r="AA29" s="156"/>
      <c r="AB29" s="156"/>
      <c r="AC29" s="156"/>
      <c r="AD29" s="156"/>
      <c r="AE29" s="156"/>
      <c r="AF29" s="156"/>
      <c r="AG29" s="156"/>
      <c r="AH29" s="156"/>
      <c r="AI29" s="156"/>
      <c r="AJ29" s="156"/>
      <c r="AK29" s="156"/>
      <c r="AL29" s="156"/>
      <c r="AM29" s="156"/>
      <c r="AN29" s="156"/>
      <c r="AO29" s="156"/>
      <c r="AP29" s="156"/>
      <c r="AQ29" s="156"/>
      <c r="AR29" s="156"/>
      <c r="AS29" s="140">
        <f t="shared" si="0"/>
        <v>15</v>
      </c>
      <c r="AT29" s="140">
        <f t="shared" si="1"/>
        <v>15</v>
      </c>
      <c r="AU29" s="156"/>
      <c r="AV29" s="140">
        <f t="shared" si="2"/>
        <v>2.125</v>
      </c>
      <c r="AW29" s="156"/>
      <c r="AX29" s="156"/>
    </row>
    <row r="30" s="209" customFormat="1" customHeight="1" spans="1:50">
      <c r="A30" s="199" t="s">
        <v>553</v>
      </c>
      <c r="B30" s="199" t="s">
        <v>53</v>
      </c>
      <c r="C30" s="199" t="s">
        <v>400</v>
      </c>
      <c r="D30" s="199" t="s">
        <v>436</v>
      </c>
      <c r="E30" s="144" t="s">
        <v>554</v>
      </c>
      <c r="F30" s="144" t="s">
        <v>555</v>
      </c>
      <c r="G30" s="144" t="s">
        <v>556</v>
      </c>
      <c r="H30" s="144" t="s">
        <v>557</v>
      </c>
      <c r="I30" s="144" t="s">
        <v>558</v>
      </c>
      <c r="J30" s="144" t="s">
        <v>559</v>
      </c>
      <c r="K30" s="144" t="s">
        <v>560</v>
      </c>
      <c r="L30" s="144" t="s">
        <v>561</v>
      </c>
      <c r="M30" s="144" t="s">
        <v>562</v>
      </c>
      <c r="N30" s="144" t="s">
        <v>563</v>
      </c>
      <c r="O30" s="144" t="s">
        <v>564</v>
      </c>
      <c r="P30" s="144" t="s">
        <v>565</v>
      </c>
      <c r="Q30" s="144" t="s">
        <v>566</v>
      </c>
      <c r="R30" s="144" t="s">
        <v>567</v>
      </c>
      <c r="S30" s="144" t="s">
        <v>568</v>
      </c>
      <c r="T30" s="144" t="s">
        <v>569</v>
      </c>
      <c r="U30" s="144" t="s">
        <v>570</v>
      </c>
      <c r="V30" s="144" t="s">
        <v>571</v>
      </c>
      <c r="W30" s="144" t="s">
        <v>572</v>
      </c>
      <c r="X30" s="144" t="s">
        <v>573</v>
      </c>
      <c r="Y30" s="144" t="s">
        <v>574</v>
      </c>
      <c r="Z30" s="144" t="s">
        <v>575</v>
      </c>
      <c r="AA30" s="156"/>
      <c r="AB30" s="156"/>
      <c r="AC30" s="156"/>
      <c r="AD30" s="156"/>
      <c r="AE30" s="156"/>
      <c r="AF30" s="156"/>
      <c r="AG30" s="156"/>
      <c r="AH30" s="156"/>
      <c r="AI30" s="156"/>
      <c r="AJ30" s="156"/>
      <c r="AK30" s="156"/>
      <c r="AL30" s="156"/>
      <c r="AM30" s="156"/>
      <c r="AN30" s="156"/>
      <c r="AO30" s="156"/>
      <c r="AP30" s="156"/>
      <c r="AQ30" s="156"/>
      <c r="AR30" s="156"/>
      <c r="AS30" s="140">
        <f t="shared" si="0"/>
        <v>7</v>
      </c>
      <c r="AT30" s="140">
        <f t="shared" si="1"/>
        <v>13</v>
      </c>
      <c r="AU30" s="156"/>
      <c r="AV30" s="140">
        <f t="shared" si="2"/>
        <v>0.25</v>
      </c>
      <c r="AW30" s="156"/>
      <c r="AX30" s="156"/>
    </row>
    <row r="31" s="209" customFormat="1" customHeight="1" spans="1:50">
      <c r="A31" s="199" t="s">
        <v>576</v>
      </c>
      <c r="B31" s="199" t="s">
        <v>136</v>
      </c>
      <c r="C31" s="199" t="s">
        <v>400</v>
      </c>
      <c r="D31" s="199" t="s">
        <v>577</v>
      </c>
      <c r="E31" s="144" t="s">
        <v>70</v>
      </c>
      <c r="F31" s="144" t="s">
        <v>578</v>
      </c>
      <c r="G31" s="144" t="s">
        <v>579</v>
      </c>
      <c r="H31" s="143" t="s">
        <v>580</v>
      </c>
      <c r="I31" s="144" t="s">
        <v>441</v>
      </c>
      <c r="J31" s="144" t="s">
        <v>581</v>
      </c>
      <c r="K31" s="144" t="s">
        <v>582</v>
      </c>
      <c r="L31" s="144" t="s">
        <v>583</v>
      </c>
      <c r="M31" s="144" t="s">
        <v>584</v>
      </c>
      <c r="N31" s="144" t="s">
        <v>585</v>
      </c>
      <c r="O31" s="144" t="s">
        <v>586</v>
      </c>
      <c r="P31" s="144" t="s">
        <v>587</v>
      </c>
      <c r="Q31" s="144" t="s">
        <v>588</v>
      </c>
      <c r="R31" s="144" t="s">
        <v>589</v>
      </c>
      <c r="S31" s="144" t="s">
        <v>590</v>
      </c>
      <c r="T31" s="144" t="s">
        <v>591</v>
      </c>
      <c r="U31" s="144" t="s">
        <v>592</v>
      </c>
      <c r="V31" s="144" t="s">
        <v>593</v>
      </c>
      <c r="W31" s="144" t="s">
        <v>594</v>
      </c>
      <c r="X31" s="144" t="s">
        <v>366</v>
      </c>
      <c r="Y31" s="144" t="s">
        <v>595</v>
      </c>
      <c r="Z31" s="144" t="s">
        <v>596</v>
      </c>
      <c r="AA31" s="156"/>
      <c r="AB31" s="156"/>
      <c r="AC31" s="156"/>
      <c r="AD31" s="156"/>
      <c r="AE31" s="156"/>
      <c r="AF31" s="156"/>
      <c r="AG31" s="156"/>
      <c r="AH31" s="156"/>
      <c r="AI31" s="156"/>
      <c r="AJ31" s="156"/>
      <c r="AK31" s="156"/>
      <c r="AL31" s="156"/>
      <c r="AM31" s="156"/>
      <c r="AN31" s="156"/>
      <c r="AO31" s="156"/>
      <c r="AP31" s="156"/>
      <c r="AQ31" s="156"/>
      <c r="AR31" s="156"/>
      <c r="AS31" s="140">
        <f t="shared" si="0"/>
        <v>4</v>
      </c>
      <c r="AT31" s="140">
        <f t="shared" si="1"/>
        <v>9</v>
      </c>
      <c r="AU31" s="156"/>
      <c r="AV31" s="140">
        <f t="shared" si="2"/>
        <v>0.125</v>
      </c>
      <c r="AW31" s="156"/>
      <c r="AX31" s="156"/>
    </row>
    <row r="32" s="209" customFormat="1" customHeight="1" spans="1:50">
      <c r="A32" s="199" t="s">
        <v>597</v>
      </c>
      <c r="B32" s="199" t="s">
        <v>53</v>
      </c>
      <c r="C32" s="199" t="s">
        <v>400</v>
      </c>
      <c r="D32" s="199" t="s">
        <v>436</v>
      </c>
      <c r="E32" s="144" t="s">
        <v>598</v>
      </c>
      <c r="F32" s="144" t="s">
        <v>599</v>
      </c>
      <c r="G32" s="144" t="s">
        <v>600</v>
      </c>
      <c r="H32" s="144" t="s">
        <v>601</v>
      </c>
      <c r="I32" s="144" t="s">
        <v>602</v>
      </c>
      <c r="J32" s="144" t="s">
        <v>603</v>
      </c>
      <c r="K32" s="144" t="s">
        <v>604</v>
      </c>
      <c r="L32" s="144" t="s">
        <v>605</v>
      </c>
      <c r="M32" s="144" t="s">
        <v>606</v>
      </c>
      <c r="N32" s="144" t="s">
        <v>607</v>
      </c>
      <c r="O32" s="144" t="s">
        <v>608</v>
      </c>
      <c r="P32" s="144" t="s">
        <v>609</v>
      </c>
      <c r="Q32" s="144" t="s">
        <v>610</v>
      </c>
      <c r="R32" s="144" t="s">
        <v>611</v>
      </c>
      <c r="S32" s="144" t="s">
        <v>612</v>
      </c>
      <c r="T32" s="144" t="s">
        <v>613</v>
      </c>
      <c r="U32" s="144" t="s">
        <v>614</v>
      </c>
      <c r="V32" s="144" t="s">
        <v>616</v>
      </c>
      <c r="W32" s="144" t="s">
        <v>617</v>
      </c>
      <c r="X32" s="143"/>
      <c r="Y32" s="144" t="s">
        <v>618</v>
      </c>
      <c r="Z32" s="144" t="s">
        <v>619</v>
      </c>
      <c r="AA32" s="156"/>
      <c r="AB32" s="156"/>
      <c r="AC32" s="156"/>
      <c r="AD32" s="156"/>
      <c r="AE32" s="156"/>
      <c r="AF32" s="156"/>
      <c r="AG32" s="156"/>
      <c r="AH32" s="156"/>
      <c r="AI32" s="156"/>
      <c r="AJ32" s="156"/>
      <c r="AK32" s="156"/>
      <c r="AL32" s="156"/>
      <c r="AM32" s="156"/>
      <c r="AN32" s="156"/>
      <c r="AO32" s="156"/>
      <c r="AP32" s="156"/>
      <c r="AQ32" s="156"/>
      <c r="AR32" s="156"/>
      <c r="AS32" s="140">
        <f t="shared" si="0"/>
        <v>6</v>
      </c>
      <c r="AT32" s="140">
        <f t="shared" si="1"/>
        <v>12</v>
      </c>
      <c r="AU32" s="156"/>
      <c r="AV32" s="140">
        <f t="shared" si="2"/>
        <v>0.125</v>
      </c>
      <c r="AW32" s="156"/>
      <c r="AX32" s="156"/>
    </row>
    <row r="33" s="209" customFormat="1" customHeight="1" spans="1:50">
      <c r="A33" s="199" t="s">
        <v>621</v>
      </c>
      <c r="B33" s="199" t="s">
        <v>53</v>
      </c>
      <c r="C33" s="199" t="s">
        <v>400</v>
      </c>
      <c r="D33" s="199" t="s">
        <v>459</v>
      </c>
      <c r="E33" s="144" t="s">
        <v>622</v>
      </c>
      <c r="F33" s="144" t="s">
        <v>623</v>
      </c>
      <c r="G33" s="144" t="s">
        <v>624</v>
      </c>
      <c r="H33" s="144" t="s">
        <v>625</v>
      </c>
      <c r="I33" s="144" t="s">
        <v>626</v>
      </c>
      <c r="J33" s="144" t="s">
        <v>627</v>
      </c>
      <c r="K33" s="144" t="s">
        <v>628</v>
      </c>
      <c r="L33" s="144" t="s">
        <v>629</v>
      </c>
      <c r="M33" s="144" t="s">
        <v>630</v>
      </c>
      <c r="N33" s="144" t="s">
        <v>466</v>
      </c>
      <c r="O33" s="144" t="s">
        <v>631</v>
      </c>
      <c r="P33" s="144" t="s">
        <v>573</v>
      </c>
      <c r="Q33" s="144" t="s">
        <v>352</v>
      </c>
      <c r="R33" s="144" t="s">
        <v>632</v>
      </c>
      <c r="S33" s="144" t="s">
        <v>633</v>
      </c>
      <c r="T33" s="144" t="s">
        <v>634</v>
      </c>
      <c r="U33" s="144" t="s">
        <v>635</v>
      </c>
      <c r="V33" s="144" t="s">
        <v>636</v>
      </c>
      <c r="W33" s="144" t="s">
        <v>637</v>
      </c>
      <c r="X33" s="144" t="s">
        <v>638</v>
      </c>
      <c r="Y33" s="144" t="s">
        <v>639</v>
      </c>
      <c r="Z33" s="144" t="s">
        <v>640</v>
      </c>
      <c r="AA33" s="156"/>
      <c r="AB33" s="156"/>
      <c r="AC33" s="156"/>
      <c r="AD33" s="156"/>
      <c r="AE33" s="156"/>
      <c r="AF33" s="156"/>
      <c r="AG33" s="156"/>
      <c r="AH33" s="156"/>
      <c r="AI33" s="156"/>
      <c r="AJ33" s="156"/>
      <c r="AK33" s="156"/>
      <c r="AL33" s="156"/>
      <c r="AM33" s="156"/>
      <c r="AN33" s="156"/>
      <c r="AO33" s="156"/>
      <c r="AP33" s="156"/>
      <c r="AQ33" s="156"/>
      <c r="AR33" s="156"/>
      <c r="AS33" s="140">
        <f t="shared" si="0"/>
        <v>1</v>
      </c>
      <c r="AT33" s="140">
        <f t="shared" si="1"/>
        <v>3</v>
      </c>
      <c r="AU33" s="156"/>
      <c r="AV33" s="140">
        <f t="shared" si="2"/>
        <v>0</v>
      </c>
      <c r="AW33" s="156"/>
      <c r="AX33" s="156"/>
    </row>
    <row r="34" s="209" customFormat="1" customHeight="1" spans="1:50">
      <c r="A34" s="199" t="s">
        <v>641</v>
      </c>
      <c r="B34" s="199" t="s">
        <v>136</v>
      </c>
      <c r="C34" s="199" t="s">
        <v>400</v>
      </c>
      <c r="D34" s="199" t="s">
        <v>642</v>
      </c>
      <c r="E34" s="143" t="s">
        <v>643</v>
      </c>
      <c r="F34" s="144" t="s">
        <v>578</v>
      </c>
      <c r="G34" s="143" t="s">
        <v>644</v>
      </c>
      <c r="H34" s="143" t="s">
        <v>645</v>
      </c>
      <c r="I34" s="144" t="s">
        <v>646</v>
      </c>
      <c r="J34" s="144" t="s">
        <v>647</v>
      </c>
      <c r="K34" s="144" t="s">
        <v>648</v>
      </c>
      <c r="L34" s="144" t="s">
        <v>649</v>
      </c>
      <c r="M34" s="144" t="s">
        <v>650</v>
      </c>
      <c r="N34" s="144" t="s">
        <v>651</v>
      </c>
      <c r="O34" s="144" t="s">
        <v>652</v>
      </c>
      <c r="P34" s="144" t="s">
        <v>653</v>
      </c>
      <c r="Q34" s="144" t="s">
        <v>655</v>
      </c>
      <c r="R34" s="144" t="s">
        <v>656</v>
      </c>
      <c r="S34" s="144" t="s">
        <v>657</v>
      </c>
      <c r="T34" s="144" t="s">
        <v>658</v>
      </c>
      <c r="U34" s="144" t="s">
        <v>659</v>
      </c>
      <c r="V34" s="144" t="s">
        <v>593</v>
      </c>
      <c r="W34" s="144" t="s">
        <v>660</v>
      </c>
      <c r="X34" s="144" t="s">
        <v>661</v>
      </c>
      <c r="Y34" s="144" t="s">
        <v>662</v>
      </c>
      <c r="Z34" s="144" t="s">
        <v>596</v>
      </c>
      <c r="AA34" s="156"/>
      <c r="AB34" s="156"/>
      <c r="AC34" s="156"/>
      <c r="AD34" s="156"/>
      <c r="AE34" s="156"/>
      <c r="AF34" s="156"/>
      <c r="AG34" s="156"/>
      <c r="AH34" s="156"/>
      <c r="AI34" s="156"/>
      <c r="AJ34" s="156"/>
      <c r="AK34" s="156"/>
      <c r="AL34" s="156"/>
      <c r="AM34" s="156"/>
      <c r="AN34" s="156"/>
      <c r="AO34" s="156"/>
      <c r="AP34" s="156"/>
      <c r="AQ34" s="156"/>
      <c r="AR34" s="156"/>
      <c r="AS34" s="140">
        <f t="shared" si="0"/>
        <v>2</v>
      </c>
      <c r="AT34" s="140">
        <f t="shared" si="1"/>
        <v>7</v>
      </c>
      <c r="AU34" s="156"/>
      <c r="AV34" s="140">
        <f t="shared" si="2"/>
        <v>0.125</v>
      </c>
      <c r="AW34" s="156"/>
      <c r="AX34" s="156"/>
    </row>
    <row r="35" s="209" customFormat="1" customHeight="1" spans="1:50">
      <c r="A35" s="199" t="s">
        <v>663</v>
      </c>
      <c r="B35" s="199" t="s">
        <v>53</v>
      </c>
      <c r="C35" s="199" t="s">
        <v>400</v>
      </c>
      <c r="D35" s="199" t="s">
        <v>436</v>
      </c>
      <c r="E35" s="144" t="s">
        <v>664</v>
      </c>
      <c r="F35" s="144" t="s">
        <v>665</v>
      </c>
      <c r="G35" s="142" t="s">
        <v>666</v>
      </c>
      <c r="H35" s="144" t="s">
        <v>667</v>
      </c>
      <c r="I35" s="144" t="s">
        <v>668</v>
      </c>
      <c r="J35" s="144" t="s">
        <v>669</v>
      </c>
      <c r="K35" s="144" t="s">
        <v>670</v>
      </c>
      <c r="L35" s="144" t="s">
        <v>671</v>
      </c>
      <c r="M35" s="144" t="s">
        <v>672</v>
      </c>
      <c r="N35" s="144" t="s">
        <v>673</v>
      </c>
      <c r="O35" s="144" t="s">
        <v>674</v>
      </c>
      <c r="P35" s="144" t="s">
        <v>675</v>
      </c>
      <c r="Q35" s="143" t="s">
        <v>676</v>
      </c>
      <c r="R35" s="144" t="s">
        <v>677</v>
      </c>
      <c r="S35" s="144" t="s">
        <v>678</v>
      </c>
      <c r="T35" s="144" t="s">
        <v>679</v>
      </c>
      <c r="U35" s="144" t="s">
        <v>680</v>
      </c>
      <c r="V35" s="142" t="s">
        <v>681</v>
      </c>
      <c r="W35" s="144" t="s">
        <v>682</v>
      </c>
      <c r="X35" s="144" t="s">
        <v>683</v>
      </c>
      <c r="Y35" s="144" t="s">
        <v>684</v>
      </c>
      <c r="Z35" s="144" t="s">
        <v>685</v>
      </c>
      <c r="AA35" s="156"/>
      <c r="AB35" s="156"/>
      <c r="AC35" s="156"/>
      <c r="AD35" s="156"/>
      <c r="AE35" s="156"/>
      <c r="AF35" s="156"/>
      <c r="AG35" s="156"/>
      <c r="AH35" s="156"/>
      <c r="AI35" s="156"/>
      <c r="AJ35" s="156"/>
      <c r="AK35" s="156"/>
      <c r="AL35" s="156"/>
      <c r="AM35" s="156"/>
      <c r="AN35" s="156"/>
      <c r="AO35" s="156"/>
      <c r="AP35" s="156"/>
      <c r="AQ35" s="156"/>
      <c r="AR35" s="156"/>
      <c r="AS35" s="140">
        <f t="shared" si="0"/>
        <v>4</v>
      </c>
      <c r="AT35" s="140">
        <f t="shared" si="1"/>
        <v>11</v>
      </c>
      <c r="AU35" s="156"/>
      <c r="AV35" s="140">
        <f t="shared" si="2"/>
        <v>0.375</v>
      </c>
      <c r="AW35" s="156"/>
      <c r="AX35" s="156"/>
    </row>
    <row r="36" s="209" customFormat="1" customHeight="1" spans="1:50">
      <c r="A36" s="199" t="s">
        <v>686</v>
      </c>
      <c r="B36" s="199" t="s">
        <v>136</v>
      </c>
      <c r="C36" s="199" t="s">
        <v>400</v>
      </c>
      <c r="D36" s="199" t="s">
        <v>401</v>
      </c>
      <c r="E36" s="144" t="s">
        <v>687</v>
      </c>
      <c r="F36" s="144" t="s">
        <v>688</v>
      </c>
      <c r="G36" s="144" t="s">
        <v>689</v>
      </c>
      <c r="H36" s="144" t="s">
        <v>690</v>
      </c>
      <c r="I36" s="144" t="s">
        <v>691</v>
      </c>
      <c r="J36" s="144" t="s">
        <v>692</v>
      </c>
      <c r="K36" s="144" t="s">
        <v>693</v>
      </c>
      <c r="L36" s="144" t="s">
        <v>694</v>
      </c>
      <c r="M36" s="144" t="s">
        <v>695</v>
      </c>
      <c r="N36" s="144" t="s">
        <v>696</v>
      </c>
      <c r="O36" s="144" t="s">
        <v>697</v>
      </c>
      <c r="P36" s="144" t="s">
        <v>698</v>
      </c>
      <c r="Q36" s="144" t="s">
        <v>699</v>
      </c>
      <c r="R36" s="144" t="s">
        <v>700</v>
      </c>
      <c r="S36" s="144" t="s">
        <v>693</v>
      </c>
      <c r="T36" s="144" t="s">
        <v>701</v>
      </c>
      <c r="U36" s="144" t="s">
        <v>702</v>
      </c>
      <c r="V36" s="144" t="s">
        <v>395</v>
      </c>
      <c r="W36" s="144" t="s">
        <v>703</v>
      </c>
      <c r="X36" s="144" t="s">
        <v>704</v>
      </c>
      <c r="Y36" s="144" t="s">
        <v>705</v>
      </c>
      <c r="Z36" s="144" t="s">
        <v>706</v>
      </c>
      <c r="AA36" s="156"/>
      <c r="AB36" s="156"/>
      <c r="AC36" s="156"/>
      <c r="AD36" s="156"/>
      <c r="AE36" s="156"/>
      <c r="AF36" s="156"/>
      <c r="AG36" s="156"/>
      <c r="AH36" s="156"/>
      <c r="AI36" s="156"/>
      <c r="AJ36" s="156"/>
      <c r="AK36" s="156"/>
      <c r="AL36" s="156"/>
      <c r="AM36" s="156"/>
      <c r="AN36" s="156"/>
      <c r="AO36" s="156"/>
      <c r="AP36" s="156"/>
      <c r="AQ36" s="156"/>
      <c r="AR36" s="156"/>
      <c r="AS36" s="140">
        <f t="shared" si="0"/>
        <v>2</v>
      </c>
      <c r="AT36" s="140">
        <f t="shared" si="1"/>
        <v>5</v>
      </c>
      <c r="AU36" s="156"/>
      <c r="AV36" s="140">
        <f t="shared" si="2"/>
        <v>0</v>
      </c>
      <c r="AW36" s="156"/>
      <c r="AX36" s="156"/>
    </row>
    <row r="37" s="209" customFormat="1" customHeight="1" spans="1:50">
      <c r="A37" s="199" t="s">
        <v>707</v>
      </c>
      <c r="B37" s="199" t="s">
        <v>53</v>
      </c>
      <c r="C37" s="199" t="s">
        <v>708</v>
      </c>
      <c r="D37" s="199" t="s">
        <v>709</v>
      </c>
      <c r="E37" s="144" t="s">
        <v>710</v>
      </c>
      <c r="F37" s="144" t="s">
        <v>711</v>
      </c>
      <c r="G37" s="144" t="s">
        <v>712</v>
      </c>
      <c r="H37" s="144" t="s">
        <v>713</v>
      </c>
      <c r="I37" s="144" t="s">
        <v>714</v>
      </c>
      <c r="J37" s="144" t="s">
        <v>715</v>
      </c>
      <c r="K37" s="144" t="s">
        <v>716</v>
      </c>
      <c r="L37" s="144" t="s">
        <v>717</v>
      </c>
      <c r="M37" s="144" t="s">
        <v>718</v>
      </c>
      <c r="N37" s="143"/>
      <c r="O37" s="143"/>
      <c r="P37" s="143"/>
      <c r="Q37" s="144" t="s">
        <v>719</v>
      </c>
      <c r="R37" s="144" t="s">
        <v>720</v>
      </c>
      <c r="S37" s="141"/>
      <c r="T37" s="144"/>
      <c r="U37" s="144"/>
      <c r="V37" s="144"/>
      <c r="W37" s="144"/>
      <c r="X37" s="144"/>
      <c r="Y37" s="144"/>
      <c r="Z37" s="144"/>
      <c r="AA37" s="156"/>
      <c r="AB37" s="156"/>
      <c r="AC37" s="156"/>
      <c r="AD37" s="156"/>
      <c r="AE37" s="156"/>
      <c r="AF37" s="156"/>
      <c r="AG37" s="156"/>
      <c r="AH37" s="156"/>
      <c r="AI37" s="156"/>
      <c r="AJ37" s="156"/>
      <c r="AK37" s="156"/>
      <c r="AL37" s="156"/>
      <c r="AM37" s="156"/>
      <c r="AN37" s="156"/>
      <c r="AO37" s="156"/>
      <c r="AP37" s="156"/>
      <c r="AQ37" s="156"/>
      <c r="AR37" s="156"/>
      <c r="AS37" s="140">
        <f t="shared" si="0"/>
        <v>0</v>
      </c>
      <c r="AT37" s="140">
        <f t="shared" si="1"/>
        <v>0</v>
      </c>
      <c r="AU37" s="156"/>
      <c r="AV37" s="140">
        <f t="shared" si="2"/>
        <v>0</v>
      </c>
      <c r="AW37" s="156"/>
      <c r="AX37" s="156"/>
    </row>
    <row r="38" s="209" customFormat="1" customHeight="1" spans="1:50">
      <c r="A38" s="199" t="s">
        <v>721</v>
      </c>
      <c r="B38" s="199" t="s">
        <v>53</v>
      </c>
      <c r="C38" s="199" t="s">
        <v>708</v>
      </c>
      <c r="D38" s="199" t="s">
        <v>709</v>
      </c>
      <c r="E38" s="144" t="s">
        <v>722</v>
      </c>
      <c r="F38" s="141"/>
      <c r="G38" s="144"/>
      <c r="H38" s="144"/>
      <c r="I38" s="144"/>
      <c r="J38" s="144"/>
      <c r="K38" s="144"/>
      <c r="L38" s="144"/>
      <c r="M38" s="144"/>
      <c r="N38" s="144"/>
      <c r="O38" s="144"/>
      <c r="P38" s="144"/>
      <c r="Q38" s="144"/>
      <c r="R38" s="144"/>
      <c r="S38" s="144"/>
      <c r="T38" s="144"/>
      <c r="U38" s="144"/>
      <c r="V38" s="144"/>
      <c r="W38" s="144"/>
      <c r="X38" s="144"/>
      <c r="Y38" s="144"/>
      <c r="Z38" s="144"/>
      <c r="AA38" s="156"/>
      <c r="AB38" s="156"/>
      <c r="AC38" s="156"/>
      <c r="AD38" s="156"/>
      <c r="AE38" s="156"/>
      <c r="AF38" s="156"/>
      <c r="AG38" s="156"/>
      <c r="AH38" s="156"/>
      <c r="AI38" s="156"/>
      <c r="AJ38" s="156"/>
      <c r="AK38" s="156"/>
      <c r="AL38" s="156"/>
      <c r="AM38" s="156"/>
      <c r="AN38" s="156"/>
      <c r="AO38" s="156"/>
      <c r="AP38" s="156"/>
      <c r="AQ38" s="156"/>
      <c r="AR38" s="156"/>
      <c r="AS38" s="140">
        <f t="shared" si="0"/>
        <v>0</v>
      </c>
      <c r="AT38" s="140">
        <f t="shared" si="1"/>
        <v>0</v>
      </c>
      <c r="AU38" s="156"/>
      <c r="AV38" s="140">
        <f t="shared" si="2"/>
        <v>0</v>
      </c>
      <c r="AW38" s="156"/>
      <c r="AX38" s="156"/>
    </row>
    <row r="39" s="209" customFormat="1" customHeight="1" spans="1:50">
      <c r="A39" s="199" t="s">
        <v>723</v>
      </c>
      <c r="B39" s="199" t="s">
        <v>53</v>
      </c>
      <c r="C39" s="199" t="s">
        <v>708</v>
      </c>
      <c r="D39" s="199" t="s">
        <v>724</v>
      </c>
      <c r="E39" s="144" t="s">
        <v>725</v>
      </c>
      <c r="F39" s="144" t="s">
        <v>726</v>
      </c>
      <c r="G39" s="144" t="s">
        <v>727</v>
      </c>
      <c r="H39" s="143" t="s">
        <v>728</v>
      </c>
      <c r="I39" s="144" t="s">
        <v>729</v>
      </c>
      <c r="J39" s="144" t="s">
        <v>730</v>
      </c>
      <c r="K39" s="144" t="s">
        <v>731</v>
      </c>
      <c r="L39" s="144" t="s">
        <v>732</v>
      </c>
      <c r="M39" s="144" t="s">
        <v>733</v>
      </c>
      <c r="N39" s="144" t="s">
        <v>734</v>
      </c>
      <c r="O39" s="144" t="s">
        <v>735</v>
      </c>
      <c r="P39" s="144" t="s">
        <v>736</v>
      </c>
      <c r="Q39" s="144" t="s">
        <v>737</v>
      </c>
      <c r="R39" s="144" t="s">
        <v>738</v>
      </c>
      <c r="S39" s="144" t="s">
        <v>739</v>
      </c>
      <c r="T39" s="143" t="s">
        <v>740</v>
      </c>
      <c r="U39" s="144" t="s">
        <v>741</v>
      </c>
      <c r="V39" s="144" t="s">
        <v>742</v>
      </c>
      <c r="W39" s="144" t="s">
        <v>743</v>
      </c>
      <c r="X39" s="144" t="s">
        <v>744</v>
      </c>
      <c r="Y39" s="144" t="s">
        <v>745</v>
      </c>
      <c r="Z39" s="144" t="s">
        <v>746</v>
      </c>
      <c r="AA39" s="156"/>
      <c r="AB39" s="156"/>
      <c r="AC39" s="156"/>
      <c r="AD39" s="156"/>
      <c r="AE39" s="156"/>
      <c r="AF39" s="156"/>
      <c r="AG39" s="156"/>
      <c r="AH39" s="156"/>
      <c r="AI39" s="156"/>
      <c r="AJ39" s="156"/>
      <c r="AK39" s="156"/>
      <c r="AL39" s="156"/>
      <c r="AM39" s="156"/>
      <c r="AN39" s="156"/>
      <c r="AO39" s="156"/>
      <c r="AP39" s="156"/>
      <c r="AQ39" s="156"/>
      <c r="AR39" s="156"/>
      <c r="AS39" s="140">
        <f t="shared" si="0"/>
        <v>5</v>
      </c>
      <c r="AT39" s="140">
        <f t="shared" si="1"/>
        <v>11</v>
      </c>
      <c r="AU39" s="156"/>
      <c r="AV39" s="140">
        <f t="shared" si="2"/>
        <v>0</v>
      </c>
      <c r="AW39" s="156"/>
      <c r="AX39" s="156"/>
    </row>
    <row r="40" s="209" customFormat="1" customHeight="1" spans="1:50">
      <c r="A40" s="199" t="s">
        <v>747</v>
      </c>
      <c r="B40" s="199" t="s">
        <v>53</v>
      </c>
      <c r="C40" s="199" t="s">
        <v>748</v>
      </c>
      <c r="D40" s="199" t="s">
        <v>749</v>
      </c>
      <c r="E40" s="144" t="s">
        <v>750</v>
      </c>
      <c r="F40" s="144" t="s">
        <v>751</v>
      </c>
      <c r="G40" s="142" t="s">
        <v>752</v>
      </c>
      <c r="H40" s="144" t="s">
        <v>753</v>
      </c>
      <c r="I40" s="142" t="s">
        <v>754</v>
      </c>
      <c r="J40" s="144" t="s">
        <v>755</v>
      </c>
      <c r="K40" s="142" t="s">
        <v>756</v>
      </c>
      <c r="L40" s="144" t="s">
        <v>757</v>
      </c>
      <c r="M40" s="142" t="s">
        <v>758</v>
      </c>
      <c r="N40" s="144" t="s">
        <v>759</v>
      </c>
      <c r="O40" s="142" t="s">
        <v>760</v>
      </c>
      <c r="P40" s="144" t="s">
        <v>761</v>
      </c>
      <c r="Q40" s="142" t="s">
        <v>762</v>
      </c>
      <c r="R40" s="144" t="s">
        <v>763</v>
      </c>
      <c r="S40" s="142" t="s">
        <v>764</v>
      </c>
      <c r="T40" s="144" t="s">
        <v>765</v>
      </c>
      <c r="U40" s="142" t="s">
        <v>766</v>
      </c>
      <c r="V40" s="144" t="s">
        <v>767</v>
      </c>
      <c r="W40" s="142" t="s">
        <v>768</v>
      </c>
      <c r="X40" s="144" t="s">
        <v>505</v>
      </c>
      <c r="Y40" s="142" t="s">
        <v>769</v>
      </c>
      <c r="Z40" s="143" t="s">
        <v>770</v>
      </c>
      <c r="AA40" s="156"/>
      <c r="AB40" s="156"/>
      <c r="AC40" s="156"/>
      <c r="AD40" s="156"/>
      <c r="AE40" s="156"/>
      <c r="AF40" s="156"/>
      <c r="AG40" s="156"/>
      <c r="AH40" s="156"/>
      <c r="AI40" s="156"/>
      <c r="AJ40" s="156"/>
      <c r="AK40" s="156"/>
      <c r="AL40" s="156"/>
      <c r="AM40" s="156"/>
      <c r="AN40" s="156"/>
      <c r="AO40" s="156"/>
      <c r="AP40" s="156"/>
      <c r="AQ40" s="156"/>
      <c r="AR40" s="156"/>
      <c r="AS40" s="140">
        <f t="shared" si="0"/>
        <v>0</v>
      </c>
      <c r="AT40" s="140">
        <f t="shared" si="1"/>
        <v>0</v>
      </c>
      <c r="AU40" s="156"/>
      <c r="AV40" s="140">
        <f t="shared" si="2"/>
        <v>0</v>
      </c>
      <c r="AW40" s="156"/>
      <c r="AX40" s="156"/>
    </row>
    <row r="41" s="209" customFormat="1" customHeight="1" spans="1:50">
      <c r="A41" s="199" t="s">
        <v>771</v>
      </c>
      <c r="B41" s="199" t="s">
        <v>53</v>
      </c>
      <c r="C41" s="199" t="s">
        <v>748</v>
      </c>
      <c r="D41" s="199" t="s">
        <v>749</v>
      </c>
      <c r="E41" s="144" t="s">
        <v>772</v>
      </c>
      <c r="F41" s="144" t="s">
        <v>751</v>
      </c>
      <c r="G41" s="144" t="s">
        <v>773</v>
      </c>
      <c r="H41" s="144" t="s">
        <v>774</v>
      </c>
      <c r="I41" s="144" t="s">
        <v>751</v>
      </c>
      <c r="J41" s="144" t="s">
        <v>775</v>
      </c>
      <c r="K41" s="144" t="s">
        <v>776</v>
      </c>
      <c r="L41" s="144" t="s">
        <v>777</v>
      </c>
      <c r="M41" s="144" t="s">
        <v>778</v>
      </c>
      <c r="N41" s="144" t="s">
        <v>779</v>
      </c>
      <c r="O41" s="144" t="s">
        <v>780</v>
      </c>
      <c r="P41" s="144" t="s">
        <v>776</v>
      </c>
      <c r="Q41" s="144" t="s">
        <v>781</v>
      </c>
      <c r="R41" s="144" t="s">
        <v>782</v>
      </c>
      <c r="S41" s="144" t="s">
        <v>783</v>
      </c>
      <c r="T41" s="144" t="s">
        <v>784</v>
      </c>
      <c r="U41" s="144" t="s">
        <v>785</v>
      </c>
      <c r="V41" s="144" t="s">
        <v>786</v>
      </c>
      <c r="W41" s="144" t="s">
        <v>787</v>
      </c>
      <c r="X41" s="144" t="s">
        <v>788</v>
      </c>
      <c r="Y41" s="144" t="s">
        <v>789</v>
      </c>
      <c r="Z41" s="144" t="s">
        <v>790</v>
      </c>
      <c r="AA41" s="156"/>
      <c r="AB41" s="156"/>
      <c r="AC41" s="156"/>
      <c r="AD41" s="156"/>
      <c r="AE41" s="156"/>
      <c r="AF41" s="156"/>
      <c r="AG41" s="156"/>
      <c r="AH41" s="156"/>
      <c r="AI41" s="156"/>
      <c r="AJ41" s="156"/>
      <c r="AK41" s="156"/>
      <c r="AL41" s="156"/>
      <c r="AM41" s="156"/>
      <c r="AN41" s="156"/>
      <c r="AO41" s="156"/>
      <c r="AP41" s="156"/>
      <c r="AQ41" s="156"/>
      <c r="AR41" s="156"/>
      <c r="AS41" s="140">
        <f t="shared" si="0"/>
        <v>0</v>
      </c>
      <c r="AT41" s="140">
        <f t="shared" si="1"/>
        <v>0</v>
      </c>
      <c r="AU41" s="156"/>
      <c r="AV41" s="140">
        <f t="shared" si="2"/>
        <v>0</v>
      </c>
      <c r="AW41" s="156"/>
      <c r="AX41" s="156"/>
    </row>
    <row r="42" s="209" customFormat="1" customHeight="1" spans="1:50">
      <c r="A42" s="199" t="s">
        <v>791</v>
      </c>
      <c r="B42" s="199" t="s">
        <v>53</v>
      </c>
      <c r="C42" s="199" t="s">
        <v>748</v>
      </c>
      <c r="D42" s="199" t="s">
        <v>749</v>
      </c>
      <c r="E42" s="144" t="s">
        <v>792</v>
      </c>
      <c r="F42" s="142" t="s">
        <v>793</v>
      </c>
      <c r="G42" s="144" t="s">
        <v>718</v>
      </c>
      <c r="H42" s="142" t="s">
        <v>794</v>
      </c>
      <c r="I42" s="144" t="s">
        <v>795</v>
      </c>
      <c r="J42" s="142" t="s">
        <v>796</v>
      </c>
      <c r="K42" s="144" t="s">
        <v>786</v>
      </c>
      <c r="L42" s="142" t="s">
        <v>797</v>
      </c>
      <c r="M42" s="144" t="s">
        <v>718</v>
      </c>
      <c r="N42" s="142" t="s">
        <v>798</v>
      </c>
      <c r="O42" s="142" t="s">
        <v>799</v>
      </c>
      <c r="P42" s="142" t="s">
        <v>797</v>
      </c>
      <c r="Q42" s="144" t="s">
        <v>800</v>
      </c>
      <c r="R42" s="142" t="s">
        <v>801</v>
      </c>
      <c r="S42" s="143"/>
      <c r="T42" s="142" t="s">
        <v>802</v>
      </c>
      <c r="U42" s="144" t="s">
        <v>803</v>
      </c>
      <c r="V42" s="142" t="s">
        <v>804</v>
      </c>
      <c r="W42" s="144" t="s">
        <v>805</v>
      </c>
      <c r="X42" s="142" t="s">
        <v>806</v>
      </c>
      <c r="Y42" s="144" t="s">
        <v>807</v>
      </c>
      <c r="Z42" s="143"/>
      <c r="AA42" s="156"/>
      <c r="AB42" s="156"/>
      <c r="AC42" s="156"/>
      <c r="AD42" s="156"/>
      <c r="AE42" s="156"/>
      <c r="AF42" s="156"/>
      <c r="AG42" s="156"/>
      <c r="AH42" s="156"/>
      <c r="AI42" s="156"/>
      <c r="AJ42" s="156"/>
      <c r="AK42" s="156"/>
      <c r="AL42" s="156"/>
      <c r="AM42" s="156"/>
      <c r="AN42" s="156"/>
      <c r="AO42" s="156"/>
      <c r="AP42" s="156"/>
      <c r="AQ42" s="156"/>
      <c r="AR42" s="156"/>
      <c r="AS42" s="140">
        <f t="shared" si="0"/>
        <v>0</v>
      </c>
      <c r="AT42" s="140">
        <f t="shared" si="1"/>
        <v>0</v>
      </c>
      <c r="AU42" s="156"/>
      <c r="AV42" s="140">
        <f t="shared" si="2"/>
        <v>0</v>
      </c>
      <c r="AW42" s="156"/>
      <c r="AX42" s="156"/>
    </row>
    <row r="43" s="209" customFormat="1" customHeight="1" spans="1:50">
      <c r="A43" s="199" t="s">
        <v>808</v>
      </c>
      <c r="B43" s="199" t="s">
        <v>53</v>
      </c>
      <c r="C43" s="199" t="s">
        <v>748</v>
      </c>
      <c r="D43" s="199" t="s">
        <v>749</v>
      </c>
      <c r="E43" s="144" t="s">
        <v>809</v>
      </c>
      <c r="F43" s="144" t="s">
        <v>810</v>
      </c>
      <c r="G43" s="144" t="s">
        <v>811</v>
      </c>
      <c r="H43" s="144" t="s">
        <v>812</v>
      </c>
      <c r="I43" s="144" t="s">
        <v>813</v>
      </c>
      <c r="J43" s="144" t="s">
        <v>814</v>
      </c>
      <c r="K43" s="144" t="s">
        <v>815</v>
      </c>
      <c r="L43" s="144" t="s">
        <v>816</v>
      </c>
      <c r="M43" s="144" t="s">
        <v>817</v>
      </c>
      <c r="N43" s="144" t="s">
        <v>818</v>
      </c>
      <c r="O43" s="144" t="s">
        <v>819</v>
      </c>
      <c r="P43" s="144" t="s">
        <v>820</v>
      </c>
      <c r="Q43" s="144" t="s">
        <v>821</v>
      </c>
      <c r="R43" s="144" t="s">
        <v>822</v>
      </c>
      <c r="S43" s="144" t="s">
        <v>823</v>
      </c>
      <c r="T43" s="144" t="s">
        <v>824</v>
      </c>
      <c r="U43" s="144" t="s">
        <v>825</v>
      </c>
      <c r="V43" s="144" t="s">
        <v>826</v>
      </c>
      <c r="W43" s="144" t="s">
        <v>827</v>
      </c>
      <c r="X43" s="144" t="s">
        <v>828</v>
      </c>
      <c r="Y43" s="144" t="s">
        <v>829</v>
      </c>
      <c r="Z43" s="144" t="s">
        <v>830</v>
      </c>
      <c r="AA43" s="156"/>
      <c r="AB43" s="156"/>
      <c r="AC43" s="156"/>
      <c r="AD43" s="156"/>
      <c r="AE43" s="156"/>
      <c r="AF43" s="156"/>
      <c r="AG43" s="156"/>
      <c r="AH43" s="156"/>
      <c r="AI43" s="156"/>
      <c r="AJ43" s="156"/>
      <c r="AK43" s="156"/>
      <c r="AL43" s="156"/>
      <c r="AM43" s="156"/>
      <c r="AN43" s="156"/>
      <c r="AO43" s="156"/>
      <c r="AP43" s="156"/>
      <c r="AQ43" s="156"/>
      <c r="AR43" s="156"/>
      <c r="AS43" s="140">
        <f t="shared" si="0"/>
        <v>1</v>
      </c>
      <c r="AT43" s="140">
        <f t="shared" si="1"/>
        <v>1</v>
      </c>
      <c r="AU43" s="156"/>
      <c r="AV43" s="140">
        <f t="shared" si="2"/>
        <v>0.125</v>
      </c>
      <c r="AW43" s="156"/>
      <c r="AX43" s="156"/>
    </row>
    <row r="44" s="209" customFormat="1" customHeight="1" spans="1:50">
      <c r="A44" s="199" t="s">
        <v>831</v>
      </c>
      <c r="B44" s="199" t="s">
        <v>53</v>
      </c>
      <c r="C44" s="199" t="s">
        <v>748</v>
      </c>
      <c r="D44" s="199" t="s">
        <v>749</v>
      </c>
      <c r="E44" s="144" t="s">
        <v>832</v>
      </c>
      <c r="F44" s="144" t="s">
        <v>833</v>
      </c>
      <c r="G44" s="144" t="s">
        <v>834</v>
      </c>
      <c r="H44" s="142" t="s">
        <v>835</v>
      </c>
      <c r="I44" s="144" t="s">
        <v>836</v>
      </c>
      <c r="J44" s="144" t="s">
        <v>744</v>
      </c>
      <c r="K44" s="144" t="s">
        <v>837</v>
      </c>
      <c r="L44" s="144" t="s">
        <v>838</v>
      </c>
      <c r="M44" s="144" t="s">
        <v>386</v>
      </c>
      <c r="N44" s="144" t="s">
        <v>839</v>
      </c>
      <c r="O44" s="142" t="s">
        <v>840</v>
      </c>
      <c r="P44" s="144" t="s">
        <v>358</v>
      </c>
      <c r="Q44" s="143" t="s">
        <v>841</v>
      </c>
      <c r="R44" s="144" t="s">
        <v>842</v>
      </c>
      <c r="S44" s="142" t="s">
        <v>843</v>
      </c>
      <c r="T44" s="144" t="s">
        <v>844</v>
      </c>
      <c r="U44" s="142" t="s">
        <v>845</v>
      </c>
      <c r="V44" s="142" t="s">
        <v>846</v>
      </c>
      <c r="W44" s="143" t="s">
        <v>847</v>
      </c>
      <c r="X44" s="144" t="s">
        <v>848</v>
      </c>
      <c r="Y44" s="144" t="s">
        <v>849</v>
      </c>
      <c r="Z44" s="144" t="s">
        <v>850</v>
      </c>
      <c r="AA44" s="156"/>
      <c r="AB44" s="156"/>
      <c r="AC44" s="156"/>
      <c r="AD44" s="156"/>
      <c r="AE44" s="156"/>
      <c r="AF44" s="156"/>
      <c r="AG44" s="156"/>
      <c r="AH44" s="156"/>
      <c r="AI44" s="156"/>
      <c r="AJ44" s="156"/>
      <c r="AK44" s="156"/>
      <c r="AL44" s="156"/>
      <c r="AM44" s="156"/>
      <c r="AN44" s="156"/>
      <c r="AO44" s="156"/>
      <c r="AP44" s="156"/>
      <c r="AQ44" s="156"/>
      <c r="AR44" s="156"/>
      <c r="AS44" s="140">
        <f t="shared" si="0"/>
        <v>0</v>
      </c>
      <c r="AT44" s="140">
        <f t="shared" si="1"/>
        <v>2</v>
      </c>
      <c r="AU44" s="156"/>
      <c r="AV44" s="140">
        <f t="shared" si="2"/>
        <v>0</v>
      </c>
      <c r="AW44" s="156"/>
      <c r="AX44" s="156"/>
    </row>
    <row r="45" s="209" customFormat="1" customHeight="1" spans="1:50">
      <c r="A45" s="199" t="s">
        <v>851</v>
      </c>
      <c r="B45" s="199" t="s">
        <v>53</v>
      </c>
      <c r="C45" s="199" t="s">
        <v>852</v>
      </c>
      <c r="D45" s="199" t="s">
        <v>853</v>
      </c>
      <c r="E45" s="144" t="s">
        <v>854</v>
      </c>
      <c r="F45" s="144" t="s">
        <v>855</v>
      </c>
      <c r="G45" s="144" t="s">
        <v>857</v>
      </c>
      <c r="H45" s="144" t="s">
        <v>858</v>
      </c>
      <c r="I45" s="144" t="s">
        <v>859</v>
      </c>
      <c r="J45" s="144" t="s">
        <v>860</v>
      </c>
      <c r="K45" s="144" t="s">
        <v>861</v>
      </c>
      <c r="L45" s="144" t="s">
        <v>397</v>
      </c>
      <c r="M45" s="144" t="s">
        <v>862</v>
      </c>
      <c r="N45" s="144" t="s">
        <v>863</v>
      </c>
      <c r="O45" s="144" t="s">
        <v>433</v>
      </c>
      <c r="P45" s="144" t="s">
        <v>864</v>
      </c>
      <c r="Q45" s="143"/>
      <c r="R45" s="144" t="s">
        <v>866</v>
      </c>
      <c r="S45" s="144" t="s">
        <v>867</v>
      </c>
      <c r="T45" s="144" t="s">
        <v>868</v>
      </c>
      <c r="U45" s="144" t="s">
        <v>751</v>
      </c>
      <c r="V45" s="144" t="s">
        <v>870</v>
      </c>
      <c r="W45" s="144" t="s">
        <v>833</v>
      </c>
      <c r="X45" s="144" t="s">
        <v>870</v>
      </c>
      <c r="Y45" s="144" t="s">
        <v>490</v>
      </c>
      <c r="Z45" s="144" t="s">
        <v>871</v>
      </c>
      <c r="AA45" s="156"/>
      <c r="AB45" s="156"/>
      <c r="AC45" s="156"/>
      <c r="AD45" s="156"/>
      <c r="AE45" s="156"/>
      <c r="AF45" s="156"/>
      <c r="AG45" s="156"/>
      <c r="AH45" s="156"/>
      <c r="AI45" s="156"/>
      <c r="AJ45" s="156"/>
      <c r="AK45" s="156"/>
      <c r="AL45" s="156"/>
      <c r="AM45" s="156"/>
      <c r="AN45" s="156"/>
      <c r="AO45" s="156"/>
      <c r="AP45" s="156"/>
      <c r="AQ45" s="156"/>
      <c r="AR45" s="156"/>
      <c r="AS45" s="140">
        <f t="shared" si="0"/>
        <v>0</v>
      </c>
      <c r="AT45" s="140">
        <f t="shared" si="1"/>
        <v>0</v>
      </c>
      <c r="AU45" s="156"/>
      <c r="AV45" s="140">
        <f t="shared" si="2"/>
        <v>0</v>
      </c>
      <c r="AW45" s="156"/>
      <c r="AX45" s="156"/>
    </row>
    <row r="46" s="209" customFormat="1" customHeight="1" spans="1:50">
      <c r="A46" s="199" t="s">
        <v>872</v>
      </c>
      <c r="B46" s="199" t="s">
        <v>53</v>
      </c>
      <c r="C46" s="199" t="s">
        <v>852</v>
      </c>
      <c r="D46" s="199" t="s">
        <v>853</v>
      </c>
      <c r="E46" s="144" t="s">
        <v>873</v>
      </c>
      <c r="F46" s="144" t="s">
        <v>874</v>
      </c>
      <c r="G46" s="144" t="s">
        <v>876</v>
      </c>
      <c r="H46" s="144" t="s">
        <v>877</v>
      </c>
      <c r="I46" s="144" t="s">
        <v>424</v>
      </c>
      <c r="J46" s="144" t="s">
        <v>170</v>
      </c>
      <c r="K46" s="144" t="s">
        <v>838</v>
      </c>
      <c r="L46" s="144" t="s">
        <v>397</v>
      </c>
      <c r="M46" s="144" t="s">
        <v>880</v>
      </c>
      <c r="N46" s="144" t="s">
        <v>863</v>
      </c>
      <c r="O46" s="144" t="s">
        <v>881</v>
      </c>
      <c r="P46" s="144" t="s">
        <v>882</v>
      </c>
      <c r="Q46" s="144" t="s">
        <v>883</v>
      </c>
      <c r="R46" s="144" t="s">
        <v>433</v>
      </c>
      <c r="S46" s="144" t="s">
        <v>884</v>
      </c>
      <c r="T46" s="144" t="s">
        <v>385</v>
      </c>
      <c r="U46" s="144" t="s">
        <v>299</v>
      </c>
      <c r="V46" s="144" t="s">
        <v>683</v>
      </c>
      <c r="W46" s="144" t="s">
        <v>876</v>
      </c>
      <c r="X46" s="144" t="s">
        <v>564</v>
      </c>
      <c r="Y46" s="144" t="s">
        <v>885</v>
      </c>
      <c r="Z46" s="144" t="s">
        <v>886</v>
      </c>
      <c r="AA46" s="156"/>
      <c r="AB46" s="156"/>
      <c r="AC46" s="156"/>
      <c r="AD46" s="156"/>
      <c r="AE46" s="156"/>
      <c r="AF46" s="156"/>
      <c r="AG46" s="156"/>
      <c r="AH46" s="156"/>
      <c r="AI46" s="156"/>
      <c r="AJ46" s="156"/>
      <c r="AK46" s="156"/>
      <c r="AL46" s="156"/>
      <c r="AM46" s="156"/>
      <c r="AN46" s="156"/>
      <c r="AO46" s="156"/>
      <c r="AP46" s="156"/>
      <c r="AQ46" s="156"/>
      <c r="AR46" s="156"/>
      <c r="AS46" s="140">
        <f t="shared" si="0"/>
        <v>0</v>
      </c>
      <c r="AT46" s="140">
        <f t="shared" si="1"/>
        <v>1</v>
      </c>
      <c r="AU46" s="156"/>
      <c r="AV46" s="140">
        <f t="shared" si="2"/>
        <v>0</v>
      </c>
      <c r="AW46" s="156"/>
      <c r="AX46" s="156"/>
    </row>
    <row r="47" s="209" customFormat="1" customHeight="1" spans="1:50">
      <c r="A47" s="199" t="s">
        <v>887</v>
      </c>
      <c r="B47" s="199" t="s">
        <v>53</v>
      </c>
      <c r="C47" s="199" t="s">
        <v>888</v>
      </c>
      <c r="D47" s="199" t="s">
        <v>889</v>
      </c>
      <c r="E47" s="144" t="s">
        <v>890</v>
      </c>
      <c r="F47" s="144" t="s">
        <v>891</v>
      </c>
      <c r="G47" s="144" t="s">
        <v>892</v>
      </c>
      <c r="H47" s="141"/>
      <c r="I47" s="141"/>
      <c r="J47" s="141"/>
      <c r="K47" s="141"/>
      <c r="L47" s="144"/>
      <c r="M47" s="144"/>
      <c r="N47" s="144"/>
      <c r="O47" s="144"/>
      <c r="P47" s="144"/>
      <c r="Q47" s="144"/>
      <c r="R47" s="144"/>
      <c r="S47" s="144"/>
      <c r="T47" s="144"/>
      <c r="U47" s="144"/>
      <c r="V47" s="144"/>
      <c r="W47" s="144"/>
      <c r="X47" s="144"/>
      <c r="Y47" s="144"/>
      <c r="Z47" s="144"/>
      <c r="AA47" s="156"/>
      <c r="AB47" s="156"/>
      <c r="AC47" s="156"/>
      <c r="AD47" s="156"/>
      <c r="AE47" s="156"/>
      <c r="AF47" s="156"/>
      <c r="AG47" s="156"/>
      <c r="AH47" s="156"/>
      <c r="AI47" s="156"/>
      <c r="AJ47" s="156"/>
      <c r="AK47" s="156"/>
      <c r="AL47" s="156"/>
      <c r="AM47" s="156"/>
      <c r="AN47" s="156"/>
      <c r="AO47" s="156"/>
      <c r="AP47" s="156"/>
      <c r="AQ47" s="156"/>
      <c r="AR47" s="156"/>
      <c r="AS47" s="140">
        <f t="shared" si="0"/>
        <v>0</v>
      </c>
      <c r="AT47" s="140">
        <f t="shared" si="1"/>
        <v>1</v>
      </c>
      <c r="AU47" s="156"/>
      <c r="AV47" s="140">
        <f t="shared" si="2"/>
        <v>0</v>
      </c>
      <c r="AW47" s="156"/>
      <c r="AX47" s="156"/>
    </row>
    <row r="48" s="209" customFormat="1" customHeight="1" spans="1:50">
      <c r="A48" s="199" t="s">
        <v>893</v>
      </c>
      <c r="B48" s="199" t="s">
        <v>53</v>
      </c>
      <c r="C48" s="199" t="s">
        <v>888</v>
      </c>
      <c r="D48" s="199" t="s">
        <v>894</v>
      </c>
      <c r="E48" s="144" t="s">
        <v>895</v>
      </c>
      <c r="F48" s="142" t="s">
        <v>896</v>
      </c>
      <c r="G48" s="141"/>
      <c r="H48" s="144" t="s">
        <v>898</v>
      </c>
      <c r="I48" s="144" t="s">
        <v>779</v>
      </c>
      <c r="J48" s="144" t="s">
        <v>899</v>
      </c>
      <c r="K48" s="144" t="s">
        <v>900</v>
      </c>
      <c r="L48" s="144" t="s">
        <v>899</v>
      </c>
      <c r="M48" s="144" t="s">
        <v>901</v>
      </c>
      <c r="N48" s="144" t="s">
        <v>902</v>
      </c>
      <c r="O48" s="144" t="s">
        <v>903</v>
      </c>
      <c r="P48" s="144" t="s">
        <v>904</v>
      </c>
      <c r="Q48" s="212" t="s">
        <v>905</v>
      </c>
      <c r="R48" s="141"/>
      <c r="S48" s="141"/>
      <c r="T48" s="141"/>
      <c r="U48" s="141"/>
      <c r="V48" s="144" t="s">
        <v>907</v>
      </c>
      <c r="W48" s="144" t="s">
        <v>908</v>
      </c>
      <c r="X48" s="144" t="s">
        <v>909</v>
      </c>
      <c r="Y48" s="143"/>
      <c r="Z48" s="143"/>
      <c r="AA48" s="156"/>
      <c r="AB48" s="156"/>
      <c r="AC48" s="156"/>
      <c r="AD48" s="156"/>
      <c r="AE48" s="156"/>
      <c r="AF48" s="156"/>
      <c r="AG48" s="156"/>
      <c r="AH48" s="156"/>
      <c r="AI48" s="156"/>
      <c r="AJ48" s="156"/>
      <c r="AK48" s="156"/>
      <c r="AL48" s="156"/>
      <c r="AM48" s="156"/>
      <c r="AN48" s="156"/>
      <c r="AO48" s="156"/>
      <c r="AP48" s="156"/>
      <c r="AQ48" s="156"/>
      <c r="AR48" s="156"/>
      <c r="AS48" s="140">
        <f t="shared" si="0"/>
        <v>0</v>
      </c>
      <c r="AT48" s="140">
        <f t="shared" si="1"/>
        <v>0</v>
      </c>
      <c r="AU48" s="156"/>
      <c r="AV48" s="140">
        <f t="shared" si="2"/>
        <v>0</v>
      </c>
      <c r="AW48" s="156"/>
      <c r="AX48" s="156"/>
    </row>
    <row r="49" s="209" customFormat="1" customHeight="1" spans="1:50">
      <c r="A49" s="199" t="s">
        <v>910</v>
      </c>
      <c r="B49" s="199" t="s">
        <v>53</v>
      </c>
      <c r="C49" s="199" t="s">
        <v>888</v>
      </c>
      <c r="D49" s="199" t="s">
        <v>911</v>
      </c>
      <c r="E49" s="144" t="s">
        <v>890</v>
      </c>
      <c r="F49" s="144" t="s">
        <v>891</v>
      </c>
      <c r="G49" s="143"/>
      <c r="H49" s="144" t="s">
        <v>912</v>
      </c>
      <c r="I49" s="144" t="s">
        <v>913</v>
      </c>
      <c r="J49" s="144" t="s">
        <v>914</v>
      </c>
      <c r="K49" s="143"/>
      <c r="L49" s="144" t="s">
        <v>916</v>
      </c>
      <c r="M49" s="144" t="s">
        <v>917</v>
      </c>
      <c r="N49" s="144" t="s">
        <v>690</v>
      </c>
      <c r="O49" s="143"/>
      <c r="P49" s="144" t="s">
        <v>918</v>
      </c>
      <c r="Q49" s="141"/>
      <c r="R49" s="141"/>
      <c r="S49" s="141"/>
      <c r="T49" s="141"/>
      <c r="U49" s="141"/>
      <c r="V49" s="141"/>
      <c r="W49" s="141"/>
      <c r="X49" s="141"/>
      <c r="Y49" s="141"/>
      <c r="Z49" s="144"/>
      <c r="AA49" s="156"/>
      <c r="AB49" s="156"/>
      <c r="AC49" s="156"/>
      <c r="AD49" s="156"/>
      <c r="AE49" s="156"/>
      <c r="AF49" s="156"/>
      <c r="AG49" s="156"/>
      <c r="AH49" s="156"/>
      <c r="AI49" s="156"/>
      <c r="AJ49" s="156"/>
      <c r="AK49" s="156"/>
      <c r="AL49" s="156"/>
      <c r="AM49" s="156"/>
      <c r="AN49" s="156"/>
      <c r="AO49" s="156"/>
      <c r="AP49" s="156"/>
      <c r="AQ49" s="156"/>
      <c r="AR49" s="156"/>
      <c r="AS49" s="140">
        <f t="shared" si="0"/>
        <v>0</v>
      </c>
      <c r="AT49" s="140">
        <f t="shared" si="1"/>
        <v>2</v>
      </c>
      <c r="AU49" s="156"/>
      <c r="AV49" s="140">
        <f t="shared" si="2"/>
        <v>0</v>
      </c>
      <c r="AW49" s="156"/>
      <c r="AX49" s="156"/>
    </row>
    <row r="50" s="209" customFormat="1" customHeight="1" spans="1:50">
      <c r="A50" s="199" t="s">
        <v>919</v>
      </c>
      <c r="B50" s="199" t="s">
        <v>53</v>
      </c>
      <c r="C50" s="199" t="s">
        <v>888</v>
      </c>
      <c r="D50" s="199" t="s">
        <v>920</v>
      </c>
      <c r="E50" s="142" t="s">
        <v>921</v>
      </c>
      <c r="F50" s="144" t="s">
        <v>313</v>
      </c>
      <c r="G50" s="144" t="s">
        <v>922</v>
      </c>
      <c r="H50" s="142" t="s">
        <v>923</v>
      </c>
      <c r="I50" s="143" t="s">
        <v>924</v>
      </c>
      <c r="J50" s="144" t="s">
        <v>925</v>
      </c>
      <c r="K50" s="144" t="s">
        <v>308</v>
      </c>
      <c r="L50" s="142" t="s">
        <v>926</v>
      </c>
      <c r="M50" s="142" t="s">
        <v>927</v>
      </c>
      <c r="N50" s="144" t="s">
        <v>928</v>
      </c>
      <c r="O50" s="144" t="s">
        <v>929</v>
      </c>
      <c r="P50" s="142" t="s">
        <v>930</v>
      </c>
      <c r="Q50" s="144" t="s">
        <v>931</v>
      </c>
      <c r="R50" s="144" t="s">
        <v>932</v>
      </c>
      <c r="S50" s="143" t="s">
        <v>933</v>
      </c>
      <c r="T50" s="143"/>
      <c r="U50" s="143" t="s">
        <v>934</v>
      </c>
      <c r="V50" s="142" t="s">
        <v>935</v>
      </c>
      <c r="W50" s="144" t="s">
        <v>936</v>
      </c>
      <c r="X50" s="155" t="s">
        <v>937</v>
      </c>
      <c r="Y50" s="143"/>
      <c r="Z50" s="143" t="s">
        <v>938</v>
      </c>
      <c r="AA50" s="156"/>
      <c r="AB50" s="156"/>
      <c r="AC50" s="156"/>
      <c r="AD50" s="156"/>
      <c r="AE50" s="156"/>
      <c r="AF50" s="156"/>
      <c r="AG50" s="156"/>
      <c r="AH50" s="156"/>
      <c r="AI50" s="156"/>
      <c r="AJ50" s="156"/>
      <c r="AK50" s="156"/>
      <c r="AL50" s="156"/>
      <c r="AM50" s="156"/>
      <c r="AN50" s="156"/>
      <c r="AO50" s="156"/>
      <c r="AP50" s="156"/>
      <c r="AQ50" s="156"/>
      <c r="AR50" s="156"/>
      <c r="AS50" s="140">
        <f t="shared" si="0"/>
        <v>1</v>
      </c>
      <c r="AT50" s="140">
        <f t="shared" si="1"/>
        <v>3</v>
      </c>
      <c r="AU50" s="156"/>
      <c r="AV50" s="140">
        <f t="shared" si="2"/>
        <v>0.375</v>
      </c>
      <c r="AW50" s="156"/>
      <c r="AX50" s="156"/>
    </row>
    <row r="51" s="209" customFormat="1" customHeight="1" spans="1:50">
      <c r="A51" s="199" t="s">
        <v>939</v>
      </c>
      <c r="B51" s="199" t="s">
        <v>53</v>
      </c>
      <c r="C51" s="199" t="s">
        <v>940</v>
      </c>
      <c r="D51" s="199" t="s">
        <v>941</v>
      </c>
      <c r="E51" s="144" t="s">
        <v>942</v>
      </c>
      <c r="F51" s="144" t="s">
        <v>943</v>
      </c>
      <c r="G51" s="144" t="s">
        <v>944</v>
      </c>
      <c r="H51" s="143" t="s">
        <v>945</v>
      </c>
      <c r="I51" s="143" t="s">
        <v>946</v>
      </c>
      <c r="J51" s="144" t="s">
        <v>947</v>
      </c>
      <c r="K51" s="144" t="s">
        <v>948</v>
      </c>
      <c r="L51" s="144" t="s">
        <v>949</v>
      </c>
      <c r="M51" s="144" t="s">
        <v>950</v>
      </c>
      <c r="N51" s="144" t="s">
        <v>951</v>
      </c>
      <c r="O51" s="144" t="s">
        <v>952</v>
      </c>
      <c r="P51" s="144" t="s">
        <v>953</v>
      </c>
      <c r="Q51" s="143" t="s">
        <v>954</v>
      </c>
      <c r="R51" s="143" t="s">
        <v>955</v>
      </c>
      <c r="S51" s="144" t="s">
        <v>956</v>
      </c>
      <c r="T51" s="144" t="s">
        <v>957</v>
      </c>
      <c r="U51" s="144" t="s">
        <v>958</v>
      </c>
      <c r="V51" s="142" t="s">
        <v>333</v>
      </c>
      <c r="W51" s="144" t="s">
        <v>304</v>
      </c>
      <c r="X51" s="144" t="s">
        <v>744</v>
      </c>
      <c r="Y51" s="144" t="s">
        <v>959</v>
      </c>
      <c r="Z51" s="142" t="s">
        <v>960</v>
      </c>
      <c r="AA51" s="156"/>
      <c r="AB51" s="156"/>
      <c r="AC51" s="156"/>
      <c r="AD51" s="156"/>
      <c r="AE51" s="156"/>
      <c r="AF51" s="156"/>
      <c r="AG51" s="156"/>
      <c r="AH51" s="156"/>
      <c r="AI51" s="156"/>
      <c r="AJ51" s="156"/>
      <c r="AK51" s="156"/>
      <c r="AL51" s="156"/>
      <c r="AM51" s="156"/>
      <c r="AN51" s="156"/>
      <c r="AO51" s="156"/>
      <c r="AP51" s="156"/>
      <c r="AQ51" s="156"/>
      <c r="AR51" s="156"/>
      <c r="AS51" s="140">
        <f t="shared" si="0"/>
        <v>0</v>
      </c>
      <c r="AT51" s="140">
        <f t="shared" si="1"/>
        <v>0</v>
      </c>
      <c r="AU51" s="156"/>
      <c r="AV51" s="140">
        <f t="shared" si="2"/>
        <v>0</v>
      </c>
      <c r="AW51" s="156"/>
      <c r="AX51" s="156"/>
    </row>
    <row r="52" s="209" customFormat="1" customHeight="1" spans="1:50">
      <c r="A52" s="199" t="s">
        <v>961</v>
      </c>
      <c r="B52" s="199" t="s">
        <v>53</v>
      </c>
      <c r="C52" s="199" t="s">
        <v>962</v>
      </c>
      <c r="D52" s="199" t="s">
        <v>963</v>
      </c>
      <c r="E52" s="142" t="s">
        <v>964</v>
      </c>
      <c r="F52" s="141"/>
      <c r="G52" s="142" t="s">
        <v>965</v>
      </c>
      <c r="H52" s="142" t="s">
        <v>966</v>
      </c>
      <c r="I52" s="142" t="s">
        <v>967</v>
      </c>
      <c r="J52" s="142" t="s">
        <v>968</v>
      </c>
      <c r="K52" s="141"/>
      <c r="L52" s="142" t="s">
        <v>970</v>
      </c>
      <c r="M52" s="142" t="s">
        <v>971</v>
      </c>
      <c r="N52" s="143" t="s">
        <v>972</v>
      </c>
      <c r="O52" s="141"/>
      <c r="P52" s="142" t="s">
        <v>973</v>
      </c>
      <c r="Q52" s="142" t="s">
        <v>974</v>
      </c>
      <c r="R52" s="142" t="s">
        <v>975</v>
      </c>
      <c r="S52" s="142" t="s">
        <v>976</v>
      </c>
      <c r="T52" s="143"/>
      <c r="U52" s="141"/>
      <c r="V52" s="142" t="s">
        <v>978</v>
      </c>
      <c r="W52" s="142" t="s">
        <v>979</v>
      </c>
      <c r="X52" s="142" t="s">
        <v>980</v>
      </c>
      <c r="Y52" s="142" t="s">
        <v>981</v>
      </c>
      <c r="Z52" s="141"/>
      <c r="AA52" s="156"/>
      <c r="AB52" s="156"/>
      <c r="AC52" s="156"/>
      <c r="AD52" s="156"/>
      <c r="AE52" s="156"/>
      <c r="AF52" s="156"/>
      <c r="AG52" s="156"/>
      <c r="AH52" s="156"/>
      <c r="AI52" s="156"/>
      <c r="AJ52" s="156"/>
      <c r="AK52" s="156"/>
      <c r="AL52" s="156"/>
      <c r="AM52" s="156"/>
      <c r="AN52" s="156"/>
      <c r="AO52" s="156"/>
      <c r="AP52" s="156"/>
      <c r="AQ52" s="156"/>
      <c r="AR52" s="156"/>
      <c r="AS52" s="140">
        <f t="shared" si="0"/>
        <v>0</v>
      </c>
      <c r="AT52" s="140">
        <f t="shared" si="1"/>
        <v>0</v>
      </c>
      <c r="AU52" s="156"/>
      <c r="AV52" s="140">
        <f t="shared" si="2"/>
        <v>0</v>
      </c>
      <c r="AW52" s="156"/>
      <c r="AX52" s="156"/>
    </row>
    <row r="53" s="209" customFormat="1" customHeight="1" spans="1:50">
      <c r="A53" s="199" t="s">
        <v>983</v>
      </c>
      <c r="B53" s="199" t="s">
        <v>53</v>
      </c>
      <c r="C53" s="199" t="s">
        <v>962</v>
      </c>
      <c r="D53" s="199" t="s">
        <v>963</v>
      </c>
      <c r="E53" s="142" t="s">
        <v>964</v>
      </c>
      <c r="F53" s="142" t="s">
        <v>984</v>
      </c>
      <c r="G53" s="141"/>
      <c r="H53" s="141"/>
      <c r="I53" s="142" t="s">
        <v>987</v>
      </c>
      <c r="J53" s="142" t="s">
        <v>988</v>
      </c>
      <c r="K53" s="142" t="s">
        <v>989</v>
      </c>
      <c r="L53" s="141"/>
      <c r="M53" s="141"/>
      <c r="N53" s="142" t="s">
        <v>992</v>
      </c>
      <c r="O53" s="142" t="s">
        <v>993</v>
      </c>
      <c r="P53" s="142" t="s">
        <v>994</v>
      </c>
      <c r="Q53" s="141"/>
      <c r="R53" s="141"/>
      <c r="S53" s="142" t="s">
        <v>997</v>
      </c>
      <c r="T53" s="142" t="s">
        <v>965</v>
      </c>
      <c r="U53" s="142" t="s">
        <v>998</v>
      </c>
      <c r="V53" s="141"/>
      <c r="W53" s="141"/>
      <c r="X53" s="141"/>
      <c r="Y53" s="142" t="s">
        <v>1001</v>
      </c>
      <c r="Z53" s="142" t="s">
        <v>1002</v>
      </c>
      <c r="AA53" s="156"/>
      <c r="AB53" s="156"/>
      <c r="AC53" s="156"/>
      <c r="AD53" s="156"/>
      <c r="AE53" s="156"/>
      <c r="AF53" s="156"/>
      <c r="AG53" s="156"/>
      <c r="AH53" s="156"/>
      <c r="AI53" s="156"/>
      <c r="AJ53" s="156"/>
      <c r="AK53" s="156"/>
      <c r="AL53" s="156"/>
      <c r="AM53" s="156"/>
      <c r="AN53" s="156"/>
      <c r="AO53" s="156"/>
      <c r="AP53" s="156"/>
      <c r="AQ53" s="156"/>
      <c r="AR53" s="156"/>
      <c r="AS53" s="140">
        <f t="shared" si="0"/>
        <v>0</v>
      </c>
      <c r="AT53" s="140">
        <f t="shared" si="1"/>
        <v>0</v>
      </c>
      <c r="AU53" s="156"/>
      <c r="AV53" s="140">
        <f t="shared" si="2"/>
        <v>0</v>
      </c>
      <c r="AW53" s="156"/>
      <c r="AX53" s="156"/>
    </row>
    <row r="54" s="209" customFormat="1" customHeight="1" spans="1:50">
      <c r="A54" s="199" t="s">
        <v>1003</v>
      </c>
      <c r="B54" s="199" t="s">
        <v>53</v>
      </c>
      <c r="C54" s="199" t="s">
        <v>962</v>
      </c>
      <c r="D54" s="199" t="s">
        <v>963</v>
      </c>
      <c r="E54" s="144" t="s">
        <v>1004</v>
      </c>
      <c r="F54" s="144" t="s">
        <v>1005</v>
      </c>
      <c r="G54" s="144" t="s">
        <v>1006</v>
      </c>
      <c r="H54" s="144" t="s">
        <v>1007</v>
      </c>
      <c r="I54" s="144" t="s">
        <v>1008</v>
      </c>
      <c r="J54" s="142" t="s">
        <v>1009</v>
      </c>
      <c r="K54" s="144" t="s">
        <v>171</v>
      </c>
      <c r="L54" s="144" t="s">
        <v>1010</v>
      </c>
      <c r="M54" s="144" t="s">
        <v>1011</v>
      </c>
      <c r="N54" s="144" t="s">
        <v>1012</v>
      </c>
      <c r="O54" s="144" t="s">
        <v>1013</v>
      </c>
      <c r="P54" s="144" t="s">
        <v>1014</v>
      </c>
      <c r="Q54" s="144" t="s">
        <v>1015</v>
      </c>
      <c r="R54" s="144" t="s">
        <v>1016</v>
      </c>
      <c r="S54" s="144" t="s">
        <v>1017</v>
      </c>
      <c r="T54" s="143" t="s">
        <v>1018</v>
      </c>
      <c r="U54" s="144" t="s">
        <v>1019</v>
      </c>
      <c r="V54" s="144" t="s">
        <v>1020</v>
      </c>
      <c r="W54" s="144" t="s">
        <v>1021</v>
      </c>
      <c r="X54" s="144" t="s">
        <v>1022</v>
      </c>
      <c r="Y54" s="144" t="s">
        <v>1023</v>
      </c>
      <c r="Z54" s="144" t="s">
        <v>1024</v>
      </c>
      <c r="AA54" s="156"/>
      <c r="AB54" s="156"/>
      <c r="AC54" s="156"/>
      <c r="AD54" s="156"/>
      <c r="AE54" s="156"/>
      <c r="AF54" s="156"/>
      <c r="AG54" s="156"/>
      <c r="AH54" s="156"/>
      <c r="AI54" s="156"/>
      <c r="AJ54" s="156"/>
      <c r="AK54" s="156"/>
      <c r="AL54" s="156"/>
      <c r="AM54" s="156"/>
      <c r="AN54" s="156"/>
      <c r="AO54" s="156"/>
      <c r="AP54" s="156"/>
      <c r="AQ54" s="156"/>
      <c r="AR54" s="156"/>
      <c r="AS54" s="140">
        <f t="shared" si="0"/>
        <v>0</v>
      </c>
      <c r="AT54" s="140">
        <f t="shared" si="1"/>
        <v>0</v>
      </c>
      <c r="AU54" s="156"/>
      <c r="AV54" s="140">
        <f t="shared" si="2"/>
        <v>0</v>
      </c>
      <c r="AW54" s="156"/>
      <c r="AX54" s="156"/>
    </row>
    <row r="55" s="209" customFormat="1" customHeight="1" spans="1:50">
      <c r="A55" s="199" t="s">
        <v>1025</v>
      </c>
      <c r="B55" s="199" t="s">
        <v>53</v>
      </c>
      <c r="C55" s="199" t="s">
        <v>962</v>
      </c>
      <c r="D55" s="199" t="s">
        <v>963</v>
      </c>
      <c r="E55" s="141"/>
      <c r="F55" s="142" t="s">
        <v>1026</v>
      </c>
      <c r="G55" s="142" t="s">
        <v>1029</v>
      </c>
      <c r="H55" s="142" t="s">
        <v>1030</v>
      </c>
      <c r="I55" s="141"/>
      <c r="J55" s="141"/>
      <c r="K55" s="142" t="s">
        <v>1031</v>
      </c>
      <c r="L55" s="142" t="s">
        <v>1034</v>
      </c>
      <c r="M55" s="142" t="s">
        <v>1035</v>
      </c>
      <c r="N55" s="141"/>
      <c r="O55" s="142" t="s">
        <v>1036</v>
      </c>
      <c r="P55" s="141"/>
      <c r="Q55" s="142" t="s">
        <v>1039</v>
      </c>
      <c r="R55" s="142" t="s">
        <v>1040</v>
      </c>
      <c r="S55" s="141"/>
      <c r="T55" s="141"/>
      <c r="U55" s="143" t="s">
        <v>1041</v>
      </c>
      <c r="V55" s="142" t="s">
        <v>1044</v>
      </c>
      <c r="W55" s="142" t="s">
        <v>1045</v>
      </c>
      <c r="X55" s="141"/>
      <c r="Y55" s="141"/>
      <c r="Z55" s="142" t="s">
        <v>1046</v>
      </c>
      <c r="AA55" s="156"/>
      <c r="AB55" s="156"/>
      <c r="AC55" s="156"/>
      <c r="AD55" s="156"/>
      <c r="AE55" s="156"/>
      <c r="AF55" s="156"/>
      <c r="AG55" s="156"/>
      <c r="AH55" s="156"/>
      <c r="AI55" s="156"/>
      <c r="AJ55" s="156"/>
      <c r="AK55" s="156"/>
      <c r="AL55" s="156"/>
      <c r="AM55" s="156"/>
      <c r="AN55" s="156"/>
      <c r="AO55" s="156"/>
      <c r="AP55" s="156"/>
      <c r="AQ55" s="156"/>
      <c r="AR55" s="156"/>
      <c r="AS55" s="140">
        <f t="shared" si="0"/>
        <v>0</v>
      </c>
      <c r="AT55" s="140">
        <f t="shared" si="1"/>
        <v>0</v>
      </c>
      <c r="AU55" s="156"/>
      <c r="AV55" s="140">
        <f t="shared" si="2"/>
        <v>0</v>
      </c>
      <c r="AW55" s="156"/>
      <c r="AX55" s="156"/>
    </row>
    <row r="56" s="209" customFormat="1" customHeight="1" spans="1:50">
      <c r="A56" s="199" t="s">
        <v>1047</v>
      </c>
      <c r="B56" s="199" t="s">
        <v>53</v>
      </c>
      <c r="C56" s="199" t="s">
        <v>962</v>
      </c>
      <c r="D56" s="199" t="s">
        <v>963</v>
      </c>
      <c r="E56" s="142" t="s">
        <v>1048</v>
      </c>
      <c r="F56" s="142" t="s">
        <v>1049</v>
      </c>
      <c r="G56" s="142" t="s">
        <v>1051</v>
      </c>
      <c r="H56" s="142" t="s">
        <v>1052</v>
      </c>
      <c r="I56" s="142" t="s">
        <v>1053</v>
      </c>
      <c r="J56" s="142" t="s">
        <v>1054</v>
      </c>
      <c r="K56" s="142" t="s">
        <v>1055</v>
      </c>
      <c r="L56" s="142" t="s">
        <v>1056</v>
      </c>
      <c r="M56" s="143" t="s">
        <v>1057</v>
      </c>
      <c r="N56" s="142" t="s">
        <v>1058</v>
      </c>
      <c r="O56" s="142" t="s">
        <v>1059</v>
      </c>
      <c r="P56" s="141"/>
      <c r="Q56" s="142" t="s">
        <v>1060</v>
      </c>
      <c r="R56" s="142" t="s">
        <v>1061</v>
      </c>
      <c r="S56" s="142" t="s">
        <v>1062</v>
      </c>
      <c r="T56" s="142" t="s">
        <v>965</v>
      </c>
      <c r="U56" s="143"/>
      <c r="V56" s="142" t="s">
        <v>1063</v>
      </c>
      <c r="W56" s="142" t="s">
        <v>1064</v>
      </c>
      <c r="X56" s="142" t="s">
        <v>1065</v>
      </c>
      <c r="Y56" s="142" t="s">
        <v>1066</v>
      </c>
      <c r="Z56" s="142" t="s">
        <v>1067</v>
      </c>
      <c r="AA56" s="156"/>
      <c r="AB56" s="156"/>
      <c r="AC56" s="156"/>
      <c r="AD56" s="156"/>
      <c r="AE56" s="156"/>
      <c r="AF56" s="156"/>
      <c r="AG56" s="156"/>
      <c r="AH56" s="156"/>
      <c r="AI56" s="156"/>
      <c r="AJ56" s="156"/>
      <c r="AK56" s="156"/>
      <c r="AL56" s="156"/>
      <c r="AM56" s="156"/>
      <c r="AN56" s="156"/>
      <c r="AO56" s="156"/>
      <c r="AP56" s="156"/>
      <c r="AQ56" s="156"/>
      <c r="AR56" s="156"/>
      <c r="AS56" s="140">
        <f t="shared" si="0"/>
        <v>0</v>
      </c>
      <c r="AT56" s="140">
        <f t="shared" si="1"/>
        <v>0</v>
      </c>
      <c r="AU56" s="156"/>
      <c r="AV56" s="140">
        <f t="shared" si="2"/>
        <v>0</v>
      </c>
      <c r="AW56" s="156"/>
      <c r="AX56" s="156"/>
    </row>
    <row r="57" s="209" customFormat="1" customHeight="1" spans="1:50">
      <c r="A57" s="199" t="s">
        <v>1068</v>
      </c>
      <c r="B57" s="199" t="s">
        <v>53</v>
      </c>
      <c r="C57" s="199" t="s">
        <v>962</v>
      </c>
      <c r="D57" s="199" t="s">
        <v>1069</v>
      </c>
      <c r="E57" s="144" t="s">
        <v>1070</v>
      </c>
      <c r="F57" s="144" t="s">
        <v>1071</v>
      </c>
      <c r="G57" s="142" t="s">
        <v>1072</v>
      </c>
      <c r="H57" s="144" t="s">
        <v>1073</v>
      </c>
      <c r="I57" s="144" t="s">
        <v>1074</v>
      </c>
      <c r="J57" s="144" t="s">
        <v>1075</v>
      </c>
      <c r="K57" s="144" t="s">
        <v>1076</v>
      </c>
      <c r="L57" s="144" t="s">
        <v>1077</v>
      </c>
      <c r="M57" s="144" t="s">
        <v>1078</v>
      </c>
      <c r="N57" s="144" t="s">
        <v>1079</v>
      </c>
      <c r="O57" s="144" t="s">
        <v>1080</v>
      </c>
      <c r="P57" s="142" t="s">
        <v>1081</v>
      </c>
      <c r="Q57" s="144" t="s">
        <v>1082</v>
      </c>
      <c r="R57" s="144" t="s">
        <v>850</v>
      </c>
      <c r="S57" s="144" t="s">
        <v>1083</v>
      </c>
      <c r="T57" s="144" t="s">
        <v>1084</v>
      </c>
      <c r="U57" s="143" t="s">
        <v>1085</v>
      </c>
      <c r="V57" s="141"/>
      <c r="W57" s="144" t="s">
        <v>1087</v>
      </c>
      <c r="X57" s="143" t="s">
        <v>1088</v>
      </c>
      <c r="Y57" s="142" t="s">
        <v>1089</v>
      </c>
      <c r="Z57" s="142" t="s">
        <v>1090</v>
      </c>
      <c r="AA57" s="156"/>
      <c r="AB57" s="156"/>
      <c r="AC57" s="156"/>
      <c r="AD57" s="156"/>
      <c r="AE57" s="156"/>
      <c r="AF57" s="156"/>
      <c r="AG57" s="156"/>
      <c r="AH57" s="156"/>
      <c r="AI57" s="156"/>
      <c r="AJ57" s="156"/>
      <c r="AK57" s="156"/>
      <c r="AL57" s="156"/>
      <c r="AM57" s="156"/>
      <c r="AN57" s="156"/>
      <c r="AO57" s="156"/>
      <c r="AP57" s="156"/>
      <c r="AQ57" s="156"/>
      <c r="AR57" s="156"/>
      <c r="AS57" s="140">
        <f t="shared" si="0"/>
        <v>0</v>
      </c>
      <c r="AT57" s="140">
        <f t="shared" si="1"/>
        <v>0</v>
      </c>
      <c r="AU57" s="156"/>
      <c r="AV57" s="140">
        <f t="shared" si="2"/>
        <v>0</v>
      </c>
      <c r="AW57" s="156"/>
      <c r="AX57" s="156"/>
    </row>
    <row r="58" s="209" customFormat="1" customHeight="1" spans="1:50">
      <c r="A58" s="199" t="s">
        <v>1092</v>
      </c>
      <c r="B58" s="199" t="s">
        <v>53</v>
      </c>
      <c r="C58" s="199" t="s">
        <v>962</v>
      </c>
      <c r="D58" s="199" t="s">
        <v>963</v>
      </c>
      <c r="E58" s="142" t="s">
        <v>1093</v>
      </c>
      <c r="F58" s="142" t="s">
        <v>1094</v>
      </c>
      <c r="G58" s="143"/>
      <c r="H58" s="142" t="s">
        <v>1095</v>
      </c>
      <c r="I58" s="142" t="s">
        <v>1096</v>
      </c>
      <c r="J58" s="142" t="s">
        <v>1097</v>
      </c>
      <c r="K58" s="142" t="s">
        <v>1098</v>
      </c>
      <c r="L58" s="142" t="s">
        <v>1099</v>
      </c>
      <c r="M58" s="142" t="s">
        <v>1100</v>
      </c>
      <c r="N58" s="142" t="s">
        <v>1101</v>
      </c>
      <c r="O58" s="142" t="s">
        <v>1102</v>
      </c>
      <c r="P58" s="142" t="s">
        <v>1103</v>
      </c>
      <c r="Q58" s="142" t="s">
        <v>1104</v>
      </c>
      <c r="R58" s="142" t="s">
        <v>1105</v>
      </c>
      <c r="S58" s="142" t="s">
        <v>1106</v>
      </c>
      <c r="T58" s="142" t="s">
        <v>1107</v>
      </c>
      <c r="U58" s="141"/>
      <c r="V58" s="142" t="s">
        <v>1108</v>
      </c>
      <c r="W58" s="142" t="s">
        <v>1109</v>
      </c>
      <c r="X58" s="142" t="s">
        <v>1110</v>
      </c>
      <c r="Y58" s="143"/>
      <c r="Z58" s="143"/>
      <c r="AA58" s="156"/>
      <c r="AB58" s="156"/>
      <c r="AC58" s="156"/>
      <c r="AD58" s="156"/>
      <c r="AE58" s="156"/>
      <c r="AF58" s="156"/>
      <c r="AG58" s="156"/>
      <c r="AH58" s="156"/>
      <c r="AI58" s="156"/>
      <c r="AJ58" s="156"/>
      <c r="AK58" s="156"/>
      <c r="AL58" s="156"/>
      <c r="AM58" s="156"/>
      <c r="AN58" s="156"/>
      <c r="AO58" s="156"/>
      <c r="AP58" s="156"/>
      <c r="AQ58" s="156"/>
      <c r="AR58" s="156"/>
      <c r="AS58" s="140">
        <f t="shared" si="0"/>
        <v>0</v>
      </c>
      <c r="AT58" s="140">
        <f t="shared" si="1"/>
        <v>0</v>
      </c>
      <c r="AU58" s="156"/>
      <c r="AV58" s="140">
        <f t="shared" si="2"/>
        <v>0</v>
      </c>
      <c r="AW58" s="156"/>
      <c r="AX58" s="156"/>
    </row>
    <row r="59" s="209" customFormat="1" customHeight="1" spans="1:50">
      <c r="A59" s="199" t="s">
        <v>1111</v>
      </c>
      <c r="B59" s="199" t="s">
        <v>53</v>
      </c>
      <c r="C59" s="199" t="s">
        <v>1112</v>
      </c>
      <c r="D59" s="199" t="s">
        <v>963</v>
      </c>
      <c r="E59" s="143"/>
      <c r="F59" s="143"/>
      <c r="G59" s="143"/>
      <c r="H59" s="143"/>
      <c r="I59" s="143"/>
      <c r="J59" s="143"/>
      <c r="K59" s="143"/>
      <c r="L59" s="143"/>
      <c r="M59" s="143"/>
      <c r="N59" s="143"/>
      <c r="O59" s="143"/>
      <c r="P59" s="143"/>
      <c r="Q59" s="143"/>
      <c r="R59" s="143"/>
      <c r="S59" s="143"/>
      <c r="T59" s="143"/>
      <c r="U59" s="144"/>
      <c r="V59" s="144"/>
      <c r="W59" s="144"/>
      <c r="X59" s="144"/>
      <c r="Y59" s="144"/>
      <c r="Z59" s="144"/>
      <c r="AA59" s="156"/>
      <c r="AB59" s="156"/>
      <c r="AC59" s="156"/>
      <c r="AD59" s="156"/>
      <c r="AE59" s="156"/>
      <c r="AF59" s="156"/>
      <c r="AG59" s="156"/>
      <c r="AH59" s="156"/>
      <c r="AI59" s="156"/>
      <c r="AJ59" s="156"/>
      <c r="AK59" s="156"/>
      <c r="AL59" s="156"/>
      <c r="AM59" s="156"/>
      <c r="AN59" s="156"/>
      <c r="AO59" s="156"/>
      <c r="AP59" s="156"/>
      <c r="AQ59" s="156"/>
      <c r="AR59" s="156"/>
      <c r="AS59" s="140">
        <f t="shared" si="0"/>
        <v>0</v>
      </c>
      <c r="AT59" s="140">
        <f t="shared" si="1"/>
        <v>0</v>
      </c>
      <c r="AU59" s="156"/>
      <c r="AV59" s="140">
        <f t="shared" si="2"/>
        <v>0</v>
      </c>
      <c r="AW59" s="156"/>
      <c r="AX59" s="156"/>
    </row>
    <row r="60" s="209" customFormat="1" customHeight="1" spans="1:50">
      <c r="A60" s="199" t="s">
        <v>1113</v>
      </c>
      <c r="B60" s="199" t="s">
        <v>53</v>
      </c>
      <c r="C60" s="199" t="s">
        <v>1112</v>
      </c>
      <c r="D60" s="199" t="s">
        <v>963</v>
      </c>
      <c r="E60" s="144" t="s">
        <v>1114</v>
      </c>
      <c r="F60" s="141"/>
      <c r="G60" s="142" t="s">
        <v>1117</v>
      </c>
      <c r="H60" s="142" t="s">
        <v>1118</v>
      </c>
      <c r="I60" s="142" t="s">
        <v>1119</v>
      </c>
      <c r="J60" s="141"/>
      <c r="K60" s="141"/>
      <c r="L60" s="142" t="s">
        <v>1122</v>
      </c>
      <c r="M60" s="142" t="s">
        <v>1123</v>
      </c>
      <c r="N60" s="142" t="s">
        <v>1124</v>
      </c>
      <c r="O60" s="141"/>
      <c r="P60" s="141"/>
      <c r="Q60" s="142" t="s">
        <v>995</v>
      </c>
      <c r="R60" s="142" t="s">
        <v>1127</v>
      </c>
      <c r="S60" s="142" t="s">
        <v>1128</v>
      </c>
      <c r="T60" s="141"/>
      <c r="U60" s="141"/>
      <c r="V60" s="142" t="s">
        <v>1130</v>
      </c>
      <c r="W60" s="142" t="s">
        <v>1131</v>
      </c>
      <c r="X60" s="142" t="s">
        <v>1132</v>
      </c>
      <c r="Y60" s="141"/>
      <c r="Z60" s="141"/>
      <c r="AA60" s="156"/>
      <c r="AB60" s="156"/>
      <c r="AC60" s="156"/>
      <c r="AD60" s="156"/>
      <c r="AE60" s="156"/>
      <c r="AF60" s="156"/>
      <c r="AG60" s="156"/>
      <c r="AH60" s="156"/>
      <c r="AI60" s="156"/>
      <c r="AJ60" s="156"/>
      <c r="AK60" s="156"/>
      <c r="AL60" s="156"/>
      <c r="AM60" s="156"/>
      <c r="AN60" s="156"/>
      <c r="AO60" s="156"/>
      <c r="AP60" s="156"/>
      <c r="AQ60" s="156"/>
      <c r="AR60" s="156"/>
      <c r="AS60" s="140">
        <f t="shared" si="0"/>
        <v>0</v>
      </c>
      <c r="AT60" s="140">
        <f t="shared" si="1"/>
        <v>0</v>
      </c>
      <c r="AU60" s="156"/>
      <c r="AV60" s="140">
        <f t="shared" si="2"/>
        <v>0</v>
      </c>
      <c r="AW60" s="156"/>
      <c r="AX60" s="156"/>
    </row>
    <row r="61" s="209" customFormat="1" customHeight="1" spans="1:50">
      <c r="A61" s="199" t="s">
        <v>1134</v>
      </c>
      <c r="B61" s="199" t="s">
        <v>53</v>
      </c>
      <c r="C61" s="199" t="s">
        <v>1112</v>
      </c>
      <c r="D61" s="199" t="s">
        <v>1069</v>
      </c>
      <c r="E61" s="144" t="s">
        <v>589</v>
      </c>
      <c r="F61" s="144" t="s">
        <v>1135</v>
      </c>
      <c r="G61" s="143" t="s">
        <v>1136</v>
      </c>
      <c r="H61" s="144" t="s">
        <v>1137</v>
      </c>
      <c r="I61" s="144" t="s">
        <v>1138</v>
      </c>
      <c r="J61" s="144" t="s">
        <v>1139</v>
      </c>
      <c r="K61" s="144" t="s">
        <v>1140</v>
      </c>
      <c r="L61" s="144" t="s">
        <v>1141</v>
      </c>
      <c r="M61" s="144" t="s">
        <v>1139</v>
      </c>
      <c r="N61" s="144" t="s">
        <v>1142</v>
      </c>
      <c r="O61" s="144" t="s">
        <v>948</v>
      </c>
      <c r="P61" s="144" t="s">
        <v>1143</v>
      </c>
      <c r="Q61" s="144" t="s">
        <v>1144</v>
      </c>
      <c r="R61" s="144" t="s">
        <v>1012</v>
      </c>
      <c r="S61" s="144" t="s">
        <v>1145</v>
      </c>
      <c r="T61" s="142" t="s">
        <v>1146</v>
      </c>
      <c r="U61" s="142" t="s">
        <v>1147</v>
      </c>
      <c r="V61" s="143" t="s">
        <v>1148</v>
      </c>
      <c r="W61" s="144" t="s">
        <v>1149</v>
      </c>
      <c r="X61" s="144" t="s">
        <v>1150</v>
      </c>
      <c r="Y61" s="144" t="s">
        <v>1151</v>
      </c>
      <c r="Z61" s="144" t="s">
        <v>1152</v>
      </c>
      <c r="AA61" s="156"/>
      <c r="AB61" s="156"/>
      <c r="AC61" s="156"/>
      <c r="AD61" s="156"/>
      <c r="AE61" s="156"/>
      <c r="AF61" s="156"/>
      <c r="AG61" s="156"/>
      <c r="AH61" s="156"/>
      <c r="AI61" s="156"/>
      <c r="AJ61" s="156"/>
      <c r="AK61" s="156"/>
      <c r="AL61" s="156"/>
      <c r="AM61" s="156"/>
      <c r="AN61" s="156"/>
      <c r="AO61" s="156"/>
      <c r="AP61" s="156"/>
      <c r="AQ61" s="156"/>
      <c r="AR61" s="156"/>
      <c r="AS61" s="140">
        <f t="shared" si="0"/>
        <v>0</v>
      </c>
      <c r="AT61" s="140">
        <f t="shared" si="1"/>
        <v>0</v>
      </c>
      <c r="AU61" s="156"/>
      <c r="AV61" s="140">
        <f t="shared" si="2"/>
        <v>0</v>
      </c>
      <c r="AW61" s="156"/>
      <c r="AX61" s="156"/>
    </row>
    <row r="62" s="209" customFormat="1" customHeight="1" spans="1:50">
      <c r="A62" s="199" t="s">
        <v>1153</v>
      </c>
      <c r="B62" s="199" t="s">
        <v>53</v>
      </c>
      <c r="C62" s="199" t="s">
        <v>1112</v>
      </c>
      <c r="D62" s="199" t="s">
        <v>963</v>
      </c>
      <c r="E62" s="142" t="s">
        <v>981</v>
      </c>
      <c r="F62" s="142" t="s">
        <v>1154</v>
      </c>
      <c r="G62" s="141"/>
      <c r="H62" s="141"/>
      <c r="I62" s="142" t="s">
        <v>987</v>
      </c>
      <c r="J62" s="142" t="s">
        <v>1157</v>
      </c>
      <c r="K62" s="142" t="s">
        <v>1158</v>
      </c>
      <c r="L62" s="141"/>
      <c r="M62" s="142" t="s">
        <v>1160</v>
      </c>
      <c r="N62" s="142" t="s">
        <v>1039</v>
      </c>
      <c r="O62" s="142" t="s">
        <v>1154</v>
      </c>
      <c r="P62" s="142" t="s">
        <v>1161</v>
      </c>
      <c r="Q62" s="141"/>
      <c r="R62" s="142" t="s">
        <v>1163</v>
      </c>
      <c r="S62" s="142" t="s">
        <v>1164</v>
      </c>
      <c r="T62" s="142" t="s">
        <v>1165</v>
      </c>
      <c r="U62" s="142" t="s">
        <v>1166</v>
      </c>
      <c r="V62" s="141"/>
      <c r="W62" s="142" t="s">
        <v>1002</v>
      </c>
      <c r="X62" s="142" t="s">
        <v>1168</v>
      </c>
      <c r="Y62" s="142" t="s">
        <v>1169</v>
      </c>
      <c r="Z62" s="142" t="s">
        <v>1170</v>
      </c>
      <c r="AA62" s="156"/>
      <c r="AB62" s="156"/>
      <c r="AC62" s="156"/>
      <c r="AD62" s="156"/>
      <c r="AE62" s="156"/>
      <c r="AF62" s="156"/>
      <c r="AG62" s="156"/>
      <c r="AH62" s="156"/>
      <c r="AI62" s="156"/>
      <c r="AJ62" s="156"/>
      <c r="AK62" s="156"/>
      <c r="AL62" s="156"/>
      <c r="AM62" s="156"/>
      <c r="AN62" s="156"/>
      <c r="AO62" s="156"/>
      <c r="AP62" s="156"/>
      <c r="AQ62" s="156"/>
      <c r="AR62" s="156"/>
      <c r="AS62" s="140">
        <f t="shared" si="0"/>
        <v>0</v>
      </c>
      <c r="AT62" s="140">
        <f t="shared" si="1"/>
        <v>0</v>
      </c>
      <c r="AU62" s="156"/>
      <c r="AV62" s="140">
        <f t="shared" si="2"/>
        <v>0</v>
      </c>
      <c r="AW62" s="156"/>
      <c r="AX62" s="156"/>
    </row>
    <row r="63" s="209" customFormat="1" customHeight="1" spans="1:50">
      <c r="A63" s="199" t="s">
        <v>1171</v>
      </c>
      <c r="B63" s="199" t="s">
        <v>53</v>
      </c>
      <c r="C63" s="199" t="s">
        <v>1112</v>
      </c>
      <c r="D63" s="199" t="s">
        <v>963</v>
      </c>
      <c r="E63" s="144" t="s">
        <v>1135</v>
      </c>
      <c r="F63" s="144" t="s">
        <v>1172</v>
      </c>
      <c r="G63" s="144" t="s">
        <v>864</v>
      </c>
      <c r="H63" s="144" t="s">
        <v>1173</v>
      </c>
      <c r="I63" s="144" t="s">
        <v>1174</v>
      </c>
      <c r="J63" s="144" t="s">
        <v>647</v>
      </c>
      <c r="K63" s="144" t="s">
        <v>1175</v>
      </c>
      <c r="L63" s="144" t="s">
        <v>1176</v>
      </c>
      <c r="M63" s="144" t="s">
        <v>1177</v>
      </c>
      <c r="N63" s="144" t="s">
        <v>163</v>
      </c>
      <c r="O63" s="144" t="s">
        <v>1178</v>
      </c>
      <c r="P63" s="144" t="s">
        <v>656</v>
      </c>
      <c r="Q63" s="144" t="s">
        <v>861</v>
      </c>
      <c r="R63" s="144" t="s">
        <v>70</v>
      </c>
      <c r="S63" s="144" t="s">
        <v>1179</v>
      </c>
      <c r="T63" s="144" t="s">
        <v>1180</v>
      </c>
      <c r="U63" s="144" t="s">
        <v>1181</v>
      </c>
      <c r="V63" s="144" t="s">
        <v>1182</v>
      </c>
      <c r="W63" s="144" t="s">
        <v>1183</v>
      </c>
      <c r="X63" s="144" t="s">
        <v>857</v>
      </c>
      <c r="Y63" s="144" t="s">
        <v>396</v>
      </c>
      <c r="Z63" s="144" t="s">
        <v>860</v>
      </c>
      <c r="AA63" s="156"/>
      <c r="AB63" s="156"/>
      <c r="AC63" s="156"/>
      <c r="AD63" s="156"/>
      <c r="AE63" s="156"/>
      <c r="AF63" s="156"/>
      <c r="AG63" s="156"/>
      <c r="AH63" s="156"/>
      <c r="AI63" s="156"/>
      <c r="AJ63" s="156"/>
      <c r="AK63" s="156"/>
      <c r="AL63" s="156"/>
      <c r="AM63" s="156"/>
      <c r="AN63" s="156"/>
      <c r="AO63" s="156"/>
      <c r="AP63" s="156"/>
      <c r="AQ63" s="156"/>
      <c r="AR63" s="156"/>
      <c r="AS63" s="140">
        <f t="shared" si="0"/>
        <v>0</v>
      </c>
      <c r="AT63" s="140">
        <f t="shared" si="1"/>
        <v>0</v>
      </c>
      <c r="AU63" s="156"/>
      <c r="AV63" s="140">
        <f t="shared" si="2"/>
        <v>0</v>
      </c>
      <c r="AW63" s="156"/>
      <c r="AX63" s="156"/>
    </row>
    <row r="64" s="209" customFormat="1" customHeight="1" spans="1:50">
      <c r="A64" s="199" t="s">
        <v>1184</v>
      </c>
      <c r="B64" s="199" t="s">
        <v>53</v>
      </c>
      <c r="C64" s="199" t="s">
        <v>1112</v>
      </c>
      <c r="D64" s="199" t="s">
        <v>963</v>
      </c>
      <c r="E64" s="142" t="s">
        <v>1185</v>
      </c>
      <c r="F64" s="142" t="s">
        <v>1186</v>
      </c>
      <c r="G64" s="142" t="s">
        <v>1189</v>
      </c>
      <c r="H64" s="141"/>
      <c r="I64" s="141"/>
      <c r="J64" s="142" t="s">
        <v>1190</v>
      </c>
      <c r="K64" s="142" t="s">
        <v>1191</v>
      </c>
      <c r="L64" s="143" t="s">
        <v>1194</v>
      </c>
      <c r="M64" s="141"/>
      <c r="N64" s="141"/>
      <c r="O64" s="142" t="s">
        <v>1195</v>
      </c>
      <c r="P64" s="142" t="s">
        <v>1093</v>
      </c>
      <c r="Q64" s="142" t="s">
        <v>1198</v>
      </c>
      <c r="R64" s="141"/>
      <c r="S64" s="141"/>
      <c r="T64" s="141"/>
      <c r="U64" s="143"/>
      <c r="V64" s="142" t="s">
        <v>1200</v>
      </c>
      <c r="W64" s="141"/>
      <c r="X64" s="141"/>
      <c r="Y64" s="142" t="s">
        <v>1201</v>
      </c>
      <c r="Z64" s="142" t="s">
        <v>1202</v>
      </c>
      <c r="AA64" s="156"/>
      <c r="AB64" s="156"/>
      <c r="AC64" s="156"/>
      <c r="AD64" s="156"/>
      <c r="AE64" s="156"/>
      <c r="AF64" s="156"/>
      <c r="AG64" s="156"/>
      <c r="AH64" s="156"/>
      <c r="AI64" s="156"/>
      <c r="AJ64" s="156"/>
      <c r="AK64" s="156"/>
      <c r="AL64" s="156"/>
      <c r="AM64" s="156"/>
      <c r="AN64" s="156"/>
      <c r="AO64" s="156"/>
      <c r="AP64" s="156"/>
      <c r="AQ64" s="156"/>
      <c r="AR64" s="156"/>
      <c r="AS64" s="140">
        <f t="shared" si="0"/>
        <v>0</v>
      </c>
      <c r="AT64" s="140">
        <f t="shared" si="1"/>
        <v>0</v>
      </c>
      <c r="AU64" s="156"/>
      <c r="AV64" s="140">
        <f t="shared" si="2"/>
        <v>0</v>
      </c>
      <c r="AW64" s="156"/>
      <c r="AX64" s="156"/>
    </row>
    <row r="65" s="209" customFormat="1" customHeight="1" spans="1:50">
      <c r="A65" s="199" t="s">
        <v>1204</v>
      </c>
      <c r="B65" s="199" t="s">
        <v>53</v>
      </c>
      <c r="C65" s="199" t="s">
        <v>1205</v>
      </c>
      <c r="D65" s="199" t="s">
        <v>963</v>
      </c>
      <c r="E65" s="141"/>
      <c r="F65" s="141"/>
      <c r="G65" s="142" t="s">
        <v>1051</v>
      </c>
      <c r="H65" s="142" t="s">
        <v>1208</v>
      </c>
      <c r="I65" s="142" t="s">
        <v>966</v>
      </c>
      <c r="J65" s="141"/>
      <c r="K65" s="141"/>
      <c r="L65" s="142" t="s">
        <v>1211</v>
      </c>
      <c r="M65" s="142" t="s">
        <v>1212</v>
      </c>
      <c r="N65" s="142" t="s">
        <v>1213</v>
      </c>
      <c r="O65" s="141"/>
      <c r="P65" s="141"/>
      <c r="Q65" s="142" t="s">
        <v>1216</v>
      </c>
      <c r="R65" s="142" t="s">
        <v>1105</v>
      </c>
      <c r="S65" s="142" t="s">
        <v>1217</v>
      </c>
      <c r="T65" s="141"/>
      <c r="U65" s="141"/>
      <c r="V65" s="142" t="s">
        <v>1163</v>
      </c>
      <c r="W65" s="142" t="s">
        <v>1220</v>
      </c>
      <c r="X65" s="142" t="s">
        <v>1221</v>
      </c>
      <c r="Y65" s="141"/>
      <c r="Z65" s="141"/>
      <c r="AA65" s="156"/>
      <c r="AB65" s="156"/>
      <c r="AC65" s="156"/>
      <c r="AD65" s="156"/>
      <c r="AE65" s="156"/>
      <c r="AF65" s="156"/>
      <c r="AG65" s="156"/>
      <c r="AH65" s="156"/>
      <c r="AI65" s="156"/>
      <c r="AJ65" s="156"/>
      <c r="AK65" s="156"/>
      <c r="AL65" s="156"/>
      <c r="AM65" s="156"/>
      <c r="AN65" s="156"/>
      <c r="AO65" s="156"/>
      <c r="AP65" s="156"/>
      <c r="AQ65" s="156"/>
      <c r="AR65" s="156"/>
      <c r="AS65" s="140">
        <f t="shared" si="0"/>
        <v>0</v>
      </c>
      <c r="AT65" s="140">
        <f t="shared" si="1"/>
        <v>0</v>
      </c>
      <c r="AU65" s="156"/>
      <c r="AV65" s="140">
        <f t="shared" si="2"/>
        <v>0</v>
      </c>
      <c r="AW65" s="156"/>
      <c r="AX65" s="156"/>
    </row>
    <row r="66" s="209" customFormat="1" customHeight="1" spans="1:50">
      <c r="A66" s="199" t="s">
        <v>1223</v>
      </c>
      <c r="B66" s="199" t="s">
        <v>53</v>
      </c>
      <c r="C66" s="199" t="s">
        <v>1205</v>
      </c>
      <c r="D66" s="199" t="s">
        <v>1069</v>
      </c>
      <c r="E66" s="142" t="s">
        <v>1224</v>
      </c>
      <c r="F66" s="142" t="s">
        <v>1225</v>
      </c>
      <c r="G66" s="142" t="s">
        <v>1226</v>
      </c>
      <c r="H66" s="142" t="s">
        <v>1214</v>
      </c>
      <c r="I66" s="142" t="s">
        <v>1227</v>
      </c>
      <c r="J66" s="142" t="s">
        <v>1097</v>
      </c>
      <c r="K66" s="142" t="s">
        <v>1228</v>
      </c>
      <c r="L66" s="142" t="s">
        <v>1229</v>
      </c>
      <c r="M66" s="142" t="s">
        <v>1230</v>
      </c>
      <c r="N66" s="142" t="s">
        <v>1231</v>
      </c>
      <c r="O66" s="142" t="s">
        <v>1232</v>
      </c>
      <c r="P66" s="142" t="s">
        <v>1233</v>
      </c>
      <c r="Q66" s="142" t="s">
        <v>1234</v>
      </c>
      <c r="R66" s="142" t="s">
        <v>1235</v>
      </c>
      <c r="S66" s="142" t="s">
        <v>1236</v>
      </c>
      <c r="T66" s="142" t="s">
        <v>1107</v>
      </c>
      <c r="U66" s="142" t="s">
        <v>1237</v>
      </c>
      <c r="V66" s="142" t="s">
        <v>1108</v>
      </c>
      <c r="W66" s="142" t="s">
        <v>1109</v>
      </c>
      <c r="X66" s="142" t="s">
        <v>1238</v>
      </c>
      <c r="Y66" s="143"/>
      <c r="Z66" s="143"/>
      <c r="AA66" s="156"/>
      <c r="AB66" s="156"/>
      <c r="AC66" s="156"/>
      <c r="AD66" s="156"/>
      <c r="AE66" s="156"/>
      <c r="AF66" s="156"/>
      <c r="AG66" s="156"/>
      <c r="AH66" s="156"/>
      <c r="AI66" s="156"/>
      <c r="AJ66" s="156"/>
      <c r="AK66" s="156"/>
      <c r="AL66" s="156"/>
      <c r="AM66" s="156"/>
      <c r="AN66" s="156"/>
      <c r="AO66" s="156"/>
      <c r="AP66" s="156"/>
      <c r="AQ66" s="156"/>
      <c r="AR66" s="156"/>
      <c r="AS66" s="140">
        <f t="shared" si="0"/>
        <v>0</v>
      </c>
      <c r="AT66" s="140">
        <f t="shared" si="1"/>
        <v>0</v>
      </c>
      <c r="AU66" s="156"/>
      <c r="AV66" s="140">
        <f t="shared" si="2"/>
        <v>0</v>
      </c>
      <c r="AW66" s="156"/>
      <c r="AX66" s="156"/>
    </row>
    <row r="67" s="209" customFormat="1" customHeight="1" spans="1:50">
      <c r="A67" s="199" t="s">
        <v>1239</v>
      </c>
      <c r="B67" s="199" t="s">
        <v>53</v>
      </c>
      <c r="C67" s="199" t="s">
        <v>1205</v>
      </c>
      <c r="D67" s="199" t="s">
        <v>963</v>
      </c>
      <c r="E67" s="142" t="s">
        <v>1119</v>
      </c>
      <c r="F67" s="142" t="s">
        <v>1225</v>
      </c>
      <c r="G67" s="141"/>
      <c r="H67" s="141"/>
      <c r="I67" s="142" t="s">
        <v>1241</v>
      </c>
      <c r="J67" s="142" t="s">
        <v>1242</v>
      </c>
      <c r="K67" s="142" t="s">
        <v>1243</v>
      </c>
      <c r="L67" s="141"/>
      <c r="M67" s="141"/>
      <c r="N67" s="142" t="s">
        <v>1246</v>
      </c>
      <c r="O67" s="142" t="s">
        <v>1247</v>
      </c>
      <c r="P67" s="142" t="s">
        <v>1248</v>
      </c>
      <c r="Q67" s="141"/>
      <c r="R67" s="141"/>
      <c r="S67" s="142" t="s">
        <v>1249</v>
      </c>
      <c r="T67" s="142" t="s">
        <v>1250</v>
      </c>
      <c r="U67" s="142" t="s">
        <v>1251</v>
      </c>
      <c r="V67" s="141"/>
      <c r="W67" s="141"/>
      <c r="X67" s="142" t="s">
        <v>1254</v>
      </c>
      <c r="Y67" s="142" t="s">
        <v>1254</v>
      </c>
      <c r="Z67" s="142" t="s">
        <v>1255</v>
      </c>
      <c r="AA67" s="156"/>
      <c r="AB67" s="156"/>
      <c r="AC67" s="156"/>
      <c r="AD67" s="156"/>
      <c r="AE67" s="156"/>
      <c r="AF67" s="156"/>
      <c r="AG67" s="156"/>
      <c r="AH67" s="156"/>
      <c r="AI67" s="156"/>
      <c r="AJ67" s="156"/>
      <c r="AK67" s="156"/>
      <c r="AL67" s="156"/>
      <c r="AM67" s="156"/>
      <c r="AN67" s="156"/>
      <c r="AO67" s="156"/>
      <c r="AP67" s="156"/>
      <c r="AQ67" s="156"/>
      <c r="AR67" s="156"/>
      <c r="AS67" s="140">
        <f t="shared" ref="AS67:AS130" si="3">COUNTIF(E67:Z67,"*22:*")+COUNTIF(E67:Z67,"*23:*")+COUNTIF(E67:Z67,"*00:*")+COUNTIF(E67:Z67,"*01:*")+COUNTIF(E67:Z67,"*02:*")+COUNTIF(E67:Z67,"*03:*")+COUNTIF(E67:Z67,"*21:*")+COUNTIF(E67:Z67,"*04:*")+COUNTIF(E67:Z67,"*05:*")</f>
        <v>0</v>
      </c>
      <c r="AT67" s="140">
        <f t="shared" ref="AT67:AT130" si="4">COUNTIF(E67:Z67,"*22:*")+COUNTIF(E67:Z67,"*23:*")+COUNTIF(E67:Z67,"*00:*")+COUNTIF(E67:Z67,"*01:*")+COUNTIF(E67:Z67,"*02:*")+COUNTIF(E67:Z67,"*03:*")+COUNTIF(E67:Z67,"*04:*")+COUNTIF(E67:Z67,"*05:*")+COUNTIF(E67:Z67,"*20:*")+COUNTIF(E67:Z67,"*21:*")</f>
        <v>0</v>
      </c>
      <c r="AU67" s="156"/>
      <c r="AV67" s="140">
        <f t="shared" ref="AV67:AV130" si="5">(COUNTIF(E67:Z67,"*22:*")+COUNTIF(E67:Z67,"*23:*")*2+COUNTIF(E67:Z67,"*00:*")*3+COUNTIF(E67:Z67,"*01:*")*4+COUNTIF(E67:Z67,"*02:*")*5+COUNTIF(E67:Z67,"*03:*")*6+COUNTIF(E67:Z67,"*04:*")*7+COUNTIF(E67:Z67,"*05:*")*8)/8</f>
        <v>0</v>
      </c>
      <c r="AW67" s="156"/>
      <c r="AX67" s="156"/>
    </row>
    <row r="68" s="209" customFormat="1" customHeight="1" spans="1:50">
      <c r="A68" s="199" t="s">
        <v>1256</v>
      </c>
      <c r="B68" s="199" t="s">
        <v>53</v>
      </c>
      <c r="C68" s="199" t="s">
        <v>1257</v>
      </c>
      <c r="D68" s="199" t="s">
        <v>963</v>
      </c>
      <c r="E68" s="142" t="s">
        <v>978</v>
      </c>
      <c r="F68" s="142" t="s">
        <v>1258</v>
      </c>
      <c r="G68" s="141"/>
      <c r="H68" s="141"/>
      <c r="I68" s="142" t="s">
        <v>1259</v>
      </c>
      <c r="J68" s="142" t="s">
        <v>1260</v>
      </c>
      <c r="K68" s="142" t="s">
        <v>1261</v>
      </c>
      <c r="L68" s="142" t="s">
        <v>1263</v>
      </c>
      <c r="M68" s="142" t="s">
        <v>1264</v>
      </c>
      <c r="N68" s="142" t="s">
        <v>1265</v>
      </c>
      <c r="O68" s="142" t="s">
        <v>1266</v>
      </c>
      <c r="P68" s="142" t="s">
        <v>1267</v>
      </c>
      <c r="Q68" s="143"/>
      <c r="R68" s="142" t="s">
        <v>1268</v>
      </c>
      <c r="S68" s="141"/>
      <c r="T68" s="142" t="s">
        <v>1107</v>
      </c>
      <c r="U68" s="142" t="s">
        <v>1269</v>
      </c>
      <c r="V68" s="142" t="s">
        <v>987</v>
      </c>
      <c r="W68" s="142" t="s">
        <v>1270</v>
      </c>
      <c r="X68" s="142" t="s">
        <v>1271</v>
      </c>
      <c r="Y68" s="142" t="s">
        <v>1272</v>
      </c>
      <c r="Z68" s="142" t="s">
        <v>1273</v>
      </c>
      <c r="AA68" s="156"/>
      <c r="AB68" s="156"/>
      <c r="AC68" s="156"/>
      <c r="AD68" s="156"/>
      <c r="AE68" s="156"/>
      <c r="AF68" s="156"/>
      <c r="AG68" s="156"/>
      <c r="AH68" s="156"/>
      <c r="AI68" s="156"/>
      <c r="AJ68" s="156"/>
      <c r="AK68" s="156"/>
      <c r="AL68" s="156"/>
      <c r="AM68" s="156"/>
      <c r="AN68" s="156"/>
      <c r="AO68" s="156"/>
      <c r="AP68" s="156"/>
      <c r="AQ68" s="156"/>
      <c r="AR68" s="156"/>
      <c r="AS68" s="140">
        <f t="shared" si="3"/>
        <v>0</v>
      </c>
      <c r="AT68" s="140">
        <f t="shared" si="4"/>
        <v>0</v>
      </c>
      <c r="AU68" s="156"/>
      <c r="AV68" s="140">
        <f t="shared" si="5"/>
        <v>0</v>
      </c>
      <c r="AW68" s="156"/>
      <c r="AX68" s="156"/>
    </row>
    <row r="69" s="209" customFormat="1" customHeight="1" spans="1:50">
      <c r="A69" s="199" t="s">
        <v>1274</v>
      </c>
      <c r="B69" s="199" t="s">
        <v>53</v>
      </c>
      <c r="C69" s="199" t="s">
        <v>1257</v>
      </c>
      <c r="D69" s="199" t="s">
        <v>1069</v>
      </c>
      <c r="E69" s="143" t="s">
        <v>1275</v>
      </c>
      <c r="F69" s="142" t="s">
        <v>1276</v>
      </c>
      <c r="G69" s="144" t="s">
        <v>1277</v>
      </c>
      <c r="H69" s="143" t="s">
        <v>878</v>
      </c>
      <c r="I69" s="144" t="s">
        <v>1278</v>
      </c>
      <c r="J69" s="142" t="s">
        <v>1279</v>
      </c>
      <c r="K69" s="142" t="s">
        <v>1280</v>
      </c>
      <c r="L69" s="144" t="s">
        <v>1282</v>
      </c>
      <c r="M69" s="144" t="s">
        <v>718</v>
      </c>
      <c r="N69" s="144" t="s">
        <v>1283</v>
      </c>
      <c r="O69" s="144" t="s">
        <v>1284</v>
      </c>
      <c r="P69" s="143"/>
      <c r="Q69" s="144" t="s">
        <v>1285</v>
      </c>
      <c r="R69" s="144" t="s">
        <v>424</v>
      </c>
      <c r="S69" s="143" t="s">
        <v>924</v>
      </c>
      <c r="T69" s="143" t="s">
        <v>1286</v>
      </c>
      <c r="U69" s="144" t="s">
        <v>1287</v>
      </c>
      <c r="V69" s="144" t="s">
        <v>1288</v>
      </c>
      <c r="W69" s="144" t="s">
        <v>1289</v>
      </c>
      <c r="X69" s="143" t="s">
        <v>1290</v>
      </c>
      <c r="Y69" s="144" t="s">
        <v>1291</v>
      </c>
      <c r="Z69" s="143" t="s">
        <v>1292</v>
      </c>
      <c r="AA69" s="156"/>
      <c r="AB69" s="156"/>
      <c r="AC69" s="156"/>
      <c r="AD69" s="156"/>
      <c r="AE69" s="156"/>
      <c r="AF69" s="156"/>
      <c r="AG69" s="156"/>
      <c r="AH69" s="156"/>
      <c r="AI69" s="156"/>
      <c r="AJ69" s="156"/>
      <c r="AK69" s="156"/>
      <c r="AL69" s="156"/>
      <c r="AM69" s="156"/>
      <c r="AN69" s="156"/>
      <c r="AO69" s="156"/>
      <c r="AP69" s="156"/>
      <c r="AQ69" s="156"/>
      <c r="AR69" s="156"/>
      <c r="AS69" s="140">
        <f t="shared" si="3"/>
        <v>1</v>
      </c>
      <c r="AT69" s="140">
        <f t="shared" si="4"/>
        <v>1</v>
      </c>
      <c r="AU69" s="156"/>
      <c r="AV69" s="140">
        <f t="shared" si="5"/>
        <v>0</v>
      </c>
      <c r="AW69" s="156"/>
      <c r="AX69" s="156"/>
    </row>
    <row r="70" s="209" customFormat="1" customHeight="1" spans="1:50">
      <c r="A70" s="199" t="s">
        <v>1293</v>
      </c>
      <c r="B70" s="199" t="s">
        <v>53</v>
      </c>
      <c r="C70" s="199" t="s">
        <v>1257</v>
      </c>
      <c r="D70" s="199" t="s">
        <v>963</v>
      </c>
      <c r="E70" s="142" t="s">
        <v>1294</v>
      </c>
      <c r="F70" s="142" t="s">
        <v>1295</v>
      </c>
      <c r="G70" s="142" t="s">
        <v>1298</v>
      </c>
      <c r="H70" s="141"/>
      <c r="I70" s="141"/>
      <c r="J70" s="143"/>
      <c r="K70" s="142" t="s">
        <v>1299</v>
      </c>
      <c r="L70" s="142" t="s">
        <v>1302</v>
      </c>
      <c r="M70" s="141"/>
      <c r="N70" s="141"/>
      <c r="O70" s="142" t="s">
        <v>1303</v>
      </c>
      <c r="P70" s="142" t="s">
        <v>1220</v>
      </c>
      <c r="Q70" s="141"/>
      <c r="R70" s="141"/>
      <c r="S70" s="141"/>
      <c r="T70" s="142" t="s">
        <v>1305</v>
      </c>
      <c r="U70" s="142" t="s">
        <v>1306</v>
      </c>
      <c r="V70" s="142" t="s">
        <v>1309</v>
      </c>
      <c r="W70" s="142" t="s">
        <v>1310</v>
      </c>
      <c r="X70" s="141"/>
      <c r="Y70" s="142" t="s">
        <v>1311</v>
      </c>
      <c r="Z70" s="142" t="s">
        <v>1312</v>
      </c>
      <c r="AA70" s="156"/>
      <c r="AB70" s="156"/>
      <c r="AC70" s="156"/>
      <c r="AD70" s="156"/>
      <c r="AE70" s="156"/>
      <c r="AF70" s="156"/>
      <c r="AG70" s="156"/>
      <c r="AH70" s="156"/>
      <c r="AI70" s="156"/>
      <c r="AJ70" s="156"/>
      <c r="AK70" s="156"/>
      <c r="AL70" s="156"/>
      <c r="AM70" s="156"/>
      <c r="AN70" s="156"/>
      <c r="AO70" s="156"/>
      <c r="AP70" s="156"/>
      <c r="AQ70" s="156"/>
      <c r="AR70" s="156"/>
      <c r="AS70" s="140">
        <f t="shared" si="3"/>
        <v>0</v>
      </c>
      <c r="AT70" s="140">
        <f t="shared" si="4"/>
        <v>0</v>
      </c>
      <c r="AU70" s="156"/>
      <c r="AV70" s="140">
        <f t="shared" si="5"/>
        <v>0</v>
      </c>
      <c r="AW70" s="156"/>
      <c r="AX70" s="156"/>
    </row>
    <row r="71" s="209" customFormat="1" customHeight="1" spans="1:50">
      <c r="A71" s="199" t="s">
        <v>1314</v>
      </c>
      <c r="B71" s="199" t="s">
        <v>53</v>
      </c>
      <c r="C71" s="199" t="s">
        <v>1257</v>
      </c>
      <c r="D71" s="199" t="s">
        <v>963</v>
      </c>
      <c r="E71" s="142" t="s">
        <v>1244</v>
      </c>
      <c r="F71" s="141"/>
      <c r="G71" s="142" t="s">
        <v>1317</v>
      </c>
      <c r="H71" s="142" t="s">
        <v>1318</v>
      </c>
      <c r="I71" s="142" t="s">
        <v>1319</v>
      </c>
      <c r="J71" s="142" t="s">
        <v>1320</v>
      </c>
      <c r="K71" s="141"/>
      <c r="L71" s="142" t="s">
        <v>1321</v>
      </c>
      <c r="M71" s="142" t="s">
        <v>1322</v>
      </c>
      <c r="N71" s="142" t="s">
        <v>1323</v>
      </c>
      <c r="O71" s="141"/>
      <c r="P71" s="141"/>
      <c r="Q71" s="142" t="s">
        <v>1325</v>
      </c>
      <c r="R71" s="142" t="s">
        <v>1326</v>
      </c>
      <c r="S71" s="142" t="s">
        <v>1327</v>
      </c>
      <c r="T71" s="141"/>
      <c r="U71" s="141"/>
      <c r="V71" s="142" t="s">
        <v>1330</v>
      </c>
      <c r="W71" s="142" t="s">
        <v>1331</v>
      </c>
      <c r="X71" s="142" t="s">
        <v>1332</v>
      </c>
      <c r="Y71" s="141"/>
      <c r="Z71" s="141"/>
      <c r="AA71" s="156"/>
      <c r="AB71" s="156"/>
      <c r="AC71" s="156"/>
      <c r="AD71" s="156"/>
      <c r="AE71" s="156"/>
      <c r="AF71" s="156"/>
      <c r="AG71" s="156"/>
      <c r="AH71" s="156"/>
      <c r="AI71" s="156"/>
      <c r="AJ71" s="156"/>
      <c r="AK71" s="156"/>
      <c r="AL71" s="156"/>
      <c r="AM71" s="156"/>
      <c r="AN71" s="156"/>
      <c r="AO71" s="156"/>
      <c r="AP71" s="156"/>
      <c r="AQ71" s="156"/>
      <c r="AR71" s="156"/>
      <c r="AS71" s="140">
        <f t="shared" si="3"/>
        <v>0</v>
      </c>
      <c r="AT71" s="140">
        <f t="shared" si="4"/>
        <v>0</v>
      </c>
      <c r="AU71" s="156"/>
      <c r="AV71" s="140">
        <f t="shared" si="5"/>
        <v>0</v>
      </c>
      <c r="AW71" s="156"/>
      <c r="AX71" s="156"/>
    </row>
    <row r="72" s="209" customFormat="1" customHeight="1" spans="1:50">
      <c r="A72" s="199" t="s">
        <v>1334</v>
      </c>
      <c r="B72" s="199" t="s">
        <v>53</v>
      </c>
      <c r="C72" s="199" t="s">
        <v>1257</v>
      </c>
      <c r="D72" s="199" t="s">
        <v>963</v>
      </c>
      <c r="E72" s="142" t="s">
        <v>1335</v>
      </c>
      <c r="F72" s="141"/>
      <c r="G72" s="142" t="s">
        <v>1336</v>
      </c>
      <c r="H72" s="142" t="s">
        <v>1337</v>
      </c>
      <c r="I72" s="142" t="s">
        <v>1247</v>
      </c>
      <c r="J72" s="142" t="s">
        <v>1338</v>
      </c>
      <c r="K72" s="141"/>
      <c r="L72" s="142" t="s">
        <v>1339</v>
      </c>
      <c r="M72" s="142" t="s">
        <v>1340</v>
      </c>
      <c r="N72" s="141"/>
      <c r="O72" s="141"/>
      <c r="P72" s="144" t="s">
        <v>1341</v>
      </c>
      <c r="Q72" s="142" t="s">
        <v>1343</v>
      </c>
      <c r="R72" s="144" t="s">
        <v>1344</v>
      </c>
      <c r="S72" s="144" t="s">
        <v>1345</v>
      </c>
      <c r="T72" s="144" t="s">
        <v>1346</v>
      </c>
      <c r="U72" s="141"/>
      <c r="V72" s="144" t="s">
        <v>1347</v>
      </c>
      <c r="W72" s="144" t="s">
        <v>176</v>
      </c>
      <c r="X72" s="144" t="s">
        <v>788</v>
      </c>
      <c r="Y72" s="142" t="s">
        <v>980</v>
      </c>
      <c r="Z72" s="141"/>
      <c r="AA72" s="156"/>
      <c r="AB72" s="156"/>
      <c r="AC72" s="156"/>
      <c r="AD72" s="156"/>
      <c r="AE72" s="156"/>
      <c r="AF72" s="156"/>
      <c r="AG72" s="156"/>
      <c r="AH72" s="156"/>
      <c r="AI72" s="156"/>
      <c r="AJ72" s="156"/>
      <c r="AK72" s="156"/>
      <c r="AL72" s="156"/>
      <c r="AM72" s="156"/>
      <c r="AN72" s="156"/>
      <c r="AO72" s="156"/>
      <c r="AP72" s="156"/>
      <c r="AQ72" s="156"/>
      <c r="AR72" s="156"/>
      <c r="AS72" s="140">
        <f t="shared" si="3"/>
        <v>0</v>
      </c>
      <c r="AT72" s="140">
        <f t="shared" si="4"/>
        <v>0</v>
      </c>
      <c r="AU72" s="156"/>
      <c r="AV72" s="140">
        <f t="shared" si="5"/>
        <v>0</v>
      </c>
      <c r="AW72" s="156"/>
      <c r="AX72" s="156"/>
    </row>
    <row r="73" s="209" customFormat="1" customHeight="1" spans="1:50">
      <c r="A73" s="199" t="s">
        <v>1348</v>
      </c>
      <c r="B73" s="199" t="s">
        <v>53</v>
      </c>
      <c r="C73" s="199" t="s">
        <v>1257</v>
      </c>
      <c r="D73" s="199" t="s">
        <v>963</v>
      </c>
      <c r="E73" s="141"/>
      <c r="F73" s="142" t="s">
        <v>1349</v>
      </c>
      <c r="G73" s="142" t="s">
        <v>1351</v>
      </c>
      <c r="H73" s="142" t="s">
        <v>1352</v>
      </c>
      <c r="I73" s="141"/>
      <c r="J73" s="141"/>
      <c r="K73" s="142" t="s">
        <v>1353</v>
      </c>
      <c r="L73" s="141"/>
      <c r="M73" s="142" t="s">
        <v>1354</v>
      </c>
      <c r="N73" s="142" t="s">
        <v>1252</v>
      </c>
      <c r="O73" s="142" t="s">
        <v>1355</v>
      </c>
      <c r="P73" s="142" t="s">
        <v>1103</v>
      </c>
      <c r="Q73" s="142" t="s">
        <v>1356</v>
      </c>
      <c r="R73" s="142" t="s">
        <v>1357</v>
      </c>
      <c r="S73" s="142" t="s">
        <v>1225</v>
      </c>
      <c r="T73" s="142" t="s">
        <v>1358</v>
      </c>
      <c r="U73" s="142" t="s">
        <v>1359</v>
      </c>
      <c r="V73" s="141"/>
      <c r="W73" s="141"/>
      <c r="X73" s="141"/>
      <c r="Y73" s="143"/>
      <c r="Z73" s="142" t="s">
        <v>1361</v>
      </c>
      <c r="AA73" s="156"/>
      <c r="AB73" s="156"/>
      <c r="AC73" s="156"/>
      <c r="AD73" s="156"/>
      <c r="AE73" s="156"/>
      <c r="AF73" s="156"/>
      <c r="AG73" s="156"/>
      <c r="AH73" s="156"/>
      <c r="AI73" s="156"/>
      <c r="AJ73" s="156"/>
      <c r="AK73" s="156"/>
      <c r="AL73" s="156"/>
      <c r="AM73" s="156"/>
      <c r="AN73" s="156"/>
      <c r="AO73" s="156"/>
      <c r="AP73" s="156"/>
      <c r="AQ73" s="156"/>
      <c r="AR73" s="156"/>
      <c r="AS73" s="140">
        <f t="shared" si="3"/>
        <v>0</v>
      </c>
      <c r="AT73" s="140">
        <f t="shared" si="4"/>
        <v>0</v>
      </c>
      <c r="AU73" s="156"/>
      <c r="AV73" s="140">
        <f t="shared" si="5"/>
        <v>0</v>
      </c>
      <c r="AW73" s="156"/>
      <c r="AX73" s="156"/>
    </row>
    <row r="74" s="209" customFormat="1" customHeight="1" spans="1:50">
      <c r="A74" s="199" t="s">
        <v>1363</v>
      </c>
      <c r="B74" s="199" t="s">
        <v>53</v>
      </c>
      <c r="C74" s="199" t="s">
        <v>1364</v>
      </c>
      <c r="D74" s="199" t="s">
        <v>1365</v>
      </c>
      <c r="E74" s="143"/>
      <c r="F74" s="143"/>
      <c r="G74" s="143"/>
      <c r="H74" s="143"/>
      <c r="I74" s="143"/>
      <c r="J74" s="143"/>
      <c r="K74" s="143"/>
      <c r="L74" s="143"/>
      <c r="M74" s="143"/>
      <c r="N74" s="143"/>
      <c r="O74" s="143"/>
      <c r="P74" s="143"/>
      <c r="Q74" s="143"/>
      <c r="R74" s="143"/>
      <c r="S74" s="143"/>
      <c r="T74" s="143"/>
      <c r="U74" s="143"/>
      <c r="V74" s="143"/>
      <c r="W74" s="143"/>
      <c r="X74" s="143"/>
      <c r="Y74" s="143"/>
      <c r="Z74" s="143"/>
      <c r="AA74" s="156"/>
      <c r="AB74" s="156"/>
      <c r="AC74" s="156"/>
      <c r="AD74" s="156"/>
      <c r="AE74" s="156"/>
      <c r="AF74" s="156"/>
      <c r="AG74" s="156"/>
      <c r="AH74" s="156"/>
      <c r="AI74" s="156"/>
      <c r="AJ74" s="156"/>
      <c r="AK74" s="156"/>
      <c r="AL74" s="156"/>
      <c r="AM74" s="156"/>
      <c r="AN74" s="156"/>
      <c r="AO74" s="156"/>
      <c r="AP74" s="156"/>
      <c r="AQ74" s="156"/>
      <c r="AR74" s="156"/>
      <c r="AS74" s="140">
        <f t="shared" si="3"/>
        <v>0</v>
      </c>
      <c r="AT74" s="140">
        <f t="shared" si="4"/>
        <v>0</v>
      </c>
      <c r="AU74" s="156"/>
      <c r="AV74" s="140">
        <f t="shared" si="5"/>
        <v>0</v>
      </c>
      <c r="AW74" s="156"/>
      <c r="AX74" s="156"/>
    </row>
    <row r="75" s="209" customFormat="1" customHeight="1" spans="1:50">
      <c r="A75" s="199" t="s">
        <v>1366</v>
      </c>
      <c r="B75" s="199" t="s">
        <v>53</v>
      </c>
      <c r="C75" s="199" t="s">
        <v>1364</v>
      </c>
      <c r="D75" s="199" t="s">
        <v>1365</v>
      </c>
      <c r="E75" s="141"/>
      <c r="F75" s="141"/>
      <c r="G75" s="141"/>
      <c r="H75" s="141"/>
      <c r="I75" s="212" t="s">
        <v>1367</v>
      </c>
      <c r="J75" s="212" t="s">
        <v>1368</v>
      </c>
      <c r="K75" s="212" t="s">
        <v>1369</v>
      </c>
      <c r="L75" s="141"/>
      <c r="M75" s="212" t="s">
        <v>1370</v>
      </c>
      <c r="N75" s="141"/>
      <c r="O75" s="212" t="s">
        <v>1371</v>
      </c>
      <c r="P75" s="141"/>
      <c r="Q75" s="212" t="s">
        <v>1372</v>
      </c>
      <c r="R75" s="141"/>
      <c r="S75" s="212" t="s">
        <v>1373</v>
      </c>
      <c r="T75" s="141"/>
      <c r="U75" s="141"/>
      <c r="V75" s="141"/>
      <c r="W75" s="155" t="s">
        <v>1374</v>
      </c>
      <c r="X75" s="141"/>
      <c r="Y75" s="212" t="s">
        <v>1375</v>
      </c>
      <c r="Z75" s="212" t="s">
        <v>1376</v>
      </c>
      <c r="AA75" s="156"/>
      <c r="AB75" s="156"/>
      <c r="AC75" s="156"/>
      <c r="AD75" s="156"/>
      <c r="AE75" s="156"/>
      <c r="AF75" s="156"/>
      <c r="AG75" s="156"/>
      <c r="AH75" s="156"/>
      <c r="AI75" s="156"/>
      <c r="AJ75" s="156"/>
      <c r="AK75" s="156"/>
      <c r="AL75" s="156"/>
      <c r="AM75" s="156"/>
      <c r="AN75" s="156"/>
      <c r="AO75" s="156"/>
      <c r="AP75" s="156"/>
      <c r="AQ75" s="156"/>
      <c r="AR75" s="156"/>
      <c r="AS75" s="140">
        <f t="shared" si="3"/>
        <v>0</v>
      </c>
      <c r="AT75" s="140">
        <f t="shared" si="4"/>
        <v>0</v>
      </c>
      <c r="AU75" s="156"/>
      <c r="AV75" s="140">
        <f t="shared" si="5"/>
        <v>0</v>
      </c>
      <c r="AW75" s="156"/>
      <c r="AX75" s="156"/>
    </row>
    <row r="76" s="209" customFormat="1" customHeight="1" spans="1:50">
      <c r="A76" s="199" t="s">
        <v>1377</v>
      </c>
      <c r="B76" s="199" t="s">
        <v>53</v>
      </c>
      <c r="C76" s="199" t="s">
        <v>1364</v>
      </c>
      <c r="D76" s="199" t="s">
        <v>1365</v>
      </c>
      <c r="E76" s="212" t="s">
        <v>1378</v>
      </c>
      <c r="F76" s="141"/>
      <c r="G76" s="141"/>
      <c r="H76" s="141"/>
      <c r="I76" s="141"/>
      <c r="J76" s="141"/>
      <c r="K76" s="141"/>
      <c r="L76" s="212" t="s">
        <v>1379</v>
      </c>
      <c r="M76" s="141"/>
      <c r="N76" s="212" t="s">
        <v>1380</v>
      </c>
      <c r="O76" s="141"/>
      <c r="P76" s="212" t="s">
        <v>1381</v>
      </c>
      <c r="Q76" s="212" t="s">
        <v>1382</v>
      </c>
      <c r="R76" s="141"/>
      <c r="S76" s="212" t="s">
        <v>1383</v>
      </c>
      <c r="T76" s="143" t="s">
        <v>1384</v>
      </c>
      <c r="U76" s="212" t="s">
        <v>1385</v>
      </c>
      <c r="V76" s="141"/>
      <c r="W76" s="141"/>
      <c r="X76" s="212" t="s">
        <v>1386</v>
      </c>
      <c r="Y76" s="141"/>
      <c r="Z76" s="212" t="s">
        <v>1387</v>
      </c>
      <c r="AA76" s="156"/>
      <c r="AB76" s="156"/>
      <c r="AC76" s="156"/>
      <c r="AD76" s="156"/>
      <c r="AE76" s="156"/>
      <c r="AF76" s="156"/>
      <c r="AG76" s="156"/>
      <c r="AH76" s="156"/>
      <c r="AI76" s="156"/>
      <c r="AJ76" s="156"/>
      <c r="AK76" s="156"/>
      <c r="AL76" s="156"/>
      <c r="AM76" s="156"/>
      <c r="AN76" s="156"/>
      <c r="AO76" s="156"/>
      <c r="AP76" s="156"/>
      <c r="AQ76" s="156"/>
      <c r="AR76" s="156"/>
      <c r="AS76" s="140">
        <f t="shared" si="3"/>
        <v>0</v>
      </c>
      <c r="AT76" s="140">
        <f t="shared" si="4"/>
        <v>0</v>
      </c>
      <c r="AU76" s="156"/>
      <c r="AV76" s="140">
        <f t="shared" si="5"/>
        <v>0</v>
      </c>
      <c r="AW76" s="156"/>
      <c r="AX76" s="156"/>
    </row>
    <row r="77" s="209" customFormat="1" customHeight="1" spans="1:50">
      <c r="A77" s="199" t="s">
        <v>1388</v>
      </c>
      <c r="B77" s="199" t="s">
        <v>53</v>
      </c>
      <c r="C77" s="199" t="s">
        <v>1364</v>
      </c>
      <c r="D77" s="199" t="s">
        <v>1365</v>
      </c>
      <c r="E77" s="141"/>
      <c r="F77" s="141"/>
      <c r="G77" s="141"/>
      <c r="H77" s="212" t="s">
        <v>1389</v>
      </c>
      <c r="I77" s="212" t="s">
        <v>1390</v>
      </c>
      <c r="J77" s="212" t="s">
        <v>1391</v>
      </c>
      <c r="K77" s="212" t="s">
        <v>1392</v>
      </c>
      <c r="L77" s="141"/>
      <c r="M77" s="212" t="s">
        <v>1393</v>
      </c>
      <c r="N77" s="212" t="s">
        <v>1394</v>
      </c>
      <c r="O77" s="212" t="s">
        <v>1395</v>
      </c>
      <c r="P77" s="141"/>
      <c r="Q77" s="141"/>
      <c r="R77" s="212" t="s">
        <v>1396</v>
      </c>
      <c r="S77" s="212" t="s">
        <v>1397</v>
      </c>
      <c r="T77" s="141"/>
      <c r="U77" s="212" t="s">
        <v>1398</v>
      </c>
      <c r="V77" s="141"/>
      <c r="W77" s="212" t="s">
        <v>1400</v>
      </c>
      <c r="X77" s="212" t="s">
        <v>1401</v>
      </c>
      <c r="Y77" s="141"/>
      <c r="Z77" s="141"/>
      <c r="AA77" s="156"/>
      <c r="AB77" s="156"/>
      <c r="AC77" s="156"/>
      <c r="AD77" s="156"/>
      <c r="AE77" s="156"/>
      <c r="AF77" s="156"/>
      <c r="AG77" s="156"/>
      <c r="AH77" s="156"/>
      <c r="AI77" s="156"/>
      <c r="AJ77" s="156"/>
      <c r="AK77" s="156"/>
      <c r="AL77" s="156"/>
      <c r="AM77" s="156"/>
      <c r="AN77" s="156"/>
      <c r="AO77" s="156"/>
      <c r="AP77" s="156"/>
      <c r="AQ77" s="156"/>
      <c r="AR77" s="156"/>
      <c r="AS77" s="140">
        <f t="shared" si="3"/>
        <v>0</v>
      </c>
      <c r="AT77" s="140">
        <f t="shared" si="4"/>
        <v>0</v>
      </c>
      <c r="AU77" s="156"/>
      <c r="AV77" s="140">
        <f t="shared" si="5"/>
        <v>0</v>
      </c>
      <c r="AW77" s="156"/>
      <c r="AX77" s="156"/>
    </row>
    <row r="78" s="209" customFormat="1" customHeight="1" spans="1:50">
      <c r="A78" s="199" t="s">
        <v>1402</v>
      </c>
      <c r="B78" s="199" t="s">
        <v>53</v>
      </c>
      <c r="C78" s="199" t="s">
        <v>1364</v>
      </c>
      <c r="D78" s="199" t="s">
        <v>1365</v>
      </c>
      <c r="E78" s="141"/>
      <c r="F78" s="141"/>
      <c r="G78" s="212" t="s">
        <v>1403</v>
      </c>
      <c r="H78" s="212" t="s">
        <v>1404</v>
      </c>
      <c r="I78" s="141"/>
      <c r="J78" s="212" t="s">
        <v>1405</v>
      </c>
      <c r="K78" s="141"/>
      <c r="L78" s="212" t="s">
        <v>1406</v>
      </c>
      <c r="M78" s="141"/>
      <c r="N78" s="212" t="s">
        <v>1407</v>
      </c>
      <c r="O78" s="141"/>
      <c r="P78" s="141"/>
      <c r="Q78" s="141"/>
      <c r="R78" s="212" t="s">
        <v>1408</v>
      </c>
      <c r="S78" s="141"/>
      <c r="T78" s="212" t="s">
        <v>1409</v>
      </c>
      <c r="U78" s="143"/>
      <c r="V78" s="212" t="s">
        <v>1410</v>
      </c>
      <c r="W78" s="141"/>
      <c r="X78" s="141"/>
      <c r="Y78" s="212" t="s">
        <v>1411</v>
      </c>
      <c r="Z78" s="141"/>
      <c r="AA78" s="156"/>
      <c r="AB78" s="156"/>
      <c r="AC78" s="156"/>
      <c r="AD78" s="156"/>
      <c r="AE78" s="156"/>
      <c r="AF78" s="156"/>
      <c r="AG78" s="156"/>
      <c r="AH78" s="156"/>
      <c r="AI78" s="156"/>
      <c r="AJ78" s="156"/>
      <c r="AK78" s="156"/>
      <c r="AL78" s="156"/>
      <c r="AM78" s="156"/>
      <c r="AN78" s="156"/>
      <c r="AO78" s="156"/>
      <c r="AP78" s="156"/>
      <c r="AQ78" s="156"/>
      <c r="AR78" s="156"/>
      <c r="AS78" s="140">
        <f t="shared" si="3"/>
        <v>0</v>
      </c>
      <c r="AT78" s="140">
        <f t="shared" si="4"/>
        <v>0</v>
      </c>
      <c r="AU78" s="156"/>
      <c r="AV78" s="140">
        <f t="shared" si="5"/>
        <v>0</v>
      </c>
      <c r="AW78" s="156"/>
      <c r="AX78" s="156"/>
    </row>
    <row r="79" s="209" customFormat="1" customHeight="1" spans="1:50">
      <c r="A79" s="199" t="s">
        <v>1412</v>
      </c>
      <c r="B79" s="199" t="s">
        <v>53</v>
      </c>
      <c r="C79" s="199" t="s">
        <v>1364</v>
      </c>
      <c r="D79" s="199" t="s">
        <v>1365</v>
      </c>
      <c r="E79" s="141"/>
      <c r="F79" s="143" t="s">
        <v>1413</v>
      </c>
      <c r="G79" s="143" t="s">
        <v>1414</v>
      </c>
      <c r="H79" s="212" t="s">
        <v>1415</v>
      </c>
      <c r="I79" s="212" t="s">
        <v>1367</v>
      </c>
      <c r="J79" s="141"/>
      <c r="K79" s="143" t="s">
        <v>1416</v>
      </c>
      <c r="L79" s="141"/>
      <c r="M79" s="141"/>
      <c r="N79" s="141"/>
      <c r="O79" s="141"/>
      <c r="P79" s="141"/>
      <c r="Q79" s="141"/>
      <c r="R79" s="141"/>
      <c r="S79" s="141"/>
      <c r="T79" s="212" t="s">
        <v>1372</v>
      </c>
      <c r="U79" s="141"/>
      <c r="V79" s="143" t="s">
        <v>1417</v>
      </c>
      <c r="W79" s="141"/>
      <c r="X79" s="141"/>
      <c r="Y79" s="212" t="s">
        <v>1418</v>
      </c>
      <c r="Z79" s="143" t="s">
        <v>1419</v>
      </c>
      <c r="AA79" s="156"/>
      <c r="AB79" s="156"/>
      <c r="AC79" s="156"/>
      <c r="AD79" s="156"/>
      <c r="AE79" s="156"/>
      <c r="AF79" s="156"/>
      <c r="AG79" s="156"/>
      <c r="AH79" s="156"/>
      <c r="AI79" s="156"/>
      <c r="AJ79" s="156"/>
      <c r="AK79" s="156"/>
      <c r="AL79" s="156"/>
      <c r="AM79" s="156"/>
      <c r="AN79" s="156"/>
      <c r="AO79" s="156"/>
      <c r="AP79" s="156"/>
      <c r="AQ79" s="156"/>
      <c r="AR79" s="156"/>
      <c r="AS79" s="140">
        <f t="shared" si="3"/>
        <v>0</v>
      </c>
      <c r="AT79" s="140">
        <f t="shared" si="4"/>
        <v>0</v>
      </c>
      <c r="AU79" s="156"/>
      <c r="AV79" s="140">
        <f t="shared" si="5"/>
        <v>0</v>
      </c>
      <c r="AW79" s="156"/>
      <c r="AX79" s="156"/>
    </row>
    <row r="80" s="209" customFormat="1" customHeight="1" spans="1:50">
      <c r="A80" s="199" t="s">
        <v>1420</v>
      </c>
      <c r="B80" s="199" t="s">
        <v>53</v>
      </c>
      <c r="C80" s="199" t="s">
        <v>1364</v>
      </c>
      <c r="D80" s="199" t="s">
        <v>1421</v>
      </c>
      <c r="E80" s="144" t="s">
        <v>1422</v>
      </c>
      <c r="F80" s="143"/>
      <c r="G80" s="155" t="s">
        <v>1423</v>
      </c>
      <c r="H80" s="144" t="s">
        <v>1424</v>
      </c>
      <c r="I80" s="144" t="s">
        <v>1425</v>
      </c>
      <c r="J80" s="144" t="s">
        <v>1426</v>
      </c>
      <c r="K80" s="144" t="s">
        <v>1427</v>
      </c>
      <c r="L80" s="144" t="s">
        <v>1428</v>
      </c>
      <c r="M80" s="144" t="s">
        <v>1429</v>
      </c>
      <c r="N80" s="144" t="s">
        <v>1430</v>
      </c>
      <c r="O80" s="144" t="s">
        <v>1431</v>
      </c>
      <c r="P80" s="144" t="s">
        <v>1432</v>
      </c>
      <c r="Q80" s="144" t="s">
        <v>1433</v>
      </c>
      <c r="R80" s="144" t="s">
        <v>1434</v>
      </c>
      <c r="S80" s="144" t="s">
        <v>1435</v>
      </c>
      <c r="T80" s="144" t="s">
        <v>1436</v>
      </c>
      <c r="U80" s="144" t="s">
        <v>1437</v>
      </c>
      <c r="V80" s="144" t="s">
        <v>1438</v>
      </c>
      <c r="W80" s="144" t="s">
        <v>1439</v>
      </c>
      <c r="X80" s="144" t="s">
        <v>428</v>
      </c>
      <c r="Y80" s="144" t="s">
        <v>1440</v>
      </c>
      <c r="Z80" s="144" t="s">
        <v>1441</v>
      </c>
      <c r="AA80" s="156"/>
      <c r="AB80" s="156"/>
      <c r="AC80" s="156"/>
      <c r="AD80" s="156"/>
      <c r="AE80" s="156"/>
      <c r="AF80" s="156"/>
      <c r="AG80" s="156"/>
      <c r="AH80" s="156"/>
      <c r="AI80" s="156"/>
      <c r="AJ80" s="156"/>
      <c r="AK80" s="156"/>
      <c r="AL80" s="156"/>
      <c r="AM80" s="156"/>
      <c r="AN80" s="156"/>
      <c r="AO80" s="156"/>
      <c r="AP80" s="156"/>
      <c r="AQ80" s="156"/>
      <c r="AR80" s="156"/>
      <c r="AS80" s="140">
        <f t="shared" si="3"/>
        <v>0</v>
      </c>
      <c r="AT80" s="140">
        <f t="shared" si="4"/>
        <v>0</v>
      </c>
      <c r="AU80" s="156"/>
      <c r="AV80" s="140">
        <f t="shared" si="5"/>
        <v>0</v>
      </c>
      <c r="AW80" s="156"/>
      <c r="AX80" s="156"/>
    </row>
    <row r="81" s="209" customFormat="1" customHeight="1" spans="1:50">
      <c r="A81" s="199" t="s">
        <v>1442</v>
      </c>
      <c r="B81" s="199" t="s">
        <v>53</v>
      </c>
      <c r="C81" s="199" t="s">
        <v>1364</v>
      </c>
      <c r="D81" s="199" t="s">
        <v>1365</v>
      </c>
      <c r="E81" s="212" t="s">
        <v>1443</v>
      </c>
      <c r="F81" s="141"/>
      <c r="G81" s="212" t="s">
        <v>1444</v>
      </c>
      <c r="H81" s="141"/>
      <c r="I81" s="212" t="s">
        <v>1445</v>
      </c>
      <c r="J81" s="141"/>
      <c r="K81" s="141"/>
      <c r="L81" s="212" t="s">
        <v>1446</v>
      </c>
      <c r="M81" s="141"/>
      <c r="N81" s="212" t="s">
        <v>1447</v>
      </c>
      <c r="O81" s="141"/>
      <c r="P81" s="212" t="s">
        <v>1448</v>
      </c>
      <c r="Q81" s="212" t="s">
        <v>1449</v>
      </c>
      <c r="R81" s="141"/>
      <c r="S81" s="212" t="s">
        <v>1385</v>
      </c>
      <c r="T81" s="141"/>
      <c r="U81" s="141"/>
      <c r="V81" s="212" t="s">
        <v>1450</v>
      </c>
      <c r="W81" s="212" t="s">
        <v>1451</v>
      </c>
      <c r="X81" s="141"/>
      <c r="Y81" s="141"/>
      <c r="Z81" s="141"/>
      <c r="AA81" s="156"/>
      <c r="AB81" s="156"/>
      <c r="AC81" s="156"/>
      <c r="AD81" s="156"/>
      <c r="AE81" s="156"/>
      <c r="AF81" s="156"/>
      <c r="AG81" s="156"/>
      <c r="AH81" s="156"/>
      <c r="AI81" s="156"/>
      <c r="AJ81" s="156"/>
      <c r="AK81" s="156"/>
      <c r="AL81" s="156"/>
      <c r="AM81" s="156"/>
      <c r="AN81" s="156"/>
      <c r="AO81" s="156"/>
      <c r="AP81" s="156"/>
      <c r="AQ81" s="156"/>
      <c r="AR81" s="156"/>
      <c r="AS81" s="140">
        <f t="shared" si="3"/>
        <v>0</v>
      </c>
      <c r="AT81" s="140">
        <f t="shared" si="4"/>
        <v>0</v>
      </c>
      <c r="AU81" s="156"/>
      <c r="AV81" s="140">
        <f t="shared" si="5"/>
        <v>0</v>
      </c>
      <c r="AW81" s="156"/>
      <c r="AX81" s="156"/>
    </row>
    <row r="82" s="209" customFormat="1" customHeight="1" spans="1:50">
      <c r="A82" s="199" t="s">
        <v>1452</v>
      </c>
      <c r="B82" s="199" t="s">
        <v>53</v>
      </c>
      <c r="C82" s="199" t="s">
        <v>1364</v>
      </c>
      <c r="D82" s="199" t="s">
        <v>1365</v>
      </c>
      <c r="E82" s="212" t="s">
        <v>1453</v>
      </c>
      <c r="F82" s="212" t="s">
        <v>1454</v>
      </c>
      <c r="G82" s="141"/>
      <c r="H82" s="141"/>
      <c r="I82" s="141"/>
      <c r="J82" s="141"/>
      <c r="K82" s="141"/>
      <c r="L82" s="141"/>
      <c r="M82" s="141"/>
      <c r="N82" s="141"/>
      <c r="O82" s="212" t="s">
        <v>1455</v>
      </c>
      <c r="P82" s="212" t="s">
        <v>1456</v>
      </c>
      <c r="Q82" s="141"/>
      <c r="R82" s="141"/>
      <c r="S82" s="141"/>
      <c r="T82" s="141"/>
      <c r="U82" s="212" t="s">
        <v>1457</v>
      </c>
      <c r="V82" s="141"/>
      <c r="W82" s="141"/>
      <c r="X82" s="212" t="s">
        <v>1458</v>
      </c>
      <c r="Y82" s="141"/>
      <c r="Z82" s="141"/>
      <c r="AA82" s="156"/>
      <c r="AB82" s="156"/>
      <c r="AC82" s="156"/>
      <c r="AD82" s="156"/>
      <c r="AE82" s="156"/>
      <c r="AF82" s="156"/>
      <c r="AG82" s="156"/>
      <c r="AH82" s="156"/>
      <c r="AI82" s="156"/>
      <c r="AJ82" s="156"/>
      <c r="AK82" s="156"/>
      <c r="AL82" s="156"/>
      <c r="AM82" s="156"/>
      <c r="AN82" s="156"/>
      <c r="AO82" s="156"/>
      <c r="AP82" s="156"/>
      <c r="AQ82" s="156"/>
      <c r="AR82" s="156"/>
      <c r="AS82" s="140">
        <f t="shared" si="3"/>
        <v>0</v>
      </c>
      <c r="AT82" s="140">
        <f t="shared" si="4"/>
        <v>0</v>
      </c>
      <c r="AU82" s="156"/>
      <c r="AV82" s="140">
        <f t="shared" si="5"/>
        <v>0</v>
      </c>
      <c r="AW82" s="156"/>
      <c r="AX82" s="156"/>
    </row>
    <row r="83" s="209" customFormat="1" customHeight="1" spans="1:50">
      <c r="A83" s="199" t="s">
        <v>1459</v>
      </c>
      <c r="B83" s="199" t="s">
        <v>53</v>
      </c>
      <c r="C83" s="199" t="s">
        <v>1460</v>
      </c>
      <c r="D83" s="199" t="s">
        <v>1461</v>
      </c>
      <c r="E83" s="144" t="s">
        <v>1431</v>
      </c>
      <c r="F83" s="142" t="s">
        <v>1462</v>
      </c>
      <c r="G83" s="144" t="s">
        <v>1463</v>
      </c>
      <c r="H83" s="144" t="s">
        <v>397</v>
      </c>
      <c r="I83" s="144" t="s">
        <v>1464</v>
      </c>
      <c r="J83" s="144" t="s">
        <v>1465</v>
      </c>
      <c r="K83" s="144" t="s">
        <v>1466</v>
      </c>
      <c r="L83" s="142" t="s">
        <v>1467</v>
      </c>
      <c r="M83" s="142" t="s">
        <v>1468</v>
      </c>
      <c r="N83" s="142" t="s">
        <v>1469</v>
      </c>
      <c r="O83" s="142" t="s">
        <v>1470</v>
      </c>
      <c r="P83" s="142" t="s">
        <v>1471</v>
      </c>
      <c r="Q83" s="143"/>
      <c r="R83" s="144" t="s">
        <v>1472</v>
      </c>
      <c r="S83" s="141"/>
      <c r="T83" s="141"/>
      <c r="U83" s="144" t="s">
        <v>1473</v>
      </c>
      <c r="V83" s="144" t="s">
        <v>1476</v>
      </c>
      <c r="W83" s="141"/>
      <c r="X83" s="141"/>
      <c r="Y83" s="142" t="s">
        <v>1477</v>
      </c>
      <c r="Z83" s="142" t="s">
        <v>1478</v>
      </c>
      <c r="AA83" s="156"/>
      <c r="AB83" s="156"/>
      <c r="AC83" s="156"/>
      <c r="AD83" s="156"/>
      <c r="AE83" s="156"/>
      <c r="AF83" s="156"/>
      <c r="AG83" s="156"/>
      <c r="AH83" s="156"/>
      <c r="AI83" s="156"/>
      <c r="AJ83" s="156"/>
      <c r="AK83" s="156"/>
      <c r="AL83" s="156"/>
      <c r="AM83" s="156"/>
      <c r="AN83" s="156"/>
      <c r="AO83" s="156"/>
      <c r="AP83" s="156"/>
      <c r="AQ83" s="156"/>
      <c r="AR83" s="156"/>
      <c r="AS83" s="140">
        <f t="shared" si="3"/>
        <v>0</v>
      </c>
      <c r="AT83" s="140">
        <f t="shared" si="4"/>
        <v>0</v>
      </c>
      <c r="AU83" s="156"/>
      <c r="AV83" s="140">
        <f t="shared" si="5"/>
        <v>0</v>
      </c>
      <c r="AW83" s="156"/>
      <c r="AX83" s="156"/>
    </row>
    <row r="84" s="209" customFormat="1" customHeight="1" spans="1:50">
      <c r="A84" s="199" t="s">
        <v>1480</v>
      </c>
      <c r="B84" s="199" t="s">
        <v>53</v>
      </c>
      <c r="C84" s="199" t="s">
        <v>1460</v>
      </c>
      <c r="D84" s="199" t="s">
        <v>1481</v>
      </c>
      <c r="E84" s="144" t="s">
        <v>1482</v>
      </c>
      <c r="F84" s="142" t="s">
        <v>1483</v>
      </c>
      <c r="G84" s="141"/>
      <c r="H84" s="142" t="s">
        <v>1485</v>
      </c>
      <c r="I84" s="142" t="s">
        <v>1486</v>
      </c>
      <c r="J84" s="143" t="s">
        <v>1487</v>
      </c>
      <c r="K84" s="142" t="s">
        <v>1488</v>
      </c>
      <c r="L84" s="141"/>
      <c r="M84" s="142" t="s">
        <v>1490</v>
      </c>
      <c r="N84" s="142" t="s">
        <v>1491</v>
      </c>
      <c r="O84" s="144" t="s">
        <v>1492</v>
      </c>
      <c r="P84" s="142" t="s">
        <v>1493</v>
      </c>
      <c r="Q84" s="141"/>
      <c r="R84" s="142" t="s">
        <v>1495</v>
      </c>
      <c r="S84" s="142" t="s">
        <v>1496</v>
      </c>
      <c r="T84" s="142" t="s">
        <v>1497</v>
      </c>
      <c r="U84" s="142" t="s">
        <v>1488</v>
      </c>
      <c r="V84" s="141"/>
      <c r="W84" s="142" t="s">
        <v>1499</v>
      </c>
      <c r="X84" s="142" t="s">
        <v>1500</v>
      </c>
      <c r="Y84" s="142" t="s">
        <v>1501</v>
      </c>
      <c r="Z84" s="142" t="s">
        <v>1502</v>
      </c>
      <c r="AA84" s="156"/>
      <c r="AB84" s="156"/>
      <c r="AC84" s="156"/>
      <c r="AD84" s="156"/>
      <c r="AE84" s="156"/>
      <c r="AF84" s="156"/>
      <c r="AG84" s="156"/>
      <c r="AH84" s="156"/>
      <c r="AI84" s="156"/>
      <c r="AJ84" s="156"/>
      <c r="AK84" s="156"/>
      <c r="AL84" s="156"/>
      <c r="AM84" s="156"/>
      <c r="AN84" s="156"/>
      <c r="AO84" s="156"/>
      <c r="AP84" s="156"/>
      <c r="AQ84" s="156"/>
      <c r="AR84" s="156"/>
      <c r="AS84" s="140">
        <f t="shared" si="3"/>
        <v>0</v>
      </c>
      <c r="AT84" s="140">
        <f t="shared" si="4"/>
        <v>0</v>
      </c>
      <c r="AU84" s="156"/>
      <c r="AV84" s="140">
        <f t="shared" si="5"/>
        <v>0</v>
      </c>
      <c r="AW84" s="156"/>
      <c r="AX84" s="156"/>
    </row>
    <row r="85" s="209" customFormat="1" customHeight="1" spans="1:50">
      <c r="A85" s="199" t="s">
        <v>1503</v>
      </c>
      <c r="B85" s="199" t="s">
        <v>53</v>
      </c>
      <c r="C85" s="199" t="s">
        <v>1460</v>
      </c>
      <c r="D85" s="199" t="s">
        <v>1481</v>
      </c>
      <c r="E85" s="142" t="s">
        <v>1504</v>
      </c>
      <c r="F85" s="142" t="s">
        <v>1505</v>
      </c>
      <c r="G85" s="142" t="s">
        <v>1506</v>
      </c>
      <c r="H85" s="142" t="s">
        <v>1507</v>
      </c>
      <c r="I85" s="142" t="s">
        <v>1508</v>
      </c>
      <c r="J85" s="142" t="s">
        <v>1509</v>
      </c>
      <c r="K85" s="142" t="s">
        <v>1510</v>
      </c>
      <c r="L85" s="142" t="s">
        <v>1511</v>
      </c>
      <c r="M85" s="142" t="s">
        <v>1512</v>
      </c>
      <c r="N85" s="142" t="s">
        <v>1513</v>
      </c>
      <c r="O85" s="142" t="s">
        <v>1514</v>
      </c>
      <c r="P85" s="142" t="s">
        <v>1515</v>
      </c>
      <c r="Q85" s="142" t="s">
        <v>1516</v>
      </c>
      <c r="R85" s="142" t="s">
        <v>1479</v>
      </c>
      <c r="S85" s="141"/>
      <c r="T85" s="142" t="s">
        <v>1517</v>
      </c>
      <c r="U85" s="142" t="s">
        <v>1518</v>
      </c>
      <c r="V85" s="142" t="s">
        <v>1519</v>
      </c>
      <c r="W85" s="142" t="s">
        <v>1520</v>
      </c>
      <c r="X85" s="142" t="s">
        <v>1521</v>
      </c>
      <c r="Y85" s="142" t="s">
        <v>1522</v>
      </c>
      <c r="Z85" s="141"/>
      <c r="AA85" s="156"/>
      <c r="AB85" s="156"/>
      <c r="AC85" s="156"/>
      <c r="AD85" s="156"/>
      <c r="AE85" s="156"/>
      <c r="AF85" s="156"/>
      <c r="AG85" s="156"/>
      <c r="AH85" s="156"/>
      <c r="AI85" s="156"/>
      <c r="AJ85" s="156"/>
      <c r="AK85" s="156"/>
      <c r="AL85" s="156"/>
      <c r="AM85" s="156"/>
      <c r="AN85" s="156"/>
      <c r="AO85" s="156"/>
      <c r="AP85" s="156"/>
      <c r="AQ85" s="156"/>
      <c r="AR85" s="156"/>
      <c r="AS85" s="140">
        <f t="shared" si="3"/>
        <v>0</v>
      </c>
      <c r="AT85" s="140">
        <f t="shared" si="4"/>
        <v>0</v>
      </c>
      <c r="AU85" s="156"/>
      <c r="AV85" s="140">
        <f t="shared" si="5"/>
        <v>0</v>
      </c>
      <c r="AW85" s="156"/>
      <c r="AX85" s="156"/>
    </row>
    <row r="86" s="209" customFormat="1" customHeight="1" spans="1:50">
      <c r="A86" s="199" t="s">
        <v>1523</v>
      </c>
      <c r="B86" s="199" t="s">
        <v>53</v>
      </c>
      <c r="C86" s="199" t="s">
        <v>1460</v>
      </c>
      <c r="D86" s="199" t="s">
        <v>1461</v>
      </c>
      <c r="E86" s="142" t="s">
        <v>1524</v>
      </c>
      <c r="F86" s="144" t="s">
        <v>1525</v>
      </c>
      <c r="G86" s="141"/>
      <c r="H86" s="144" t="s">
        <v>1527</v>
      </c>
      <c r="I86" s="144" t="s">
        <v>1528</v>
      </c>
      <c r="J86" s="142" t="s">
        <v>1529</v>
      </c>
      <c r="K86" s="142" t="s">
        <v>1530</v>
      </c>
      <c r="L86" s="141"/>
      <c r="M86" s="144" t="s">
        <v>718</v>
      </c>
      <c r="N86" s="144" t="s">
        <v>1532</v>
      </c>
      <c r="O86" s="144" t="s">
        <v>1533</v>
      </c>
      <c r="P86" s="144" t="s">
        <v>1534</v>
      </c>
      <c r="Q86" s="144" t="s">
        <v>787</v>
      </c>
      <c r="R86" s="142" t="s">
        <v>1536</v>
      </c>
      <c r="S86" s="144" t="s">
        <v>1537</v>
      </c>
      <c r="T86" s="144" t="s">
        <v>1538</v>
      </c>
      <c r="U86" s="144" t="s">
        <v>1539</v>
      </c>
      <c r="V86" s="141"/>
      <c r="W86" s="144" t="s">
        <v>1540</v>
      </c>
      <c r="X86" s="142" t="s">
        <v>1541</v>
      </c>
      <c r="Y86" s="142" t="s">
        <v>1542</v>
      </c>
      <c r="Z86" s="142" t="s">
        <v>1543</v>
      </c>
      <c r="AA86" s="156"/>
      <c r="AB86" s="156"/>
      <c r="AC86" s="156"/>
      <c r="AD86" s="156"/>
      <c r="AE86" s="156"/>
      <c r="AF86" s="156"/>
      <c r="AG86" s="156"/>
      <c r="AH86" s="156"/>
      <c r="AI86" s="156"/>
      <c r="AJ86" s="156"/>
      <c r="AK86" s="156"/>
      <c r="AL86" s="156"/>
      <c r="AM86" s="156"/>
      <c r="AN86" s="156"/>
      <c r="AO86" s="156"/>
      <c r="AP86" s="156"/>
      <c r="AQ86" s="156"/>
      <c r="AR86" s="156"/>
      <c r="AS86" s="140">
        <f t="shared" si="3"/>
        <v>0</v>
      </c>
      <c r="AT86" s="140">
        <f t="shared" si="4"/>
        <v>0</v>
      </c>
      <c r="AU86" s="156"/>
      <c r="AV86" s="140">
        <f t="shared" si="5"/>
        <v>0</v>
      </c>
      <c r="AW86" s="156"/>
      <c r="AX86" s="156"/>
    </row>
    <row r="87" s="209" customFormat="1" customHeight="1" spans="1:50">
      <c r="A87" s="199" t="s">
        <v>1545</v>
      </c>
      <c r="B87" s="199" t="s">
        <v>53</v>
      </c>
      <c r="C87" s="199" t="s">
        <v>1460</v>
      </c>
      <c r="D87" s="199" t="s">
        <v>1481</v>
      </c>
      <c r="E87" s="141"/>
      <c r="F87" s="144" t="s">
        <v>891</v>
      </c>
      <c r="G87" s="144" t="s">
        <v>1548</v>
      </c>
      <c r="H87" s="144" t="s">
        <v>656</v>
      </c>
      <c r="I87" s="144" t="s">
        <v>1549</v>
      </c>
      <c r="J87" s="144" t="s">
        <v>1550</v>
      </c>
      <c r="K87" s="212" t="s">
        <v>1551</v>
      </c>
      <c r="L87" s="142" t="s">
        <v>1552</v>
      </c>
      <c r="M87" s="142" t="s">
        <v>1553</v>
      </c>
      <c r="N87" s="142" t="s">
        <v>1554</v>
      </c>
      <c r="O87" s="142" t="s">
        <v>1555</v>
      </c>
      <c r="P87" s="142" t="s">
        <v>1556</v>
      </c>
      <c r="Q87" s="142" t="s">
        <v>1559</v>
      </c>
      <c r="R87" s="141"/>
      <c r="S87" s="141"/>
      <c r="T87" s="141"/>
      <c r="U87" s="141"/>
      <c r="V87" s="143"/>
      <c r="W87" s="143"/>
      <c r="X87" s="143"/>
      <c r="Y87" s="143"/>
      <c r="Z87" s="143"/>
      <c r="AA87" s="156"/>
      <c r="AB87" s="156"/>
      <c r="AC87" s="156"/>
      <c r="AD87" s="156"/>
      <c r="AE87" s="156"/>
      <c r="AF87" s="156"/>
      <c r="AG87" s="156"/>
      <c r="AH87" s="156"/>
      <c r="AI87" s="156"/>
      <c r="AJ87" s="156"/>
      <c r="AK87" s="156"/>
      <c r="AL87" s="156"/>
      <c r="AM87" s="156"/>
      <c r="AN87" s="156"/>
      <c r="AO87" s="156"/>
      <c r="AP87" s="156"/>
      <c r="AQ87" s="156"/>
      <c r="AR87" s="156"/>
      <c r="AS87" s="140">
        <f t="shared" si="3"/>
        <v>0</v>
      </c>
      <c r="AT87" s="140">
        <f t="shared" si="4"/>
        <v>1</v>
      </c>
      <c r="AU87" s="156"/>
      <c r="AV87" s="140">
        <f t="shared" si="5"/>
        <v>0</v>
      </c>
      <c r="AW87" s="156"/>
      <c r="AX87" s="156"/>
    </row>
    <row r="88" s="209" customFormat="1" customHeight="1" spans="1:50">
      <c r="A88" s="199" t="s">
        <v>1560</v>
      </c>
      <c r="B88" s="199" t="s">
        <v>53</v>
      </c>
      <c r="C88" s="199" t="s">
        <v>1460</v>
      </c>
      <c r="D88" s="199" t="s">
        <v>1461</v>
      </c>
      <c r="E88" s="141"/>
      <c r="F88" s="144" t="s">
        <v>1561</v>
      </c>
      <c r="G88" s="144" t="s">
        <v>1563</v>
      </c>
      <c r="H88" s="144" t="s">
        <v>1564</v>
      </c>
      <c r="I88" s="141"/>
      <c r="J88" s="141"/>
      <c r="K88" s="144" t="s">
        <v>1565</v>
      </c>
      <c r="L88" s="141"/>
      <c r="M88" s="144" t="s">
        <v>1567</v>
      </c>
      <c r="N88" s="144" t="s">
        <v>1568</v>
      </c>
      <c r="O88" s="141"/>
      <c r="P88" s="144" t="s">
        <v>1569</v>
      </c>
      <c r="Q88" s="144" t="s">
        <v>1572</v>
      </c>
      <c r="R88" s="141"/>
      <c r="S88" s="144" t="s">
        <v>1573</v>
      </c>
      <c r="T88" s="144" t="s">
        <v>1574</v>
      </c>
      <c r="U88" s="141"/>
      <c r="V88" s="144" t="s">
        <v>1576</v>
      </c>
      <c r="W88" s="144" t="s">
        <v>1577</v>
      </c>
      <c r="X88" s="144" t="s">
        <v>1578</v>
      </c>
      <c r="Y88" s="144" t="s">
        <v>1579</v>
      </c>
      <c r="Z88" s="142" t="s">
        <v>1580</v>
      </c>
      <c r="AA88" s="156"/>
      <c r="AB88" s="156"/>
      <c r="AC88" s="156"/>
      <c r="AD88" s="156"/>
      <c r="AE88" s="156"/>
      <c r="AF88" s="156"/>
      <c r="AG88" s="156"/>
      <c r="AH88" s="156"/>
      <c r="AI88" s="156"/>
      <c r="AJ88" s="156"/>
      <c r="AK88" s="156"/>
      <c r="AL88" s="156"/>
      <c r="AM88" s="156"/>
      <c r="AN88" s="156"/>
      <c r="AO88" s="156"/>
      <c r="AP88" s="156"/>
      <c r="AQ88" s="156"/>
      <c r="AR88" s="156"/>
      <c r="AS88" s="140">
        <f t="shared" si="3"/>
        <v>0</v>
      </c>
      <c r="AT88" s="140">
        <f t="shared" si="4"/>
        <v>0</v>
      </c>
      <c r="AU88" s="156"/>
      <c r="AV88" s="140">
        <f t="shared" si="5"/>
        <v>0</v>
      </c>
      <c r="AW88" s="156"/>
      <c r="AX88" s="156"/>
    </row>
    <row r="89" s="209" customFormat="1" customHeight="1" spans="1:50">
      <c r="A89" s="199" t="s">
        <v>1581</v>
      </c>
      <c r="B89" s="199" t="s">
        <v>53</v>
      </c>
      <c r="C89" s="199" t="s">
        <v>1460</v>
      </c>
      <c r="D89" s="199" t="s">
        <v>1461</v>
      </c>
      <c r="E89" s="143" t="s">
        <v>1582</v>
      </c>
      <c r="F89" s="141"/>
      <c r="G89" s="143" t="s">
        <v>1584</v>
      </c>
      <c r="H89" s="143" t="s">
        <v>1585</v>
      </c>
      <c r="I89" s="143" t="s">
        <v>1586</v>
      </c>
      <c r="J89" s="143" t="s">
        <v>1587</v>
      </c>
      <c r="K89" s="141"/>
      <c r="L89" s="144" t="s">
        <v>1588</v>
      </c>
      <c r="M89" s="144" t="s">
        <v>1589</v>
      </c>
      <c r="N89" s="144" t="s">
        <v>1590</v>
      </c>
      <c r="O89" s="144" t="s">
        <v>1591</v>
      </c>
      <c r="P89" s="141"/>
      <c r="Q89" s="142" t="s">
        <v>1592</v>
      </c>
      <c r="R89" s="142" t="s">
        <v>1593</v>
      </c>
      <c r="S89" s="142" t="s">
        <v>1594</v>
      </c>
      <c r="T89" s="142" t="s">
        <v>1507</v>
      </c>
      <c r="U89" s="142" t="s">
        <v>1595</v>
      </c>
      <c r="V89" s="144" t="s">
        <v>1596</v>
      </c>
      <c r="W89" s="144" t="s">
        <v>1597</v>
      </c>
      <c r="X89" s="142" t="s">
        <v>1598</v>
      </c>
      <c r="Y89" s="142" t="s">
        <v>1599</v>
      </c>
      <c r="Z89" s="141"/>
      <c r="AA89" s="156"/>
      <c r="AB89" s="156"/>
      <c r="AC89" s="156"/>
      <c r="AD89" s="156"/>
      <c r="AE89" s="156"/>
      <c r="AF89" s="156"/>
      <c r="AG89" s="156"/>
      <c r="AH89" s="156"/>
      <c r="AI89" s="156"/>
      <c r="AJ89" s="156"/>
      <c r="AK89" s="156"/>
      <c r="AL89" s="156"/>
      <c r="AM89" s="156"/>
      <c r="AN89" s="156"/>
      <c r="AO89" s="156"/>
      <c r="AP89" s="156"/>
      <c r="AQ89" s="156"/>
      <c r="AR89" s="156"/>
      <c r="AS89" s="140">
        <f t="shared" si="3"/>
        <v>0</v>
      </c>
      <c r="AT89" s="140">
        <f t="shared" si="4"/>
        <v>0</v>
      </c>
      <c r="AU89" s="156"/>
      <c r="AV89" s="140">
        <f t="shared" si="5"/>
        <v>0</v>
      </c>
      <c r="AW89" s="156"/>
      <c r="AX89" s="156"/>
    </row>
    <row r="90" s="209" customFormat="1" customHeight="1" spans="1:50">
      <c r="A90" s="199" t="s">
        <v>1600</v>
      </c>
      <c r="B90" s="199" t="s">
        <v>53</v>
      </c>
      <c r="C90" s="199" t="s">
        <v>1460</v>
      </c>
      <c r="D90" s="199" t="s">
        <v>1461</v>
      </c>
      <c r="E90" s="144" t="s">
        <v>1601</v>
      </c>
      <c r="F90" s="144" t="s">
        <v>1561</v>
      </c>
      <c r="G90" s="142" t="s">
        <v>1603</v>
      </c>
      <c r="H90" s="141"/>
      <c r="I90" s="141"/>
      <c r="J90" s="144" t="s">
        <v>1604</v>
      </c>
      <c r="K90" s="142" t="s">
        <v>1605</v>
      </c>
      <c r="L90" s="141"/>
      <c r="M90" s="141"/>
      <c r="N90" s="144" t="s">
        <v>1607</v>
      </c>
      <c r="O90" s="142" t="s">
        <v>1608</v>
      </c>
      <c r="P90" s="144" t="s">
        <v>1475</v>
      </c>
      <c r="Q90" s="142" t="s">
        <v>1611</v>
      </c>
      <c r="R90" s="141"/>
      <c r="S90" s="144" t="s">
        <v>1612</v>
      </c>
      <c r="T90" s="144" t="s">
        <v>1613</v>
      </c>
      <c r="U90" s="144" t="s">
        <v>1561</v>
      </c>
      <c r="V90" s="141"/>
      <c r="W90" s="141"/>
      <c r="X90" s="144" t="s">
        <v>719</v>
      </c>
      <c r="Y90" s="144" t="s">
        <v>1615</v>
      </c>
      <c r="Z90" s="144" t="s">
        <v>1616</v>
      </c>
      <c r="AA90" s="156"/>
      <c r="AB90" s="156"/>
      <c r="AC90" s="156"/>
      <c r="AD90" s="156"/>
      <c r="AE90" s="156"/>
      <c r="AF90" s="156"/>
      <c r="AG90" s="156"/>
      <c r="AH90" s="156"/>
      <c r="AI90" s="156"/>
      <c r="AJ90" s="156"/>
      <c r="AK90" s="156"/>
      <c r="AL90" s="156"/>
      <c r="AM90" s="156"/>
      <c r="AN90" s="156"/>
      <c r="AO90" s="156"/>
      <c r="AP90" s="156"/>
      <c r="AQ90" s="156"/>
      <c r="AR90" s="156"/>
      <c r="AS90" s="140">
        <f t="shared" si="3"/>
        <v>0</v>
      </c>
      <c r="AT90" s="140">
        <f t="shared" si="4"/>
        <v>0</v>
      </c>
      <c r="AU90" s="156"/>
      <c r="AV90" s="140">
        <f t="shared" si="5"/>
        <v>0</v>
      </c>
      <c r="AW90" s="156"/>
      <c r="AX90" s="156"/>
    </row>
    <row r="91" s="209" customFormat="1" customHeight="1" spans="1:50">
      <c r="A91" s="199" t="s">
        <v>1618</v>
      </c>
      <c r="B91" s="199" t="s">
        <v>53</v>
      </c>
      <c r="C91" s="199" t="s">
        <v>1460</v>
      </c>
      <c r="D91" s="199" t="s">
        <v>1619</v>
      </c>
      <c r="E91" s="144" t="s">
        <v>1620</v>
      </c>
      <c r="F91" s="141"/>
      <c r="G91" s="142" t="s">
        <v>1623</v>
      </c>
      <c r="H91" s="142" t="s">
        <v>1624</v>
      </c>
      <c r="I91" s="142" t="s">
        <v>1625</v>
      </c>
      <c r="J91" s="141"/>
      <c r="K91" s="141"/>
      <c r="L91" s="143"/>
      <c r="M91" s="143"/>
      <c r="N91" s="143"/>
      <c r="O91" s="143"/>
      <c r="P91" s="143"/>
      <c r="Q91" s="143"/>
      <c r="R91" s="143"/>
      <c r="S91" s="143"/>
      <c r="T91" s="143"/>
      <c r="U91" s="143"/>
      <c r="V91" s="142" t="s">
        <v>1626</v>
      </c>
      <c r="W91" s="142" t="s">
        <v>1627</v>
      </c>
      <c r="X91" s="212" t="s">
        <v>1628</v>
      </c>
      <c r="Y91" s="142" t="s">
        <v>1629</v>
      </c>
      <c r="Z91" s="141"/>
      <c r="AA91" s="156"/>
      <c r="AB91" s="156"/>
      <c r="AC91" s="156"/>
      <c r="AD91" s="156"/>
      <c r="AE91" s="156"/>
      <c r="AF91" s="156"/>
      <c r="AG91" s="156"/>
      <c r="AH91" s="156"/>
      <c r="AI91" s="156"/>
      <c r="AJ91" s="156"/>
      <c r="AK91" s="156"/>
      <c r="AL91" s="156"/>
      <c r="AM91" s="156"/>
      <c r="AN91" s="156"/>
      <c r="AO91" s="156"/>
      <c r="AP91" s="156"/>
      <c r="AQ91" s="156"/>
      <c r="AR91" s="156"/>
      <c r="AS91" s="140">
        <f t="shared" si="3"/>
        <v>0</v>
      </c>
      <c r="AT91" s="140">
        <f t="shared" si="4"/>
        <v>0</v>
      </c>
      <c r="AU91" s="156"/>
      <c r="AV91" s="140">
        <f t="shared" si="5"/>
        <v>0</v>
      </c>
      <c r="AW91" s="156"/>
      <c r="AX91" s="156"/>
    </row>
    <row r="92" s="209" customFormat="1" customHeight="1" spans="1:50">
      <c r="A92" s="199" t="s">
        <v>1631</v>
      </c>
      <c r="B92" s="199" t="s">
        <v>53</v>
      </c>
      <c r="C92" s="199" t="s">
        <v>1460</v>
      </c>
      <c r="D92" s="199" t="s">
        <v>1619</v>
      </c>
      <c r="E92" s="144" t="s">
        <v>1632</v>
      </c>
      <c r="F92" s="144" t="s">
        <v>790</v>
      </c>
      <c r="G92" s="141"/>
      <c r="H92" s="144" t="s">
        <v>466</v>
      </c>
      <c r="I92" s="144" t="s">
        <v>1633</v>
      </c>
      <c r="J92" s="144" t="s">
        <v>1634</v>
      </c>
      <c r="K92" s="144" t="s">
        <v>1635</v>
      </c>
      <c r="L92" s="141"/>
      <c r="M92" s="144" t="s">
        <v>1637</v>
      </c>
      <c r="N92" s="144" t="s">
        <v>1638</v>
      </c>
      <c r="O92" s="144" t="s">
        <v>1639</v>
      </c>
      <c r="P92" s="144" t="s">
        <v>711</v>
      </c>
      <c r="Q92" s="143"/>
      <c r="R92" s="141"/>
      <c r="S92" s="141"/>
      <c r="T92" s="144" t="s">
        <v>1633</v>
      </c>
      <c r="U92" s="144" t="s">
        <v>772</v>
      </c>
      <c r="V92" s="141"/>
      <c r="W92" s="141"/>
      <c r="X92" s="144" t="s">
        <v>1640</v>
      </c>
      <c r="Y92" s="144" t="s">
        <v>772</v>
      </c>
      <c r="Z92" s="144" t="s">
        <v>1639</v>
      </c>
      <c r="AA92" s="156"/>
      <c r="AB92" s="156"/>
      <c r="AC92" s="156"/>
      <c r="AD92" s="156"/>
      <c r="AE92" s="156"/>
      <c r="AF92" s="156"/>
      <c r="AG92" s="156"/>
      <c r="AH92" s="156"/>
      <c r="AI92" s="156"/>
      <c r="AJ92" s="156"/>
      <c r="AK92" s="156"/>
      <c r="AL92" s="156"/>
      <c r="AM92" s="156"/>
      <c r="AN92" s="156"/>
      <c r="AO92" s="156"/>
      <c r="AP92" s="156"/>
      <c r="AQ92" s="156"/>
      <c r="AR92" s="156"/>
      <c r="AS92" s="140">
        <f t="shared" si="3"/>
        <v>0</v>
      </c>
      <c r="AT92" s="140">
        <f t="shared" si="4"/>
        <v>0</v>
      </c>
      <c r="AU92" s="156"/>
      <c r="AV92" s="140">
        <f t="shared" si="5"/>
        <v>0</v>
      </c>
      <c r="AW92" s="156"/>
      <c r="AX92" s="156"/>
    </row>
    <row r="93" s="209" customFormat="1" customHeight="1" spans="1:50">
      <c r="A93" s="199" t="s">
        <v>1642</v>
      </c>
      <c r="B93" s="199" t="s">
        <v>53</v>
      </c>
      <c r="C93" s="199" t="s">
        <v>1460</v>
      </c>
      <c r="D93" s="199" t="s">
        <v>1643</v>
      </c>
      <c r="E93" s="144" t="s">
        <v>1644</v>
      </c>
      <c r="F93" s="144" t="s">
        <v>1645</v>
      </c>
      <c r="G93" s="143" t="s">
        <v>1646</v>
      </c>
      <c r="H93" s="143"/>
      <c r="I93" s="143"/>
      <c r="J93" s="144" t="s">
        <v>1647</v>
      </c>
      <c r="K93" s="143" t="s">
        <v>1648</v>
      </c>
      <c r="L93" s="144" t="s">
        <v>1649</v>
      </c>
      <c r="M93" s="144" t="s">
        <v>1007</v>
      </c>
      <c r="N93" s="143"/>
      <c r="O93" s="144" t="s">
        <v>1650</v>
      </c>
      <c r="P93" s="144" t="s">
        <v>1651</v>
      </c>
      <c r="Q93" s="144" t="s">
        <v>1652</v>
      </c>
      <c r="R93" s="143" t="s">
        <v>1653</v>
      </c>
      <c r="S93" s="142" t="s">
        <v>1654</v>
      </c>
      <c r="T93" s="144" t="s">
        <v>1655</v>
      </c>
      <c r="U93" s="141"/>
      <c r="V93" s="144" t="s">
        <v>392</v>
      </c>
      <c r="W93" s="144" t="s">
        <v>1657</v>
      </c>
      <c r="X93" s="143"/>
      <c r="Y93" s="143"/>
      <c r="Z93" s="144" t="s">
        <v>1658</v>
      </c>
      <c r="AA93" s="156"/>
      <c r="AB93" s="156"/>
      <c r="AC93" s="156"/>
      <c r="AD93" s="156"/>
      <c r="AE93" s="156"/>
      <c r="AF93" s="156"/>
      <c r="AG93" s="156"/>
      <c r="AH93" s="156"/>
      <c r="AI93" s="156"/>
      <c r="AJ93" s="156"/>
      <c r="AK93" s="156"/>
      <c r="AL93" s="156"/>
      <c r="AM93" s="156"/>
      <c r="AN93" s="156"/>
      <c r="AO93" s="156"/>
      <c r="AP93" s="156"/>
      <c r="AQ93" s="156"/>
      <c r="AR93" s="156"/>
      <c r="AS93" s="140">
        <f t="shared" si="3"/>
        <v>1</v>
      </c>
      <c r="AT93" s="140">
        <f t="shared" si="4"/>
        <v>2</v>
      </c>
      <c r="AU93" s="156"/>
      <c r="AV93" s="140">
        <f t="shared" si="5"/>
        <v>0.125</v>
      </c>
      <c r="AW93" s="156"/>
      <c r="AX93" s="156"/>
    </row>
    <row r="94" s="209" customFormat="1" customHeight="1" spans="1:50">
      <c r="A94" s="199" t="s">
        <v>1659</v>
      </c>
      <c r="B94" s="199" t="s">
        <v>53</v>
      </c>
      <c r="C94" s="199" t="s">
        <v>1460</v>
      </c>
      <c r="D94" s="199" t="s">
        <v>1481</v>
      </c>
      <c r="E94" s="143"/>
      <c r="F94" s="143"/>
      <c r="G94" s="143"/>
      <c r="H94" s="143"/>
      <c r="I94" s="143"/>
      <c r="J94" s="143"/>
      <c r="K94" s="143"/>
      <c r="L94" s="143"/>
      <c r="M94" s="143"/>
      <c r="N94" s="143"/>
      <c r="O94" s="143"/>
      <c r="P94" s="143"/>
      <c r="Q94" s="143"/>
      <c r="R94" s="143"/>
      <c r="S94" s="143"/>
      <c r="T94" s="143"/>
      <c r="U94" s="143"/>
      <c r="V94" s="143"/>
      <c r="W94" s="143"/>
      <c r="X94" s="143"/>
      <c r="Y94" s="143"/>
      <c r="Z94" s="143"/>
      <c r="AA94" s="156"/>
      <c r="AB94" s="156"/>
      <c r="AC94" s="156"/>
      <c r="AD94" s="156"/>
      <c r="AE94" s="156"/>
      <c r="AF94" s="156"/>
      <c r="AG94" s="156"/>
      <c r="AH94" s="156"/>
      <c r="AI94" s="156"/>
      <c r="AJ94" s="156"/>
      <c r="AK94" s="156"/>
      <c r="AL94" s="156"/>
      <c r="AM94" s="156"/>
      <c r="AN94" s="156"/>
      <c r="AO94" s="156"/>
      <c r="AP94" s="156"/>
      <c r="AQ94" s="156"/>
      <c r="AR94" s="156"/>
      <c r="AS94" s="140">
        <f t="shared" si="3"/>
        <v>0</v>
      </c>
      <c r="AT94" s="140">
        <f t="shared" si="4"/>
        <v>0</v>
      </c>
      <c r="AU94" s="156"/>
      <c r="AV94" s="140">
        <f t="shared" si="5"/>
        <v>0</v>
      </c>
      <c r="AW94" s="156"/>
      <c r="AX94" s="156"/>
    </row>
    <row r="95" s="209" customFormat="1" customHeight="1" spans="1:50">
      <c r="A95" s="199" t="s">
        <v>1660</v>
      </c>
      <c r="B95" s="199" t="s">
        <v>53</v>
      </c>
      <c r="C95" s="199" t="s">
        <v>1460</v>
      </c>
      <c r="D95" s="199" t="s">
        <v>1481</v>
      </c>
      <c r="E95" s="142" t="s">
        <v>1661</v>
      </c>
      <c r="F95" s="142" t="s">
        <v>1662</v>
      </c>
      <c r="G95" s="142" t="s">
        <v>1664</v>
      </c>
      <c r="H95" s="141"/>
      <c r="I95" s="142" t="s">
        <v>1665</v>
      </c>
      <c r="J95" s="142" t="s">
        <v>1666</v>
      </c>
      <c r="K95" s="142" t="s">
        <v>1667</v>
      </c>
      <c r="L95" s="142" t="s">
        <v>1669</v>
      </c>
      <c r="M95" s="142" t="s">
        <v>1670</v>
      </c>
      <c r="N95" s="143"/>
      <c r="O95" s="143"/>
      <c r="P95" s="141"/>
      <c r="Q95" s="142" t="s">
        <v>1594</v>
      </c>
      <c r="R95" s="144"/>
      <c r="S95" s="144"/>
      <c r="T95" s="144"/>
      <c r="U95" s="144"/>
      <c r="V95" s="144"/>
      <c r="W95" s="144"/>
      <c r="X95" s="144"/>
      <c r="Y95" s="144"/>
      <c r="Z95" s="144"/>
      <c r="AA95" s="156"/>
      <c r="AB95" s="156"/>
      <c r="AC95" s="156"/>
      <c r="AD95" s="156"/>
      <c r="AE95" s="156"/>
      <c r="AF95" s="156"/>
      <c r="AG95" s="156"/>
      <c r="AH95" s="156"/>
      <c r="AI95" s="156"/>
      <c r="AJ95" s="156"/>
      <c r="AK95" s="156"/>
      <c r="AL95" s="156"/>
      <c r="AM95" s="156"/>
      <c r="AN95" s="156"/>
      <c r="AO95" s="156"/>
      <c r="AP95" s="156"/>
      <c r="AQ95" s="156"/>
      <c r="AR95" s="156"/>
      <c r="AS95" s="140">
        <f t="shared" si="3"/>
        <v>0</v>
      </c>
      <c r="AT95" s="140">
        <f t="shared" si="4"/>
        <v>0</v>
      </c>
      <c r="AU95" s="156"/>
      <c r="AV95" s="140">
        <f t="shared" si="5"/>
        <v>0</v>
      </c>
      <c r="AW95" s="156"/>
      <c r="AX95" s="156"/>
    </row>
    <row r="96" s="209" customFormat="1" customHeight="1" spans="1:50">
      <c r="A96" s="199" t="s">
        <v>1672</v>
      </c>
      <c r="B96" s="199" t="s">
        <v>53</v>
      </c>
      <c r="C96" s="199" t="s">
        <v>1460</v>
      </c>
      <c r="D96" s="199" t="s">
        <v>1619</v>
      </c>
      <c r="E96" s="143"/>
      <c r="F96" s="143"/>
      <c r="G96" s="144" t="s">
        <v>648</v>
      </c>
      <c r="H96" s="141"/>
      <c r="I96" s="144" t="s">
        <v>1636</v>
      </c>
      <c r="J96" s="142" t="s">
        <v>1675</v>
      </c>
      <c r="K96" s="142" t="s">
        <v>1676</v>
      </c>
      <c r="L96" s="141"/>
      <c r="M96" s="141"/>
      <c r="N96" s="142" t="s">
        <v>1677</v>
      </c>
      <c r="O96" s="142" t="s">
        <v>1678</v>
      </c>
      <c r="P96" s="142" t="s">
        <v>1679</v>
      </c>
      <c r="Q96" s="141"/>
      <c r="R96" s="141"/>
      <c r="S96" s="142" t="s">
        <v>1674</v>
      </c>
      <c r="T96" s="142" t="s">
        <v>1681</v>
      </c>
      <c r="U96" s="142" t="s">
        <v>1682</v>
      </c>
      <c r="V96" s="141"/>
      <c r="W96" s="141"/>
      <c r="X96" s="143"/>
      <c r="Y96" s="143"/>
      <c r="Z96" s="142" t="s">
        <v>1684</v>
      </c>
      <c r="AA96" s="156"/>
      <c r="AB96" s="156"/>
      <c r="AC96" s="156"/>
      <c r="AD96" s="156"/>
      <c r="AE96" s="156"/>
      <c r="AF96" s="156"/>
      <c r="AG96" s="156"/>
      <c r="AH96" s="156"/>
      <c r="AI96" s="156"/>
      <c r="AJ96" s="156"/>
      <c r="AK96" s="156"/>
      <c r="AL96" s="156"/>
      <c r="AM96" s="156"/>
      <c r="AN96" s="156"/>
      <c r="AO96" s="156"/>
      <c r="AP96" s="156"/>
      <c r="AQ96" s="156"/>
      <c r="AR96" s="156"/>
      <c r="AS96" s="140">
        <f t="shared" si="3"/>
        <v>0</v>
      </c>
      <c r="AT96" s="140">
        <f t="shared" si="4"/>
        <v>0</v>
      </c>
      <c r="AU96" s="156"/>
      <c r="AV96" s="140">
        <f t="shared" si="5"/>
        <v>0</v>
      </c>
      <c r="AW96" s="156"/>
      <c r="AX96" s="156"/>
    </row>
    <row r="97" s="209" customFormat="1" customHeight="1" spans="1:50">
      <c r="A97" s="199" t="s">
        <v>1686</v>
      </c>
      <c r="B97" s="199" t="s">
        <v>53</v>
      </c>
      <c r="C97" s="199" t="s">
        <v>1460</v>
      </c>
      <c r="D97" s="199" t="s">
        <v>1619</v>
      </c>
      <c r="E97" s="142" t="s">
        <v>1687</v>
      </c>
      <c r="F97" s="141"/>
      <c r="G97" s="144" t="s">
        <v>1689</v>
      </c>
      <c r="H97" s="142" t="s">
        <v>1690</v>
      </c>
      <c r="I97" s="142" t="s">
        <v>1691</v>
      </c>
      <c r="J97" s="142" t="s">
        <v>1692</v>
      </c>
      <c r="K97" s="141"/>
      <c r="L97" s="144" t="s">
        <v>1607</v>
      </c>
      <c r="M97" s="144" t="s">
        <v>1694</v>
      </c>
      <c r="N97" s="144" t="s">
        <v>1638</v>
      </c>
      <c r="O97" s="144" t="s">
        <v>805</v>
      </c>
      <c r="P97" s="141"/>
      <c r="Q97" s="144" t="s">
        <v>1641</v>
      </c>
      <c r="R97" s="144" t="s">
        <v>1696</v>
      </c>
      <c r="S97" s="144" t="s">
        <v>1697</v>
      </c>
      <c r="T97" s="142" t="s">
        <v>1698</v>
      </c>
      <c r="U97" s="142" t="s">
        <v>1699</v>
      </c>
      <c r="V97" s="142" t="s">
        <v>1700</v>
      </c>
      <c r="W97" s="142" t="s">
        <v>1701</v>
      </c>
      <c r="X97" s="141"/>
      <c r="Y97" s="141"/>
      <c r="Z97" s="141"/>
      <c r="AA97" s="156"/>
      <c r="AB97" s="156"/>
      <c r="AC97" s="156"/>
      <c r="AD97" s="156"/>
      <c r="AE97" s="156"/>
      <c r="AF97" s="156"/>
      <c r="AG97" s="156"/>
      <c r="AH97" s="156"/>
      <c r="AI97" s="156"/>
      <c r="AJ97" s="156"/>
      <c r="AK97" s="156"/>
      <c r="AL97" s="156"/>
      <c r="AM97" s="156"/>
      <c r="AN97" s="156"/>
      <c r="AO97" s="156"/>
      <c r="AP97" s="156"/>
      <c r="AQ97" s="156"/>
      <c r="AR97" s="156"/>
      <c r="AS97" s="140">
        <f t="shared" si="3"/>
        <v>0</v>
      </c>
      <c r="AT97" s="140">
        <f t="shared" si="4"/>
        <v>0</v>
      </c>
      <c r="AU97" s="156"/>
      <c r="AV97" s="140">
        <f t="shared" si="5"/>
        <v>0</v>
      </c>
      <c r="AW97" s="156"/>
      <c r="AX97" s="156"/>
    </row>
    <row r="98" s="209" customFormat="1" customHeight="1" spans="1:50">
      <c r="A98" s="199" t="s">
        <v>1702</v>
      </c>
      <c r="B98" s="199" t="s">
        <v>53</v>
      </c>
      <c r="C98" s="199" t="s">
        <v>1460</v>
      </c>
      <c r="D98" s="199" t="s">
        <v>1703</v>
      </c>
      <c r="E98" s="143" t="s">
        <v>1704</v>
      </c>
      <c r="F98" s="143" t="s">
        <v>1705</v>
      </c>
      <c r="G98" s="143"/>
      <c r="H98" s="143" t="s">
        <v>1706</v>
      </c>
      <c r="I98" s="143" t="s">
        <v>1707</v>
      </c>
      <c r="J98" s="143" t="s">
        <v>1708</v>
      </c>
      <c r="K98" s="143"/>
      <c r="L98" s="143" t="s">
        <v>1709</v>
      </c>
      <c r="M98" s="142" t="s">
        <v>1710</v>
      </c>
      <c r="N98" s="143" t="s">
        <v>1711</v>
      </c>
      <c r="O98" s="142" t="s">
        <v>1712</v>
      </c>
      <c r="P98" s="142" t="s">
        <v>1713</v>
      </c>
      <c r="Q98" s="143"/>
      <c r="R98" s="143"/>
      <c r="S98" s="142" t="s">
        <v>1714</v>
      </c>
      <c r="T98" s="143" t="s">
        <v>387</v>
      </c>
      <c r="U98" s="142" t="s">
        <v>1715</v>
      </c>
      <c r="V98" s="144" t="s">
        <v>1716</v>
      </c>
      <c r="W98" s="142" t="s">
        <v>1717</v>
      </c>
      <c r="X98" s="142" t="s">
        <v>1718</v>
      </c>
      <c r="Y98" s="142" t="s">
        <v>1719</v>
      </c>
      <c r="Z98" s="143"/>
      <c r="AA98" s="156"/>
      <c r="AB98" s="156"/>
      <c r="AC98" s="156"/>
      <c r="AD98" s="156"/>
      <c r="AE98" s="156"/>
      <c r="AF98" s="156"/>
      <c r="AG98" s="156"/>
      <c r="AH98" s="156"/>
      <c r="AI98" s="156"/>
      <c r="AJ98" s="156"/>
      <c r="AK98" s="156"/>
      <c r="AL98" s="156"/>
      <c r="AM98" s="156"/>
      <c r="AN98" s="156"/>
      <c r="AO98" s="156"/>
      <c r="AP98" s="156"/>
      <c r="AQ98" s="156"/>
      <c r="AR98" s="156"/>
      <c r="AS98" s="140">
        <f t="shared" si="3"/>
        <v>2</v>
      </c>
      <c r="AT98" s="140">
        <f t="shared" si="4"/>
        <v>3</v>
      </c>
      <c r="AU98" s="156"/>
      <c r="AV98" s="140">
        <f t="shared" si="5"/>
        <v>0.25</v>
      </c>
      <c r="AW98" s="156"/>
      <c r="AX98" s="156"/>
    </row>
    <row r="99" s="209" customFormat="1" customHeight="1" spans="1:50">
      <c r="A99" s="199" t="s">
        <v>1720</v>
      </c>
      <c r="B99" s="199" t="s">
        <v>53</v>
      </c>
      <c r="C99" s="199" t="s">
        <v>1460</v>
      </c>
      <c r="D99" s="199" t="s">
        <v>1461</v>
      </c>
      <c r="E99" s="144" t="s">
        <v>1721</v>
      </c>
      <c r="F99" s="141"/>
      <c r="G99" s="144" t="s">
        <v>1723</v>
      </c>
      <c r="H99" s="142" t="s">
        <v>1724</v>
      </c>
      <c r="I99" s="142" t="s">
        <v>1725</v>
      </c>
      <c r="J99" s="142" t="s">
        <v>1664</v>
      </c>
      <c r="K99" s="141"/>
      <c r="L99" s="144" t="s">
        <v>714</v>
      </c>
      <c r="M99" s="144" t="s">
        <v>1693</v>
      </c>
      <c r="N99" s="144" t="s">
        <v>1727</v>
      </c>
      <c r="O99" s="144" t="s">
        <v>1728</v>
      </c>
      <c r="P99" s="141"/>
      <c r="Q99" s="144" t="s">
        <v>1729</v>
      </c>
      <c r="R99" s="142" t="s">
        <v>1514</v>
      </c>
      <c r="S99" s="142" t="s">
        <v>1730</v>
      </c>
      <c r="T99" s="142" t="s">
        <v>1731</v>
      </c>
      <c r="U99" s="141"/>
      <c r="V99" s="142" t="s">
        <v>1664</v>
      </c>
      <c r="W99" s="142" t="s">
        <v>1670</v>
      </c>
      <c r="X99" s="142" t="s">
        <v>1732</v>
      </c>
      <c r="Y99" s="142" t="s">
        <v>1733</v>
      </c>
      <c r="Z99" s="141"/>
      <c r="AA99" s="156"/>
      <c r="AB99" s="156"/>
      <c r="AC99" s="156"/>
      <c r="AD99" s="156"/>
      <c r="AE99" s="156"/>
      <c r="AF99" s="156"/>
      <c r="AG99" s="156"/>
      <c r="AH99" s="156"/>
      <c r="AI99" s="156"/>
      <c r="AJ99" s="156"/>
      <c r="AK99" s="156"/>
      <c r="AL99" s="156"/>
      <c r="AM99" s="156"/>
      <c r="AN99" s="156"/>
      <c r="AO99" s="156"/>
      <c r="AP99" s="156"/>
      <c r="AQ99" s="156"/>
      <c r="AR99" s="156"/>
      <c r="AS99" s="140">
        <f t="shared" si="3"/>
        <v>0</v>
      </c>
      <c r="AT99" s="140">
        <f t="shared" si="4"/>
        <v>0</v>
      </c>
      <c r="AU99" s="156"/>
      <c r="AV99" s="140">
        <f t="shared" si="5"/>
        <v>0</v>
      </c>
      <c r="AW99" s="156"/>
      <c r="AX99" s="156"/>
    </row>
    <row r="100" s="209" customFormat="1" customHeight="1" spans="1:50">
      <c r="A100" s="199" t="s">
        <v>1734</v>
      </c>
      <c r="B100" s="199" t="s">
        <v>53</v>
      </c>
      <c r="C100" s="199" t="s">
        <v>1460</v>
      </c>
      <c r="D100" s="199" t="s">
        <v>1461</v>
      </c>
      <c r="E100" s="142" t="s">
        <v>1735</v>
      </c>
      <c r="F100" s="143"/>
      <c r="G100" s="141"/>
      <c r="H100" s="141"/>
      <c r="I100" s="144" t="s">
        <v>1737</v>
      </c>
      <c r="J100" s="144" t="s">
        <v>1738</v>
      </c>
      <c r="K100" s="142" t="s">
        <v>1739</v>
      </c>
      <c r="L100" s="142" t="s">
        <v>1742</v>
      </c>
      <c r="M100" s="142" t="s">
        <v>1743</v>
      </c>
      <c r="N100" s="142" t="s">
        <v>1744</v>
      </c>
      <c r="O100" s="142" t="s">
        <v>1745</v>
      </c>
      <c r="P100" s="142" t="s">
        <v>1055</v>
      </c>
      <c r="Q100" s="141"/>
      <c r="R100" s="141"/>
      <c r="S100" s="141"/>
      <c r="T100" s="141"/>
      <c r="U100" s="142" t="s">
        <v>1748</v>
      </c>
      <c r="V100" s="142" t="s">
        <v>1751</v>
      </c>
      <c r="W100" s="142" t="s">
        <v>1752</v>
      </c>
      <c r="X100" s="141"/>
      <c r="Y100" s="141"/>
      <c r="Z100" s="144" t="s">
        <v>1753</v>
      </c>
      <c r="AA100" s="156"/>
      <c r="AB100" s="156"/>
      <c r="AC100" s="156"/>
      <c r="AD100" s="156"/>
      <c r="AE100" s="156"/>
      <c r="AF100" s="156"/>
      <c r="AG100" s="156"/>
      <c r="AH100" s="156"/>
      <c r="AI100" s="156"/>
      <c r="AJ100" s="156"/>
      <c r="AK100" s="156"/>
      <c r="AL100" s="156"/>
      <c r="AM100" s="156"/>
      <c r="AN100" s="156"/>
      <c r="AO100" s="156"/>
      <c r="AP100" s="156"/>
      <c r="AQ100" s="156"/>
      <c r="AR100" s="156"/>
      <c r="AS100" s="140">
        <f t="shared" si="3"/>
        <v>0</v>
      </c>
      <c r="AT100" s="140">
        <f t="shared" si="4"/>
        <v>0</v>
      </c>
      <c r="AU100" s="156"/>
      <c r="AV100" s="140">
        <f t="shared" si="5"/>
        <v>0</v>
      </c>
      <c r="AW100" s="156"/>
      <c r="AX100" s="156"/>
    </row>
    <row r="101" s="209" customFormat="1" customHeight="1" spans="1:50">
      <c r="A101" s="199" t="s">
        <v>1755</v>
      </c>
      <c r="B101" s="199" t="s">
        <v>53</v>
      </c>
      <c r="C101" s="199" t="s">
        <v>1460</v>
      </c>
      <c r="D101" s="199" t="s">
        <v>1481</v>
      </c>
      <c r="E101" s="142" t="s">
        <v>1756</v>
      </c>
      <c r="F101" s="141"/>
      <c r="G101" s="144" t="s">
        <v>1758</v>
      </c>
      <c r="H101" s="144" t="s">
        <v>1759</v>
      </c>
      <c r="I101" s="144" t="s">
        <v>1760</v>
      </c>
      <c r="J101" s="144" t="s">
        <v>1544</v>
      </c>
      <c r="K101" s="141"/>
      <c r="L101" s="142" t="s">
        <v>1762</v>
      </c>
      <c r="M101" s="142" t="s">
        <v>1763</v>
      </c>
      <c r="N101" s="142" t="s">
        <v>1764</v>
      </c>
      <c r="O101" s="141"/>
      <c r="P101" s="141"/>
      <c r="Q101" s="142" t="s">
        <v>1766</v>
      </c>
      <c r="R101" s="144" t="s">
        <v>1767</v>
      </c>
      <c r="S101" s="144" t="s">
        <v>1768</v>
      </c>
      <c r="T101" s="141"/>
      <c r="U101" s="141"/>
      <c r="V101" s="142" t="s">
        <v>1769</v>
      </c>
      <c r="W101" s="142" t="s">
        <v>1770</v>
      </c>
      <c r="X101" s="142" t="s">
        <v>1519</v>
      </c>
      <c r="Y101" s="142" t="s">
        <v>1771</v>
      </c>
      <c r="Z101" s="141"/>
      <c r="AA101" s="156"/>
      <c r="AB101" s="156"/>
      <c r="AC101" s="156"/>
      <c r="AD101" s="156"/>
      <c r="AE101" s="156"/>
      <c r="AF101" s="156"/>
      <c r="AG101" s="156"/>
      <c r="AH101" s="156"/>
      <c r="AI101" s="156"/>
      <c r="AJ101" s="156"/>
      <c r="AK101" s="156"/>
      <c r="AL101" s="156"/>
      <c r="AM101" s="156"/>
      <c r="AN101" s="156"/>
      <c r="AO101" s="156"/>
      <c r="AP101" s="156"/>
      <c r="AQ101" s="156"/>
      <c r="AR101" s="156"/>
      <c r="AS101" s="140">
        <f t="shared" si="3"/>
        <v>0</v>
      </c>
      <c r="AT101" s="140">
        <f t="shared" si="4"/>
        <v>0</v>
      </c>
      <c r="AU101" s="156"/>
      <c r="AV101" s="140">
        <f t="shared" si="5"/>
        <v>0</v>
      </c>
      <c r="AW101" s="156"/>
      <c r="AX101" s="156"/>
    </row>
    <row r="102" s="209" customFormat="1" customHeight="1" spans="1:50">
      <c r="A102" s="199" t="s">
        <v>1772</v>
      </c>
      <c r="B102" s="199" t="s">
        <v>53</v>
      </c>
      <c r="C102" s="199" t="s">
        <v>1773</v>
      </c>
      <c r="D102" s="199" t="s">
        <v>1774</v>
      </c>
      <c r="E102" s="144" t="s">
        <v>1775</v>
      </c>
      <c r="F102" s="144" t="s">
        <v>1776</v>
      </c>
      <c r="G102" s="144" t="s">
        <v>1143</v>
      </c>
      <c r="H102" s="144" t="s">
        <v>1777</v>
      </c>
      <c r="I102" s="144" t="s">
        <v>1778</v>
      </c>
      <c r="J102" s="144" t="s">
        <v>1779</v>
      </c>
      <c r="K102" s="155" t="s">
        <v>1780</v>
      </c>
      <c r="L102" s="144" t="s">
        <v>1781</v>
      </c>
      <c r="M102" s="144" t="s">
        <v>1782</v>
      </c>
      <c r="N102" s="144" t="s">
        <v>1783</v>
      </c>
      <c r="O102" s="144" t="s">
        <v>1784</v>
      </c>
      <c r="P102" s="144" t="s">
        <v>1785</v>
      </c>
      <c r="Q102" s="144" t="s">
        <v>1786</v>
      </c>
      <c r="R102" s="155" t="s">
        <v>1787</v>
      </c>
      <c r="S102" s="144" t="s">
        <v>1788</v>
      </c>
      <c r="T102" s="144" t="s">
        <v>1789</v>
      </c>
      <c r="U102" s="144" t="s">
        <v>1790</v>
      </c>
      <c r="V102" s="155" t="s">
        <v>1791</v>
      </c>
      <c r="W102" s="144" t="s">
        <v>1792</v>
      </c>
      <c r="X102" s="144" t="s">
        <v>1793</v>
      </c>
      <c r="Y102" s="144" t="s">
        <v>1794</v>
      </c>
      <c r="Z102" s="144" t="s">
        <v>1795</v>
      </c>
      <c r="AA102" s="156"/>
      <c r="AB102" s="156"/>
      <c r="AC102" s="156"/>
      <c r="AD102" s="156"/>
      <c r="AE102" s="156"/>
      <c r="AF102" s="156"/>
      <c r="AG102" s="156"/>
      <c r="AH102" s="156"/>
      <c r="AI102" s="156"/>
      <c r="AJ102" s="156"/>
      <c r="AK102" s="156"/>
      <c r="AL102" s="156"/>
      <c r="AM102" s="156"/>
      <c r="AN102" s="156"/>
      <c r="AO102" s="156"/>
      <c r="AP102" s="156"/>
      <c r="AQ102" s="156"/>
      <c r="AR102" s="156"/>
      <c r="AS102" s="140">
        <f t="shared" si="3"/>
        <v>3</v>
      </c>
      <c r="AT102" s="140">
        <f t="shared" si="4"/>
        <v>13</v>
      </c>
      <c r="AU102" s="156"/>
      <c r="AV102" s="140">
        <f t="shared" si="5"/>
        <v>0</v>
      </c>
      <c r="AW102" s="156"/>
      <c r="AX102" s="156"/>
    </row>
    <row r="103" s="209" customFormat="1" customHeight="1" spans="1:50">
      <c r="A103" s="199" t="s">
        <v>1796</v>
      </c>
      <c r="B103" s="199" t="s">
        <v>53</v>
      </c>
      <c r="C103" s="199" t="s">
        <v>1797</v>
      </c>
      <c r="D103" s="199" t="s">
        <v>1798</v>
      </c>
      <c r="E103" s="144" t="s">
        <v>319</v>
      </c>
      <c r="F103" s="144" t="s">
        <v>1140</v>
      </c>
      <c r="G103" s="144" t="s">
        <v>1799</v>
      </c>
      <c r="H103" s="144" t="s">
        <v>1800</v>
      </c>
      <c r="I103" s="143"/>
      <c r="J103" s="144" t="s">
        <v>1150</v>
      </c>
      <c r="K103" s="144" t="s">
        <v>1801</v>
      </c>
      <c r="L103" s="144" t="s">
        <v>1802</v>
      </c>
      <c r="M103" s="144" t="s">
        <v>1803</v>
      </c>
      <c r="N103" s="144" t="s">
        <v>1804</v>
      </c>
      <c r="O103" s="144" t="s">
        <v>1805</v>
      </c>
      <c r="P103" s="144" t="s">
        <v>1800</v>
      </c>
      <c r="Q103" s="144" t="s">
        <v>1806</v>
      </c>
      <c r="R103" s="144" t="s">
        <v>1150</v>
      </c>
      <c r="S103" s="144" t="s">
        <v>1807</v>
      </c>
      <c r="T103" s="144" t="s">
        <v>1808</v>
      </c>
      <c r="U103" s="144" t="s">
        <v>1809</v>
      </c>
      <c r="V103" s="144" t="s">
        <v>948</v>
      </c>
      <c r="W103" s="144" t="s">
        <v>1799</v>
      </c>
      <c r="X103" s="144" t="s">
        <v>1810</v>
      </c>
      <c r="Y103" s="144" t="s">
        <v>1811</v>
      </c>
      <c r="Z103" s="144" t="s">
        <v>1812</v>
      </c>
      <c r="AA103" s="156"/>
      <c r="AB103" s="156"/>
      <c r="AC103" s="156"/>
      <c r="AD103" s="156"/>
      <c r="AE103" s="156"/>
      <c r="AF103" s="156"/>
      <c r="AG103" s="156"/>
      <c r="AH103" s="156"/>
      <c r="AI103" s="156"/>
      <c r="AJ103" s="156"/>
      <c r="AK103" s="156"/>
      <c r="AL103" s="156"/>
      <c r="AM103" s="156"/>
      <c r="AN103" s="156"/>
      <c r="AO103" s="156"/>
      <c r="AP103" s="156"/>
      <c r="AQ103" s="156"/>
      <c r="AR103" s="156"/>
      <c r="AS103" s="140">
        <f t="shared" si="3"/>
        <v>1</v>
      </c>
      <c r="AT103" s="140">
        <f t="shared" si="4"/>
        <v>1</v>
      </c>
      <c r="AU103" s="156"/>
      <c r="AV103" s="140">
        <f t="shared" si="5"/>
        <v>0</v>
      </c>
      <c r="AW103" s="156"/>
      <c r="AX103" s="156"/>
    </row>
    <row r="104" s="209" customFormat="1" customHeight="1" spans="1:50">
      <c r="A104" s="199" t="s">
        <v>1813</v>
      </c>
      <c r="B104" s="199" t="s">
        <v>53</v>
      </c>
      <c r="C104" s="199" t="s">
        <v>1797</v>
      </c>
      <c r="D104" s="199" t="s">
        <v>1798</v>
      </c>
      <c r="E104" s="144" t="s">
        <v>319</v>
      </c>
      <c r="F104" s="144" t="s">
        <v>1814</v>
      </c>
      <c r="G104" s="144" t="s">
        <v>393</v>
      </c>
      <c r="H104" s="144" t="s">
        <v>1800</v>
      </c>
      <c r="I104" s="144" t="s">
        <v>1815</v>
      </c>
      <c r="J104" s="144" t="s">
        <v>1816</v>
      </c>
      <c r="K104" s="144" t="s">
        <v>1801</v>
      </c>
      <c r="L104" s="144" t="s">
        <v>1817</v>
      </c>
      <c r="M104" s="144" t="s">
        <v>1818</v>
      </c>
      <c r="N104" s="144" t="s">
        <v>1804</v>
      </c>
      <c r="O104" s="144" t="s">
        <v>1805</v>
      </c>
      <c r="P104" s="143"/>
      <c r="Q104" s="144" t="s">
        <v>1806</v>
      </c>
      <c r="R104" s="144" t="s">
        <v>1150</v>
      </c>
      <c r="S104" s="144" t="s">
        <v>1807</v>
      </c>
      <c r="T104" s="144" t="s">
        <v>1808</v>
      </c>
      <c r="U104" s="144" t="s">
        <v>1288</v>
      </c>
      <c r="V104" s="144" t="s">
        <v>1819</v>
      </c>
      <c r="W104" s="144" t="s">
        <v>1820</v>
      </c>
      <c r="X104" s="144" t="s">
        <v>1810</v>
      </c>
      <c r="Y104" s="144" t="s">
        <v>1811</v>
      </c>
      <c r="Z104" s="144" t="s">
        <v>1812</v>
      </c>
      <c r="AA104" s="156"/>
      <c r="AB104" s="156"/>
      <c r="AC104" s="156"/>
      <c r="AD104" s="156"/>
      <c r="AE104" s="156"/>
      <c r="AF104" s="156"/>
      <c r="AG104" s="156"/>
      <c r="AH104" s="156"/>
      <c r="AI104" s="156"/>
      <c r="AJ104" s="156"/>
      <c r="AK104" s="156"/>
      <c r="AL104" s="156"/>
      <c r="AM104" s="156"/>
      <c r="AN104" s="156"/>
      <c r="AO104" s="156"/>
      <c r="AP104" s="156"/>
      <c r="AQ104" s="156"/>
      <c r="AR104" s="156"/>
      <c r="AS104" s="140">
        <f t="shared" si="3"/>
        <v>1</v>
      </c>
      <c r="AT104" s="140">
        <f t="shared" si="4"/>
        <v>1</v>
      </c>
      <c r="AU104" s="156"/>
      <c r="AV104" s="140">
        <f t="shared" si="5"/>
        <v>0</v>
      </c>
      <c r="AW104" s="156"/>
      <c r="AX104" s="156"/>
    </row>
    <row r="105" s="209" customFormat="1" customHeight="1" spans="1:50">
      <c r="A105" s="199" t="s">
        <v>1821</v>
      </c>
      <c r="B105" s="199" t="s">
        <v>53</v>
      </c>
      <c r="C105" s="199" t="s">
        <v>1822</v>
      </c>
      <c r="D105" s="199" t="s">
        <v>1823</v>
      </c>
      <c r="E105" s="144" t="s">
        <v>1824</v>
      </c>
      <c r="F105" s="144" t="s">
        <v>1825</v>
      </c>
      <c r="G105" s="144" t="s">
        <v>1826</v>
      </c>
      <c r="H105" s="144" t="s">
        <v>1827</v>
      </c>
      <c r="I105" s="144" t="s">
        <v>1828</v>
      </c>
      <c r="J105" s="144" t="s">
        <v>1829</v>
      </c>
      <c r="K105" s="144" t="s">
        <v>595</v>
      </c>
      <c r="L105" s="144" t="s">
        <v>1817</v>
      </c>
      <c r="M105" s="144" t="s">
        <v>1830</v>
      </c>
      <c r="N105" s="144" t="s">
        <v>373</v>
      </c>
      <c r="O105" s="144" t="s">
        <v>1831</v>
      </c>
      <c r="P105" s="144" t="s">
        <v>650</v>
      </c>
      <c r="Q105" s="144" t="s">
        <v>1833</v>
      </c>
      <c r="R105" s="144" t="s">
        <v>386</v>
      </c>
      <c r="S105" s="144" t="s">
        <v>1834</v>
      </c>
      <c r="T105" s="144" t="s">
        <v>1835</v>
      </c>
      <c r="U105" s="144" t="s">
        <v>1836</v>
      </c>
      <c r="V105" s="144" t="s">
        <v>143</v>
      </c>
      <c r="W105" s="144" t="s">
        <v>1151</v>
      </c>
      <c r="X105" s="144" t="s">
        <v>1837</v>
      </c>
      <c r="Y105" s="144" t="s">
        <v>1819</v>
      </c>
      <c r="Z105" s="144" t="s">
        <v>1838</v>
      </c>
      <c r="AA105" s="156"/>
      <c r="AB105" s="156"/>
      <c r="AC105" s="156"/>
      <c r="AD105" s="156"/>
      <c r="AE105" s="156"/>
      <c r="AF105" s="156"/>
      <c r="AG105" s="156"/>
      <c r="AH105" s="156"/>
      <c r="AI105" s="156"/>
      <c r="AJ105" s="156"/>
      <c r="AK105" s="156"/>
      <c r="AL105" s="156"/>
      <c r="AM105" s="156"/>
      <c r="AN105" s="156"/>
      <c r="AO105" s="156"/>
      <c r="AP105" s="156"/>
      <c r="AQ105" s="156"/>
      <c r="AR105" s="156"/>
      <c r="AS105" s="140">
        <f t="shared" si="3"/>
        <v>1</v>
      </c>
      <c r="AT105" s="140">
        <f t="shared" si="4"/>
        <v>3</v>
      </c>
      <c r="AU105" s="156"/>
      <c r="AV105" s="140">
        <f t="shared" si="5"/>
        <v>0</v>
      </c>
      <c r="AW105" s="156"/>
      <c r="AX105" s="156"/>
    </row>
    <row r="106" s="209" customFormat="1" customHeight="1" spans="1:50">
      <c r="A106" s="199" t="s">
        <v>1839</v>
      </c>
      <c r="B106" s="199" t="s">
        <v>53</v>
      </c>
      <c r="C106" s="199" t="s">
        <v>1840</v>
      </c>
      <c r="D106" s="199" t="s">
        <v>1841</v>
      </c>
      <c r="E106" s="144" t="s">
        <v>958</v>
      </c>
      <c r="F106" s="144" t="s">
        <v>1842</v>
      </c>
      <c r="G106" s="144" t="s">
        <v>833</v>
      </c>
      <c r="H106" s="144" t="s">
        <v>1843</v>
      </c>
      <c r="I106" s="144" t="s">
        <v>860</v>
      </c>
      <c r="J106" s="144" t="s">
        <v>497</v>
      </c>
      <c r="K106" s="144" t="s">
        <v>1844</v>
      </c>
      <c r="L106" s="144" t="s">
        <v>1845</v>
      </c>
      <c r="M106" s="144" t="s">
        <v>1846</v>
      </c>
      <c r="N106" s="144" t="s">
        <v>274</v>
      </c>
      <c r="O106" s="144" t="s">
        <v>1847</v>
      </c>
      <c r="P106" s="143"/>
      <c r="Q106" s="144" t="s">
        <v>289</v>
      </c>
      <c r="R106" s="144" t="s">
        <v>1848</v>
      </c>
      <c r="S106" s="144" t="s">
        <v>1849</v>
      </c>
      <c r="T106" s="144" t="s">
        <v>524</v>
      </c>
      <c r="U106" s="144" t="s">
        <v>1850</v>
      </c>
      <c r="V106" s="143"/>
      <c r="W106" s="144" t="s">
        <v>1851</v>
      </c>
      <c r="X106" s="144" t="s">
        <v>1852</v>
      </c>
      <c r="Y106" s="144" t="s">
        <v>1853</v>
      </c>
      <c r="Z106" s="144" t="s">
        <v>1854</v>
      </c>
      <c r="AA106" s="156"/>
      <c r="AB106" s="156"/>
      <c r="AC106" s="156"/>
      <c r="AD106" s="156"/>
      <c r="AE106" s="156"/>
      <c r="AF106" s="156"/>
      <c r="AG106" s="156"/>
      <c r="AH106" s="156"/>
      <c r="AI106" s="156"/>
      <c r="AJ106" s="156"/>
      <c r="AK106" s="156"/>
      <c r="AL106" s="156"/>
      <c r="AM106" s="156"/>
      <c r="AN106" s="156"/>
      <c r="AO106" s="156"/>
      <c r="AP106" s="156"/>
      <c r="AQ106" s="156"/>
      <c r="AR106" s="156"/>
      <c r="AS106" s="140">
        <f t="shared" si="3"/>
        <v>0</v>
      </c>
      <c r="AT106" s="140">
        <f t="shared" si="4"/>
        <v>0</v>
      </c>
      <c r="AU106" s="156"/>
      <c r="AV106" s="140">
        <f t="shared" si="5"/>
        <v>0</v>
      </c>
      <c r="AW106" s="156"/>
      <c r="AX106" s="156"/>
    </row>
    <row r="107" s="209" customFormat="1" customHeight="1" spans="1:50">
      <c r="A107" s="199" t="s">
        <v>1855</v>
      </c>
      <c r="B107" s="199" t="s">
        <v>53</v>
      </c>
      <c r="C107" s="199" t="s">
        <v>1840</v>
      </c>
      <c r="D107" s="199" t="s">
        <v>1856</v>
      </c>
      <c r="E107" s="144" t="s">
        <v>1857</v>
      </c>
      <c r="F107" s="144" t="s">
        <v>329</v>
      </c>
      <c r="G107" s="143" t="s">
        <v>1858</v>
      </c>
      <c r="H107" s="144" t="s">
        <v>1076</v>
      </c>
      <c r="I107" s="144" t="s">
        <v>1859</v>
      </c>
      <c r="J107" s="144" t="s">
        <v>1860</v>
      </c>
      <c r="K107" s="144" t="s">
        <v>346</v>
      </c>
      <c r="L107" s="144" t="s">
        <v>1861</v>
      </c>
      <c r="M107" s="143" t="s">
        <v>1862</v>
      </c>
      <c r="N107" s="143"/>
      <c r="O107" s="144" t="s">
        <v>1863</v>
      </c>
      <c r="P107" s="144" t="s">
        <v>389</v>
      </c>
      <c r="Q107" s="144" t="s">
        <v>383</v>
      </c>
      <c r="R107" s="144" t="s">
        <v>1291</v>
      </c>
      <c r="S107" s="144" t="s">
        <v>1860</v>
      </c>
      <c r="T107" s="143" t="s">
        <v>1864</v>
      </c>
      <c r="U107" s="144" t="s">
        <v>1865</v>
      </c>
      <c r="V107" s="143" t="s">
        <v>1864</v>
      </c>
      <c r="W107" s="144" t="s">
        <v>1866</v>
      </c>
      <c r="X107" s="144" t="s">
        <v>1867</v>
      </c>
      <c r="Y107" s="143" t="s">
        <v>1868</v>
      </c>
      <c r="Z107" s="144" t="s">
        <v>1869</v>
      </c>
      <c r="AA107" s="156"/>
      <c r="AB107" s="156"/>
      <c r="AC107" s="156"/>
      <c r="AD107" s="156"/>
      <c r="AE107" s="156"/>
      <c r="AF107" s="156"/>
      <c r="AG107" s="156"/>
      <c r="AH107" s="156"/>
      <c r="AI107" s="156"/>
      <c r="AJ107" s="156"/>
      <c r="AK107" s="156"/>
      <c r="AL107" s="156"/>
      <c r="AM107" s="156"/>
      <c r="AN107" s="156"/>
      <c r="AO107" s="156"/>
      <c r="AP107" s="156"/>
      <c r="AQ107" s="156"/>
      <c r="AR107" s="156"/>
      <c r="AS107" s="140">
        <f t="shared" si="3"/>
        <v>5</v>
      </c>
      <c r="AT107" s="140">
        <f t="shared" si="4"/>
        <v>6</v>
      </c>
      <c r="AU107" s="156"/>
      <c r="AV107" s="140">
        <f t="shared" si="5"/>
        <v>0.625</v>
      </c>
      <c r="AW107" s="156"/>
      <c r="AX107" s="156"/>
    </row>
    <row r="108" s="209" customFormat="1" customHeight="1" spans="1:50">
      <c r="A108" s="199" t="s">
        <v>1870</v>
      </c>
      <c r="B108" s="199" t="s">
        <v>53</v>
      </c>
      <c r="C108" s="199" t="s">
        <v>1871</v>
      </c>
      <c r="D108" s="199" t="s">
        <v>1872</v>
      </c>
      <c r="E108" s="144" t="s">
        <v>1873</v>
      </c>
      <c r="F108" s="144" t="s">
        <v>1874</v>
      </c>
      <c r="G108" s="144" t="s">
        <v>490</v>
      </c>
      <c r="H108" s="144" t="s">
        <v>696</v>
      </c>
      <c r="I108" s="144" t="s">
        <v>1570</v>
      </c>
      <c r="J108" s="143"/>
      <c r="K108" s="144" t="s">
        <v>1875</v>
      </c>
      <c r="L108" s="144" t="s">
        <v>1876</v>
      </c>
      <c r="M108" s="143"/>
      <c r="N108" s="144" t="s">
        <v>1877</v>
      </c>
      <c r="O108" s="144" t="s">
        <v>1878</v>
      </c>
      <c r="P108" s="144" t="s">
        <v>648</v>
      </c>
      <c r="Q108" s="144" t="s">
        <v>505</v>
      </c>
      <c r="R108" s="144" t="s">
        <v>1879</v>
      </c>
      <c r="S108" s="212" t="s">
        <v>1880</v>
      </c>
      <c r="T108" s="212" t="s">
        <v>1881</v>
      </c>
      <c r="U108" s="212" t="s">
        <v>1882</v>
      </c>
      <c r="V108" s="212" t="s">
        <v>1883</v>
      </c>
      <c r="W108" s="212" t="s">
        <v>1884</v>
      </c>
      <c r="X108" s="212" t="s">
        <v>1885</v>
      </c>
      <c r="Y108" s="212" t="s">
        <v>1886</v>
      </c>
      <c r="Z108" s="212" t="s">
        <v>1887</v>
      </c>
      <c r="AA108" s="156"/>
      <c r="AB108" s="156"/>
      <c r="AC108" s="156"/>
      <c r="AD108" s="156"/>
      <c r="AE108" s="156"/>
      <c r="AF108" s="156"/>
      <c r="AG108" s="156"/>
      <c r="AH108" s="156"/>
      <c r="AI108" s="156"/>
      <c r="AJ108" s="156"/>
      <c r="AK108" s="156"/>
      <c r="AL108" s="156"/>
      <c r="AM108" s="156"/>
      <c r="AN108" s="156"/>
      <c r="AO108" s="156"/>
      <c r="AP108" s="156"/>
      <c r="AQ108" s="156"/>
      <c r="AR108" s="156"/>
      <c r="AS108" s="140">
        <f t="shared" si="3"/>
        <v>0</v>
      </c>
      <c r="AT108" s="140">
        <f t="shared" si="4"/>
        <v>0</v>
      </c>
      <c r="AU108" s="156"/>
      <c r="AV108" s="140">
        <f t="shared" si="5"/>
        <v>0</v>
      </c>
      <c r="AW108" s="156"/>
      <c r="AX108" s="156"/>
    </row>
    <row r="109" s="209" customFormat="1" customHeight="1" spans="1:50">
      <c r="A109" s="199" t="s">
        <v>1888</v>
      </c>
      <c r="B109" s="199" t="s">
        <v>53</v>
      </c>
      <c r="C109" s="199" t="s">
        <v>1871</v>
      </c>
      <c r="D109" s="199" t="s">
        <v>1872</v>
      </c>
      <c r="E109" s="142" t="s">
        <v>1889</v>
      </c>
      <c r="F109" s="141"/>
      <c r="G109" s="144"/>
      <c r="H109" s="144"/>
      <c r="I109" s="144"/>
      <c r="J109" s="144"/>
      <c r="K109" s="144"/>
      <c r="L109" s="144"/>
      <c r="M109" s="144"/>
      <c r="N109" s="144"/>
      <c r="O109" s="144"/>
      <c r="P109" s="144"/>
      <c r="Q109" s="144"/>
      <c r="R109" s="144"/>
      <c r="S109" s="144"/>
      <c r="T109" s="144"/>
      <c r="U109" s="144"/>
      <c r="V109" s="144"/>
      <c r="W109" s="144"/>
      <c r="X109" s="144"/>
      <c r="Y109" s="144"/>
      <c r="Z109" s="144"/>
      <c r="AA109" s="156"/>
      <c r="AB109" s="156"/>
      <c r="AC109" s="156"/>
      <c r="AD109" s="156"/>
      <c r="AE109" s="156"/>
      <c r="AF109" s="156"/>
      <c r="AG109" s="156"/>
      <c r="AH109" s="156"/>
      <c r="AI109" s="156"/>
      <c r="AJ109" s="156"/>
      <c r="AK109" s="156"/>
      <c r="AL109" s="156"/>
      <c r="AM109" s="156"/>
      <c r="AN109" s="156"/>
      <c r="AO109" s="156"/>
      <c r="AP109" s="156"/>
      <c r="AQ109" s="156"/>
      <c r="AR109" s="156"/>
      <c r="AS109" s="140">
        <f t="shared" si="3"/>
        <v>0</v>
      </c>
      <c r="AT109" s="140">
        <f t="shared" si="4"/>
        <v>0</v>
      </c>
      <c r="AU109" s="156"/>
      <c r="AV109" s="140">
        <f t="shared" si="5"/>
        <v>0</v>
      </c>
      <c r="AW109" s="156"/>
      <c r="AX109" s="156"/>
    </row>
    <row r="110" s="209" customFormat="1" customHeight="1" spans="1:50">
      <c r="A110" s="199" t="s">
        <v>1890</v>
      </c>
      <c r="B110" s="199" t="s">
        <v>53</v>
      </c>
      <c r="C110" s="199" t="s">
        <v>1871</v>
      </c>
      <c r="D110" s="199" t="s">
        <v>1891</v>
      </c>
      <c r="E110" s="144" t="s">
        <v>1892</v>
      </c>
      <c r="F110" s="144" t="s">
        <v>1893</v>
      </c>
      <c r="G110" s="143"/>
      <c r="H110" s="143"/>
      <c r="I110" s="143"/>
      <c r="J110" s="144" t="s">
        <v>1894</v>
      </c>
      <c r="K110" s="144" t="s">
        <v>854</v>
      </c>
      <c r="L110" s="144" t="s">
        <v>423</v>
      </c>
      <c r="M110" s="144" t="s">
        <v>1895</v>
      </c>
      <c r="N110" s="144" t="s">
        <v>1896</v>
      </c>
      <c r="O110" s="144" t="s">
        <v>1897</v>
      </c>
      <c r="P110" s="144" t="s">
        <v>1898</v>
      </c>
      <c r="Q110" s="144" t="s">
        <v>1899</v>
      </c>
      <c r="R110" s="144" t="s">
        <v>1900</v>
      </c>
      <c r="S110" s="144" t="s">
        <v>1901</v>
      </c>
      <c r="T110" s="144" t="s">
        <v>1753</v>
      </c>
      <c r="U110" s="143"/>
      <c r="V110" s="143"/>
      <c r="W110" s="144" t="s">
        <v>1902</v>
      </c>
      <c r="X110" s="144" t="s">
        <v>1903</v>
      </c>
      <c r="Y110" s="144" t="s">
        <v>1874</v>
      </c>
      <c r="Z110" s="144" t="s">
        <v>1904</v>
      </c>
      <c r="AA110" s="156"/>
      <c r="AB110" s="156"/>
      <c r="AC110" s="156"/>
      <c r="AD110" s="156"/>
      <c r="AE110" s="156"/>
      <c r="AF110" s="156"/>
      <c r="AG110" s="156"/>
      <c r="AH110" s="156"/>
      <c r="AI110" s="156"/>
      <c r="AJ110" s="156"/>
      <c r="AK110" s="156"/>
      <c r="AL110" s="156"/>
      <c r="AM110" s="156"/>
      <c r="AN110" s="156"/>
      <c r="AO110" s="156"/>
      <c r="AP110" s="156"/>
      <c r="AQ110" s="156"/>
      <c r="AR110" s="156"/>
      <c r="AS110" s="140">
        <f t="shared" si="3"/>
        <v>0</v>
      </c>
      <c r="AT110" s="140">
        <f t="shared" si="4"/>
        <v>0</v>
      </c>
      <c r="AU110" s="156"/>
      <c r="AV110" s="140">
        <f t="shared" si="5"/>
        <v>0</v>
      </c>
      <c r="AW110" s="156"/>
      <c r="AX110" s="156"/>
    </row>
    <row r="111" s="209" customFormat="1" customHeight="1" spans="1:50">
      <c r="A111" s="199" t="s">
        <v>1905</v>
      </c>
      <c r="B111" s="199" t="s">
        <v>53</v>
      </c>
      <c r="C111" s="199" t="s">
        <v>1871</v>
      </c>
      <c r="D111" s="199" t="s">
        <v>1872</v>
      </c>
      <c r="E111" s="144" t="s">
        <v>753</v>
      </c>
      <c r="F111" s="142" t="s">
        <v>1906</v>
      </c>
      <c r="G111" s="144" t="s">
        <v>168</v>
      </c>
      <c r="H111" s="144" t="s">
        <v>1907</v>
      </c>
      <c r="I111" s="142" t="s">
        <v>1908</v>
      </c>
      <c r="J111" s="144" t="s">
        <v>1173</v>
      </c>
      <c r="K111" s="144" t="s">
        <v>385</v>
      </c>
      <c r="L111" s="143"/>
      <c r="M111" s="144" t="s">
        <v>382</v>
      </c>
      <c r="N111" s="144" t="s">
        <v>1814</v>
      </c>
      <c r="O111" s="143" t="s">
        <v>1909</v>
      </c>
      <c r="P111" s="143"/>
      <c r="Q111" s="144" t="s">
        <v>1910</v>
      </c>
      <c r="R111" s="144" t="s">
        <v>863</v>
      </c>
      <c r="S111" s="143"/>
      <c r="T111" s="144" t="s">
        <v>943</v>
      </c>
      <c r="U111" s="143" t="s">
        <v>1911</v>
      </c>
      <c r="V111" s="143"/>
      <c r="W111" s="142" t="s">
        <v>1912</v>
      </c>
      <c r="X111" s="144" t="s">
        <v>1913</v>
      </c>
      <c r="Y111" s="142" t="s">
        <v>1914</v>
      </c>
      <c r="Z111" s="144" t="s">
        <v>384</v>
      </c>
      <c r="AA111" s="156"/>
      <c r="AB111" s="156"/>
      <c r="AC111" s="156"/>
      <c r="AD111" s="156"/>
      <c r="AE111" s="156"/>
      <c r="AF111" s="156"/>
      <c r="AG111" s="156"/>
      <c r="AH111" s="156"/>
      <c r="AI111" s="156"/>
      <c r="AJ111" s="156"/>
      <c r="AK111" s="156"/>
      <c r="AL111" s="156"/>
      <c r="AM111" s="156"/>
      <c r="AN111" s="156"/>
      <c r="AO111" s="156"/>
      <c r="AP111" s="156"/>
      <c r="AQ111" s="156"/>
      <c r="AR111" s="156"/>
      <c r="AS111" s="140">
        <f t="shared" si="3"/>
        <v>0</v>
      </c>
      <c r="AT111" s="140">
        <f t="shared" si="4"/>
        <v>0</v>
      </c>
      <c r="AU111" s="156"/>
      <c r="AV111" s="140">
        <f t="shared" si="5"/>
        <v>0</v>
      </c>
      <c r="AW111" s="156"/>
      <c r="AX111" s="156"/>
    </row>
    <row r="112" s="209" customFormat="1" customHeight="1" spans="1:50">
      <c r="A112" s="199" t="s">
        <v>1915</v>
      </c>
      <c r="B112" s="199" t="s">
        <v>53</v>
      </c>
      <c r="C112" s="199" t="s">
        <v>1871</v>
      </c>
      <c r="D112" s="199" t="s">
        <v>1872</v>
      </c>
      <c r="E112" s="144"/>
      <c r="F112" s="144"/>
      <c r="G112" s="144"/>
      <c r="H112" s="144"/>
      <c r="I112" s="144"/>
      <c r="J112" s="144"/>
      <c r="K112" s="144"/>
      <c r="L112" s="144"/>
      <c r="M112" s="144"/>
      <c r="N112" s="144"/>
      <c r="O112" s="144"/>
      <c r="P112" s="143"/>
      <c r="Q112" s="144" t="s">
        <v>1916</v>
      </c>
      <c r="R112" s="144" t="s">
        <v>1917</v>
      </c>
      <c r="S112" s="144" t="s">
        <v>1918</v>
      </c>
      <c r="T112" s="144" t="s">
        <v>1919</v>
      </c>
      <c r="U112" s="144" t="s">
        <v>1920</v>
      </c>
      <c r="V112" s="144" t="s">
        <v>1921</v>
      </c>
      <c r="W112" s="143"/>
      <c r="X112" s="144" t="s">
        <v>1922</v>
      </c>
      <c r="Y112" s="144" t="s">
        <v>1923</v>
      </c>
      <c r="Z112" s="144" t="s">
        <v>1924</v>
      </c>
      <c r="AA112" s="156"/>
      <c r="AB112" s="156"/>
      <c r="AC112" s="156"/>
      <c r="AD112" s="156"/>
      <c r="AE112" s="156"/>
      <c r="AF112" s="156"/>
      <c r="AG112" s="156"/>
      <c r="AH112" s="156"/>
      <c r="AI112" s="156"/>
      <c r="AJ112" s="156"/>
      <c r="AK112" s="156"/>
      <c r="AL112" s="156"/>
      <c r="AM112" s="156"/>
      <c r="AN112" s="156"/>
      <c r="AO112" s="156"/>
      <c r="AP112" s="156"/>
      <c r="AQ112" s="156"/>
      <c r="AR112" s="156"/>
      <c r="AS112" s="140">
        <f t="shared" si="3"/>
        <v>0</v>
      </c>
      <c r="AT112" s="140">
        <f t="shared" si="4"/>
        <v>0</v>
      </c>
      <c r="AU112" s="156"/>
      <c r="AV112" s="140">
        <f t="shared" si="5"/>
        <v>0</v>
      </c>
      <c r="AW112" s="156"/>
      <c r="AX112" s="156"/>
    </row>
    <row r="113" s="209" customFormat="1" customHeight="1" spans="1:50">
      <c r="A113" s="199" t="s">
        <v>1925</v>
      </c>
      <c r="B113" s="199" t="s">
        <v>53</v>
      </c>
      <c r="C113" s="199" t="s">
        <v>1926</v>
      </c>
      <c r="D113" s="199" t="s">
        <v>1927</v>
      </c>
      <c r="E113" s="144" t="s">
        <v>1928</v>
      </c>
      <c r="F113" s="144" t="s">
        <v>1929</v>
      </c>
      <c r="G113" s="144" t="s">
        <v>528</v>
      </c>
      <c r="H113" s="144" t="s">
        <v>1930</v>
      </c>
      <c r="I113" s="144" t="s">
        <v>1931</v>
      </c>
      <c r="J113" s="144" t="s">
        <v>1019</v>
      </c>
      <c r="K113" s="144" t="s">
        <v>1932</v>
      </c>
      <c r="L113" s="144" t="s">
        <v>665</v>
      </c>
      <c r="M113" s="144" t="s">
        <v>1831</v>
      </c>
      <c r="N113" s="144" t="s">
        <v>1933</v>
      </c>
      <c r="O113" s="144" t="s">
        <v>1934</v>
      </c>
      <c r="P113" s="144" t="s">
        <v>1935</v>
      </c>
      <c r="Q113" s="144" t="s">
        <v>1936</v>
      </c>
      <c r="R113" s="144" t="s">
        <v>1866</v>
      </c>
      <c r="S113" s="144" t="s">
        <v>1937</v>
      </c>
      <c r="T113" s="144" t="s">
        <v>1938</v>
      </c>
      <c r="U113" s="144" t="s">
        <v>1939</v>
      </c>
      <c r="V113" s="144" t="s">
        <v>1940</v>
      </c>
      <c r="W113" s="144" t="s">
        <v>1941</v>
      </c>
      <c r="X113" s="144" t="s">
        <v>689</v>
      </c>
      <c r="Y113" s="144" t="s">
        <v>1942</v>
      </c>
      <c r="Z113" s="144" t="s">
        <v>1943</v>
      </c>
      <c r="AA113" s="156"/>
      <c r="AB113" s="156"/>
      <c r="AC113" s="156"/>
      <c r="AD113" s="156"/>
      <c r="AE113" s="156"/>
      <c r="AF113" s="156"/>
      <c r="AG113" s="156"/>
      <c r="AH113" s="156"/>
      <c r="AI113" s="156"/>
      <c r="AJ113" s="156"/>
      <c r="AK113" s="156"/>
      <c r="AL113" s="156"/>
      <c r="AM113" s="156"/>
      <c r="AN113" s="156"/>
      <c r="AO113" s="156"/>
      <c r="AP113" s="156"/>
      <c r="AQ113" s="156"/>
      <c r="AR113" s="156"/>
      <c r="AS113" s="140">
        <f t="shared" si="3"/>
        <v>3</v>
      </c>
      <c r="AT113" s="140">
        <f t="shared" si="4"/>
        <v>6</v>
      </c>
      <c r="AU113" s="156"/>
      <c r="AV113" s="140">
        <f t="shared" si="5"/>
        <v>0.125</v>
      </c>
      <c r="AW113" s="156"/>
      <c r="AX113" s="156"/>
    </row>
    <row r="114" s="209" customFormat="1" customHeight="1" spans="1:50">
      <c r="A114" s="199" t="s">
        <v>1944</v>
      </c>
      <c r="B114" s="199" t="s">
        <v>53</v>
      </c>
      <c r="C114" s="199" t="s">
        <v>1926</v>
      </c>
      <c r="D114" s="199" t="s">
        <v>115</v>
      </c>
      <c r="E114" s="144" t="s">
        <v>1945</v>
      </c>
      <c r="F114" s="142" t="s">
        <v>1946</v>
      </c>
      <c r="G114" s="144" t="s">
        <v>1947</v>
      </c>
      <c r="H114" s="144" t="s">
        <v>1948</v>
      </c>
      <c r="I114" s="144" t="s">
        <v>1949</v>
      </c>
      <c r="J114" s="144" t="s">
        <v>1950</v>
      </c>
      <c r="K114" s="144" t="s">
        <v>1951</v>
      </c>
      <c r="L114" s="144" t="s">
        <v>1952</v>
      </c>
      <c r="M114" s="144" t="s">
        <v>1953</v>
      </c>
      <c r="N114" s="144" t="s">
        <v>1954</v>
      </c>
      <c r="O114" s="155" t="s">
        <v>1955</v>
      </c>
      <c r="P114" s="144" t="s">
        <v>1956</v>
      </c>
      <c r="Q114" s="144" t="s">
        <v>1957</v>
      </c>
      <c r="R114" s="144" t="s">
        <v>1958</v>
      </c>
      <c r="S114" s="142" t="s">
        <v>1959</v>
      </c>
      <c r="T114" s="144" t="s">
        <v>1960</v>
      </c>
      <c r="U114" s="142" t="s">
        <v>1961</v>
      </c>
      <c r="V114" s="144" t="s">
        <v>1962</v>
      </c>
      <c r="W114" s="144" t="s">
        <v>1963</v>
      </c>
      <c r="X114" s="142" t="s">
        <v>1964</v>
      </c>
      <c r="Y114" s="141"/>
      <c r="Z114" s="143"/>
      <c r="AA114" s="156"/>
      <c r="AB114" s="156"/>
      <c r="AC114" s="156"/>
      <c r="AD114" s="156"/>
      <c r="AE114" s="156"/>
      <c r="AF114" s="156"/>
      <c r="AG114" s="156"/>
      <c r="AH114" s="156"/>
      <c r="AI114" s="156"/>
      <c r="AJ114" s="156"/>
      <c r="AK114" s="156"/>
      <c r="AL114" s="156"/>
      <c r="AM114" s="156"/>
      <c r="AN114" s="156"/>
      <c r="AO114" s="156"/>
      <c r="AP114" s="156"/>
      <c r="AQ114" s="156"/>
      <c r="AR114" s="156"/>
      <c r="AS114" s="140">
        <f t="shared" si="3"/>
        <v>8</v>
      </c>
      <c r="AT114" s="140">
        <f t="shared" si="4"/>
        <v>11</v>
      </c>
      <c r="AU114" s="156"/>
      <c r="AV114" s="140">
        <f t="shared" si="5"/>
        <v>1.5</v>
      </c>
      <c r="AW114" s="156"/>
      <c r="AX114" s="156"/>
    </row>
    <row r="115" s="209" customFormat="1" customHeight="1" spans="1:50">
      <c r="A115" s="199" t="s">
        <v>1965</v>
      </c>
      <c r="B115" s="199" t="s">
        <v>53</v>
      </c>
      <c r="C115" s="199" t="s">
        <v>1926</v>
      </c>
      <c r="D115" s="199" t="s">
        <v>1966</v>
      </c>
      <c r="E115" s="144" t="s">
        <v>1967</v>
      </c>
      <c r="F115" s="143" t="s">
        <v>1968</v>
      </c>
      <c r="G115" s="155" t="s">
        <v>1969</v>
      </c>
      <c r="H115" s="144" t="s">
        <v>1970</v>
      </c>
      <c r="I115" s="142" t="s">
        <v>1971</v>
      </c>
      <c r="J115" s="144" t="s">
        <v>1972</v>
      </c>
      <c r="K115" s="143" t="s">
        <v>1973</v>
      </c>
      <c r="L115" s="144" t="s">
        <v>389</v>
      </c>
      <c r="M115" s="142" t="s">
        <v>1974</v>
      </c>
      <c r="N115" s="144" t="s">
        <v>1975</v>
      </c>
      <c r="O115" s="143" t="s">
        <v>1976</v>
      </c>
      <c r="P115" s="143" t="s">
        <v>1977</v>
      </c>
      <c r="Q115" s="144" t="s">
        <v>1978</v>
      </c>
      <c r="R115" s="144" t="s">
        <v>1979</v>
      </c>
      <c r="S115" s="143" t="s">
        <v>159</v>
      </c>
      <c r="T115" s="143" t="s">
        <v>1980</v>
      </c>
      <c r="U115" s="144" t="s">
        <v>1981</v>
      </c>
      <c r="V115" s="144" t="s">
        <v>398</v>
      </c>
      <c r="W115" s="143" t="s">
        <v>1982</v>
      </c>
      <c r="X115" s="142" t="s">
        <v>1983</v>
      </c>
      <c r="Y115" s="144" t="s">
        <v>1984</v>
      </c>
      <c r="Z115" s="142" t="s">
        <v>1985</v>
      </c>
      <c r="AA115" s="156"/>
      <c r="AB115" s="156"/>
      <c r="AC115" s="156"/>
      <c r="AD115" s="156"/>
      <c r="AE115" s="156"/>
      <c r="AF115" s="156"/>
      <c r="AG115" s="156"/>
      <c r="AH115" s="156"/>
      <c r="AI115" s="156"/>
      <c r="AJ115" s="156"/>
      <c r="AK115" s="156"/>
      <c r="AL115" s="156"/>
      <c r="AM115" s="156"/>
      <c r="AN115" s="156"/>
      <c r="AO115" s="156"/>
      <c r="AP115" s="156"/>
      <c r="AQ115" s="156"/>
      <c r="AR115" s="156"/>
      <c r="AS115" s="140">
        <f t="shared" si="3"/>
        <v>16</v>
      </c>
      <c r="AT115" s="140">
        <f t="shared" si="4"/>
        <v>20</v>
      </c>
      <c r="AU115" s="156"/>
      <c r="AV115" s="140">
        <f t="shared" si="5"/>
        <v>0.875</v>
      </c>
      <c r="AW115" s="156"/>
      <c r="AX115" s="156"/>
    </row>
    <row r="116" s="209" customFormat="1" customHeight="1" spans="1:50">
      <c r="A116" s="199" t="s">
        <v>1986</v>
      </c>
      <c r="B116" s="199" t="s">
        <v>53</v>
      </c>
      <c r="C116" s="199" t="s">
        <v>1926</v>
      </c>
      <c r="D116" s="199" t="s">
        <v>115</v>
      </c>
      <c r="E116" s="144" t="s">
        <v>1987</v>
      </c>
      <c r="F116" s="144" t="s">
        <v>1183</v>
      </c>
      <c r="G116" s="144" t="s">
        <v>1988</v>
      </c>
      <c r="H116" s="144" t="s">
        <v>739</v>
      </c>
      <c r="I116" s="144" t="s">
        <v>1989</v>
      </c>
      <c r="J116" s="144" t="s">
        <v>584</v>
      </c>
      <c r="K116" s="144" t="s">
        <v>1990</v>
      </c>
      <c r="L116" s="144" t="s">
        <v>1991</v>
      </c>
      <c r="M116" s="144" t="s">
        <v>1992</v>
      </c>
      <c r="N116" s="144" t="s">
        <v>1993</v>
      </c>
      <c r="O116" s="141"/>
      <c r="P116" s="143"/>
      <c r="Q116" s="143" t="s">
        <v>1994</v>
      </c>
      <c r="R116" s="144" t="s">
        <v>1995</v>
      </c>
      <c r="S116" s="144" t="s">
        <v>1996</v>
      </c>
      <c r="T116" s="144" t="s">
        <v>1997</v>
      </c>
      <c r="U116" s="144" t="s">
        <v>73</v>
      </c>
      <c r="V116" s="144" t="s">
        <v>1998</v>
      </c>
      <c r="W116" s="144" t="s">
        <v>1999</v>
      </c>
      <c r="X116" s="144" t="s">
        <v>2000</v>
      </c>
      <c r="Y116" s="144" t="s">
        <v>2001</v>
      </c>
      <c r="Z116" s="144" t="s">
        <v>2002</v>
      </c>
      <c r="AA116" s="156"/>
      <c r="AB116" s="156"/>
      <c r="AC116" s="156"/>
      <c r="AD116" s="156"/>
      <c r="AE116" s="156"/>
      <c r="AF116" s="156"/>
      <c r="AG116" s="156"/>
      <c r="AH116" s="156"/>
      <c r="AI116" s="156"/>
      <c r="AJ116" s="156"/>
      <c r="AK116" s="156"/>
      <c r="AL116" s="156"/>
      <c r="AM116" s="156"/>
      <c r="AN116" s="156"/>
      <c r="AO116" s="156"/>
      <c r="AP116" s="156"/>
      <c r="AQ116" s="156"/>
      <c r="AR116" s="156"/>
      <c r="AS116" s="140">
        <f t="shared" si="3"/>
        <v>6</v>
      </c>
      <c r="AT116" s="140">
        <f t="shared" si="4"/>
        <v>14</v>
      </c>
      <c r="AU116" s="156"/>
      <c r="AV116" s="140">
        <f t="shared" si="5"/>
        <v>0.75</v>
      </c>
      <c r="AW116" s="156"/>
      <c r="AX116" s="156"/>
    </row>
    <row r="117" s="209" customFormat="1" customHeight="1" spans="1:50">
      <c r="A117" s="199" t="s">
        <v>2003</v>
      </c>
      <c r="B117" s="199" t="s">
        <v>53</v>
      </c>
      <c r="C117" s="199" t="s">
        <v>1926</v>
      </c>
      <c r="D117" s="199" t="s">
        <v>1966</v>
      </c>
      <c r="E117" s="144" t="s">
        <v>2004</v>
      </c>
      <c r="F117" s="144" t="s">
        <v>2005</v>
      </c>
      <c r="G117" s="143" t="s">
        <v>2006</v>
      </c>
      <c r="H117" s="143" t="s">
        <v>2007</v>
      </c>
      <c r="I117" s="144" t="s">
        <v>2008</v>
      </c>
      <c r="J117" s="144" t="s">
        <v>2009</v>
      </c>
      <c r="K117" s="144" t="s">
        <v>2010</v>
      </c>
      <c r="L117" s="144" t="s">
        <v>2011</v>
      </c>
      <c r="M117" s="144" t="s">
        <v>2012</v>
      </c>
      <c r="N117" s="144" t="s">
        <v>2013</v>
      </c>
      <c r="O117" s="143" t="s">
        <v>2014</v>
      </c>
      <c r="P117" s="144" t="s">
        <v>2015</v>
      </c>
      <c r="Q117" s="144" t="s">
        <v>2016</v>
      </c>
      <c r="R117" s="144" t="s">
        <v>2017</v>
      </c>
      <c r="S117" s="144" t="s">
        <v>2018</v>
      </c>
      <c r="T117" s="144" t="s">
        <v>2019</v>
      </c>
      <c r="U117" s="144" t="s">
        <v>2020</v>
      </c>
      <c r="V117" s="143"/>
      <c r="W117" s="144" t="s">
        <v>1824</v>
      </c>
      <c r="X117" s="144" t="s">
        <v>2021</v>
      </c>
      <c r="Y117" s="155" t="s">
        <v>2022</v>
      </c>
      <c r="Z117" s="144" t="s">
        <v>2023</v>
      </c>
      <c r="AA117" s="156"/>
      <c r="AB117" s="156"/>
      <c r="AC117" s="156"/>
      <c r="AD117" s="156"/>
      <c r="AE117" s="156"/>
      <c r="AF117" s="156"/>
      <c r="AG117" s="156"/>
      <c r="AH117" s="156"/>
      <c r="AI117" s="156"/>
      <c r="AJ117" s="156"/>
      <c r="AK117" s="156"/>
      <c r="AL117" s="156"/>
      <c r="AM117" s="156"/>
      <c r="AN117" s="156"/>
      <c r="AO117" s="156"/>
      <c r="AP117" s="156"/>
      <c r="AQ117" s="156"/>
      <c r="AR117" s="156"/>
      <c r="AS117" s="140">
        <f t="shared" si="3"/>
        <v>5</v>
      </c>
      <c r="AT117" s="140">
        <f t="shared" si="4"/>
        <v>12</v>
      </c>
      <c r="AU117" s="156"/>
      <c r="AV117" s="140">
        <f t="shared" si="5"/>
        <v>0.125</v>
      </c>
      <c r="AW117" s="156"/>
      <c r="AX117" s="156"/>
    </row>
    <row r="118" s="209" customFormat="1" customHeight="1" spans="1:50">
      <c r="A118" s="199" t="s">
        <v>2024</v>
      </c>
      <c r="B118" s="199" t="s">
        <v>53</v>
      </c>
      <c r="C118" s="199" t="s">
        <v>2025</v>
      </c>
      <c r="D118" s="199" t="s">
        <v>115</v>
      </c>
      <c r="E118" s="143" t="s">
        <v>2026</v>
      </c>
      <c r="F118" s="144" t="s">
        <v>2027</v>
      </c>
      <c r="G118" s="144" t="s">
        <v>2028</v>
      </c>
      <c r="H118" s="144" t="s">
        <v>2029</v>
      </c>
      <c r="I118" s="143" t="s">
        <v>2030</v>
      </c>
      <c r="J118" s="143" t="s">
        <v>2031</v>
      </c>
      <c r="K118" s="144" t="s">
        <v>2032</v>
      </c>
      <c r="L118" s="144" t="s">
        <v>2033</v>
      </c>
      <c r="M118" s="143" t="s">
        <v>515</v>
      </c>
      <c r="N118" s="144" t="s">
        <v>307</v>
      </c>
      <c r="O118" s="144" t="s">
        <v>2034</v>
      </c>
      <c r="P118" s="143"/>
      <c r="Q118" s="144" t="s">
        <v>2035</v>
      </c>
      <c r="R118" s="144" t="s">
        <v>372</v>
      </c>
      <c r="S118" s="144" t="s">
        <v>2036</v>
      </c>
      <c r="T118" s="144" t="s">
        <v>2037</v>
      </c>
      <c r="U118" s="144" t="s">
        <v>2038</v>
      </c>
      <c r="V118" s="144" t="s">
        <v>2039</v>
      </c>
      <c r="W118" s="144" t="s">
        <v>849</v>
      </c>
      <c r="X118" s="144" t="s">
        <v>386</v>
      </c>
      <c r="Y118" s="144" t="s">
        <v>2040</v>
      </c>
      <c r="Z118" s="144" t="s">
        <v>304</v>
      </c>
      <c r="AA118" s="156"/>
      <c r="AB118" s="156"/>
      <c r="AC118" s="156"/>
      <c r="AD118" s="156"/>
      <c r="AE118" s="156"/>
      <c r="AF118" s="156"/>
      <c r="AG118" s="156"/>
      <c r="AH118" s="156"/>
      <c r="AI118" s="156"/>
      <c r="AJ118" s="156"/>
      <c r="AK118" s="156"/>
      <c r="AL118" s="156"/>
      <c r="AM118" s="156"/>
      <c r="AN118" s="156"/>
      <c r="AO118" s="156"/>
      <c r="AP118" s="156"/>
      <c r="AQ118" s="156"/>
      <c r="AR118" s="156"/>
      <c r="AS118" s="140">
        <f t="shared" si="3"/>
        <v>2</v>
      </c>
      <c r="AT118" s="140">
        <f t="shared" si="4"/>
        <v>2</v>
      </c>
      <c r="AU118" s="156"/>
      <c r="AV118" s="140">
        <f t="shared" si="5"/>
        <v>0.25</v>
      </c>
      <c r="AW118" s="156"/>
      <c r="AX118" s="156"/>
    </row>
    <row r="119" s="209" customFormat="1" customHeight="1" spans="1:50">
      <c r="A119" s="199" t="s">
        <v>2041</v>
      </c>
      <c r="B119" s="199" t="s">
        <v>53</v>
      </c>
      <c r="C119" s="199" t="s">
        <v>2025</v>
      </c>
      <c r="D119" s="199" t="s">
        <v>115</v>
      </c>
      <c r="E119" s="144"/>
      <c r="F119" s="144"/>
      <c r="G119" s="144"/>
      <c r="H119" s="144"/>
      <c r="I119" s="144"/>
      <c r="J119" s="144"/>
      <c r="K119" s="144"/>
      <c r="L119" s="144"/>
      <c r="M119" s="144"/>
      <c r="N119" s="144"/>
      <c r="O119" s="144"/>
      <c r="P119" s="144"/>
      <c r="Q119" s="144"/>
      <c r="R119" s="142" t="s">
        <v>2042</v>
      </c>
      <c r="S119" s="144" t="s">
        <v>2043</v>
      </c>
      <c r="T119" s="144" t="s">
        <v>2044</v>
      </c>
      <c r="U119" s="144" t="s">
        <v>2045</v>
      </c>
      <c r="V119" s="144" t="s">
        <v>2046</v>
      </c>
      <c r="W119" s="144" t="s">
        <v>2047</v>
      </c>
      <c r="X119" s="144" t="s">
        <v>2048</v>
      </c>
      <c r="Y119" s="144" t="s">
        <v>1075</v>
      </c>
      <c r="Z119" s="144" t="s">
        <v>2049</v>
      </c>
      <c r="AA119" s="156"/>
      <c r="AB119" s="156"/>
      <c r="AC119" s="156"/>
      <c r="AD119" s="156"/>
      <c r="AE119" s="156"/>
      <c r="AF119" s="156"/>
      <c r="AG119" s="156"/>
      <c r="AH119" s="156"/>
      <c r="AI119" s="156"/>
      <c r="AJ119" s="156"/>
      <c r="AK119" s="156"/>
      <c r="AL119" s="156"/>
      <c r="AM119" s="156"/>
      <c r="AN119" s="156"/>
      <c r="AO119" s="156"/>
      <c r="AP119" s="156"/>
      <c r="AQ119" s="156"/>
      <c r="AR119" s="156"/>
      <c r="AS119" s="140">
        <f t="shared" si="3"/>
        <v>1</v>
      </c>
      <c r="AT119" s="140">
        <f t="shared" si="4"/>
        <v>3</v>
      </c>
      <c r="AU119" s="156"/>
      <c r="AV119" s="140">
        <f t="shared" si="5"/>
        <v>0</v>
      </c>
      <c r="AW119" s="156"/>
      <c r="AX119" s="156"/>
    </row>
    <row r="120" s="209" customFormat="1" customHeight="1" spans="1:50">
      <c r="A120" s="199" t="s">
        <v>2050</v>
      </c>
      <c r="B120" s="199" t="s">
        <v>53</v>
      </c>
      <c r="C120" s="199" t="s">
        <v>2025</v>
      </c>
      <c r="D120" s="199" t="s">
        <v>115</v>
      </c>
      <c r="E120" s="144" t="s">
        <v>1804</v>
      </c>
      <c r="F120" s="144" t="s">
        <v>1929</v>
      </c>
      <c r="G120" s="144" t="s">
        <v>274</v>
      </c>
      <c r="H120" s="144" t="s">
        <v>2051</v>
      </c>
      <c r="I120" s="144" t="s">
        <v>2052</v>
      </c>
      <c r="J120" s="144" t="s">
        <v>2053</v>
      </c>
      <c r="K120" s="144" t="s">
        <v>2054</v>
      </c>
      <c r="L120" s="144" t="s">
        <v>2055</v>
      </c>
      <c r="M120" s="144" t="s">
        <v>2056</v>
      </c>
      <c r="N120" s="144" t="s">
        <v>864</v>
      </c>
      <c r="O120" s="144" t="s">
        <v>2057</v>
      </c>
      <c r="P120" s="144" t="s">
        <v>2058</v>
      </c>
      <c r="Q120" s="144" t="s">
        <v>2058</v>
      </c>
      <c r="R120" s="144" t="s">
        <v>2059</v>
      </c>
      <c r="S120" s="144" t="s">
        <v>2060</v>
      </c>
      <c r="T120" s="144" t="s">
        <v>2060</v>
      </c>
      <c r="U120" s="143"/>
      <c r="V120" s="144" t="s">
        <v>2061</v>
      </c>
      <c r="W120" s="144" t="s">
        <v>2062</v>
      </c>
      <c r="X120" s="144" t="s">
        <v>2063</v>
      </c>
      <c r="Y120" s="144" t="s">
        <v>2064</v>
      </c>
      <c r="Z120" s="144" t="s">
        <v>2065</v>
      </c>
      <c r="AA120" s="156"/>
      <c r="AB120" s="156"/>
      <c r="AC120" s="156"/>
      <c r="AD120" s="156"/>
      <c r="AE120" s="156"/>
      <c r="AF120" s="156"/>
      <c r="AG120" s="156"/>
      <c r="AH120" s="156"/>
      <c r="AI120" s="156"/>
      <c r="AJ120" s="156"/>
      <c r="AK120" s="156"/>
      <c r="AL120" s="156"/>
      <c r="AM120" s="156"/>
      <c r="AN120" s="156"/>
      <c r="AO120" s="156"/>
      <c r="AP120" s="156"/>
      <c r="AQ120" s="156"/>
      <c r="AR120" s="156"/>
      <c r="AS120" s="140">
        <f t="shared" si="3"/>
        <v>8</v>
      </c>
      <c r="AT120" s="140">
        <f t="shared" si="4"/>
        <v>10</v>
      </c>
      <c r="AU120" s="156"/>
      <c r="AV120" s="140">
        <f t="shared" si="5"/>
        <v>1.25</v>
      </c>
      <c r="AW120" s="156"/>
      <c r="AX120" s="156"/>
    </row>
    <row r="121" s="209" customFormat="1" customHeight="1" spans="1:50">
      <c r="A121" s="199" t="s">
        <v>2066</v>
      </c>
      <c r="B121" s="199" t="s">
        <v>53</v>
      </c>
      <c r="C121" s="199" t="s">
        <v>2025</v>
      </c>
      <c r="D121" s="199" t="s">
        <v>2067</v>
      </c>
      <c r="E121" s="142" t="s">
        <v>2068</v>
      </c>
      <c r="F121" s="143"/>
      <c r="G121" s="142" t="s">
        <v>2069</v>
      </c>
      <c r="H121" s="143" t="s">
        <v>2070</v>
      </c>
      <c r="I121" s="142" t="s">
        <v>2071</v>
      </c>
      <c r="J121" s="142" t="s">
        <v>2072</v>
      </c>
      <c r="K121" s="142" t="s">
        <v>2073</v>
      </c>
      <c r="L121" s="142" t="s">
        <v>2074</v>
      </c>
      <c r="M121" s="142" t="s">
        <v>2075</v>
      </c>
      <c r="N121" s="142" t="s">
        <v>2076</v>
      </c>
      <c r="O121" s="143" t="s">
        <v>2077</v>
      </c>
      <c r="P121" s="142" t="s">
        <v>2078</v>
      </c>
      <c r="Q121" s="142" t="s">
        <v>2079</v>
      </c>
      <c r="R121" s="143" t="s">
        <v>2080</v>
      </c>
      <c r="S121" s="144" t="s">
        <v>2081</v>
      </c>
      <c r="T121" s="143" t="s">
        <v>2082</v>
      </c>
      <c r="U121" s="143" t="s">
        <v>2083</v>
      </c>
      <c r="V121" s="142" t="s">
        <v>2084</v>
      </c>
      <c r="W121" s="142" t="s">
        <v>2085</v>
      </c>
      <c r="X121" s="142" t="s">
        <v>2086</v>
      </c>
      <c r="Y121" s="142" t="s">
        <v>2087</v>
      </c>
      <c r="Z121" s="143"/>
      <c r="AA121" s="156"/>
      <c r="AB121" s="156"/>
      <c r="AC121" s="156"/>
      <c r="AD121" s="156"/>
      <c r="AE121" s="156"/>
      <c r="AF121" s="156"/>
      <c r="AG121" s="156"/>
      <c r="AH121" s="156"/>
      <c r="AI121" s="156"/>
      <c r="AJ121" s="156"/>
      <c r="AK121" s="156"/>
      <c r="AL121" s="156"/>
      <c r="AM121" s="156"/>
      <c r="AN121" s="156"/>
      <c r="AO121" s="156"/>
      <c r="AP121" s="156"/>
      <c r="AQ121" s="156"/>
      <c r="AR121" s="156"/>
      <c r="AS121" s="140">
        <f t="shared" si="3"/>
        <v>12</v>
      </c>
      <c r="AT121" s="140">
        <f t="shared" si="4"/>
        <v>15</v>
      </c>
      <c r="AU121" s="156"/>
      <c r="AV121" s="140">
        <f t="shared" si="5"/>
        <v>3.375</v>
      </c>
      <c r="AW121" s="156"/>
      <c r="AX121" s="156"/>
    </row>
    <row r="122" s="209" customFormat="1" customHeight="1" spans="1:50">
      <c r="A122" s="199" t="s">
        <v>2088</v>
      </c>
      <c r="B122" s="199" t="s">
        <v>53</v>
      </c>
      <c r="C122" s="199" t="s">
        <v>2025</v>
      </c>
      <c r="D122" s="199" t="s">
        <v>2089</v>
      </c>
      <c r="E122" s="142" t="s">
        <v>2090</v>
      </c>
      <c r="F122" s="142" t="s">
        <v>2091</v>
      </c>
      <c r="G122" s="142" t="s">
        <v>2092</v>
      </c>
      <c r="H122" s="142" t="s">
        <v>2093</v>
      </c>
      <c r="I122" s="142" t="s">
        <v>2094</v>
      </c>
      <c r="J122" s="142" t="s">
        <v>2095</v>
      </c>
      <c r="K122" s="142" t="s">
        <v>2096</v>
      </c>
      <c r="L122" s="142" t="s">
        <v>2097</v>
      </c>
      <c r="M122" s="142" t="s">
        <v>2098</v>
      </c>
      <c r="N122" s="142" t="s">
        <v>2099</v>
      </c>
      <c r="O122" s="142" t="s">
        <v>2100</v>
      </c>
      <c r="P122" s="142" t="s">
        <v>2101</v>
      </c>
      <c r="Q122" s="142" t="s">
        <v>2102</v>
      </c>
      <c r="R122" s="142" t="s">
        <v>2103</v>
      </c>
      <c r="S122" s="142" t="s">
        <v>2104</v>
      </c>
      <c r="T122" s="142" t="s">
        <v>2105</v>
      </c>
      <c r="U122" s="142" t="s">
        <v>2106</v>
      </c>
      <c r="V122" s="142" t="s">
        <v>2107</v>
      </c>
      <c r="W122" s="142" t="s">
        <v>2108</v>
      </c>
      <c r="X122" s="142" t="s">
        <v>2099</v>
      </c>
      <c r="Y122" s="142" t="s">
        <v>2109</v>
      </c>
      <c r="Z122" s="142" t="s">
        <v>2110</v>
      </c>
      <c r="AA122" s="156"/>
      <c r="AB122" s="156"/>
      <c r="AC122" s="156"/>
      <c r="AD122" s="156"/>
      <c r="AE122" s="156"/>
      <c r="AF122" s="156"/>
      <c r="AG122" s="156"/>
      <c r="AH122" s="156"/>
      <c r="AI122" s="156"/>
      <c r="AJ122" s="156"/>
      <c r="AK122" s="156"/>
      <c r="AL122" s="156"/>
      <c r="AM122" s="156"/>
      <c r="AN122" s="156"/>
      <c r="AO122" s="156"/>
      <c r="AP122" s="156"/>
      <c r="AQ122" s="156"/>
      <c r="AR122" s="156"/>
      <c r="AS122" s="140">
        <f t="shared" si="3"/>
        <v>20</v>
      </c>
      <c r="AT122" s="140">
        <f t="shared" si="4"/>
        <v>20</v>
      </c>
      <c r="AU122" s="156"/>
      <c r="AV122" s="140">
        <f t="shared" si="5"/>
        <v>3.75</v>
      </c>
      <c r="AW122" s="156"/>
      <c r="AX122" s="156"/>
    </row>
    <row r="123" s="209" customFormat="1" customHeight="1" spans="1:50">
      <c r="A123" s="199" t="s">
        <v>2111</v>
      </c>
      <c r="B123" s="199" t="s">
        <v>53</v>
      </c>
      <c r="C123" s="199" t="s">
        <v>2025</v>
      </c>
      <c r="D123" s="199" t="s">
        <v>115</v>
      </c>
      <c r="E123" s="144" t="s">
        <v>677</v>
      </c>
      <c r="F123" s="144" t="s">
        <v>2112</v>
      </c>
      <c r="G123" s="144" t="s">
        <v>2113</v>
      </c>
      <c r="H123" s="144" t="s">
        <v>2114</v>
      </c>
      <c r="I123" s="144" t="s">
        <v>2115</v>
      </c>
      <c r="J123" s="143" t="s">
        <v>2007</v>
      </c>
      <c r="K123" s="144" t="s">
        <v>2116</v>
      </c>
      <c r="L123" s="144" t="s">
        <v>2117</v>
      </c>
      <c r="M123" s="144" t="s">
        <v>2118</v>
      </c>
      <c r="N123" s="144" t="s">
        <v>2119</v>
      </c>
      <c r="O123" s="144" t="s">
        <v>2120</v>
      </c>
      <c r="P123" s="144" t="s">
        <v>2121</v>
      </c>
      <c r="Q123" s="144" t="s">
        <v>2122</v>
      </c>
      <c r="R123" s="144" t="s">
        <v>2123</v>
      </c>
      <c r="S123" s="144" t="s">
        <v>2124</v>
      </c>
      <c r="T123" s="144" t="s">
        <v>2125</v>
      </c>
      <c r="U123" s="143"/>
      <c r="V123" s="144" t="s">
        <v>2126</v>
      </c>
      <c r="W123" s="144" t="s">
        <v>2127</v>
      </c>
      <c r="X123" s="144" t="s">
        <v>2128</v>
      </c>
      <c r="Y123" s="143" t="s">
        <v>2129</v>
      </c>
      <c r="Z123" s="144" t="s">
        <v>2130</v>
      </c>
      <c r="AA123" s="156"/>
      <c r="AB123" s="156"/>
      <c r="AC123" s="156"/>
      <c r="AD123" s="156"/>
      <c r="AE123" s="156"/>
      <c r="AF123" s="156"/>
      <c r="AG123" s="156"/>
      <c r="AH123" s="156"/>
      <c r="AI123" s="156"/>
      <c r="AJ123" s="156"/>
      <c r="AK123" s="156"/>
      <c r="AL123" s="156"/>
      <c r="AM123" s="156"/>
      <c r="AN123" s="156"/>
      <c r="AO123" s="156"/>
      <c r="AP123" s="156"/>
      <c r="AQ123" s="156"/>
      <c r="AR123" s="156"/>
      <c r="AS123" s="140">
        <f t="shared" si="3"/>
        <v>7</v>
      </c>
      <c r="AT123" s="140">
        <f t="shared" si="4"/>
        <v>11</v>
      </c>
      <c r="AU123" s="156"/>
      <c r="AV123" s="140">
        <f t="shared" si="5"/>
        <v>1.25</v>
      </c>
      <c r="AW123" s="156"/>
      <c r="AX123" s="156"/>
    </row>
    <row r="124" s="209" customFormat="1" customHeight="1" spans="1:50">
      <c r="A124" s="199" t="s">
        <v>2131</v>
      </c>
      <c r="B124" s="199" t="s">
        <v>53</v>
      </c>
      <c r="C124" s="199" t="s">
        <v>2025</v>
      </c>
      <c r="D124" s="199" t="s">
        <v>2132</v>
      </c>
      <c r="E124" s="144" t="s">
        <v>2133</v>
      </c>
      <c r="F124" s="144" t="s">
        <v>1947</v>
      </c>
      <c r="G124" s="144" t="s">
        <v>2134</v>
      </c>
      <c r="H124" s="144" t="s">
        <v>2135</v>
      </c>
      <c r="I124" s="155" t="s">
        <v>527</v>
      </c>
      <c r="J124" s="144" t="s">
        <v>948</v>
      </c>
      <c r="K124" s="144" t="s">
        <v>2136</v>
      </c>
      <c r="L124" s="144" t="s">
        <v>2137</v>
      </c>
      <c r="M124" s="144" t="s">
        <v>2138</v>
      </c>
      <c r="N124" s="155" t="s">
        <v>2139</v>
      </c>
      <c r="O124" s="144" t="s">
        <v>1916</v>
      </c>
      <c r="P124" s="144" t="s">
        <v>2140</v>
      </c>
      <c r="Q124" s="144" t="s">
        <v>836</v>
      </c>
      <c r="R124" s="144" t="s">
        <v>2141</v>
      </c>
      <c r="S124" s="144" t="s">
        <v>2040</v>
      </c>
      <c r="T124" s="142" t="s">
        <v>2142</v>
      </c>
      <c r="U124" s="144" t="s">
        <v>1142</v>
      </c>
      <c r="V124" s="144" t="s">
        <v>2143</v>
      </c>
      <c r="W124" s="144" t="s">
        <v>2144</v>
      </c>
      <c r="X124" s="144" t="s">
        <v>2145</v>
      </c>
      <c r="Y124" s="144" t="s">
        <v>697</v>
      </c>
      <c r="Z124" s="144" t="s">
        <v>2146</v>
      </c>
      <c r="AA124" s="156"/>
      <c r="AB124" s="156"/>
      <c r="AC124" s="156"/>
      <c r="AD124" s="156"/>
      <c r="AE124" s="156"/>
      <c r="AF124" s="156"/>
      <c r="AG124" s="156"/>
      <c r="AH124" s="156"/>
      <c r="AI124" s="156"/>
      <c r="AJ124" s="156"/>
      <c r="AK124" s="156"/>
      <c r="AL124" s="156"/>
      <c r="AM124" s="156"/>
      <c r="AN124" s="156"/>
      <c r="AO124" s="156"/>
      <c r="AP124" s="156"/>
      <c r="AQ124" s="156"/>
      <c r="AR124" s="156"/>
      <c r="AS124" s="140">
        <f t="shared" si="3"/>
        <v>6</v>
      </c>
      <c r="AT124" s="140">
        <f t="shared" si="4"/>
        <v>7</v>
      </c>
      <c r="AU124" s="156"/>
      <c r="AV124" s="140">
        <f t="shared" si="5"/>
        <v>1</v>
      </c>
      <c r="AW124" s="156"/>
      <c r="AX124" s="156"/>
    </row>
    <row r="125" s="209" customFormat="1" customHeight="1" spans="1:50">
      <c r="A125" s="199" t="s">
        <v>2147</v>
      </c>
      <c r="B125" s="199" t="s">
        <v>53</v>
      </c>
      <c r="C125" s="199" t="s">
        <v>2025</v>
      </c>
      <c r="D125" s="199" t="s">
        <v>115</v>
      </c>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2" t="s">
        <v>2148</v>
      </c>
      <c r="AA125" s="156"/>
      <c r="AB125" s="156"/>
      <c r="AC125" s="156"/>
      <c r="AD125" s="156"/>
      <c r="AE125" s="156"/>
      <c r="AF125" s="156"/>
      <c r="AG125" s="156"/>
      <c r="AH125" s="156"/>
      <c r="AI125" s="156"/>
      <c r="AJ125" s="156"/>
      <c r="AK125" s="156"/>
      <c r="AL125" s="156"/>
      <c r="AM125" s="156"/>
      <c r="AN125" s="156"/>
      <c r="AO125" s="156"/>
      <c r="AP125" s="156"/>
      <c r="AQ125" s="156"/>
      <c r="AR125" s="156"/>
      <c r="AS125" s="140">
        <f t="shared" si="3"/>
        <v>0</v>
      </c>
      <c r="AT125" s="140">
        <f t="shared" si="4"/>
        <v>0</v>
      </c>
      <c r="AU125" s="156"/>
      <c r="AV125" s="140">
        <f t="shared" si="5"/>
        <v>0</v>
      </c>
      <c r="AW125" s="156"/>
      <c r="AX125" s="156"/>
    </row>
    <row r="126" s="209" customFormat="1" customHeight="1" spans="1:50">
      <c r="A126" s="199" t="s">
        <v>2149</v>
      </c>
      <c r="B126" s="199" t="s">
        <v>53</v>
      </c>
      <c r="C126" s="199" t="s">
        <v>2025</v>
      </c>
      <c r="D126" s="199" t="s">
        <v>115</v>
      </c>
      <c r="E126" s="144"/>
      <c r="F126" s="144"/>
      <c r="G126" s="144"/>
      <c r="H126" s="144"/>
      <c r="I126" s="144"/>
      <c r="J126" s="144"/>
      <c r="K126" s="144"/>
      <c r="L126" s="144"/>
      <c r="M126" s="144"/>
      <c r="N126" s="144"/>
      <c r="O126" s="144"/>
      <c r="P126" s="144"/>
      <c r="Q126" s="144"/>
      <c r="R126" s="144"/>
      <c r="S126" s="144"/>
      <c r="T126" s="144"/>
      <c r="U126" s="144"/>
      <c r="V126" s="142" t="s">
        <v>2150</v>
      </c>
      <c r="W126" s="144" t="s">
        <v>2151</v>
      </c>
      <c r="X126" s="144" t="s">
        <v>2152</v>
      </c>
      <c r="Y126" s="144" t="s">
        <v>2153</v>
      </c>
      <c r="Z126" s="144" t="s">
        <v>2154</v>
      </c>
      <c r="AA126" s="156"/>
      <c r="AB126" s="156"/>
      <c r="AC126" s="156"/>
      <c r="AD126" s="156"/>
      <c r="AE126" s="156"/>
      <c r="AF126" s="156"/>
      <c r="AG126" s="156"/>
      <c r="AH126" s="156"/>
      <c r="AI126" s="156"/>
      <c r="AJ126" s="156"/>
      <c r="AK126" s="156"/>
      <c r="AL126" s="156"/>
      <c r="AM126" s="156"/>
      <c r="AN126" s="156"/>
      <c r="AO126" s="156"/>
      <c r="AP126" s="156"/>
      <c r="AQ126" s="156"/>
      <c r="AR126" s="156"/>
      <c r="AS126" s="140">
        <f t="shared" si="3"/>
        <v>2</v>
      </c>
      <c r="AT126" s="140">
        <f t="shared" si="4"/>
        <v>4</v>
      </c>
      <c r="AU126" s="156"/>
      <c r="AV126" s="140">
        <f t="shared" si="5"/>
        <v>0.125</v>
      </c>
      <c r="AW126" s="156"/>
      <c r="AX126" s="156"/>
    </row>
    <row r="127" s="209" customFormat="1" customHeight="1" spans="1:50">
      <c r="A127" s="199" t="s">
        <v>2155</v>
      </c>
      <c r="B127" s="199" t="s">
        <v>53</v>
      </c>
      <c r="C127" s="199" t="s">
        <v>2025</v>
      </c>
      <c r="D127" s="199" t="s">
        <v>1966</v>
      </c>
      <c r="E127" s="142" t="s">
        <v>2156</v>
      </c>
      <c r="F127" s="143" t="s">
        <v>2157</v>
      </c>
      <c r="G127" s="142" t="s">
        <v>2158</v>
      </c>
      <c r="H127" s="142" t="s">
        <v>300</v>
      </c>
      <c r="I127" s="142" t="s">
        <v>2159</v>
      </c>
      <c r="J127" s="142" t="s">
        <v>2160</v>
      </c>
      <c r="K127" s="142" t="s">
        <v>2161</v>
      </c>
      <c r="L127" s="142" t="s">
        <v>2162</v>
      </c>
      <c r="M127" s="142" t="s">
        <v>2163</v>
      </c>
      <c r="N127" s="142" t="s">
        <v>2164</v>
      </c>
      <c r="O127" s="143" t="s">
        <v>1708</v>
      </c>
      <c r="P127" s="142" t="s">
        <v>2165</v>
      </c>
      <c r="Q127" s="142" t="s">
        <v>2159</v>
      </c>
      <c r="R127" s="142" t="s">
        <v>2166</v>
      </c>
      <c r="S127" s="142" t="s">
        <v>2167</v>
      </c>
      <c r="T127" s="142" t="s">
        <v>2168</v>
      </c>
      <c r="U127" s="142" t="s">
        <v>2169</v>
      </c>
      <c r="V127" s="142" t="s">
        <v>2170</v>
      </c>
      <c r="W127" s="143"/>
      <c r="X127" s="143"/>
      <c r="Y127" s="143"/>
      <c r="Z127" s="143"/>
      <c r="AA127" s="156"/>
      <c r="AB127" s="156"/>
      <c r="AC127" s="156"/>
      <c r="AD127" s="156"/>
      <c r="AE127" s="156"/>
      <c r="AF127" s="156"/>
      <c r="AG127" s="156"/>
      <c r="AH127" s="156"/>
      <c r="AI127" s="156"/>
      <c r="AJ127" s="156"/>
      <c r="AK127" s="156"/>
      <c r="AL127" s="156"/>
      <c r="AM127" s="156"/>
      <c r="AN127" s="156"/>
      <c r="AO127" s="156"/>
      <c r="AP127" s="156"/>
      <c r="AQ127" s="156"/>
      <c r="AR127" s="156"/>
      <c r="AS127" s="140">
        <f t="shared" si="3"/>
        <v>3</v>
      </c>
      <c r="AT127" s="140">
        <f t="shared" si="4"/>
        <v>5</v>
      </c>
      <c r="AU127" s="156"/>
      <c r="AV127" s="140">
        <f t="shared" si="5"/>
        <v>0.5</v>
      </c>
      <c r="AW127" s="156"/>
      <c r="AX127" s="156"/>
    </row>
    <row r="128" s="209" customFormat="1" customHeight="1" spans="1:50">
      <c r="A128" s="199" t="s">
        <v>2171</v>
      </c>
      <c r="B128" s="199" t="s">
        <v>53</v>
      </c>
      <c r="C128" s="199" t="s">
        <v>2025</v>
      </c>
      <c r="D128" s="199" t="s">
        <v>115</v>
      </c>
      <c r="E128" s="144"/>
      <c r="F128" s="144"/>
      <c r="G128" s="144"/>
      <c r="H128" s="144"/>
      <c r="I128" s="144"/>
      <c r="J128" s="144"/>
      <c r="K128" s="144"/>
      <c r="L128" s="142" t="s">
        <v>2172</v>
      </c>
      <c r="M128" s="144" t="s">
        <v>2173</v>
      </c>
      <c r="N128" s="143" t="s">
        <v>2174</v>
      </c>
      <c r="O128" s="143" t="s">
        <v>2175</v>
      </c>
      <c r="P128" s="144" t="s">
        <v>2176</v>
      </c>
      <c r="Q128" s="144" t="s">
        <v>2177</v>
      </c>
      <c r="R128" s="144" t="s">
        <v>2178</v>
      </c>
      <c r="S128" s="144" t="s">
        <v>2179</v>
      </c>
      <c r="T128" s="144" t="s">
        <v>2180</v>
      </c>
      <c r="U128" s="142" t="s">
        <v>2181</v>
      </c>
      <c r="V128" s="144" t="s">
        <v>2182</v>
      </c>
      <c r="W128" s="144" t="s">
        <v>2183</v>
      </c>
      <c r="X128" s="144" t="s">
        <v>2184</v>
      </c>
      <c r="Y128" s="144" t="s">
        <v>2185</v>
      </c>
      <c r="Z128" s="144" t="s">
        <v>2186</v>
      </c>
      <c r="AA128" s="156"/>
      <c r="AB128" s="156"/>
      <c r="AC128" s="156"/>
      <c r="AD128" s="156"/>
      <c r="AE128" s="156"/>
      <c r="AF128" s="156"/>
      <c r="AG128" s="156"/>
      <c r="AH128" s="156"/>
      <c r="AI128" s="156"/>
      <c r="AJ128" s="156"/>
      <c r="AK128" s="156"/>
      <c r="AL128" s="156"/>
      <c r="AM128" s="156"/>
      <c r="AN128" s="156"/>
      <c r="AO128" s="156"/>
      <c r="AP128" s="156"/>
      <c r="AQ128" s="156"/>
      <c r="AR128" s="156"/>
      <c r="AS128" s="140">
        <f t="shared" si="3"/>
        <v>9</v>
      </c>
      <c r="AT128" s="140">
        <f t="shared" si="4"/>
        <v>10</v>
      </c>
      <c r="AU128" s="156"/>
      <c r="AV128" s="140">
        <f t="shared" si="5"/>
        <v>2.25</v>
      </c>
      <c r="AW128" s="156"/>
      <c r="AX128" s="156"/>
    </row>
    <row r="129" s="209" customFormat="1" customHeight="1" spans="1:50">
      <c r="A129" s="199" t="s">
        <v>2187</v>
      </c>
      <c r="B129" s="199" t="s">
        <v>53</v>
      </c>
      <c r="C129" s="199" t="s">
        <v>2025</v>
      </c>
      <c r="D129" s="199" t="s">
        <v>115</v>
      </c>
      <c r="E129" s="144" t="s">
        <v>2188</v>
      </c>
      <c r="F129" s="144" t="s">
        <v>683</v>
      </c>
      <c r="G129" s="144" t="s">
        <v>1978</v>
      </c>
      <c r="H129" s="144" t="s">
        <v>2189</v>
      </c>
      <c r="I129" s="144" t="s">
        <v>2190</v>
      </c>
      <c r="J129" s="143"/>
      <c r="K129" s="143"/>
      <c r="L129" s="143"/>
      <c r="M129" s="143"/>
      <c r="N129" s="143"/>
      <c r="O129" s="143"/>
      <c r="P129" s="143"/>
      <c r="Q129" s="143"/>
      <c r="R129" s="143"/>
      <c r="S129" s="143"/>
      <c r="T129" s="143"/>
      <c r="U129" s="143"/>
      <c r="V129" s="143"/>
      <c r="W129" s="143"/>
      <c r="X129" s="143"/>
      <c r="Y129" s="143"/>
      <c r="Z129" s="143"/>
      <c r="AA129" s="156"/>
      <c r="AB129" s="156"/>
      <c r="AC129" s="156"/>
      <c r="AD129" s="156"/>
      <c r="AE129" s="156"/>
      <c r="AF129" s="156"/>
      <c r="AG129" s="156"/>
      <c r="AH129" s="156"/>
      <c r="AI129" s="156"/>
      <c r="AJ129" s="156"/>
      <c r="AK129" s="156"/>
      <c r="AL129" s="156"/>
      <c r="AM129" s="156"/>
      <c r="AN129" s="156"/>
      <c r="AO129" s="156"/>
      <c r="AP129" s="156"/>
      <c r="AQ129" s="156"/>
      <c r="AR129" s="156"/>
      <c r="AS129" s="140">
        <f t="shared" si="3"/>
        <v>3</v>
      </c>
      <c r="AT129" s="140">
        <f t="shared" si="4"/>
        <v>3</v>
      </c>
      <c r="AU129" s="156"/>
      <c r="AV129" s="140">
        <f t="shared" si="5"/>
        <v>0.5</v>
      </c>
      <c r="AW129" s="156"/>
      <c r="AX129" s="156"/>
    </row>
    <row r="130" s="209" customFormat="1" customHeight="1" spans="1:50">
      <c r="A130" s="199" t="s">
        <v>2191</v>
      </c>
      <c r="B130" s="199" t="s">
        <v>53</v>
      </c>
      <c r="C130" s="199" t="s">
        <v>2025</v>
      </c>
      <c r="D130" s="199" t="s">
        <v>87</v>
      </c>
      <c r="E130" s="144" t="s">
        <v>2192</v>
      </c>
      <c r="F130" s="144" t="s">
        <v>2193</v>
      </c>
      <c r="G130" s="144" t="s">
        <v>2194</v>
      </c>
      <c r="H130" s="144" t="s">
        <v>2195</v>
      </c>
      <c r="I130" s="144" t="s">
        <v>2196</v>
      </c>
      <c r="J130" s="144" t="s">
        <v>2197</v>
      </c>
      <c r="K130" s="144" t="s">
        <v>177</v>
      </c>
      <c r="L130" s="144" t="s">
        <v>2198</v>
      </c>
      <c r="M130" s="144" t="s">
        <v>2199</v>
      </c>
      <c r="N130" s="144" t="s">
        <v>2200</v>
      </c>
      <c r="O130" s="144" t="s">
        <v>2201</v>
      </c>
      <c r="P130" s="144" t="s">
        <v>2202</v>
      </c>
      <c r="Q130" s="144" t="s">
        <v>2203</v>
      </c>
      <c r="R130" s="144" t="s">
        <v>2204</v>
      </c>
      <c r="S130" s="142" t="s">
        <v>2205</v>
      </c>
      <c r="T130" s="144" t="s">
        <v>2206</v>
      </c>
      <c r="U130" s="144" t="s">
        <v>2207</v>
      </c>
      <c r="V130" s="144" t="s">
        <v>2208</v>
      </c>
      <c r="W130" s="144" t="s">
        <v>2209</v>
      </c>
      <c r="X130" s="144" t="s">
        <v>672</v>
      </c>
      <c r="Y130" s="144" t="s">
        <v>2210</v>
      </c>
      <c r="Z130" s="144" t="s">
        <v>2211</v>
      </c>
      <c r="AA130" s="156"/>
      <c r="AB130" s="156"/>
      <c r="AC130" s="156"/>
      <c r="AD130" s="156"/>
      <c r="AE130" s="156"/>
      <c r="AF130" s="156"/>
      <c r="AG130" s="156"/>
      <c r="AH130" s="156"/>
      <c r="AI130" s="156"/>
      <c r="AJ130" s="156"/>
      <c r="AK130" s="156"/>
      <c r="AL130" s="156"/>
      <c r="AM130" s="156"/>
      <c r="AN130" s="156"/>
      <c r="AO130" s="156"/>
      <c r="AP130" s="156"/>
      <c r="AQ130" s="156"/>
      <c r="AR130" s="156"/>
      <c r="AS130" s="140">
        <f t="shared" si="3"/>
        <v>14</v>
      </c>
      <c r="AT130" s="140">
        <f t="shared" si="4"/>
        <v>21</v>
      </c>
      <c r="AU130" s="156"/>
      <c r="AV130" s="140">
        <f t="shared" si="5"/>
        <v>1</v>
      </c>
      <c r="AW130" s="156"/>
      <c r="AX130" s="156"/>
    </row>
    <row r="131" s="209" customFormat="1" customHeight="1" spans="1:50">
      <c r="A131" s="199" t="s">
        <v>2212</v>
      </c>
      <c r="B131" s="199" t="s">
        <v>53</v>
      </c>
      <c r="C131" s="199" t="s">
        <v>2025</v>
      </c>
      <c r="D131" s="199" t="s">
        <v>2213</v>
      </c>
      <c r="E131" s="144"/>
      <c r="F131" s="144"/>
      <c r="G131" s="144"/>
      <c r="H131" s="144"/>
      <c r="I131" s="144"/>
      <c r="J131" s="144"/>
      <c r="K131" s="144"/>
      <c r="L131" s="144"/>
      <c r="M131" s="144"/>
      <c r="N131" s="144"/>
      <c r="O131" s="144"/>
      <c r="P131" s="144"/>
      <c r="Q131" s="144"/>
      <c r="R131" s="144"/>
      <c r="S131" s="144"/>
      <c r="T131" s="144"/>
      <c r="U131" s="144"/>
      <c r="V131" s="142" t="s">
        <v>2214</v>
      </c>
      <c r="W131" s="144" t="s">
        <v>2215</v>
      </c>
      <c r="X131" s="144" t="s">
        <v>2152</v>
      </c>
      <c r="Y131" s="144" t="s">
        <v>1427</v>
      </c>
      <c r="Z131" s="144" t="s">
        <v>2216</v>
      </c>
      <c r="AA131" s="156"/>
      <c r="AB131" s="156"/>
      <c r="AC131" s="156"/>
      <c r="AD131" s="156"/>
      <c r="AE131" s="156"/>
      <c r="AF131" s="156"/>
      <c r="AG131" s="156"/>
      <c r="AH131" s="156"/>
      <c r="AI131" s="156"/>
      <c r="AJ131" s="156"/>
      <c r="AK131" s="156"/>
      <c r="AL131" s="156"/>
      <c r="AM131" s="156"/>
      <c r="AN131" s="156"/>
      <c r="AO131" s="156"/>
      <c r="AP131" s="156"/>
      <c r="AQ131" s="156"/>
      <c r="AR131" s="156"/>
      <c r="AS131" s="140">
        <f t="shared" ref="AS131:AS194" si="6">COUNTIF(E131:Z131,"*22:*")+COUNTIF(E131:Z131,"*23:*")+COUNTIF(E131:Z131,"*00:*")+COUNTIF(E131:Z131,"*01:*")+COUNTIF(E131:Z131,"*02:*")+COUNTIF(E131:Z131,"*03:*")+COUNTIF(E131:Z131,"*21:*")+COUNTIF(E131:Z131,"*04:*")+COUNTIF(E131:Z131,"*05:*")</f>
        <v>1</v>
      </c>
      <c r="AT131" s="140">
        <f t="shared" ref="AT131:AT194" si="7">COUNTIF(E131:Z131,"*22:*")+COUNTIF(E131:Z131,"*23:*")+COUNTIF(E131:Z131,"*00:*")+COUNTIF(E131:Z131,"*01:*")+COUNTIF(E131:Z131,"*02:*")+COUNTIF(E131:Z131,"*03:*")+COUNTIF(E131:Z131,"*04:*")+COUNTIF(E131:Z131,"*05:*")+COUNTIF(E131:Z131,"*20:*")+COUNTIF(E131:Z131,"*21:*")</f>
        <v>4</v>
      </c>
      <c r="AU131" s="156"/>
      <c r="AV131" s="140">
        <f t="shared" ref="AV131:AV194" si="8">(COUNTIF(E131:Z131,"*22:*")+COUNTIF(E131:Z131,"*23:*")*2+COUNTIF(E131:Z131,"*00:*")*3+COUNTIF(E131:Z131,"*01:*")*4+COUNTIF(E131:Z131,"*02:*")*5+COUNTIF(E131:Z131,"*03:*")*6+COUNTIF(E131:Z131,"*04:*")*7+COUNTIF(E131:Z131,"*05:*")*8)/8</f>
        <v>0</v>
      </c>
      <c r="AW131" s="156"/>
      <c r="AX131" s="156"/>
    </row>
    <row r="132" s="209" customFormat="1" customHeight="1" spans="1:50">
      <c r="A132" s="199" t="s">
        <v>2217</v>
      </c>
      <c r="B132" s="199" t="s">
        <v>53</v>
      </c>
      <c r="C132" s="199" t="s">
        <v>2025</v>
      </c>
      <c r="D132" s="199" t="s">
        <v>115</v>
      </c>
      <c r="E132" s="144" t="s">
        <v>2218</v>
      </c>
      <c r="F132" s="144" t="s">
        <v>2219</v>
      </c>
      <c r="G132" s="144" t="s">
        <v>1818</v>
      </c>
      <c r="H132" s="144" t="s">
        <v>1988</v>
      </c>
      <c r="I132" s="144" t="s">
        <v>2220</v>
      </c>
      <c r="J132" s="144" t="s">
        <v>2221</v>
      </c>
      <c r="K132" s="144" t="s">
        <v>2222</v>
      </c>
      <c r="L132" s="144" t="s">
        <v>2223</v>
      </c>
      <c r="M132" s="144" t="s">
        <v>2224</v>
      </c>
      <c r="N132" s="144" t="s">
        <v>2225</v>
      </c>
      <c r="O132" s="142" t="s">
        <v>2226</v>
      </c>
      <c r="P132" s="144" t="s">
        <v>2227</v>
      </c>
      <c r="Q132" s="143" t="s">
        <v>2228</v>
      </c>
      <c r="R132" s="142" t="s">
        <v>2229</v>
      </c>
      <c r="S132" s="143"/>
      <c r="T132" s="143" t="s">
        <v>2230</v>
      </c>
      <c r="U132" s="142" t="s">
        <v>2231</v>
      </c>
      <c r="V132" s="144" t="s">
        <v>271</v>
      </c>
      <c r="W132" s="155" t="s">
        <v>134</v>
      </c>
      <c r="X132" s="144"/>
      <c r="Y132" s="144"/>
      <c r="Z132" s="144"/>
      <c r="AA132" s="156"/>
      <c r="AB132" s="156"/>
      <c r="AC132" s="156"/>
      <c r="AD132" s="156"/>
      <c r="AE132" s="156"/>
      <c r="AF132" s="156"/>
      <c r="AG132" s="156"/>
      <c r="AH132" s="156"/>
      <c r="AI132" s="156"/>
      <c r="AJ132" s="156"/>
      <c r="AK132" s="156"/>
      <c r="AL132" s="156"/>
      <c r="AM132" s="156"/>
      <c r="AN132" s="156"/>
      <c r="AO132" s="156"/>
      <c r="AP132" s="156"/>
      <c r="AQ132" s="156"/>
      <c r="AR132" s="156"/>
      <c r="AS132" s="140">
        <f t="shared" si="6"/>
        <v>12</v>
      </c>
      <c r="AT132" s="140">
        <f t="shared" si="7"/>
        <v>14</v>
      </c>
      <c r="AU132" s="156"/>
      <c r="AV132" s="140">
        <f t="shared" si="8"/>
        <v>2.75</v>
      </c>
      <c r="AW132" s="156"/>
      <c r="AX132" s="156"/>
    </row>
    <row r="133" s="209" customFormat="1" customHeight="1" spans="1:50">
      <c r="A133" s="199" t="s">
        <v>2232</v>
      </c>
      <c r="B133" s="199" t="s">
        <v>53</v>
      </c>
      <c r="C133" s="199" t="s">
        <v>2025</v>
      </c>
      <c r="D133" s="199" t="s">
        <v>115</v>
      </c>
      <c r="E133" s="142" t="s">
        <v>2233</v>
      </c>
      <c r="F133" s="144" t="s">
        <v>2234</v>
      </c>
      <c r="G133" s="142" t="s">
        <v>2235</v>
      </c>
      <c r="H133" s="142" t="s">
        <v>2236</v>
      </c>
      <c r="I133" s="142" t="s">
        <v>2237</v>
      </c>
      <c r="J133" s="142" t="s">
        <v>2238</v>
      </c>
      <c r="K133" s="144" t="s">
        <v>1082</v>
      </c>
      <c r="L133" s="142" t="s">
        <v>2239</v>
      </c>
      <c r="M133" s="142" t="s">
        <v>2240</v>
      </c>
      <c r="N133" s="142" t="s">
        <v>2241</v>
      </c>
      <c r="O133" s="142" t="s">
        <v>2242</v>
      </c>
      <c r="P133" s="144" t="s">
        <v>2243</v>
      </c>
      <c r="Q133" s="144"/>
      <c r="R133" s="144"/>
      <c r="S133" s="144"/>
      <c r="T133" s="144"/>
      <c r="U133" s="144"/>
      <c r="V133" s="144"/>
      <c r="W133" s="144"/>
      <c r="X133" s="144"/>
      <c r="Y133" s="144"/>
      <c r="Z133" s="144"/>
      <c r="AA133" s="156"/>
      <c r="AB133" s="156"/>
      <c r="AC133" s="156"/>
      <c r="AD133" s="156"/>
      <c r="AE133" s="156"/>
      <c r="AF133" s="156"/>
      <c r="AG133" s="156"/>
      <c r="AH133" s="156"/>
      <c r="AI133" s="156"/>
      <c r="AJ133" s="156"/>
      <c r="AK133" s="156"/>
      <c r="AL133" s="156"/>
      <c r="AM133" s="156"/>
      <c r="AN133" s="156"/>
      <c r="AO133" s="156"/>
      <c r="AP133" s="156"/>
      <c r="AQ133" s="156"/>
      <c r="AR133" s="156"/>
      <c r="AS133" s="140">
        <f t="shared" si="6"/>
        <v>0</v>
      </c>
      <c r="AT133" s="140">
        <f t="shared" si="7"/>
        <v>1</v>
      </c>
      <c r="AU133" s="156"/>
      <c r="AV133" s="140">
        <f t="shared" si="8"/>
        <v>0</v>
      </c>
      <c r="AW133" s="156"/>
      <c r="AX133" s="156"/>
    </row>
    <row r="134" s="209" customFormat="1" customHeight="1" spans="1:50">
      <c r="A134" s="199" t="s">
        <v>2244</v>
      </c>
      <c r="B134" s="199" t="s">
        <v>53</v>
      </c>
      <c r="C134" s="199" t="s">
        <v>2025</v>
      </c>
      <c r="D134" s="199" t="s">
        <v>87</v>
      </c>
      <c r="E134" s="144" t="s">
        <v>380</v>
      </c>
      <c r="F134" s="144" t="s">
        <v>1140</v>
      </c>
      <c r="G134" s="144" t="s">
        <v>1778</v>
      </c>
      <c r="H134" s="144" t="s">
        <v>1012</v>
      </c>
      <c r="I134" s="144" t="s">
        <v>2245</v>
      </c>
      <c r="J134" s="144" t="s">
        <v>1810</v>
      </c>
      <c r="K134" s="144" t="s">
        <v>2246</v>
      </c>
      <c r="L134" s="144" t="s">
        <v>2247</v>
      </c>
      <c r="M134" s="144" t="s">
        <v>2248</v>
      </c>
      <c r="N134" s="144" t="s">
        <v>2249</v>
      </c>
      <c r="O134" s="144" t="s">
        <v>2250</v>
      </c>
      <c r="P134" s="143" t="s">
        <v>2251</v>
      </c>
      <c r="Q134" s="144" t="s">
        <v>2252</v>
      </c>
      <c r="R134" s="144" t="s">
        <v>381</v>
      </c>
      <c r="S134" s="144" t="s">
        <v>1992</v>
      </c>
      <c r="T134" s="144" t="s">
        <v>1650</v>
      </c>
      <c r="U134" s="144" t="s">
        <v>2019</v>
      </c>
      <c r="V134" s="144" t="s">
        <v>2253</v>
      </c>
      <c r="W134" s="143" t="s">
        <v>2254</v>
      </c>
      <c r="X134" s="143"/>
      <c r="Y134" s="144" t="s">
        <v>2255</v>
      </c>
      <c r="Z134" s="144" t="s">
        <v>2256</v>
      </c>
      <c r="AA134" s="156"/>
      <c r="AB134" s="156"/>
      <c r="AC134" s="156"/>
      <c r="AD134" s="156"/>
      <c r="AE134" s="156"/>
      <c r="AF134" s="156"/>
      <c r="AG134" s="156"/>
      <c r="AH134" s="156"/>
      <c r="AI134" s="156"/>
      <c r="AJ134" s="156"/>
      <c r="AK134" s="156"/>
      <c r="AL134" s="156"/>
      <c r="AM134" s="156"/>
      <c r="AN134" s="156"/>
      <c r="AO134" s="156"/>
      <c r="AP134" s="156"/>
      <c r="AQ134" s="156"/>
      <c r="AR134" s="156"/>
      <c r="AS134" s="140">
        <f t="shared" si="6"/>
        <v>2</v>
      </c>
      <c r="AT134" s="140">
        <f t="shared" si="7"/>
        <v>13</v>
      </c>
      <c r="AU134" s="156"/>
      <c r="AV134" s="140">
        <f t="shared" si="8"/>
        <v>0</v>
      </c>
      <c r="AW134" s="156"/>
      <c r="AX134" s="156"/>
    </row>
    <row r="135" s="209" customFormat="1" customHeight="1" spans="1:50">
      <c r="A135" s="199" t="s">
        <v>2257</v>
      </c>
      <c r="B135" s="199" t="s">
        <v>53</v>
      </c>
      <c r="C135" s="199" t="s">
        <v>2258</v>
      </c>
      <c r="D135" s="199" t="s">
        <v>2259</v>
      </c>
      <c r="E135" s="144" t="s">
        <v>2260</v>
      </c>
      <c r="F135" s="144" t="s">
        <v>2261</v>
      </c>
      <c r="G135" s="144" t="s">
        <v>2262</v>
      </c>
      <c r="H135" s="144" t="s">
        <v>2263</v>
      </c>
      <c r="I135" s="144" t="s">
        <v>2264</v>
      </c>
      <c r="J135" s="144" t="s">
        <v>2265</v>
      </c>
      <c r="K135" s="144" t="s">
        <v>2266</v>
      </c>
      <c r="L135" s="144" t="s">
        <v>2267</v>
      </c>
      <c r="M135" s="144" t="s">
        <v>2268</v>
      </c>
      <c r="N135" s="144" t="s">
        <v>2269</v>
      </c>
      <c r="O135" s="144" t="s">
        <v>2270</v>
      </c>
      <c r="P135" s="155" t="s">
        <v>2271</v>
      </c>
      <c r="Q135" s="144" t="s">
        <v>2272</v>
      </c>
      <c r="R135" s="144" t="s">
        <v>2273</v>
      </c>
      <c r="S135" s="144" t="s">
        <v>1993</v>
      </c>
      <c r="T135" s="144" t="s">
        <v>2274</v>
      </c>
      <c r="U135" s="144" t="s">
        <v>2275</v>
      </c>
      <c r="V135" s="144" t="s">
        <v>2276</v>
      </c>
      <c r="W135" s="144" t="s">
        <v>2277</v>
      </c>
      <c r="X135" s="144" t="s">
        <v>2278</v>
      </c>
      <c r="Y135" s="144" t="s">
        <v>2279</v>
      </c>
      <c r="Z135" s="144" t="s">
        <v>2280</v>
      </c>
      <c r="AA135" s="156"/>
      <c r="AB135" s="156"/>
      <c r="AC135" s="156"/>
      <c r="AD135" s="156"/>
      <c r="AE135" s="156"/>
      <c r="AF135" s="156"/>
      <c r="AG135" s="156"/>
      <c r="AH135" s="156"/>
      <c r="AI135" s="156"/>
      <c r="AJ135" s="156"/>
      <c r="AK135" s="156"/>
      <c r="AL135" s="156"/>
      <c r="AM135" s="156"/>
      <c r="AN135" s="156"/>
      <c r="AO135" s="156"/>
      <c r="AP135" s="156"/>
      <c r="AQ135" s="156"/>
      <c r="AR135" s="156"/>
      <c r="AS135" s="140">
        <f t="shared" si="6"/>
        <v>11</v>
      </c>
      <c r="AT135" s="140">
        <f t="shared" si="7"/>
        <v>18</v>
      </c>
      <c r="AU135" s="156"/>
      <c r="AV135" s="140">
        <f t="shared" si="8"/>
        <v>0.375</v>
      </c>
      <c r="AW135" s="156"/>
      <c r="AX135" s="156"/>
    </row>
    <row r="136" s="209" customFormat="1" customHeight="1" spans="1:50">
      <c r="A136" s="199" t="s">
        <v>2281</v>
      </c>
      <c r="B136" s="199" t="s">
        <v>53</v>
      </c>
      <c r="C136" s="199" t="s">
        <v>2282</v>
      </c>
      <c r="D136" s="199" t="s">
        <v>115</v>
      </c>
      <c r="E136" s="142" t="s">
        <v>2283</v>
      </c>
      <c r="F136" s="144" t="s">
        <v>2284</v>
      </c>
      <c r="G136" s="144" t="s">
        <v>391</v>
      </c>
      <c r="H136" s="143" t="s">
        <v>2285</v>
      </c>
      <c r="I136" s="144" t="s">
        <v>2286</v>
      </c>
      <c r="J136" s="142" t="s">
        <v>2287</v>
      </c>
      <c r="K136" s="142" t="s">
        <v>2288</v>
      </c>
      <c r="L136" s="144" t="s">
        <v>2290</v>
      </c>
      <c r="M136" s="142" t="s">
        <v>2291</v>
      </c>
      <c r="N136" s="144" t="s">
        <v>2292</v>
      </c>
      <c r="O136" s="142" t="s">
        <v>2293</v>
      </c>
      <c r="P136" s="142" t="s">
        <v>2294</v>
      </c>
      <c r="Q136" s="144" t="s">
        <v>2295</v>
      </c>
      <c r="R136" s="142" t="s">
        <v>2296</v>
      </c>
      <c r="S136" s="144" t="s">
        <v>2297</v>
      </c>
      <c r="T136" s="142" t="s">
        <v>2298</v>
      </c>
      <c r="U136" s="143"/>
      <c r="V136" s="142" t="s">
        <v>2299</v>
      </c>
      <c r="W136" s="144" t="s">
        <v>2300</v>
      </c>
      <c r="X136" s="144" t="s">
        <v>2301</v>
      </c>
      <c r="Y136" s="144" t="s">
        <v>2302</v>
      </c>
      <c r="Z136" s="144" t="s">
        <v>2303</v>
      </c>
      <c r="AA136" s="156"/>
      <c r="AB136" s="156"/>
      <c r="AC136" s="156"/>
      <c r="AD136" s="156"/>
      <c r="AE136" s="156"/>
      <c r="AF136" s="156"/>
      <c r="AG136" s="156"/>
      <c r="AH136" s="156"/>
      <c r="AI136" s="156"/>
      <c r="AJ136" s="156"/>
      <c r="AK136" s="156"/>
      <c r="AL136" s="156"/>
      <c r="AM136" s="156"/>
      <c r="AN136" s="156"/>
      <c r="AO136" s="156"/>
      <c r="AP136" s="156"/>
      <c r="AQ136" s="156"/>
      <c r="AR136" s="156"/>
      <c r="AS136" s="140">
        <f t="shared" si="6"/>
        <v>15</v>
      </c>
      <c r="AT136" s="140">
        <f t="shared" si="7"/>
        <v>16</v>
      </c>
      <c r="AU136" s="156"/>
      <c r="AV136" s="140">
        <f t="shared" si="8"/>
        <v>1.125</v>
      </c>
      <c r="AW136" s="156"/>
      <c r="AX136" s="156"/>
    </row>
    <row r="137" s="209" customFormat="1" customHeight="1" spans="1:50">
      <c r="A137" s="199" t="s">
        <v>2304</v>
      </c>
      <c r="B137" s="199" t="s">
        <v>53</v>
      </c>
      <c r="C137" s="199" t="s">
        <v>2282</v>
      </c>
      <c r="D137" s="199" t="s">
        <v>115</v>
      </c>
      <c r="E137" s="144" t="s">
        <v>2215</v>
      </c>
      <c r="F137" s="144" t="s">
        <v>743</v>
      </c>
      <c r="G137" s="144" t="s">
        <v>2305</v>
      </c>
      <c r="H137" s="144" t="s">
        <v>2306</v>
      </c>
      <c r="I137" s="144" t="s">
        <v>2307</v>
      </c>
      <c r="J137" s="144" t="s">
        <v>2308</v>
      </c>
      <c r="K137" s="143"/>
      <c r="L137" s="144" t="s">
        <v>2309</v>
      </c>
      <c r="M137" s="144" t="s">
        <v>2310</v>
      </c>
      <c r="N137" s="144" t="s">
        <v>1916</v>
      </c>
      <c r="O137" s="144" t="s">
        <v>2311</v>
      </c>
      <c r="P137" s="144" t="s">
        <v>2312</v>
      </c>
      <c r="Q137" s="144" t="s">
        <v>2313</v>
      </c>
      <c r="R137" s="144" t="s">
        <v>2053</v>
      </c>
      <c r="S137" s="144" t="s">
        <v>2314</v>
      </c>
      <c r="T137" s="142" t="s">
        <v>2315</v>
      </c>
      <c r="U137" s="144" t="s">
        <v>2316</v>
      </c>
      <c r="V137" s="144" t="s">
        <v>2317</v>
      </c>
      <c r="W137" s="144" t="s">
        <v>2318</v>
      </c>
      <c r="X137" s="144" t="s">
        <v>2319</v>
      </c>
      <c r="Y137" s="142" t="s">
        <v>2320</v>
      </c>
      <c r="Z137" s="142" t="s">
        <v>2321</v>
      </c>
      <c r="AA137" s="156"/>
      <c r="AB137" s="156"/>
      <c r="AC137" s="156"/>
      <c r="AD137" s="156"/>
      <c r="AE137" s="156"/>
      <c r="AF137" s="156"/>
      <c r="AG137" s="156"/>
      <c r="AH137" s="156"/>
      <c r="AI137" s="156"/>
      <c r="AJ137" s="156"/>
      <c r="AK137" s="156"/>
      <c r="AL137" s="156"/>
      <c r="AM137" s="156"/>
      <c r="AN137" s="156"/>
      <c r="AO137" s="156"/>
      <c r="AP137" s="156"/>
      <c r="AQ137" s="156"/>
      <c r="AR137" s="156"/>
      <c r="AS137" s="140">
        <f t="shared" si="6"/>
        <v>11</v>
      </c>
      <c r="AT137" s="140">
        <f t="shared" si="7"/>
        <v>16</v>
      </c>
      <c r="AU137" s="156"/>
      <c r="AV137" s="140">
        <f t="shared" si="8"/>
        <v>1.75</v>
      </c>
      <c r="AW137" s="156"/>
      <c r="AX137" s="156"/>
    </row>
    <row r="138" s="209" customFormat="1" customHeight="1" spans="1:50">
      <c r="A138" s="199" t="s">
        <v>2322</v>
      </c>
      <c r="B138" s="199" t="s">
        <v>53</v>
      </c>
      <c r="C138" s="199" t="s">
        <v>2282</v>
      </c>
      <c r="D138" s="199" t="s">
        <v>1966</v>
      </c>
      <c r="E138" s="144" t="s">
        <v>2323</v>
      </c>
      <c r="F138" s="144" t="s">
        <v>2324</v>
      </c>
      <c r="G138" s="144" t="s">
        <v>2325</v>
      </c>
      <c r="H138" s="144" t="s">
        <v>2326</v>
      </c>
      <c r="I138" s="144" t="s">
        <v>2327</v>
      </c>
      <c r="J138" s="144" t="s">
        <v>2328</v>
      </c>
      <c r="K138" s="144" t="s">
        <v>2329</v>
      </c>
      <c r="L138" s="144" t="s">
        <v>2331</v>
      </c>
      <c r="M138" s="144" t="s">
        <v>2332</v>
      </c>
      <c r="N138" s="142" t="s">
        <v>2333</v>
      </c>
      <c r="O138" s="144" t="s">
        <v>2334</v>
      </c>
      <c r="P138" s="143"/>
      <c r="Q138" s="144" t="s">
        <v>2335</v>
      </c>
      <c r="R138" s="144" t="s">
        <v>2336</v>
      </c>
      <c r="S138" s="144" t="s">
        <v>2337</v>
      </c>
      <c r="T138" s="144" t="s">
        <v>2338</v>
      </c>
      <c r="U138" s="144" t="s">
        <v>2339</v>
      </c>
      <c r="V138" s="144" t="s">
        <v>2340</v>
      </c>
      <c r="W138" s="144" t="s">
        <v>398</v>
      </c>
      <c r="X138" s="144" t="s">
        <v>2341</v>
      </c>
      <c r="Y138" s="142" t="s">
        <v>2342</v>
      </c>
      <c r="Z138" s="143"/>
      <c r="AA138" s="156"/>
      <c r="AB138" s="156"/>
      <c r="AC138" s="156"/>
      <c r="AD138" s="156"/>
      <c r="AE138" s="156"/>
      <c r="AF138" s="156"/>
      <c r="AG138" s="156"/>
      <c r="AH138" s="156"/>
      <c r="AI138" s="156"/>
      <c r="AJ138" s="156"/>
      <c r="AK138" s="156"/>
      <c r="AL138" s="156"/>
      <c r="AM138" s="156"/>
      <c r="AN138" s="156"/>
      <c r="AO138" s="156"/>
      <c r="AP138" s="156"/>
      <c r="AQ138" s="156"/>
      <c r="AR138" s="156"/>
      <c r="AS138" s="140">
        <f t="shared" si="6"/>
        <v>15</v>
      </c>
      <c r="AT138" s="140">
        <f t="shared" si="7"/>
        <v>20</v>
      </c>
      <c r="AU138" s="156"/>
      <c r="AV138" s="140">
        <f t="shared" si="8"/>
        <v>0.75</v>
      </c>
      <c r="AW138" s="156"/>
      <c r="AX138" s="156"/>
    </row>
    <row r="139" s="209" customFormat="1" customHeight="1" spans="1:50">
      <c r="A139" s="199" t="s">
        <v>2343</v>
      </c>
      <c r="B139" s="199" t="s">
        <v>53</v>
      </c>
      <c r="C139" s="199" t="s">
        <v>2344</v>
      </c>
      <c r="D139" s="199" t="s">
        <v>2345</v>
      </c>
      <c r="E139" s="144" t="s">
        <v>2346</v>
      </c>
      <c r="F139" s="144" t="s">
        <v>2347</v>
      </c>
      <c r="G139" s="144" t="s">
        <v>2348</v>
      </c>
      <c r="H139" s="142" t="s">
        <v>2349</v>
      </c>
      <c r="I139" s="144" t="s">
        <v>2350</v>
      </c>
      <c r="J139" s="142" t="s">
        <v>2351</v>
      </c>
      <c r="K139" s="142" t="s">
        <v>2352</v>
      </c>
      <c r="L139" s="144" t="s">
        <v>2354</v>
      </c>
      <c r="M139" s="144" t="s">
        <v>2355</v>
      </c>
      <c r="N139" s="144" t="s">
        <v>2356</v>
      </c>
      <c r="O139" s="142" t="s">
        <v>2357</v>
      </c>
      <c r="P139" s="143" t="s">
        <v>2358</v>
      </c>
      <c r="Q139" s="144" t="s">
        <v>2359</v>
      </c>
      <c r="R139" s="142" t="s">
        <v>2360</v>
      </c>
      <c r="S139" s="142" t="s">
        <v>2361</v>
      </c>
      <c r="T139" s="142" t="s">
        <v>2362</v>
      </c>
      <c r="U139" s="142" t="s">
        <v>2363</v>
      </c>
      <c r="V139" s="144" t="s">
        <v>2364</v>
      </c>
      <c r="W139" s="144" t="s">
        <v>948</v>
      </c>
      <c r="X139" s="143"/>
      <c r="Y139" s="143"/>
      <c r="Z139" s="143"/>
      <c r="AA139" s="156"/>
      <c r="AB139" s="156"/>
      <c r="AC139" s="156"/>
      <c r="AD139" s="156"/>
      <c r="AE139" s="156"/>
      <c r="AF139" s="156"/>
      <c r="AG139" s="156"/>
      <c r="AH139" s="156"/>
      <c r="AI139" s="156"/>
      <c r="AJ139" s="156"/>
      <c r="AK139" s="156"/>
      <c r="AL139" s="156"/>
      <c r="AM139" s="156"/>
      <c r="AN139" s="156"/>
      <c r="AO139" s="156"/>
      <c r="AP139" s="156"/>
      <c r="AQ139" s="156"/>
      <c r="AR139" s="156"/>
      <c r="AS139" s="140">
        <f t="shared" si="6"/>
        <v>17</v>
      </c>
      <c r="AT139" s="140">
        <f t="shared" si="7"/>
        <v>18</v>
      </c>
      <c r="AU139" s="156"/>
      <c r="AV139" s="140">
        <f t="shared" si="8"/>
        <v>2.5</v>
      </c>
      <c r="AW139" s="156"/>
      <c r="AX139" s="156"/>
    </row>
    <row r="140" s="209" customFormat="1" customHeight="1" spans="1:50">
      <c r="A140" s="199" t="s">
        <v>2365</v>
      </c>
      <c r="B140" s="199" t="s">
        <v>53</v>
      </c>
      <c r="C140" s="199" t="s">
        <v>2366</v>
      </c>
      <c r="D140" s="199" t="s">
        <v>2345</v>
      </c>
      <c r="E140" s="144" t="s">
        <v>2340</v>
      </c>
      <c r="F140" s="144" t="s">
        <v>2367</v>
      </c>
      <c r="G140" s="144" t="s">
        <v>2368</v>
      </c>
      <c r="H140" s="144" t="s">
        <v>2369</v>
      </c>
      <c r="I140" s="144" t="s">
        <v>2370</v>
      </c>
      <c r="J140" s="144" t="s">
        <v>2371</v>
      </c>
      <c r="K140" s="144" t="s">
        <v>2372</v>
      </c>
      <c r="L140" s="144" t="s">
        <v>2373</v>
      </c>
      <c r="M140" s="144" t="s">
        <v>2374</v>
      </c>
      <c r="N140" s="144" t="s">
        <v>2375</v>
      </c>
      <c r="O140" s="144" t="s">
        <v>2376</v>
      </c>
      <c r="P140" s="144" t="s">
        <v>2377</v>
      </c>
      <c r="Q140" s="144" t="s">
        <v>2378</v>
      </c>
      <c r="R140" s="144" t="s">
        <v>2379</v>
      </c>
      <c r="S140" s="144" t="s">
        <v>2380</v>
      </c>
      <c r="T140" s="144" t="s">
        <v>2370</v>
      </c>
      <c r="U140" s="144" t="s">
        <v>1784</v>
      </c>
      <c r="V140" s="144" t="s">
        <v>2381</v>
      </c>
      <c r="W140" s="144" t="s">
        <v>2382</v>
      </c>
      <c r="X140" s="144" t="s">
        <v>2383</v>
      </c>
      <c r="Y140" s="144" t="s">
        <v>2384</v>
      </c>
      <c r="Z140" s="144" t="s">
        <v>2385</v>
      </c>
      <c r="AA140" s="156"/>
      <c r="AB140" s="156"/>
      <c r="AC140" s="156"/>
      <c r="AD140" s="156"/>
      <c r="AE140" s="156"/>
      <c r="AF140" s="156"/>
      <c r="AG140" s="156"/>
      <c r="AH140" s="156"/>
      <c r="AI140" s="156"/>
      <c r="AJ140" s="156"/>
      <c r="AK140" s="156"/>
      <c r="AL140" s="156"/>
      <c r="AM140" s="156"/>
      <c r="AN140" s="156"/>
      <c r="AO140" s="156"/>
      <c r="AP140" s="156"/>
      <c r="AQ140" s="156"/>
      <c r="AR140" s="156"/>
      <c r="AS140" s="140">
        <f t="shared" si="6"/>
        <v>6</v>
      </c>
      <c r="AT140" s="140">
        <f t="shared" si="7"/>
        <v>20</v>
      </c>
      <c r="AU140" s="156"/>
      <c r="AV140" s="140">
        <f t="shared" si="8"/>
        <v>0.625</v>
      </c>
      <c r="AW140" s="156"/>
      <c r="AX140" s="156"/>
    </row>
    <row r="141" s="209" customFormat="1" customHeight="1" spans="1:50">
      <c r="A141" s="199" t="s">
        <v>2386</v>
      </c>
      <c r="B141" s="199" t="s">
        <v>53</v>
      </c>
      <c r="C141" s="199" t="s">
        <v>2366</v>
      </c>
      <c r="D141" s="199" t="s">
        <v>2387</v>
      </c>
      <c r="E141" s="144" t="s">
        <v>2388</v>
      </c>
      <c r="F141" s="144" t="s">
        <v>2389</v>
      </c>
      <c r="G141" s="144" t="s">
        <v>2390</v>
      </c>
      <c r="H141" s="144" t="s">
        <v>2391</v>
      </c>
      <c r="I141" s="144" t="s">
        <v>2392</v>
      </c>
      <c r="J141" s="144" t="s">
        <v>2393</v>
      </c>
      <c r="K141" s="144" t="s">
        <v>2394</v>
      </c>
      <c r="L141" s="144" t="s">
        <v>2395</v>
      </c>
      <c r="M141" s="144" t="s">
        <v>295</v>
      </c>
      <c r="N141" s="143" t="s">
        <v>2396</v>
      </c>
      <c r="O141" s="144" t="s">
        <v>2397</v>
      </c>
      <c r="P141" s="144" t="s">
        <v>2398</v>
      </c>
      <c r="Q141" s="143" t="s">
        <v>2399</v>
      </c>
      <c r="R141" s="144" t="s">
        <v>2400</v>
      </c>
      <c r="S141" s="143" t="s">
        <v>2401</v>
      </c>
      <c r="T141" s="142" t="s">
        <v>2402</v>
      </c>
      <c r="U141" s="144" t="s">
        <v>2403</v>
      </c>
      <c r="V141" s="144" t="s">
        <v>2404</v>
      </c>
      <c r="W141" s="144" t="s">
        <v>2405</v>
      </c>
      <c r="X141" s="144" t="s">
        <v>301</v>
      </c>
      <c r="Y141" s="144" t="s">
        <v>2406</v>
      </c>
      <c r="Z141" s="144" t="s">
        <v>2407</v>
      </c>
      <c r="AA141" s="156"/>
      <c r="AB141" s="156"/>
      <c r="AC141" s="156"/>
      <c r="AD141" s="156"/>
      <c r="AE141" s="156"/>
      <c r="AF141" s="156"/>
      <c r="AG141" s="156"/>
      <c r="AH141" s="156"/>
      <c r="AI141" s="156"/>
      <c r="AJ141" s="156"/>
      <c r="AK141" s="156"/>
      <c r="AL141" s="156"/>
      <c r="AM141" s="156"/>
      <c r="AN141" s="156"/>
      <c r="AO141" s="156"/>
      <c r="AP141" s="156"/>
      <c r="AQ141" s="156"/>
      <c r="AR141" s="156"/>
      <c r="AS141" s="140">
        <f t="shared" si="6"/>
        <v>11</v>
      </c>
      <c r="AT141" s="140">
        <f t="shared" si="7"/>
        <v>21</v>
      </c>
      <c r="AU141" s="156"/>
      <c r="AV141" s="140">
        <f t="shared" si="8"/>
        <v>0.375</v>
      </c>
      <c r="AW141" s="156"/>
      <c r="AX141" s="156"/>
    </row>
    <row r="142" s="209" customFormat="1" customHeight="1" spans="1:50">
      <c r="A142" s="199" t="s">
        <v>2408</v>
      </c>
      <c r="B142" s="199" t="s">
        <v>53</v>
      </c>
      <c r="C142" s="199" t="s">
        <v>2366</v>
      </c>
      <c r="D142" s="199" t="s">
        <v>2409</v>
      </c>
      <c r="E142" s="144" t="s">
        <v>2410</v>
      </c>
      <c r="F142" s="144" t="s">
        <v>2411</v>
      </c>
      <c r="G142" s="144" t="s">
        <v>2412</v>
      </c>
      <c r="H142" s="144" t="s">
        <v>2413</v>
      </c>
      <c r="I142" s="144" t="s">
        <v>2414</v>
      </c>
      <c r="J142" s="144" t="s">
        <v>2415</v>
      </c>
      <c r="K142" s="143"/>
      <c r="L142" s="144" t="s">
        <v>2416</v>
      </c>
      <c r="M142" s="144" t="s">
        <v>2417</v>
      </c>
      <c r="N142" s="144" t="s">
        <v>2418</v>
      </c>
      <c r="O142" s="144" t="s">
        <v>2419</v>
      </c>
      <c r="P142" s="144" t="s">
        <v>2420</v>
      </c>
      <c r="Q142" s="144" t="s">
        <v>2421</v>
      </c>
      <c r="R142" s="144" t="s">
        <v>2422</v>
      </c>
      <c r="S142" s="144" t="s">
        <v>1799</v>
      </c>
      <c r="T142" s="144" t="s">
        <v>1789</v>
      </c>
      <c r="U142" s="144" t="s">
        <v>2423</v>
      </c>
      <c r="V142" s="144" t="s">
        <v>2424</v>
      </c>
      <c r="W142" s="143" t="s">
        <v>2425</v>
      </c>
      <c r="X142" s="144" t="s">
        <v>177</v>
      </c>
      <c r="Y142" s="144" t="s">
        <v>2426</v>
      </c>
      <c r="Z142" s="144" t="s">
        <v>2427</v>
      </c>
      <c r="AA142" s="156"/>
      <c r="AB142" s="156"/>
      <c r="AC142" s="156"/>
      <c r="AD142" s="156"/>
      <c r="AE142" s="156"/>
      <c r="AF142" s="156"/>
      <c r="AG142" s="156"/>
      <c r="AH142" s="156"/>
      <c r="AI142" s="156"/>
      <c r="AJ142" s="156"/>
      <c r="AK142" s="156"/>
      <c r="AL142" s="156"/>
      <c r="AM142" s="156"/>
      <c r="AN142" s="156"/>
      <c r="AO142" s="156"/>
      <c r="AP142" s="156"/>
      <c r="AQ142" s="156"/>
      <c r="AR142" s="156"/>
      <c r="AS142" s="140">
        <f t="shared" si="6"/>
        <v>6</v>
      </c>
      <c r="AT142" s="140">
        <f t="shared" si="7"/>
        <v>18</v>
      </c>
      <c r="AU142" s="156"/>
      <c r="AV142" s="140">
        <f t="shared" si="8"/>
        <v>0.125</v>
      </c>
      <c r="AW142" s="156"/>
      <c r="AX142" s="156"/>
    </row>
    <row r="143" s="209" customFormat="1" customHeight="1" spans="1:50">
      <c r="A143" s="199" t="s">
        <v>2428</v>
      </c>
      <c r="B143" s="199" t="s">
        <v>53</v>
      </c>
      <c r="C143" s="199" t="s">
        <v>2366</v>
      </c>
      <c r="D143" s="199" t="s">
        <v>2409</v>
      </c>
      <c r="E143" s="144" t="s">
        <v>2429</v>
      </c>
      <c r="F143" s="144" t="s">
        <v>2430</v>
      </c>
      <c r="G143" s="142" t="s">
        <v>2431</v>
      </c>
      <c r="H143" s="144" t="s">
        <v>2432</v>
      </c>
      <c r="I143" s="144" t="s">
        <v>295</v>
      </c>
      <c r="J143" s="144" t="s">
        <v>2411</v>
      </c>
      <c r="K143" s="144" t="s">
        <v>2433</v>
      </c>
      <c r="L143" s="144" t="s">
        <v>2434</v>
      </c>
      <c r="M143" s="144" t="s">
        <v>2435</v>
      </c>
      <c r="N143" s="144" t="s">
        <v>2436</v>
      </c>
      <c r="O143" s="142" t="s">
        <v>2437</v>
      </c>
      <c r="P143" s="144" t="s">
        <v>2438</v>
      </c>
      <c r="Q143" s="144" t="s">
        <v>2439</v>
      </c>
      <c r="R143" s="142" t="s">
        <v>2440</v>
      </c>
      <c r="S143" s="144" t="s">
        <v>2441</v>
      </c>
      <c r="T143" s="144" t="s">
        <v>2442</v>
      </c>
      <c r="U143" s="144" t="s">
        <v>2443</v>
      </c>
      <c r="V143" s="142" t="s">
        <v>2444</v>
      </c>
      <c r="W143" s="144" t="s">
        <v>2445</v>
      </c>
      <c r="X143" s="144" t="s">
        <v>2446</v>
      </c>
      <c r="Y143" s="144" t="s">
        <v>2447</v>
      </c>
      <c r="Z143" s="144" t="s">
        <v>2448</v>
      </c>
      <c r="AA143" s="156"/>
      <c r="AB143" s="156"/>
      <c r="AC143" s="156"/>
      <c r="AD143" s="156"/>
      <c r="AE143" s="156"/>
      <c r="AF143" s="156"/>
      <c r="AG143" s="156"/>
      <c r="AH143" s="156"/>
      <c r="AI143" s="156"/>
      <c r="AJ143" s="156"/>
      <c r="AK143" s="156"/>
      <c r="AL143" s="156"/>
      <c r="AM143" s="156"/>
      <c r="AN143" s="156"/>
      <c r="AO143" s="156"/>
      <c r="AP143" s="156"/>
      <c r="AQ143" s="156"/>
      <c r="AR143" s="156"/>
      <c r="AS143" s="140">
        <f t="shared" si="6"/>
        <v>9</v>
      </c>
      <c r="AT143" s="140">
        <f t="shared" si="7"/>
        <v>20</v>
      </c>
      <c r="AU143" s="156"/>
      <c r="AV143" s="140">
        <f t="shared" si="8"/>
        <v>0.125</v>
      </c>
      <c r="AW143" s="156"/>
      <c r="AX143" s="156"/>
    </row>
    <row r="144" s="209" customFormat="1" customHeight="1" spans="1:50">
      <c r="A144" s="199" t="s">
        <v>2449</v>
      </c>
      <c r="B144" s="199" t="s">
        <v>53</v>
      </c>
      <c r="C144" s="199" t="s">
        <v>2366</v>
      </c>
      <c r="D144" s="199" t="s">
        <v>2409</v>
      </c>
      <c r="E144" s="144" t="s">
        <v>2450</v>
      </c>
      <c r="F144" s="144" t="s">
        <v>2451</v>
      </c>
      <c r="G144" s="143"/>
      <c r="H144" s="144" t="s">
        <v>2338</v>
      </c>
      <c r="I144" s="144" t="s">
        <v>2452</v>
      </c>
      <c r="J144" s="144" t="s">
        <v>2338</v>
      </c>
      <c r="K144" s="144" t="s">
        <v>2453</v>
      </c>
      <c r="L144" s="144" t="s">
        <v>2454</v>
      </c>
      <c r="M144" s="144" t="s">
        <v>2455</v>
      </c>
      <c r="N144" s="144" t="s">
        <v>2456</v>
      </c>
      <c r="O144" s="144" t="s">
        <v>2457</v>
      </c>
      <c r="P144" s="144" t="s">
        <v>2458</v>
      </c>
      <c r="Q144" s="144" t="s">
        <v>2439</v>
      </c>
      <c r="R144" s="144" t="s">
        <v>2459</v>
      </c>
      <c r="S144" s="144" t="s">
        <v>2460</v>
      </c>
      <c r="T144" s="144" t="s">
        <v>2461</v>
      </c>
      <c r="U144" s="144" t="s">
        <v>2462</v>
      </c>
      <c r="V144" s="143" t="s">
        <v>2463</v>
      </c>
      <c r="W144" s="144" t="s">
        <v>2464</v>
      </c>
      <c r="X144" s="144" t="s">
        <v>1817</v>
      </c>
      <c r="Y144" s="144" t="s">
        <v>2465</v>
      </c>
      <c r="Z144" s="144" t="s">
        <v>2466</v>
      </c>
      <c r="AA144" s="156"/>
      <c r="AB144" s="156"/>
      <c r="AC144" s="156"/>
      <c r="AD144" s="156"/>
      <c r="AE144" s="156"/>
      <c r="AF144" s="156"/>
      <c r="AG144" s="156"/>
      <c r="AH144" s="156"/>
      <c r="AI144" s="156"/>
      <c r="AJ144" s="156"/>
      <c r="AK144" s="156"/>
      <c r="AL144" s="156"/>
      <c r="AM144" s="156"/>
      <c r="AN144" s="156"/>
      <c r="AO144" s="156"/>
      <c r="AP144" s="156"/>
      <c r="AQ144" s="156"/>
      <c r="AR144" s="156"/>
      <c r="AS144" s="140">
        <f t="shared" si="6"/>
        <v>9</v>
      </c>
      <c r="AT144" s="140">
        <f t="shared" si="7"/>
        <v>19</v>
      </c>
      <c r="AU144" s="156"/>
      <c r="AV144" s="140">
        <f t="shared" si="8"/>
        <v>0.375</v>
      </c>
      <c r="AW144" s="156"/>
      <c r="AX144" s="156"/>
    </row>
    <row r="145" s="209" customFormat="1" customHeight="1" spans="1:50">
      <c r="A145" s="199" t="s">
        <v>2467</v>
      </c>
      <c r="B145" s="199" t="s">
        <v>53</v>
      </c>
      <c r="C145" s="199" t="s">
        <v>2468</v>
      </c>
      <c r="D145" s="199" t="s">
        <v>853</v>
      </c>
      <c r="E145" s="144"/>
      <c r="F145" s="144"/>
      <c r="G145" s="144"/>
      <c r="H145" s="141"/>
      <c r="I145" s="141"/>
      <c r="J145" s="141"/>
      <c r="K145" s="141"/>
      <c r="L145" s="141"/>
      <c r="M145" s="141"/>
      <c r="N145" s="141"/>
      <c r="O145" s="141"/>
      <c r="P145" s="141"/>
      <c r="Q145" s="141"/>
      <c r="R145" s="141"/>
      <c r="S145" s="141"/>
      <c r="T145" s="141"/>
      <c r="U145" s="141"/>
      <c r="V145" s="142" t="s">
        <v>2471</v>
      </c>
      <c r="W145" s="144" t="s">
        <v>2472</v>
      </c>
      <c r="X145" s="144" t="s">
        <v>517</v>
      </c>
      <c r="Y145" s="144" t="s">
        <v>775</v>
      </c>
      <c r="Z145" s="144" t="s">
        <v>2473</v>
      </c>
      <c r="AA145" s="156"/>
      <c r="AB145" s="156"/>
      <c r="AC145" s="156"/>
      <c r="AD145" s="156"/>
      <c r="AE145" s="156"/>
      <c r="AF145" s="156"/>
      <c r="AG145" s="156"/>
      <c r="AH145" s="156"/>
      <c r="AI145" s="156"/>
      <c r="AJ145" s="156"/>
      <c r="AK145" s="156"/>
      <c r="AL145" s="156"/>
      <c r="AM145" s="156"/>
      <c r="AN145" s="156"/>
      <c r="AO145" s="156"/>
      <c r="AP145" s="156"/>
      <c r="AQ145" s="156"/>
      <c r="AR145" s="156"/>
      <c r="AS145" s="140">
        <f t="shared" si="6"/>
        <v>0</v>
      </c>
      <c r="AT145" s="140">
        <f t="shared" si="7"/>
        <v>0</v>
      </c>
      <c r="AU145" s="156"/>
      <c r="AV145" s="140">
        <f t="shared" si="8"/>
        <v>0</v>
      </c>
      <c r="AW145" s="156"/>
      <c r="AX145" s="156"/>
    </row>
    <row r="146" s="209" customFormat="1" customHeight="1" spans="1:50">
      <c r="A146" s="199" t="s">
        <v>2474</v>
      </c>
      <c r="B146" s="199" t="s">
        <v>53</v>
      </c>
      <c r="C146" s="199" t="s">
        <v>2468</v>
      </c>
      <c r="D146" s="199" t="s">
        <v>853</v>
      </c>
      <c r="E146" s="141"/>
      <c r="F146" s="142" t="s">
        <v>2475</v>
      </c>
      <c r="G146" s="142" t="s">
        <v>2476</v>
      </c>
      <c r="H146" s="142" t="s">
        <v>2477</v>
      </c>
      <c r="I146" s="142" t="s">
        <v>2478</v>
      </c>
      <c r="J146" s="142" t="s">
        <v>2479</v>
      </c>
      <c r="K146" s="142" t="s">
        <v>2480</v>
      </c>
      <c r="L146" s="142" t="s">
        <v>2481</v>
      </c>
      <c r="M146" s="142" t="s">
        <v>2482</v>
      </c>
      <c r="N146" s="142" t="s">
        <v>2483</v>
      </c>
      <c r="O146" s="141"/>
      <c r="P146" s="142" t="s">
        <v>2484</v>
      </c>
      <c r="Q146" s="142" t="s">
        <v>2486</v>
      </c>
      <c r="R146" s="142" t="s">
        <v>2487</v>
      </c>
      <c r="S146" s="142" t="s">
        <v>2488</v>
      </c>
      <c r="T146" s="141"/>
      <c r="U146" s="142" t="s">
        <v>2489</v>
      </c>
      <c r="V146" s="142" t="s">
        <v>2491</v>
      </c>
      <c r="W146" s="141"/>
      <c r="X146" s="142" t="s">
        <v>2492</v>
      </c>
      <c r="Y146" s="142" t="s">
        <v>2493</v>
      </c>
      <c r="Z146" s="142" t="s">
        <v>2494</v>
      </c>
      <c r="AA146" s="156"/>
      <c r="AB146" s="156"/>
      <c r="AC146" s="156"/>
      <c r="AD146" s="156"/>
      <c r="AE146" s="156"/>
      <c r="AF146" s="156"/>
      <c r="AG146" s="156"/>
      <c r="AH146" s="156"/>
      <c r="AI146" s="156"/>
      <c r="AJ146" s="156"/>
      <c r="AK146" s="156"/>
      <c r="AL146" s="156"/>
      <c r="AM146" s="156"/>
      <c r="AN146" s="156"/>
      <c r="AO146" s="156"/>
      <c r="AP146" s="156"/>
      <c r="AQ146" s="156"/>
      <c r="AR146" s="156"/>
      <c r="AS146" s="140">
        <f t="shared" si="6"/>
        <v>13</v>
      </c>
      <c r="AT146" s="140">
        <f t="shared" si="7"/>
        <v>14</v>
      </c>
      <c r="AU146" s="156"/>
      <c r="AV146" s="140">
        <f t="shared" si="8"/>
        <v>1.375</v>
      </c>
      <c r="AW146" s="156"/>
      <c r="AX146" s="156"/>
    </row>
    <row r="147" s="209" customFormat="1" customHeight="1" spans="1:50">
      <c r="A147" s="199" t="s">
        <v>2495</v>
      </c>
      <c r="B147" s="199" t="s">
        <v>53</v>
      </c>
      <c r="C147" s="199" t="s">
        <v>2468</v>
      </c>
      <c r="D147" s="199" t="s">
        <v>853</v>
      </c>
      <c r="E147" s="142" t="s">
        <v>2496</v>
      </c>
      <c r="F147" s="142" t="s">
        <v>2497</v>
      </c>
      <c r="G147" s="142" t="s">
        <v>2498</v>
      </c>
      <c r="H147" s="142" t="s">
        <v>2499</v>
      </c>
      <c r="I147" s="142" t="s">
        <v>2500</v>
      </c>
      <c r="J147" s="142" t="s">
        <v>2501</v>
      </c>
      <c r="K147" s="142" t="s">
        <v>2502</v>
      </c>
      <c r="L147" s="142" t="s">
        <v>2503</v>
      </c>
      <c r="M147" s="141"/>
      <c r="N147" s="142" t="s">
        <v>2504</v>
      </c>
      <c r="O147" s="142" t="s">
        <v>2505</v>
      </c>
      <c r="P147" s="141"/>
      <c r="Q147" s="142" t="s">
        <v>2507</v>
      </c>
      <c r="R147" s="142" t="s">
        <v>2508</v>
      </c>
      <c r="S147" s="142" t="s">
        <v>2509</v>
      </c>
      <c r="T147" s="142" t="s">
        <v>2510</v>
      </c>
      <c r="U147" s="141"/>
      <c r="V147" s="142" t="s">
        <v>2512</v>
      </c>
      <c r="W147" s="142" t="s">
        <v>2513</v>
      </c>
      <c r="X147" s="142" t="s">
        <v>2514</v>
      </c>
      <c r="Y147" s="142" t="s">
        <v>2515</v>
      </c>
      <c r="Z147" s="141"/>
      <c r="AA147" s="156"/>
      <c r="AB147" s="156"/>
      <c r="AC147" s="156"/>
      <c r="AD147" s="156"/>
      <c r="AE147" s="156"/>
      <c r="AF147" s="156"/>
      <c r="AG147" s="156"/>
      <c r="AH147" s="156"/>
      <c r="AI147" s="156"/>
      <c r="AJ147" s="156"/>
      <c r="AK147" s="156"/>
      <c r="AL147" s="156"/>
      <c r="AM147" s="156"/>
      <c r="AN147" s="156"/>
      <c r="AO147" s="156"/>
      <c r="AP147" s="156"/>
      <c r="AQ147" s="156"/>
      <c r="AR147" s="156"/>
      <c r="AS147" s="140">
        <f t="shared" si="6"/>
        <v>2</v>
      </c>
      <c r="AT147" s="140">
        <f t="shared" si="7"/>
        <v>5</v>
      </c>
      <c r="AU147" s="156"/>
      <c r="AV147" s="140">
        <f t="shared" si="8"/>
        <v>0</v>
      </c>
      <c r="AW147" s="156"/>
      <c r="AX147" s="156"/>
    </row>
    <row r="148" s="209" customFormat="1" customHeight="1" spans="1:50">
      <c r="A148" s="199" t="s">
        <v>2516</v>
      </c>
      <c r="B148" s="199" t="s">
        <v>53</v>
      </c>
      <c r="C148" s="199" t="s">
        <v>2468</v>
      </c>
      <c r="D148" s="199" t="s">
        <v>853</v>
      </c>
      <c r="E148" s="142" t="s">
        <v>2517</v>
      </c>
      <c r="F148" s="141"/>
      <c r="G148" s="143" t="s">
        <v>2519</v>
      </c>
      <c r="H148" s="141"/>
      <c r="I148" s="141"/>
      <c r="J148" s="141"/>
      <c r="K148" s="141"/>
      <c r="L148" s="141"/>
      <c r="M148" s="142" t="s">
        <v>2521</v>
      </c>
      <c r="N148" s="142" t="s">
        <v>2522</v>
      </c>
      <c r="O148" s="142" t="s">
        <v>2523</v>
      </c>
      <c r="P148" s="142" t="s">
        <v>2524</v>
      </c>
      <c r="Q148" s="143" t="s">
        <v>2526</v>
      </c>
      <c r="R148" s="141"/>
      <c r="S148" s="142" t="s">
        <v>2527</v>
      </c>
      <c r="T148" s="142" t="s">
        <v>2528</v>
      </c>
      <c r="U148" s="142" t="s">
        <v>2529</v>
      </c>
      <c r="V148" s="142" t="s">
        <v>2531</v>
      </c>
      <c r="W148" s="142" t="s">
        <v>2532</v>
      </c>
      <c r="X148" s="142" t="s">
        <v>2533</v>
      </c>
      <c r="Y148" s="141"/>
      <c r="Z148" s="142" t="s">
        <v>2534</v>
      </c>
      <c r="AA148" s="156"/>
      <c r="AB148" s="156"/>
      <c r="AC148" s="156"/>
      <c r="AD148" s="156"/>
      <c r="AE148" s="156"/>
      <c r="AF148" s="156"/>
      <c r="AG148" s="156"/>
      <c r="AH148" s="156"/>
      <c r="AI148" s="156"/>
      <c r="AJ148" s="156"/>
      <c r="AK148" s="156"/>
      <c r="AL148" s="156"/>
      <c r="AM148" s="156"/>
      <c r="AN148" s="156"/>
      <c r="AO148" s="156"/>
      <c r="AP148" s="156"/>
      <c r="AQ148" s="156"/>
      <c r="AR148" s="156"/>
      <c r="AS148" s="140">
        <f t="shared" si="6"/>
        <v>7</v>
      </c>
      <c r="AT148" s="140">
        <f t="shared" si="7"/>
        <v>7</v>
      </c>
      <c r="AU148" s="156"/>
      <c r="AV148" s="140">
        <f t="shared" si="8"/>
        <v>0.75</v>
      </c>
      <c r="AW148" s="156"/>
      <c r="AX148" s="156"/>
    </row>
    <row r="149" s="209" customFormat="1" customHeight="1" spans="1:50">
      <c r="A149" s="199" t="s">
        <v>2535</v>
      </c>
      <c r="B149" s="199" t="s">
        <v>53</v>
      </c>
      <c r="C149" s="199" t="s">
        <v>2468</v>
      </c>
      <c r="D149" s="199" t="s">
        <v>2536</v>
      </c>
      <c r="E149" s="144" t="s">
        <v>2537</v>
      </c>
      <c r="F149" s="144" t="s">
        <v>2377</v>
      </c>
      <c r="G149" s="144" t="s">
        <v>2538</v>
      </c>
      <c r="H149" s="144" t="s">
        <v>2539</v>
      </c>
      <c r="I149" s="144" t="s">
        <v>2540</v>
      </c>
      <c r="J149" s="144" t="s">
        <v>2541</v>
      </c>
      <c r="K149" s="144" t="s">
        <v>2542</v>
      </c>
      <c r="L149" s="144" t="s">
        <v>2543</v>
      </c>
      <c r="M149" s="144" t="s">
        <v>2301</v>
      </c>
      <c r="N149" s="144" t="s">
        <v>2544</v>
      </c>
      <c r="O149" s="144" t="s">
        <v>2545</v>
      </c>
      <c r="P149" s="144" t="s">
        <v>164</v>
      </c>
      <c r="Q149" s="143" t="s">
        <v>2546</v>
      </c>
      <c r="R149" s="143"/>
      <c r="S149" s="144" t="s">
        <v>2547</v>
      </c>
      <c r="T149" s="144" t="s">
        <v>2548</v>
      </c>
      <c r="U149" s="144" t="s">
        <v>2549</v>
      </c>
      <c r="V149" s="144" t="s">
        <v>2550</v>
      </c>
      <c r="W149" s="144" t="s">
        <v>2551</v>
      </c>
      <c r="X149" s="144" t="s">
        <v>2301</v>
      </c>
      <c r="Y149" s="144" t="s">
        <v>2134</v>
      </c>
      <c r="Z149" s="144" t="s">
        <v>2552</v>
      </c>
      <c r="AA149" s="156"/>
      <c r="AB149" s="156"/>
      <c r="AC149" s="156"/>
      <c r="AD149" s="156"/>
      <c r="AE149" s="156"/>
      <c r="AF149" s="156"/>
      <c r="AG149" s="156"/>
      <c r="AH149" s="156"/>
      <c r="AI149" s="156"/>
      <c r="AJ149" s="156"/>
      <c r="AK149" s="156"/>
      <c r="AL149" s="156"/>
      <c r="AM149" s="156"/>
      <c r="AN149" s="156"/>
      <c r="AO149" s="156"/>
      <c r="AP149" s="156"/>
      <c r="AQ149" s="156"/>
      <c r="AR149" s="156"/>
      <c r="AS149" s="140">
        <f t="shared" si="6"/>
        <v>10</v>
      </c>
      <c r="AT149" s="140">
        <f t="shared" si="7"/>
        <v>19</v>
      </c>
      <c r="AU149" s="156"/>
      <c r="AV149" s="140">
        <f t="shared" si="8"/>
        <v>1</v>
      </c>
      <c r="AW149" s="156"/>
      <c r="AX149" s="156"/>
    </row>
    <row r="150" s="209" customFormat="1" customHeight="1" spans="1:50">
      <c r="A150" s="199" t="s">
        <v>2553</v>
      </c>
      <c r="B150" s="199" t="s">
        <v>53</v>
      </c>
      <c r="C150" s="199" t="s">
        <v>2468</v>
      </c>
      <c r="D150" s="199" t="s">
        <v>853</v>
      </c>
      <c r="E150" s="142" t="s">
        <v>2554</v>
      </c>
      <c r="F150" s="142" t="s">
        <v>2555</v>
      </c>
      <c r="G150" s="141"/>
      <c r="H150" s="142" t="s">
        <v>2557</v>
      </c>
      <c r="I150" s="142" t="s">
        <v>2558</v>
      </c>
      <c r="J150" s="142" t="s">
        <v>2559</v>
      </c>
      <c r="K150" s="142" t="s">
        <v>2560</v>
      </c>
      <c r="L150" s="141"/>
      <c r="M150" s="142" t="s">
        <v>2562</v>
      </c>
      <c r="N150" s="142" t="s">
        <v>2563</v>
      </c>
      <c r="O150" s="142" t="s">
        <v>2564</v>
      </c>
      <c r="P150" s="142" t="s">
        <v>2565</v>
      </c>
      <c r="Q150" s="141"/>
      <c r="R150" s="142" t="s">
        <v>2567</v>
      </c>
      <c r="S150" s="142" t="s">
        <v>2568</v>
      </c>
      <c r="T150" s="142" t="s">
        <v>2569</v>
      </c>
      <c r="U150" s="142" t="s">
        <v>2570</v>
      </c>
      <c r="V150" s="141"/>
      <c r="W150" s="142" t="s">
        <v>2572</v>
      </c>
      <c r="X150" s="142" t="s">
        <v>2573</v>
      </c>
      <c r="Y150" s="142" t="s">
        <v>2574</v>
      </c>
      <c r="Z150" s="142" t="s">
        <v>2575</v>
      </c>
      <c r="AA150" s="156"/>
      <c r="AB150" s="156"/>
      <c r="AC150" s="156"/>
      <c r="AD150" s="156"/>
      <c r="AE150" s="156"/>
      <c r="AF150" s="156"/>
      <c r="AG150" s="156"/>
      <c r="AH150" s="156"/>
      <c r="AI150" s="156"/>
      <c r="AJ150" s="156"/>
      <c r="AK150" s="156"/>
      <c r="AL150" s="156"/>
      <c r="AM150" s="156"/>
      <c r="AN150" s="156"/>
      <c r="AO150" s="156"/>
      <c r="AP150" s="156"/>
      <c r="AQ150" s="156"/>
      <c r="AR150" s="156"/>
      <c r="AS150" s="140">
        <f t="shared" si="6"/>
        <v>12</v>
      </c>
      <c r="AT150" s="140">
        <f t="shared" si="7"/>
        <v>12</v>
      </c>
      <c r="AU150" s="156"/>
      <c r="AV150" s="140">
        <f t="shared" si="8"/>
        <v>1.5</v>
      </c>
      <c r="AW150" s="156"/>
      <c r="AX150" s="156"/>
    </row>
    <row r="151" s="209" customFormat="1" customHeight="1" spans="1:50">
      <c r="A151" s="199" t="s">
        <v>2577</v>
      </c>
      <c r="B151" s="199" t="s">
        <v>53</v>
      </c>
      <c r="C151" s="199" t="s">
        <v>2468</v>
      </c>
      <c r="D151" s="199" t="s">
        <v>853</v>
      </c>
      <c r="E151" s="141"/>
      <c r="F151" s="142" t="s">
        <v>2578</v>
      </c>
      <c r="G151" s="142" t="s">
        <v>2580</v>
      </c>
      <c r="H151" s="142" t="s">
        <v>2581</v>
      </c>
      <c r="I151" s="142" t="s">
        <v>2582</v>
      </c>
      <c r="J151" s="141"/>
      <c r="K151" s="142" t="s">
        <v>2583</v>
      </c>
      <c r="L151" s="142" t="s">
        <v>2585</v>
      </c>
      <c r="M151" s="141"/>
      <c r="N151" s="142" t="s">
        <v>2586</v>
      </c>
      <c r="O151" s="142" t="s">
        <v>2587</v>
      </c>
      <c r="P151" s="142" t="s">
        <v>2588</v>
      </c>
      <c r="Q151" s="142" t="s">
        <v>2590</v>
      </c>
      <c r="R151" s="141"/>
      <c r="S151" s="142" t="s">
        <v>2591</v>
      </c>
      <c r="T151" s="142" t="s">
        <v>2592</v>
      </c>
      <c r="U151" s="142" t="s">
        <v>2593</v>
      </c>
      <c r="V151" s="142" t="s">
        <v>2595</v>
      </c>
      <c r="W151" s="141"/>
      <c r="X151" s="142" t="s">
        <v>2596</v>
      </c>
      <c r="Y151" s="142" t="s">
        <v>2597</v>
      </c>
      <c r="Z151" s="142" t="s">
        <v>2598</v>
      </c>
      <c r="AA151" s="156"/>
      <c r="AB151" s="156"/>
      <c r="AC151" s="156"/>
      <c r="AD151" s="156"/>
      <c r="AE151" s="156"/>
      <c r="AF151" s="156"/>
      <c r="AG151" s="156"/>
      <c r="AH151" s="156"/>
      <c r="AI151" s="156"/>
      <c r="AJ151" s="156"/>
      <c r="AK151" s="156"/>
      <c r="AL151" s="156"/>
      <c r="AM151" s="156"/>
      <c r="AN151" s="156"/>
      <c r="AO151" s="156"/>
      <c r="AP151" s="156"/>
      <c r="AQ151" s="156"/>
      <c r="AR151" s="156"/>
      <c r="AS151" s="140">
        <f t="shared" si="6"/>
        <v>9</v>
      </c>
      <c r="AT151" s="140">
        <f t="shared" si="7"/>
        <v>9</v>
      </c>
      <c r="AU151" s="156"/>
      <c r="AV151" s="140">
        <f t="shared" si="8"/>
        <v>1.125</v>
      </c>
      <c r="AW151" s="156"/>
      <c r="AX151" s="156"/>
    </row>
    <row r="152" s="209" customFormat="1" customHeight="1" spans="1:50">
      <c r="A152" s="199" t="s">
        <v>2600</v>
      </c>
      <c r="B152" s="199" t="s">
        <v>53</v>
      </c>
      <c r="C152" s="199" t="s">
        <v>2468</v>
      </c>
      <c r="D152" s="199" t="s">
        <v>853</v>
      </c>
      <c r="E152" s="142" t="s">
        <v>2601</v>
      </c>
      <c r="F152" s="142" t="s">
        <v>2602</v>
      </c>
      <c r="G152" s="142" t="s">
        <v>2604</v>
      </c>
      <c r="H152" s="141"/>
      <c r="I152" s="142" t="s">
        <v>2605</v>
      </c>
      <c r="J152" s="142" t="s">
        <v>2606</v>
      </c>
      <c r="K152" s="142" t="s">
        <v>2607</v>
      </c>
      <c r="L152" s="142" t="s">
        <v>2609</v>
      </c>
      <c r="M152" s="142" t="s">
        <v>2610</v>
      </c>
      <c r="N152" s="142" t="s">
        <v>2611</v>
      </c>
      <c r="O152" s="141"/>
      <c r="P152" s="142" t="s">
        <v>2612</v>
      </c>
      <c r="Q152" s="142" t="s">
        <v>2614</v>
      </c>
      <c r="R152" s="142" t="s">
        <v>2615</v>
      </c>
      <c r="S152" s="142" t="s">
        <v>2616</v>
      </c>
      <c r="T152" s="141"/>
      <c r="U152" s="142" t="s">
        <v>2617</v>
      </c>
      <c r="V152" s="142" t="s">
        <v>2619</v>
      </c>
      <c r="W152" s="142" t="s">
        <v>2609</v>
      </c>
      <c r="X152" s="142" t="s">
        <v>2620</v>
      </c>
      <c r="Y152" s="141"/>
      <c r="Z152" s="142" t="s">
        <v>2621</v>
      </c>
      <c r="AA152" s="156"/>
      <c r="AB152" s="156"/>
      <c r="AC152" s="156"/>
      <c r="AD152" s="156"/>
      <c r="AE152" s="156"/>
      <c r="AF152" s="156"/>
      <c r="AG152" s="156"/>
      <c r="AH152" s="156"/>
      <c r="AI152" s="156"/>
      <c r="AJ152" s="156"/>
      <c r="AK152" s="156"/>
      <c r="AL152" s="156"/>
      <c r="AM152" s="156"/>
      <c r="AN152" s="156"/>
      <c r="AO152" s="156"/>
      <c r="AP152" s="156"/>
      <c r="AQ152" s="156"/>
      <c r="AR152" s="156"/>
      <c r="AS152" s="140">
        <f t="shared" si="6"/>
        <v>8</v>
      </c>
      <c r="AT152" s="140">
        <f t="shared" si="7"/>
        <v>8</v>
      </c>
      <c r="AU152" s="156"/>
      <c r="AV152" s="140">
        <f t="shared" si="8"/>
        <v>1</v>
      </c>
      <c r="AW152" s="156"/>
      <c r="AX152" s="156"/>
    </row>
    <row r="153" s="209" customFormat="1" customHeight="1" spans="1:50">
      <c r="A153" s="199" t="s">
        <v>2622</v>
      </c>
      <c r="B153" s="199" t="s">
        <v>53</v>
      </c>
      <c r="C153" s="199" t="s">
        <v>2468</v>
      </c>
      <c r="D153" s="199" t="s">
        <v>853</v>
      </c>
      <c r="E153" s="142" t="s">
        <v>2623</v>
      </c>
      <c r="F153" s="141"/>
      <c r="G153" s="142" t="s">
        <v>2625</v>
      </c>
      <c r="H153" s="142" t="s">
        <v>2626</v>
      </c>
      <c r="I153" s="142" t="s">
        <v>2605</v>
      </c>
      <c r="J153" s="141"/>
      <c r="K153" s="141"/>
      <c r="L153" s="142" t="s">
        <v>2609</v>
      </c>
      <c r="M153" s="142" t="s">
        <v>2629</v>
      </c>
      <c r="N153" s="142" t="s">
        <v>2611</v>
      </c>
      <c r="O153" s="141"/>
      <c r="P153" s="142" t="s">
        <v>2612</v>
      </c>
      <c r="Q153" s="142" t="s">
        <v>2630</v>
      </c>
      <c r="R153" s="142" t="s">
        <v>2615</v>
      </c>
      <c r="S153" s="142" t="s">
        <v>2631</v>
      </c>
      <c r="T153" s="141"/>
      <c r="U153" s="142" t="s">
        <v>2617</v>
      </c>
      <c r="V153" s="142" t="s">
        <v>2633</v>
      </c>
      <c r="W153" s="142" t="s">
        <v>2609</v>
      </c>
      <c r="X153" s="142" t="s">
        <v>2634</v>
      </c>
      <c r="Y153" s="141"/>
      <c r="Z153" s="142" t="s">
        <v>2621</v>
      </c>
      <c r="AA153" s="156"/>
      <c r="AB153" s="156"/>
      <c r="AC153" s="156"/>
      <c r="AD153" s="156"/>
      <c r="AE153" s="156"/>
      <c r="AF153" s="156"/>
      <c r="AG153" s="156"/>
      <c r="AH153" s="156"/>
      <c r="AI153" s="156"/>
      <c r="AJ153" s="156"/>
      <c r="AK153" s="156"/>
      <c r="AL153" s="156"/>
      <c r="AM153" s="156"/>
      <c r="AN153" s="156"/>
      <c r="AO153" s="156"/>
      <c r="AP153" s="156"/>
      <c r="AQ153" s="156"/>
      <c r="AR153" s="156"/>
      <c r="AS153" s="140">
        <f t="shared" si="6"/>
        <v>7</v>
      </c>
      <c r="AT153" s="140">
        <f t="shared" si="7"/>
        <v>7</v>
      </c>
      <c r="AU153" s="156"/>
      <c r="AV153" s="140">
        <f t="shared" si="8"/>
        <v>0.875</v>
      </c>
      <c r="AW153" s="156"/>
      <c r="AX153" s="156"/>
    </row>
    <row r="154" s="209" customFormat="1" customHeight="1" spans="1:50">
      <c r="A154" s="199" t="s">
        <v>2635</v>
      </c>
      <c r="B154" s="199" t="s">
        <v>53</v>
      </c>
      <c r="C154" s="199" t="s">
        <v>2468</v>
      </c>
      <c r="D154" s="199" t="s">
        <v>853</v>
      </c>
      <c r="E154" s="142" t="s">
        <v>2636</v>
      </c>
      <c r="F154" s="142" t="s">
        <v>2637</v>
      </c>
      <c r="G154" s="141"/>
      <c r="H154" s="143" t="s">
        <v>2639</v>
      </c>
      <c r="I154" s="142" t="s">
        <v>2640</v>
      </c>
      <c r="J154" s="143" t="s">
        <v>267</v>
      </c>
      <c r="K154" s="143" t="s">
        <v>2641</v>
      </c>
      <c r="L154" s="141"/>
      <c r="M154" s="142" t="s">
        <v>2643</v>
      </c>
      <c r="N154" s="142" t="s">
        <v>2644</v>
      </c>
      <c r="O154" s="142" t="s">
        <v>2645</v>
      </c>
      <c r="P154" s="142" t="s">
        <v>2646</v>
      </c>
      <c r="Q154" s="141"/>
      <c r="R154" s="142" t="s">
        <v>2648</v>
      </c>
      <c r="S154" s="142" t="s">
        <v>2649</v>
      </c>
      <c r="T154" s="142" t="s">
        <v>2650</v>
      </c>
      <c r="U154" s="142" t="s">
        <v>2651</v>
      </c>
      <c r="V154" s="141"/>
      <c r="W154" s="143" t="s">
        <v>2653</v>
      </c>
      <c r="X154" s="142" t="s">
        <v>2654</v>
      </c>
      <c r="Y154" s="142" t="s">
        <v>2655</v>
      </c>
      <c r="Z154" s="142" t="s">
        <v>2656</v>
      </c>
      <c r="AA154" s="156"/>
      <c r="AB154" s="156"/>
      <c r="AC154" s="156"/>
      <c r="AD154" s="156"/>
      <c r="AE154" s="156"/>
      <c r="AF154" s="156"/>
      <c r="AG154" s="156"/>
      <c r="AH154" s="156"/>
      <c r="AI154" s="156"/>
      <c r="AJ154" s="156"/>
      <c r="AK154" s="156"/>
      <c r="AL154" s="156"/>
      <c r="AM154" s="156"/>
      <c r="AN154" s="156"/>
      <c r="AO154" s="156"/>
      <c r="AP154" s="156"/>
      <c r="AQ154" s="156"/>
      <c r="AR154" s="156"/>
      <c r="AS154" s="140">
        <f t="shared" si="6"/>
        <v>13</v>
      </c>
      <c r="AT154" s="140">
        <f t="shared" si="7"/>
        <v>13</v>
      </c>
      <c r="AU154" s="156"/>
      <c r="AV154" s="140">
        <f t="shared" si="8"/>
        <v>1.375</v>
      </c>
      <c r="AW154" s="156"/>
      <c r="AX154" s="156"/>
    </row>
    <row r="155" s="209" customFormat="1" customHeight="1" spans="1:50">
      <c r="A155" s="199" t="s">
        <v>2658</v>
      </c>
      <c r="B155" s="199" t="s">
        <v>53</v>
      </c>
      <c r="C155" s="199" t="s">
        <v>2468</v>
      </c>
      <c r="D155" s="199" t="s">
        <v>2659</v>
      </c>
      <c r="E155" s="142" t="s">
        <v>2660</v>
      </c>
      <c r="F155" s="142" t="s">
        <v>2661</v>
      </c>
      <c r="G155" s="144" t="s">
        <v>2325</v>
      </c>
      <c r="H155" s="142" t="s">
        <v>2662</v>
      </c>
      <c r="I155" s="142" t="s">
        <v>2663</v>
      </c>
      <c r="J155" s="142" t="s">
        <v>2205</v>
      </c>
      <c r="K155" s="144" t="s">
        <v>2664</v>
      </c>
      <c r="L155" s="142" t="s">
        <v>2665</v>
      </c>
      <c r="M155" s="142" t="s">
        <v>2666</v>
      </c>
      <c r="N155" s="142" t="s">
        <v>2667</v>
      </c>
      <c r="O155" s="142" t="s">
        <v>2668</v>
      </c>
      <c r="P155" s="142" t="s">
        <v>2669</v>
      </c>
      <c r="Q155" s="144" t="s">
        <v>2670</v>
      </c>
      <c r="R155" s="142" t="s">
        <v>2671</v>
      </c>
      <c r="S155" s="144" t="s">
        <v>2672</v>
      </c>
      <c r="T155" s="142" t="s">
        <v>2673</v>
      </c>
      <c r="U155" s="142" t="s">
        <v>2674</v>
      </c>
      <c r="V155" s="142" t="s">
        <v>2675</v>
      </c>
      <c r="W155" s="142" t="s">
        <v>2676</v>
      </c>
      <c r="X155" s="142" t="s">
        <v>2677</v>
      </c>
      <c r="Y155" s="142" t="s">
        <v>2678</v>
      </c>
      <c r="Z155" s="142" t="s">
        <v>2679</v>
      </c>
      <c r="AA155" s="156"/>
      <c r="AB155" s="156"/>
      <c r="AC155" s="156"/>
      <c r="AD155" s="156"/>
      <c r="AE155" s="156"/>
      <c r="AF155" s="156"/>
      <c r="AG155" s="156"/>
      <c r="AH155" s="156"/>
      <c r="AI155" s="156"/>
      <c r="AJ155" s="156"/>
      <c r="AK155" s="156"/>
      <c r="AL155" s="156"/>
      <c r="AM155" s="156"/>
      <c r="AN155" s="156"/>
      <c r="AO155" s="156"/>
      <c r="AP155" s="156"/>
      <c r="AQ155" s="156"/>
      <c r="AR155" s="156"/>
      <c r="AS155" s="140">
        <f t="shared" si="6"/>
        <v>16</v>
      </c>
      <c r="AT155" s="140">
        <f t="shared" si="7"/>
        <v>16</v>
      </c>
      <c r="AU155" s="156"/>
      <c r="AV155" s="140">
        <f t="shared" si="8"/>
        <v>1.875</v>
      </c>
      <c r="AW155" s="156"/>
      <c r="AX155" s="156"/>
    </row>
    <row r="156" s="209" customFormat="1" customHeight="1" spans="1:50">
      <c r="A156" s="199" t="s">
        <v>2680</v>
      </c>
      <c r="B156" s="199" t="s">
        <v>53</v>
      </c>
      <c r="C156" s="199" t="s">
        <v>2681</v>
      </c>
      <c r="D156" s="199" t="s">
        <v>2682</v>
      </c>
      <c r="E156" s="142" t="s">
        <v>2683</v>
      </c>
      <c r="F156" s="144" t="s">
        <v>1799</v>
      </c>
      <c r="G156" s="144" t="s">
        <v>2684</v>
      </c>
      <c r="H156" s="144" t="s">
        <v>1463</v>
      </c>
      <c r="I156" s="143" t="s">
        <v>1148</v>
      </c>
      <c r="J156" s="143"/>
      <c r="K156" s="143"/>
      <c r="L156" s="144" t="s">
        <v>740</v>
      </c>
      <c r="M156" s="144"/>
      <c r="N156" s="144"/>
      <c r="O156" s="144"/>
      <c r="P156" s="144"/>
      <c r="Q156" s="144"/>
      <c r="R156" s="144"/>
      <c r="S156" s="144"/>
      <c r="T156" s="144"/>
      <c r="U156" s="144"/>
      <c r="V156" s="144"/>
      <c r="W156" s="144"/>
      <c r="X156" s="144"/>
      <c r="Y156" s="144"/>
      <c r="Z156" s="144"/>
      <c r="AA156" s="156"/>
      <c r="AB156" s="156"/>
      <c r="AC156" s="156"/>
      <c r="AD156" s="156"/>
      <c r="AE156" s="156"/>
      <c r="AF156" s="156"/>
      <c r="AG156" s="156"/>
      <c r="AH156" s="156"/>
      <c r="AI156" s="156"/>
      <c r="AJ156" s="156"/>
      <c r="AK156" s="156"/>
      <c r="AL156" s="156"/>
      <c r="AM156" s="156"/>
      <c r="AN156" s="156"/>
      <c r="AO156" s="156"/>
      <c r="AP156" s="156"/>
      <c r="AQ156" s="156"/>
      <c r="AR156" s="156"/>
      <c r="AS156" s="140">
        <f t="shared" si="6"/>
        <v>1</v>
      </c>
      <c r="AT156" s="140">
        <f t="shared" si="7"/>
        <v>1</v>
      </c>
      <c r="AU156" s="156"/>
      <c r="AV156" s="140">
        <f t="shared" si="8"/>
        <v>0</v>
      </c>
      <c r="AW156" s="156"/>
      <c r="AX156" s="156"/>
    </row>
    <row r="157" s="209" customFormat="1" customHeight="1" spans="1:50">
      <c r="A157" s="199" t="s">
        <v>2685</v>
      </c>
      <c r="B157" s="199" t="s">
        <v>53</v>
      </c>
      <c r="C157" s="199" t="s">
        <v>2681</v>
      </c>
      <c r="D157" s="199" t="s">
        <v>2682</v>
      </c>
      <c r="E157" s="144" t="s">
        <v>328</v>
      </c>
      <c r="F157" s="143" t="s">
        <v>85</v>
      </c>
      <c r="G157" s="144" t="s">
        <v>2686</v>
      </c>
      <c r="H157" s="144" t="s">
        <v>2687</v>
      </c>
      <c r="I157" s="142" t="s">
        <v>2688</v>
      </c>
      <c r="J157" s="142" t="s">
        <v>2689</v>
      </c>
      <c r="K157" s="144" t="s">
        <v>2690</v>
      </c>
      <c r="L157" s="142" t="s">
        <v>2691</v>
      </c>
      <c r="M157" s="143" t="s">
        <v>2692</v>
      </c>
      <c r="N157" s="142" t="s">
        <v>2693</v>
      </c>
      <c r="O157" s="144" t="s">
        <v>2694</v>
      </c>
      <c r="P157" s="144" t="s">
        <v>2695</v>
      </c>
      <c r="Q157" s="142" t="s">
        <v>2696</v>
      </c>
      <c r="R157" s="144" t="s">
        <v>2697</v>
      </c>
      <c r="S157" s="144" t="s">
        <v>1952</v>
      </c>
      <c r="T157" s="144" t="s">
        <v>2698</v>
      </c>
      <c r="U157" s="143" t="s">
        <v>2699</v>
      </c>
      <c r="V157" s="144" t="s">
        <v>2700</v>
      </c>
      <c r="W157" s="144" t="s">
        <v>2701</v>
      </c>
      <c r="X157" s="144" t="s">
        <v>2702</v>
      </c>
      <c r="Y157" s="142" t="s">
        <v>2703</v>
      </c>
      <c r="Z157" s="144" t="s">
        <v>2704</v>
      </c>
      <c r="AA157" s="156"/>
      <c r="AB157" s="156"/>
      <c r="AC157" s="156"/>
      <c r="AD157" s="156"/>
      <c r="AE157" s="156"/>
      <c r="AF157" s="156"/>
      <c r="AG157" s="156"/>
      <c r="AH157" s="156"/>
      <c r="AI157" s="156"/>
      <c r="AJ157" s="156"/>
      <c r="AK157" s="156"/>
      <c r="AL157" s="156"/>
      <c r="AM157" s="156"/>
      <c r="AN157" s="156"/>
      <c r="AO157" s="156"/>
      <c r="AP157" s="156"/>
      <c r="AQ157" s="156"/>
      <c r="AR157" s="156"/>
      <c r="AS157" s="140">
        <f t="shared" si="6"/>
        <v>6</v>
      </c>
      <c r="AT157" s="140">
        <f t="shared" si="7"/>
        <v>18</v>
      </c>
      <c r="AU157" s="156"/>
      <c r="AV157" s="140">
        <f t="shared" si="8"/>
        <v>1</v>
      </c>
      <c r="AW157" s="156"/>
      <c r="AX157" s="156"/>
    </row>
    <row r="158" s="209" customFormat="1" customHeight="1" spans="1:50">
      <c r="A158" s="199" t="s">
        <v>2705</v>
      </c>
      <c r="B158" s="199" t="s">
        <v>53</v>
      </c>
      <c r="C158" s="199" t="s">
        <v>2681</v>
      </c>
      <c r="D158" s="199" t="s">
        <v>2682</v>
      </c>
      <c r="E158" s="144" t="s">
        <v>452</v>
      </c>
      <c r="F158" s="144" t="s">
        <v>2706</v>
      </c>
      <c r="G158" s="144" t="s">
        <v>2707</v>
      </c>
      <c r="H158" s="143" t="s">
        <v>527</v>
      </c>
      <c r="I158" s="144" t="s">
        <v>849</v>
      </c>
      <c r="J158" s="144" t="s">
        <v>2038</v>
      </c>
      <c r="K158" s="142" t="s">
        <v>2708</v>
      </c>
      <c r="L158" s="143" t="s">
        <v>2709</v>
      </c>
      <c r="M158" s="144" t="s">
        <v>2710</v>
      </c>
      <c r="N158" s="144" t="s">
        <v>2057</v>
      </c>
      <c r="O158" s="144" t="s">
        <v>2711</v>
      </c>
      <c r="P158" s="144" t="s">
        <v>2712</v>
      </c>
      <c r="Q158" s="144" t="s">
        <v>2713</v>
      </c>
      <c r="R158" s="144" t="s">
        <v>2714</v>
      </c>
      <c r="S158" s="144" t="s">
        <v>2336</v>
      </c>
      <c r="T158" s="144" t="s">
        <v>2715</v>
      </c>
      <c r="U158" s="143" t="s">
        <v>1290</v>
      </c>
      <c r="V158" s="143"/>
      <c r="W158" s="144" t="s">
        <v>2716</v>
      </c>
      <c r="X158" s="144" t="s">
        <v>683</v>
      </c>
      <c r="Y158" s="144" t="s">
        <v>2717</v>
      </c>
      <c r="Z158" s="144" t="s">
        <v>2718</v>
      </c>
      <c r="AA158" s="156"/>
      <c r="AB158" s="156"/>
      <c r="AC158" s="156"/>
      <c r="AD158" s="156"/>
      <c r="AE158" s="156"/>
      <c r="AF158" s="156"/>
      <c r="AG158" s="156"/>
      <c r="AH158" s="156"/>
      <c r="AI158" s="156"/>
      <c r="AJ158" s="156"/>
      <c r="AK158" s="156"/>
      <c r="AL158" s="156"/>
      <c r="AM158" s="156"/>
      <c r="AN158" s="156"/>
      <c r="AO158" s="156"/>
      <c r="AP158" s="156"/>
      <c r="AQ158" s="156"/>
      <c r="AR158" s="156"/>
      <c r="AS158" s="140">
        <f t="shared" si="6"/>
        <v>8</v>
      </c>
      <c r="AT158" s="140">
        <f t="shared" si="7"/>
        <v>11</v>
      </c>
      <c r="AU158" s="156"/>
      <c r="AV158" s="140">
        <f t="shared" si="8"/>
        <v>2.375</v>
      </c>
      <c r="AW158" s="156"/>
      <c r="AX158" s="156"/>
    </row>
    <row r="159" s="209" customFormat="1" customHeight="1" spans="1:50">
      <c r="A159" s="199" t="s">
        <v>2719</v>
      </c>
      <c r="B159" s="199" t="s">
        <v>53</v>
      </c>
      <c r="C159" s="199" t="s">
        <v>2681</v>
      </c>
      <c r="D159" s="199" t="s">
        <v>2682</v>
      </c>
      <c r="E159" s="144" t="s">
        <v>2720</v>
      </c>
      <c r="F159" s="144" t="s">
        <v>1799</v>
      </c>
      <c r="G159" s="143" t="s">
        <v>2721</v>
      </c>
      <c r="H159" s="143"/>
      <c r="I159" s="144" t="s">
        <v>2722</v>
      </c>
      <c r="J159" s="144" t="s">
        <v>2723</v>
      </c>
      <c r="K159" s="144" t="s">
        <v>2724</v>
      </c>
      <c r="L159" s="144" t="s">
        <v>2725</v>
      </c>
      <c r="M159" s="144" t="s">
        <v>2726</v>
      </c>
      <c r="N159" s="144" t="s">
        <v>2727</v>
      </c>
      <c r="O159" s="144" t="s">
        <v>2394</v>
      </c>
      <c r="P159" s="144" t="s">
        <v>864</v>
      </c>
      <c r="Q159" s="144" t="s">
        <v>880</v>
      </c>
      <c r="R159" s="144" t="s">
        <v>2728</v>
      </c>
      <c r="S159" s="142" t="s">
        <v>2729</v>
      </c>
      <c r="T159" s="144" t="s">
        <v>2730</v>
      </c>
      <c r="U159" s="143"/>
      <c r="V159" s="144" t="s">
        <v>1978</v>
      </c>
      <c r="W159" s="144" t="s">
        <v>1989</v>
      </c>
      <c r="X159" s="144" t="s">
        <v>2731</v>
      </c>
      <c r="Y159" s="144" t="s">
        <v>2732</v>
      </c>
      <c r="Z159" s="144" t="s">
        <v>2733</v>
      </c>
      <c r="AA159" s="156"/>
      <c r="AB159" s="156"/>
      <c r="AC159" s="156"/>
      <c r="AD159" s="156"/>
      <c r="AE159" s="156"/>
      <c r="AF159" s="156"/>
      <c r="AG159" s="156"/>
      <c r="AH159" s="156"/>
      <c r="AI159" s="156"/>
      <c r="AJ159" s="156"/>
      <c r="AK159" s="156"/>
      <c r="AL159" s="156"/>
      <c r="AM159" s="156"/>
      <c r="AN159" s="156"/>
      <c r="AO159" s="156"/>
      <c r="AP159" s="156"/>
      <c r="AQ159" s="156"/>
      <c r="AR159" s="156"/>
      <c r="AS159" s="140">
        <f t="shared" si="6"/>
        <v>16</v>
      </c>
      <c r="AT159" s="140">
        <f t="shared" si="7"/>
        <v>16</v>
      </c>
      <c r="AU159" s="156"/>
      <c r="AV159" s="140">
        <f t="shared" si="8"/>
        <v>2.5</v>
      </c>
      <c r="AW159" s="156"/>
      <c r="AX159" s="156"/>
    </row>
    <row r="160" s="209" customFormat="1" customHeight="1" spans="1:50">
      <c r="A160" s="199" t="s">
        <v>2734</v>
      </c>
      <c r="B160" s="199" t="s">
        <v>53</v>
      </c>
      <c r="C160" s="199" t="s">
        <v>2681</v>
      </c>
      <c r="D160" s="199" t="s">
        <v>2735</v>
      </c>
      <c r="E160" s="144" t="s">
        <v>2736</v>
      </c>
      <c r="F160" s="144" t="s">
        <v>2737</v>
      </c>
      <c r="G160" s="144" t="s">
        <v>2739</v>
      </c>
      <c r="H160" s="142" t="s">
        <v>2740</v>
      </c>
      <c r="I160" s="144" t="s">
        <v>2741</v>
      </c>
      <c r="J160" s="144" t="s">
        <v>2742</v>
      </c>
      <c r="K160" s="144" t="s">
        <v>2743</v>
      </c>
      <c r="L160" s="144" t="s">
        <v>2745</v>
      </c>
      <c r="M160" s="144" t="s">
        <v>2746</v>
      </c>
      <c r="N160" s="142" t="s">
        <v>2747</v>
      </c>
      <c r="O160" s="144" t="s">
        <v>2748</v>
      </c>
      <c r="P160" s="144" t="s">
        <v>2749</v>
      </c>
      <c r="Q160" s="144" t="s">
        <v>2407</v>
      </c>
      <c r="R160" s="144" t="s">
        <v>2750</v>
      </c>
      <c r="S160" s="144" t="s">
        <v>2751</v>
      </c>
      <c r="T160" s="144" t="s">
        <v>2752</v>
      </c>
      <c r="U160" s="142" t="s">
        <v>2753</v>
      </c>
      <c r="V160" s="144" t="s">
        <v>2672</v>
      </c>
      <c r="W160" s="144" t="s">
        <v>2755</v>
      </c>
      <c r="X160" s="144" t="s">
        <v>2756</v>
      </c>
      <c r="Y160" s="144" t="s">
        <v>2757</v>
      </c>
      <c r="Z160" s="144" t="s">
        <v>2758</v>
      </c>
      <c r="AA160" s="156"/>
      <c r="AB160" s="156"/>
      <c r="AC160" s="156"/>
      <c r="AD160" s="156"/>
      <c r="AE160" s="156"/>
      <c r="AF160" s="156"/>
      <c r="AG160" s="156"/>
      <c r="AH160" s="156"/>
      <c r="AI160" s="156"/>
      <c r="AJ160" s="156"/>
      <c r="AK160" s="156"/>
      <c r="AL160" s="156"/>
      <c r="AM160" s="156"/>
      <c r="AN160" s="156"/>
      <c r="AO160" s="156"/>
      <c r="AP160" s="156"/>
      <c r="AQ160" s="156"/>
      <c r="AR160" s="156"/>
      <c r="AS160" s="140">
        <f t="shared" si="6"/>
        <v>21</v>
      </c>
      <c r="AT160" s="140">
        <f t="shared" si="7"/>
        <v>22</v>
      </c>
      <c r="AU160" s="156"/>
      <c r="AV160" s="140">
        <f t="shared" si="8"/>
        <v>6.375</v>
      </c>
      <c r="AW160" s="156"/>
      <c r="AX160" s="156"/>
    </row>
    <row r="161" s="209" customFormat="1" customHeight="1" spans="1:50">
      <c r="A161" s="199" t="s">
        <v>2759</v>
      </c>
      <c r="B161" s="199" t="s">
        <v>53</v>
      </c>
      <c r="C161" s="199" t="s">
        <v>2681</v>
      </c>
      <c r="D161" s="199" t="s">
        <v>2682</v>
      </c>
      <c r="E161" s="142" t="s">
        <v>2760</v>
      </c>
      <c r="F161" s="144" t="s">
        <v>2761</v>
      </c>
      <c r="G161" s="142" t="s">
        <v>2762</v>
      </c>
      <c r="H161" s="144" t="s">
        <v>2763</v>
      </c>
      <c r="I161" s="142" t="s">
        <v>2764</v>
      </c>
      <c r="J161" s="143" t="s">
        <v>2765</v>
      </c>
      <c r="K161" s="144" t="s">
        <v>2766</v>
      </c>
      <c r="L161" s="144" t="s">
        <v>2768</v>
      </c>
      <c r="M161" s="142" t="s">
        <v>2678</v>
      </c>
      <c r="N161" s="144" t="s">
        <v>2769</v>
      </c>
      <c r="O161" s="144" t="s">
        <v>2770</v>
      </c>
      <c r="P161" s="142" t="s">
        <v>2771</v>
      </c>
      <c r="Q161" s="142" t="s">
        <v>2772</v>
      </c>
      <c r="R161" s="144" t="s">
        <v>2773</v>
      </c>
      <c r="S161" s="144" t="s">
        <v>2774</v>
      </c>
      <c r="T161" s="144" t="s">
        <v>2775</v>
      </c>
      <c r="U161" s="143" t="s">
        <v>2776</v>
      </c>
      <c r="V161" s="142" t="s">
        <v>2777</v>
      </c>
      <c r="W161" s="142" t="s">
        <v>2778</v>
      </c>
      <c r="X161" s="144" t="s">
        <v>2779</v>
      </c>
      <c r="Y161" s="142" t="s">
        <v>2780</v>
      </c>
      <c r="Z161" s="143" t="s">
        <v>2781</v>
      </c>
      <c r="AA161" s="156"/>
      <c r="AB161" s="156"/>
      <c r="AC161" s="156"/>
      <c r="AD161" s="156"/>
      <c r="AE161" s="156"/>
      <c r="AF161" s="156"/>
      <c r="AG161" s="156"/>
      <c r="AH161" s="156"/>
      <c r="AI161" s="156"/>
      <c r="AJ161" s="156"/>
      <c r="AK161" s="156"/>
      <c r="AL161" s="156"/>
      <c r="AM161" s="156"/>
      <c r="AN161" s="156"/>
      <c r="AO161" s="156"/>
      <c r="AP161" s="156"/>
      <c r="AQ161" s="156"/>
      <c r="AR161" s="156"/>
      <c r="AS161" s="140">
        <f t="shared" si="6"/>
        <v>20</v>
      </c>
      <c r="AT161" s="140">
        <f t="shared" si="7"/>
        <v>21</v>
      </c>
      <c r="AU161" s="156"/>
      <c r="AV161" s="140">
        <f t="shared" si="8"/>
        <v>3.5</v>
      </c>
      <c r="AW161" s="156"/>
      <c r="AX161" s="156"/>
    </row>
    <row r="162" s="209" customFormat="1" customHeight="1" spans="1:50">
      <c r="A162" s="199" t="s">
        <v>2782</v>
      </c>
      <c r="B162" s="199" t="s">
        <v>53</v>
      </c>
      <c r="C162" s="199" t="s">
        <v>2783</v>
      </c>
      <c r="D162" s="199" t="s">
        <v>2345</v>
      </c>
      <c r="E162" s="143" t="s">
        <v>2784</v>
      </c>
      <c r="F162" s="143" t="s">
        <v>2785</v>
      </c>
      <c r="G162" s="143" t="s">
        <v>2786</v>
      </c>
      <c r="H162" s="143" t="s">
        <v>2787</v>
      </c>
      <c r="I162" s="143" t="s">
        <v>2788</v>
      </c>
      <c r="J162" s="143" t="s">
        <v>2789</v>
      </c>
      <c r="K162" s="143" t="s">
        <v>2790</v>
      </c>
      <c r="L162" s="142" t="s">
        <v>2791</v>
      </c>
      <c r="M162" s="143" t="s">
        <v>2792</v>
      </c>
      <c r="N162" s="143" t="s">
        <v>2793</v>
      </c>
      <c r="O162" s="143" t="s">
        <v>2794</v>
      </c>
      <c r="P162" s="143"/>
      <c r="Q162" s="143" t="s">
        <v>2795</v>
      </c>
      <c r="R162" s="143" t="s">
        <v>2796</v>
      </c>
      <c r="S162" s="143" t="s">
        <v>1148</v>
      </c>
      <c r="T162" s="143" t="s">
        <v>2797</v>
      </c>
      <c r="U162" s="143" t="s">
        <v>2798</v>
      </c>
      <c r="V162" s="143"/>
      <c r="W162" s="143" t="s">
        <v>2799</v>
      </c>
      <c r="X162" s="143"/>
      <c r="Y162" s="142" t="s">
        <v>332</v>
      </c>
      <c r="Z162" s="144" t="s">
        <v>2800</v>
      </c>
      <c r="AA162" s="156"/>
      <c r="AB162" s="156"/>
      <c r="AC162" s="156"/>
      <c r="AD162" s="156"/>
      <c r="AE162" s="156"/>
      <c r="AF162" s="156"/>
      <c r="AG162" s="156"/>
      <c r="AH162" s="156"/>
      <c r="AI162" s="156"/>
      <c r="AJ162" s="156"/>
      <c r="AK162" s="156"/>
      <c r="AL162" s="156"/>
      <c r="AM162" s="156"/>
      <c r="AN162" s="156"/>
      <c r="AO162" s="156"/>
      <c r="AP162" s="156"/>
      <c r="AQ162" s="156"/>
      <c r="AR162" s="156"/>
      <c r="AS162" s="140">
        <f t="shared" si="6"/>
        <v>7</v>
      </c>
      <c r="AT162" s="140">
        <f t="shared" si="7"/>
        <v>8</v>
      </c>
      <c r="AU162" s="156"/>
      <c r="AV162" s="140">
        <f t="shared" si="8"/>
        <v>1.625</v>
      </c>
      <c r="AW162" s="156"/>
      <c r="AX162" s="156"/>
    </row>
    <row r="163" s="209" customFormat="1" customHeight="1" spans="1:50">
      <c r="A163" s="199" t="s">
        <v>2801</v>
      </c>
      <c r="B163" s="199" t="s">
        <v>53</v>
      </c>
      <c r="C163" s="199" t="s">
        <v>2783</v>
      </c>
      <c r="D163" s="199" t="s">
        <v>2345</v>
      </c>
      <c r="E163" s="144"/>
      <c r="F163" s="144"/>
      <c r="G163" s="144"/>
      <c r="H163" s="144"/>
      <c r="I163" s="144"/>
      <c r="J163" s="144"/>
      <c r="K163" s="144"/>
      <c r="L163" s="144"/>
      <c r="M163" s="144"/>
      <c r="N163" s="144"/>
      <c r="O163" s="144"/>
      <c r="P163" s="144"/>
      <c r="Q163" s="144"/>
      <c r="R163" s="144"/>
      <c r="S163" s="144"/>
      <c r="T163" s="144"/>
      <c r="U163" s="144"/>
      <c r="V163" s="144"/>
      <c r="W163" s="144"/>
      <c r="X163" s="144"/>
      <c r="Y163" s="144" t="s">
        <v>2802</v>
      </c>
      <c r="Z163" s="144"/>
      <c r="AA163" s="156"/>
      <c r="AB163" s="156"/>
      <c r="AC163" s="156"/>
      <c r="AD163" s="156"/>
      <c r="AE163" s="156"/>
      <c r="AF163" s="156"/>
      <c r="AG163" s="156"/>
      <c r="AH163" s="156"/>
      <c r="AI163" s="156"/>
      <c r="AJ163" s="156"/>
      <c r="AK163" s="156"/>
      <c r="AL163" s="156"/>
      <c r="AM163" s="156"/>
      <c r="AN163" s="156"/>
      <c r="AO163" s="156"/>
      <c r="AP163" s="156"/>
      <c r="AQ163" s="156"/>
      <c r="AR163" s="156"/>
      <c r="AS163" s="140">
        <f t="shared" si="6"/>
        <v>0</v>
      </c>
      <c r="AT163" s="140">
        <f t="shared" si="7"/>
        <v>0</v>
      </c>
      <c r="AU163" s="156"/>
      <c r="AV163" s="140">
        <f t="shared" si="8"/>
        <v>0</v>
      </c>
      <c r="AW163" s="156"/>
      <c r="AX163" s="156"/>
    </row>
    <row r="164" s="209" customFormat="1" customHeight="1" spans="1:50">
      <c r="A164" s="199" t="s">
        <v>2803</v>
      </c>
      <c r="B164" s="199" t="s">
        <v>53</v>
      </c>
      <c r="C164" s="199" t="s">
        <v>2783</v>
      </c>
      <c r="D164" s="199" t="s">
        <v>2409</v>
      </c>
      <c r="E164" s="144" t="s">
        <v>2804</v>
      </c>
      <c r="F164" s="144" t="s">
        <v>2805</v>
      </c>
      <c r="G164" s="143" t="s">
        <v>2806</v>
      </c>
      <c r="H164" s="144" t="s">
        <v>1849</v>
      </c>
      <c r="I164" s="144" t="s">
        <v>1807</v>
      </c>
      <c r="J164" s="144" t="s">
        <v>2807</v>
      </c>
      <c r="K164" s="144" t="s">
        <v>278</v>
      </c>
      <c r="L164" s="144" t="s">
        <v>2808</v>
      </c>
      <c r="M164" s="144" t="s">
        <v>2809</v>
      </c>
      <c r="N164" s="144" t="s">
        <v>2058</v>
      </c>
      <c r="O164" s="144" t="s">
        <v>1790</v>
      </c>
      <c r="P164" s="144" t="s">
        <v>2810</v>
      </c>
      <c r="Q164" s="144" t="s">
        <v>1139</v>
      </c>
      <c r="R164" s="144" t="s">
        <v>2811</v>
      </c>
      <c r="S164" s="144" t="s">
        <v>2812</v>
      </c>
      <c r="T164" s="144" t="s">
        <v>2813</v>
      </c>
      <c r="U164" s="144" t="s">
        <v>2814</v>
      </c>
      <c r="V164" s="144" t="s">
        <v>2815</v>
      </c>
      <c r="W164" s="144" t="s">
        <v>2816</v>
      </c>
      <c r="X164" s="144" t="s">
        <v>2810</v>
      </c>
      <c r="Y164" s="144" t="s">
        <v>2817</v>
      </c>
      <c r="Z164" s="144" t="s">
        <v>1929</v>
      </c>
      <c r="AA164" s="156"/>
      <c r="AB164" s="156"/>
      <c r="AC164" s="156"/>
      <c r="AD164" s="156"/>
      <c r="AE164" s="156"/>
      <c r="AF164" s="156"/>
      <c r="AG164" s="156"/>
      <c r="AH164" s="156"/>
      <c r="AI164" s="156"/>
      <c r="AJ164" s="156"/>
      <c r="AK164" s="156"/>
      <c r="AL164" s="156"/>
      <c r="AM164" s="156"/>
      <c r="AN164" s="156"/>
      <c r="AO164" s="156"/>
      <c r="AP164" s="156"/>
      <c r="AQ164" s="156"/>
      <c r="AR164" s="156"/>
      <c r="AS164" s="140">
        <f t="shared" si="6"/>
        <v>1</v>
      </c>
      <c r="AT164" s="140">
        <f t="shared" si="7"/>
        <v>1</v>
      </c>
      <c r="AU164" s="156"/>
      <c r="AV164" s="140">
        <f t="shared" si="8"/>
        <v>0</v>
      </c>
      <c r="AW164" s="156"/>
      <c r="AX164" s="156"/>
    </row>
    <row r="165" s="209" customFormat="1" customHeight="1" spans="1:50">
      <c r="A165" s="199" t="s">
        <v>2818</v>
      </c>
      <c r="B165" s="199" t="s">
        <v>53</v>
      </c>
      <c r="C165" s="199" t="s">
        <v>2783</v>
      </c>
      <c r="D165" s="199" t="s">
        <v>2345</v>
      </c>
      <c r="E165" s="144" t="s">
        <v>396</v>
      </c>
      <c r="F165" s="144" t="s">
        <v>424</v>
      </c>
      <c r="G165" s="144" t="s">
        <v>858</v>
      </c>
      <c r="H165" s="144" t="s">
        <v>1647</v>
      </c>
      <c r="I165" s="144" t="s">
        <v>2819</v>
      </c>
      <c r="J165" s="142" t="s">
        <v>2820</v>
      </c>
      <c r="K165" s="144" t="s">
        <v>2821</v>
      </c>
      <c r="L165" s="144" t="s">
        <v>2250</v>
      </c>
      <c r="M165" s="144" t="s">
        <v>2810</v>
      </c>
      <c r="N165" s="144" t="s">
        <v>1967</v>
      </c>
      <c r="O165" s="144" t="s">
        <v>2822</v>
      </c>
      <c r="P165" s="144" t="s">
        <v>2761</v>
      </c>
      <c r="Q165" s="144" t="s">
        <v>1004</v>
      </c>
      <c r="R165" s="144" t="s">
        <v>2761</v>
      </c>
      <c r="S165" s="142" t="s">
        <v>2823</v>
      </c>
      <c r="T165" s="144" t="s">
        <v>2824</v>
      </c>
      <c r="U165" s="144" t="s">
        <v>1955</v>
      </c>
      <c r="V165" s="144"/>
      <c r="W165" s="144"/>
      <c r="X165" s="144"/>
      <c r="Y165" s="144"/>
      <c r="Z165" s="144"/>
      <c r="AA165" s="156"/>
      <c r="AB165" s="156"/>
      <c r="AC165" s="156"/>
      <c r="AD165" s="156"/>
      <c r="AE165" s="156"/>
      <c r="AF165" s="156"/>
      <c r="AG165" s="156"/>
      <c r="AH165" s="156"/>
      <c r="AI165" s="156"/>
      <c r="AJ165" s="156"/>
      <c r="AK165" s="156"/>
      <c r="AL165" s="156"/>
      <c r="AM165" s="156"/>
      <c r="AN165" s="156"/>
      <c r="AO165" s="156"/>
      <c r="AP165" s="156"/>
      <c r="AQ165" s="156"/>
      <c r="AR165" s="156"/>
      <c r="AS165" s="140">
        <f t="shared" si="6"/>
        <v>0</v>
      </c>
      <c r="AT165" s="140">
        <f t="shared" si="7"/>
        <v>1</v>
      </c>
      <c r="AU165" s="156"/>
      <c r="AV165" s="140">
        <f t="shared" si="8"/>
        <v>0</v>
      </c>
      <c r="AW165" s="156"/>
      <c r="AX165" s="156"/>
    </row>
    <row r="166" s="209" customFormat="1" customHeight="1" spans="1:50">
      <c r="A166" s="199" t="s">
        <v>2825</v>
      </c>
      <c r="B166" s="199" t="s">
        <v>53</v>
      </c>
      <c r="C166" s="199" t="s">
        <v>2783</v>
      </c>
      <c r="D166" s="199" t="s">
        <v>2345</v>
      </c>
      <c r="E166" s="144" t="s">
        <v>2826</v>
      </c>
      <c r="F166" s="144" t="s">
        <v>1143</v>
      </c>
      <c r="G166" s="144" t="s">
        <v>2827</v>
      </c>
      <c r="H166" s="144" t="s">
        <v>2828</v>
      </c>
      <c r="I166" s="142" t="s">
        <v>2829</v>
      </c>
      <c r="J166" s="144" t="s">
        <v>2830</v>
      </c>
      <c r="K166" s="143" t="s">
        <v>159</v>
      </c>
      <c r="L166" s="144" t="s">
        <v>2831</v>
      </c>
      <c r="M166" s="144" t="s">
        <v>2832</v>
      </c>
      <c r="N166" s="144" t="s">
        <v>2686</v>
      </c>
      <c r="O166" s="144" t="s">
        <v>2833</v>
      </c>
      <c r="P166" s="144" t="s">
        <v>2834</v>
      </c>
      <c r="Q166" s="144" t="s">
        <v>2835</v>
      </c>
      <c r="R166" s="143" t="s">
        <v>2836</v>
      </c>
      <c r="S166" s="144" t="s">
        <v>2837</v>
      </c>
      <c r="T166" s="144" t="s">
        <v>2838</v>
      </c>
      <c r="U166" s="144" t="s">
        <v>2839</v>
      </c>
      <c r="V166" s="144" t="s">
        <v>2840</v>
      </c>
      <c r="W166" s="142" t="s">
        <v>2841</v>
      </c>
      <c r="X166" s="143" t="s">
        <v>2842</v>
      </c>
      <c r="Y166" s="143" t="s">
        <v>2843</v>
      </c>
      <c r="Z166" s="144" t="s">
        <v>1435</v>
      </c>
      <c r="AA166" s="156"/>
      <c r="AB166" s="156"/>
      <c r="AC166" s="156"/>
      <c r="AD166" s="156"/>
      <c r="AE166" s="156"/>
      <c r="AF166" s="156"/>
      <c r="AG166" s="156"/>
      <c r="AH166" s="156"/>
      <c r="AI166" s="156"/>
      <c r="AJ166" s="156"/>
      <c r="AK166" s="156"/>
      <c r="AL166" s="156"/>
      <c r="AM166" s="156"/>
      <c r="AN166" s="156"/>
      <c r="AO166" s="156"/>
      <c r="AP166" s="156"/>
      <c r="AQ166" s="156"/>
      <c r="AR166" s="156"/>
      <c r="AS166" s="140">
        <f t="shared" si="6"/>
        <v>10</v>
      </c>
      <c r="AT166" s="140">
        <f t="shared" si="7"/>
        <v>12</v>
      </c>
      <c r="AU166" s="156"/>
      <c r="AV166" s="140">
        <f t="shared" si="8"/>
        <v>1.75</v>
      </c>
      <c r="AW166" s="156"/>
      <c r="AX166" s="156"/>
    </row>
    <row r="167" s="209" customFormat="1" customHeight="1" spans="1:50">
      <c r="A167" s="199" t="s">
        <v>2844</v>
      </c>
      <c r="B167" s="199" t="s">
        <v>53</v>
      </c>
      <c r="C167" s="199" t="s">
        <v>2783</v>
      </c>
      <c r="D167" s="199" t="s">
        <v>2735</v>
      </c>
      <c r="E167" s="143" t="s">
        <v>2139</v>
      </c>
      <c r="F167" s="143" t="s">
        <v>2845</v>
      </c>
      <c r="G167" s="143" t="s">
        <v>2846</v>
      </c>
      <c r="H167" s="155" t="s">
        <v>1864</v>
      </c>
      <c r="I167" s="143" t="s">
        <v>2847</v>
      </c>
      <c r="J167" s="143" t="s">
        <v>1708</v>
      </c>
      <c r="K167" s="144" t="s">
        <v>2848</v>
      </c>
      <c r="L167" s="143" t="s">
        <v>2849</v>
      </c>
      <c r="M167" s="143" t="s">
        <v>2850</v>
      </c>
      <c r="N167" s="143" t="s">
        <v>527</v>
      </c>
      <c r="O167" s="143" t="s">
        <v>2851</v>
      </c>
      <c r="P167" s="144" t="s">
        <v>2852</v>
      </c>
      <c r="Q167" s="143" t="s">
        <v>2853</v>
      </c>
      <c r="R167" s="144" t="s">
        <v>1472</v>
      </c>
      <c r="S167" s="142" t="s">
        <v>2854</v>
      </c>
      <c r="T167" s="141"/>
      <c r="U167" s="144" t="s">
        <v>395</v>
      </c>
      <c r="V167" s="144" t="s">
        <v>838</v>
      </c>
      <c r="W167" s="144" t="s">
        <v>2855</v>
      </c>
      <c r="X167" s="155" t="s">
        <v>523</v>
      </c>
      <c r="Y167" s="144" t="s">
        <v>2856</v>
      </c>
      <c r="Z167" s="144" t="s">
        <v>1472</v>
      </c>
      <c r="AA167" s="156"/>
      <c r="AB167" s="156"/>
      <c r="AC167" s="156"/>
      <c r="AD167" s="156"/>
      <c r="AE167" s="156"/>
      <c r="AF167" s="156"/>
      <c r="AG167" s="156"/>
      <c r="AH167" s="156"/>
      <c r="AI167" s="156"/>
      <c r="AJ167" s="156"/>
      <c r="AK167" s="156"/>
      <c r="AL167" s="156"/>
      <c r="AM167" s="156"/>
      <c r="AN167" s="156"/>
      <c r="AO167" s="156"/>
      <c r="AP167" s="156"/>
      <c r="AQ167" s="156"/>
      <c r="AR167" s="156"/>
      <c r="AS167" s="140">
        <f t="shared" si="6"/>
        <v>2</v>
      </c>
      <c r="AT167" s="140">
        <f t="shared" si="7"/>
        <v>2</v>
      </c>
      <c r="AU167" s="156"/>
      <c r="AV167" s="140">
        <f t="shared" si="8"/>
        <v>0.125</v>
      </c>
      <c r="AW167" s="156"/>
      <c r="AX167" s="156"/>
    </row>
    <row r="168" s="209" customFormat="1" customHeight="1" spans="1:50">
      <c r="A168" s="199" t="s">
        <v>2857</v>
      </c>
      <c r="B168" s="199" t="s">
        <v>53</v>
      </c>
      <c r="C168" s="199" t="s">
        <v>2783</v>
      </c>
      <c r="D168" s="199" t="s">
        <v>2409</v>
      </c>
      <c r="E168" s="144" t="s">
        <v>2858</v>
      </c>
      <c r="F168" s="144" t="s">
        <v>2859</v>
      </c>
      <c r="G168" s="144" t="s">
        <v>1012</v>
      </c>
      <c r="H168" s="144" t="s">
        <v>2860</v>
      </c>
      <c r="I168" s="144" t="s">
        <v>2861</v>
      </c>
      <c r="J168" s="144" t="s">
        <v>1837</v>
      </c>
      <c r="K168" s="144" t="s">
        <v>2032</v>
      </c>
      <c r="L168" s="144" t="s">
        <v>2862</v>
      </c>
      <c r="M168" s="144" t="s">
        <v>2863</v>
      </c>
      <c r="N168" s="144" t="s">
        <v>2864</v>
      </c>
      <c r="O168" s="144" t="s">
        <v>2865</v>
      </c>
      <c r="P168" s="144" t="s">
        <v>2866</v>
      </c>
      <c r="Q168" s="144" t="s">
        <v>2867</v>
      </c>
      <c r="R168" s="144" t="s">
        <v>2807</v>
      </c>
      <c r="S168" s="144" t="s">
        <v>2868</v>
      </c>
      <c r="T168" s="144" t="s">
        <v>345</v>
      </c>
      <c r="U168" s="144" t="s">
        <v>2869</v>
      </c>
      <c r="V168" s="144" t="s">
        <v>2870</v>
      </c>
      <c r="W168" s="144" t="s">
        <v>2871</v>
      </c>
      <c r="X168" s="143" t="s">
        <v>2872</v>
      </c>
      <c r="Y168" s="144" t="s">
        <v>2873</v>
      </c>
      <c r="Z168" s="144" t="s">
        <v>2874</v>
      </c>
      <c r="AA168" s="156"/>
      <c r="AB168" s="156"/>
      <c r="AC168" s="156"/>
      <c r="AD168" s="156"/>
      <c r="AE168" s="156"/>
      <c r="AF168" s="156"/>
      <c r="AG168" s="156"/>
      <c r="AH168" s="156"/>
      <c r="AI168" s="156"/>
      <c r="AJ168" s="156"/>
      <c r="AK168" s="156"/>
      <c r="AL168" s="156"/>
      <c r="AM168" s="156"/>
      <c r="AN168" s="156"/>
      <c r="AO168" s="156"/>
      <c r="AP168" s="156"/>
      <c r="AQ168" s="156"/>
      <c r="AR168" s="156"/>
      <c r="AS168" s="140">
        <f t="shared" si="6"/>
        <v>1</v>
      </c>
      <c r="AT168" s="140">
        <f t="shared" si="7"/>
        <v>3</v>
      </c>
      <c r="AU168" s="156"/>
      <c r="AV168" s="140">
        <f t="shared" si="8"/>
        <v>0.125</v>
      </c>
      <c r="AW168" s="156"/>
      <c r="AX168" s="156"/>
    </row>
    <row r="169" s="209" customFormat="1" customHeight="1" spans="1:50">
      <c r="A169" s="199" t="s">
        <v>2875</v>
      </c>
      <c r="B169" s="199" t="s">
        <v>53</v>
      </c>
      <c r="C169" s="199" t="s">
        <v>2783</v>
      </c>
      <c r="D169" s="199" t="s">
        <v>2409</v>
      </c>
      <c r="E169" s="144"/>
      <c r="F169" s="144"/>
      <c r="G169" s="144"/>
      <c r="H169" s="144"/>
      <c r="I169" s="144"/>
      <c r="J169" s="144"/>
      <c r="K169" s="144"/>
      <c r="L169" s="142" t="s">
        <v>2876</v>
      </c>
      <c r="M169" s="144" t="s">
        <v>2877</v>
      </c>
      <c r="N169" s="144" t="s">
        <v>2878</v>
      </c>
      <c r="O169" s="143"/>
      <c r="P169" s="144" t="s">
        <v>2879</v>
      </c>
      <c r="Q169" s="143" t="s">
        <v>2030</v>
      </c>
      <c r="R169" s="144" t="s">
        <v>2880</v>
      </c>
      <c r="S169" s="144" t="s">
        <v>2881</v>
      </c>
      <c r="T169" s="144" t="s">
        <v>2882</v>
      </c>
      <c r="U169" s="142" t="s">
        <v>2883</v>
      </c>
      <c r="V169" s="144" t="s">
        <v>2884</v>
      </c>
      <c r="W169" s="142" t="s">
        <v>2885</v>
      </c>
      <c r="X169" s="144" t="s">
        <v>2886</v>
      </c>
      <c r="Y169" s="144" t="s">
        <v>275</v>
      </c>
      <c r="Z169" s="144" t="s">
        <v>586</v>
      </c>
      <c r="AA169" s="156"/>
      <c r="AB169" s="156"/>
      <c r="AC169" s="156"/>
      <c r="AD169" s="156"/>
      <c r="AE169" s="156"/>
      <c r="AF169" s="156"/>
      <c r="AG169" s="156"/>
      <c r="AH169" s="156"/>
      <c r="AI169" s="156"/>
      <c r="AJ169" s="156"/>
      <c r="AK169" s="156"/>
      <c r="AL169" s="156"/>
      <c r="AM169" s="156"/>
      <c r="AN169" s="156"/>
      <c r="AO169" s="156"/>
      <c r="AP169" s="156"/>
      <c r="AQ169" s="156"/>
      <c r="AR169" s="156"/>
      <c r="AS169" s="140">
        <f t="shared" si="6"/>
        <v>5</v>
      </c>
      <c r="AT169" s="140">
        <f t="shared" si="7"/>
        <v>7</v>
      </c>
      <c r="AU169" s="156"/>
      <c r="AV169" s="140">
        <f t="shared" si="8"/>
        <v>0.25</v>
      </c>
      <c r="AW169" s="156"/>
      <c r="AX169" s="156"/>
    </row>
    <row r="170" s="209" customFormat="1" customHeight="1" spans="1:50">
      <c r="A170" s="199" t="s">
        <v>2887</v>
      </c>
      <c r="B170" s="199" t="s">
        <v>53</v>
      </c>
      <c r="C170" s="199" t="s">
        <v>2783</v>
      </c>
      <c r="D170" s="199" t="s">
        <v>2345</v>
      </c>
      <c r="E170" s="142" t="s">
        <v>2888</v>
      </c>
      <c r="F170" s="143" t="s">
        <v>2889</v>
      </c>
      <c r="G170" s="143" t="s">
        <v>2846</v>
      </c>
      <c r="H170" s="143" t="s">
        <v>2890</v>
      </c>
      <c r="I170" s="142" t="s">
        <v>2891</v>
      </c>
      <c r="J170" s="144" t="s">
        <v>2892</v>
      </c>
      <c r="K170" s="142" t="s">
        <v>2893</v>
      </c>
      <c r="L170" s="142" t="s">
        <v>2894</v>
      </c>
      <c r="M170" s="142" t="s">
        <v>2895</v>
      </c>
      <c r="N170" s="143" t="s">
        <v>2896</v>
      </c>
      <c r="O170" s="143" t="s">
        <v>2897</v>
      </c>
      <c r="P170" s="143"/>
      <c r="Q170" s="143"/>
      <c r="R170" s="142" t="s">
        <v>2898</v>
      </c>
      <c r="S170" s="142" t="s">
        <v>2790</v>
      </c>
      <c r="T170" s="142" t="s">
        <v>2899</v>
      </c>
      <c r="U170" s="142" t="s">
        <v>2900</v>
      </c>
      <c r="V170" s="144" t="s">
        <v>2901</v>
      </c>
      <c r="W170" s="142" t="s">
        <v>2233</v>
      </c>
      <c r="X170" s="144" t="s">
        <v>2902</v>
      </c>
      <c r="Y170" s="142" t="s">
        <v>2903</v>
      </c>
      <c r="Z170" s="144" t="s">
        <v>2904</v>
      </c>
      <c r="AA170" s="156"/>
      <c r="AB170" s="156"/>
      <c r="AC170" s="156"/>
      <c r="AD170" s="156"/>
      <c r="AE170" s="156"/>
      <c r="AF170" s="156"/>
      <c r="AG170" s="156"/>
      <c r="AH170" s="156"/>
      <c r="AI170" s="156"/>
      <c r="AJ170" s="156"/>
      <c r="AK170" s="156"/>
      <c r="AL170" s="156"/>
      <c r="AM170" s="156"/>
      <c r="AN170" s="156"/>
      <c r="AO170" s="156"/>
      <c r="AP170" s="156"/>
      <c r="AQ170" s="156"/>
      <c r="AR170" s="156"/>
      <c r="AS170" s="140">
        <f t="shared" si="6"/>
        <v>5</v>
      </c>
      <c r="AT170" s="140">
        <f t="shared" si="7"/>
        <v>7</v>
      </c>
      <c r="AU170" s="156"/>
      <c r="AV170" s="140">
        <f t="shared" si="8"/>
        <v>2.125</v>
      </c>
      <c r="AW170" s="156"/>
      <c r="AX170" s="156"/>
    </row>
    <row r="171" s="209" customFormat="1" customHeight="1" spans="1:50">
      <c r="A171" s="199" t="s">
        <v>2905</v>
      </c>
      <c r="B171" s="199" t="s">
        <v>53</v>
      </c>
      <c r="C171" s="199" t="s">
        <v>2783</v>
      </c>
      <c r="D171" s="199" t="s">
        <v>2409</v>
      </c>
      <c r="E171" s="144" t="s">
        <v>2407</v>
      </c>
      <c r="F171" s="143" t="s">
        <v>2906</v>
      </c>
      <c r="G171" s="144" t="s">
        <v>700</v>
      </c>
      <c r="H171" s="144" t="s">
        <v>2907</v>
      </c>
      <c r="I171" s="142" t="s">
        <v>2908</v>
      </c>
      <c r="J171" s="142" t="s">
        <v>2909</v>
      </c>
      <c r="K171" s="142" t="s">
        <v>2910</v>
      </c>
      <c r="L171" s="144" t="s">
        <v>2911</v>
      </c>
      <c r="M171" s="144" t="s">
        <v>2123</v>
      </c>
      <c r="N171" s="144" t="s">
        <v>2912</v>
      </c>
      <c r="O171" s="144" t="s">
        <v>2913</v>
      </c>
      <c r="P171" s="142" t="s">
        <v>2914</v>
      </c>
      <c r="Q171" s="144" t="s">
        <v>278</v>
      </c>
      <c r="R171" s="144" t="s">
        <v>2915</v>
      </c>
      <c r="S171" s="144" t="s">
        <v>2916</v>
      </c>
      <c r="T171" s="143" t="s">
        <v>2917</v>
      </c>
      <c r="U171" s="144" t="s">
        <v>2918</v>
      </c>
      <c r="V171" s="144" t="s">
        <v>2919</v>
      </c>
      <c r="W171" s="142" t="s">
        <v>2920</v>
      </c>
      <c r="X171" s="142" t="s">
        <v>2921</v>
      </c>
      <c r="Y171" s="144" t="s">
        <v>288</v>
      </c>
      <c r="Z171" s="142" t="s">
        <v>2922</v>
      </c>
      <c r="AA171" s="156"/>
      <c r="AB171" s="156"/>
      <c r="AC171" s="156"/>
      <c r="AD171" s="156"/>
      <c r="AE171" s="156"/>
      <c r="AF171" s="156"/>
      <c r="AG171" s="156"/>
      <c r="AH171" s="156"/>
      <c r="AI171" s="156"/>
      <c r="AJ171" s="156"/>
      <c r="AK171" s="156"/>
      <c r="AL171" s="156"/>
      <c r="AM171" s="156"/>
      <c r="AN171" s="156"/>
      <c r="AO171" s="156"/>
      <c r="AP171" s="156"/>
      <c r="AQ171" s="156"/>
      <c r="AR171" s="156"/>
      <c r="AS171" s="140">
        <f t="shared" si="6"/>
        <v>5</v>
      </c>
      <c r="AT171" s="140">
        <f t="shared" si="7"/>
        <v>6</v>
      </c>
      <c r="AU171" s="156"/>
      <c r="AV171" s="140">
        <f t="shared" si="8"/>
        <v>0.625</v>
      </c>
      <c r="AW171" s="156"/>
      <c r="AX171" s="156"/>
    </row>
    <row r="172" s="209" customFormat="1" customHeight="1" spans="1:50">
      <c r="A172" s="199" t="s">
        <v>2923</v>
      </c>
      <c r="B172" s="199" t="s">
        <v>53</v>
      </c>
      <c r="C172" s="199" t="s">
        <v>2924</v>
      </c>
      <c r="D172" s="199" t="s">
        <v>294</v>
      </c>
      <c r="E172" s="144" t="s">
        <v>2925</v>
      </c>
      <c r="F172" s="143" t="s">
        <v>937</v>
      </c>
      <c r="G172" s="144" t="s">
        <v>2926</v>
      </c>
      <c r="H172" s="144" t="s">
        <v>2927</v>
      </c>
      <c r="I172" s="144" t="s">
        <v>2928</v>
      </c>
      <c r="J172" s="144" t="s">
        <v>2929</v>
      </c>
      <c r="K172" s="142" t="s">
        <v>2930</v>
      </c>
      <c r="L172" s="144" t="s">
        <v>2932</v>
      </c>
      <c r="M172" s="144" t="s">
        <v>2933</v>
      </c>
      <c r="N172" s="143" t="s">
        <v>2934</v>
      </c>
      <c r="O172" s="144" t="s">
        <v>2935</v>
      </c>
      <c r="P172" s="144" t="s">
        <v>2936</v>
      </c>
      <c r="Q172" s="144" t="s">
        <v>2938</v>
      </c>
      <c r="R172" s="142" t="s">
        <v>2939</v>
      </c>
      <c r="S172" s="142" t="s">
        <v>2940</v>
      </c>
      <c r="T172" s="231">
        <v>0.972916666666667</v>
      </c>
      <c r="U172" s="142" t="s">
        <v>2941</v>
      </c>
      <c r="V172" s="144" t="s">
        <v>2942</v>
      </c>
      <c r="W172" s="144" t="s">
        <v>2943</v>
      </c>
      <c r="X172" s="144" t="s">
        <v>2944</v>
      </c>
      <c r="Y172" s="144" t="s">
        <v>2945</v>
      </c>
      <c r="Z172" s="232">
        <v>0.236805555555556</v>
      </c>
      <c r="AA172" s="156"/>
      <c r="AB172" s="156"/>
      <c r="AC172" s="156"/>
      <c r="AD172" s="156"/>
      <c r="AE172" s="156"/>
      <c r="AF172" s="156"/>
      <c r="AG172" s="156"/>
      <c r="AH172" s="156"/>
      <c r="AI172" s="156"/>
      <c r="AJ172" s="156"/>
      <c r="AK172" s="156"/>
      <c r="AL172" s="156"/>
      <c r="AM172" s="156"/>
      <c r="AN172" s="156"/>
      <c r="AO172" s="156"/>
      <c r="AP172" s="156"/>
      <c r="AQ172" s="156"/>
      <c r="AR172" s="156"/>
      <c r="AS172" s="140">
        <f t="shared" si="6"/>
        <v>17</v>
      </c>
      <c r="AT172" s="140">
        <f t="shared" si="7"/>
        <v>17</v>
      </c>
      <c r="AU172" s="156"/>
      <c r="AV172" s="140">
        <f t="shared" si="8"/>
        <v>5</v>
      </c>
      <c r="AW172" s="156"/>
      <c r="AX172" s="156"/>
    </row>
    <row r="173" s="209" customFormat="1" customHeight="1" spans="1:50">
      <c r="A173" s="199" t="s">
        <v>2946</v>
      </c>
      <c r="B173" s="199" t="s">
        <v>53</v>
      </c>
      <c r="C173" s="199" t="s">
        <v>2924</v>
      </c>
      <c r="D173" s="199" t="s">
        <v>294</v>
      </c>
      <c r="E173" s="144" t="s">
        <v>2947</v>
      </c>
      <c r="F173" s="143" t="s">
        <v>2948</v>
      </c>
      <c r="G173" s="142" t="s">
        <v>2949</v>
      </c>
      <c r="H173" s="144" t="s">
        <v>2901</v>
      </c>
      <c r="I173" s="142" t="s">
        <v>2950</v>
      </c>
      <c r="J173" s="142" t="s">
        <v>2951</v>
      </c>
      <c r="K173" s="144" t="s">
        <v>2952</v>
      </c>
      <c r="L173" s="144" t="s">
        <v>2954</v>
      </c>
      <c r="M173" s="142" t="s">
        <v>2955</v>
      </c>
      <c r="N173" s="142" t="s">
        <v>2956</v>
      </c>
      <c r="O173" s="142" t="s">
        <v>2957</v>
      </c>
      <c r="P173" s="143" t="s">
        <v>2958</v>
      </c>
      <c r="Q173" s="142" t="s">
        <v>2959</v>
      </c>
      <c r="R173" s="143" t="s">
        <v>2960</v>
      </c>
      <c r="S173" s="142" t="s">
        <v>2961</v>
      </c>
      <c r="T173" s="142" t="s">
        <v>2962</v>
      </c>
      <c r="U173" s="143" t="s">
        <v>2963</v>
      </c>
      <c r="V173" s="144" t="s">
        <v>2274</v>
      </c>
      <c r="W173" s="142" t="s">
        <v>2964</v>
      </c>
      <c r="X173" s="142" t="s">
        <v>2965</v>
      </c>
      <c r="Y173" s="142" t="s">
        <v>2966</v>
      </c>
      <c r="Z173" s="144" t="s">
        <v>2967</v>
      </c>
      <c r="AA173" s="156"/>
      <c r="AB173" s="156"/>
      <c r="AC173" s="156"/>
      <c r="AD173" s="156"/>
      <c r="AE173" s="156"/>
      <c r="AF173" s="156"/>
      <c r="AG173" s="156"/>
      <c r="AH173" s="156"/>
      <c r="AI173" s="156"/>
      <c r="AJ173" s="156"/>
      <c r="AK173" s="156"/>
      <c r="AL173" s="156"/>
      <c r="AM173" s="156"/>
      <c r="AN173" s="156"/>
      <c r="AO173" s="156"/>
      <c r="AP173" s="156"/>
      <c r="AQ173" s="156"/>
      <c r="AR173" s="156"/>
      <c r="AS173" s="140">
        <f t="shared" si="6"/>
        <v>19</v>
      </c>
      <c r="AT173" s="140">
        <f t="shared" si="7"/>
        <v>22</v>
      </c>
      <c r="AU173" s="156"/>
      <c r="AV173" s="140">
        <f t="shared" si="8"/>
        <v>5.25</v>
      </c>
      <c r="AW173" s="156"/>
      <c r="AX173" s="156"/>
    </row>
    <row r="174" s="209" customFormat="1" customHeight="1" spans="1:50">
      <c r="A174" s="199" t="s">
        <v>2968</v>
      </c>
      <c r="B174" s="199" t="s">
        <v>53</v>
      </c>
      <c r="C174" s="199" t="s">
        <v>2924</v>
      </c>
      <c r="D174" s="199" t="s">
        <v>294</v>
      </c>
      <c r="E174" s="144" t="s">
        <v>2969</v>
      </c>
      <c r="F174" s="143" t="s">
        <v>2970</v>
      </c>
      <c r="G174" s="144" t="s">
        <v>2971</v>
      </c>
      <c r="H174" s="144" t="s">
        <v>2972</v>
      </c>
      <c r="I174" s="144" t="s">
        <v>587</v>
      </c>
      <c r="J174" s="144" t="s">
        <v>2973</v>
      </c>
      <c r="K174" s="142" t="s">
        <v>2974</v>
      </c>
      <c r="L174" s="144" t="s">
        <v>2975</v>
      </c>
      <c r="M174" s="144" t="s">
        <v>2976</v>
      </c>
      <c r="N174" s="143" t="s">
        <v>2977</v>
      </c>
      <c r="O174" s="143" t="s">
        <v>2978</v>
      </c>
      <c r="P174" s="142" t="s">
        <v>2979</v>
      </c>
      <c r="Q174" s="144" t="s">
        <v>2980</v>
      </c>
      <c r="R174" s="143" t="s">
        <v>2981</v>
      </c>
      <c r="S174" s="143" t="s">
        <v>2982</v>
      </c>
      <c r="T174" s="143" t="s">
        <v>2983</v>
      </c>
      <c r="U174" s="144" t="s">
        <v>2984</v>
      </c>
      <c r="V174" s="144" t="s">
        <v>2985</v>
      </c>
      <c r="W174" s="144" t="s">
        <v>2986</v>
      </c>
      <c r="X174" s="144" t="s">
        <v>2987</v>
      </c>
      <c r="Y174" s="144" t="s">
        <v>2988</v>
      </c>
      <c r="Z174" s="144" t="s">
        <v>2989</v>
      </c>
      <c r="AA174" s="156"/>
      <c r="AB174" s="156"/>
      <c r="AC174" s="156"/>
      <c r="AD174" s="156"/>
      <c r="AE174" s="156"/>
      <c r="AF174" s="156"/>
      <c r="AG174" s="156"/>
      <c r="AH174" s="156"/>
      <c r="AI174" s="156"/>
      <c r="AJ174" s="156"/>
      <c r="AK174" s="156"/>
      <c r="AL174" s="156"/>
      <c r="AM174" s="156"/>
      <c r="AN174" s="156"/>
      <c r="AO174" s="156"/>
      <c r="AP174" s="156"/>
      <c r="AQ174" s="156"/>
      <c r="AR174" s="156"/>
      <c r="AS174" s="140">
        <f t="shared" si="6"/>
        <v>21</v>
      </c>
      <c r="AT174" s="140">
        <f t="shared" si="7"/>
        <v>22</v>
      </c>
      <c r="AU174" s="156"/>
      <c r="AV174" s="140">
        <f t="shared" si="8"/>
        <v>6</v>
      </c>
      <c r="AW174" s="156"/>
      <c r="AX174" s="156"/>
    </row>
    <row r="175" s="209" customFormat="1" customHeight="1" spans="1:50">
      <c r="A175" s="199" t="s">
        <v>2990</v>
      </c>
      <c r="B175" s="199" t="s">
        <v>53</v>
      </c>
      <c r="C175" s="199" t="s">
        <v>2924</v>
      </c>
      <c r="D175" s="199" t="s">
        <v>2991</v>
      </c>
      <c r="E175" s="144" t="s">
        <v>2992</v>
      </c>
      <c r="F175" s="143" t="s">
        <v>2993</v>
      </c>
      <c r="G175" s="143" t="s">
        <v>2994</v>
      </c>
      <c r="H175" s="144" t="s">
        <v>2731</v>
      </c>
      <c r="I175" s="144" t="s">
        <v>2995</v>
      </c>
      <c r="J175" s="144" t="s">
        <v>2996</v>
      </c>
      <c r="K175" s="142" t="s">
        <v>2997</v>
      </c>
      <c r="L175" s="144" t="s">
        <v>2998</v>
      </c>
      <c r="M175" s="144" t="s">
        <v>2999</v>
      </c>
      <c r="N175" s="142" t="s">
        <v>3000</v>
      </c>
      <c r="O175" s="142" t="s">
        <v>3001</v>
      </c>
      <c r="P175" s="142" t="s">
        <v>3002</v>
      </c>
      <c r="Q175" s="142" t="s">
        <v>3004</v>
      </c>
      <c r="R175" s="142" t="s">
        <v>3005</v>
      </c>
      <c r="S175" s="142" t="s">
        <v>3006</v>
      </c>
      <c r="T175" s="142" t="s">
        <v>3007</v>
      </c>
      <c r="U175" s="144" t="s">
        <v>3008</v>
      </c>
      <c r="V175" s="144" t="s">
        <v>3009</v>
      </c>
      <c r="W175" s="144" t="s">
        <v>3010</v>
      </c>
      <c r="X175" s="144" t="s">
        <v>310</v>
      </c>
      <c r="Y175" s="144" t="s">
        <v>3011</v>
      </c>
      <c r="Z175" s="144" t="s">
        <v>3012</v>
      </c>
      <c r="AA175" s="156"/>
      <c r="AB175" s="156"/>
      <c r="AC175" s="156"/>
      <c r="AD175" s="156"/>
      <c r="AE175" s="156"/>
      <c r="AF175" s="156"/>
      <c r="AG175" s="156"/>
      <c r="AH175" s="156"/>
      <c r="AI175" s="156"/>
      <c r="AJ175" s="156"/>
      <c r="AK175" s="156"/>
      <c r="AL175" s="156"/>
      <c r="AM175" s="156"/>
      <c r="AN175" s="156"/>
      <c r="AO175" s="156"/>
      <c r="AP175" s="156"/>
      <c r="AQ175" s="156"/>
      <c r="AR175" s="156"/>
      <c r="AS175" s="140">
        <f t="shared" si="6"/>
        <v>21</v>
      </c>
      <c r="AT175" s="140">
        <f t="shared" si="7"/>
        <v>22</v>
      </c>
      <c r="AU175" s="156"/>
      <c r="AV175" s="140">
        <f t="shared" si="8"/>
        <v>7</v>
      </c>
      <c r="AW175" s="156"/>
      <c r="AX175" s="156"/>
    </row>
    <row r="176" s="209" customFormat="1" customHeight="1" spans="1:50">
      <c r="A176" s="199" t="s">
        <v>3013</v>
      </c>
      <c r="B176" s="199" t="s">
        <v>53</v>
      </c>
      <c r="C176" s="199" t="s">
        <v>2924</v>
      </c>
      <c r="D176" s="199" t="s">
        <v>3014</v>
      </c>
      <c r="E176" s="144" t="s">
        <v>3015</v>
      </c>
      <c r="F176" s="143" t="s">
        <v>3016</v>
      </c>
      <c r="G176" s="144" t="s">
        <v>3017</v>
      </c>
      <c r="H176" s="144" t="s">
        <v>3018</v>
      </c>
      <c r="I176" s="144" t="s">
        <v>3019</v>
      </c>
      <c r="J176" s="144" t="s">
        <v>3020</v>
      </c>
      <c r="K176" s="144" t="s">
        <v>3021</v>
      </c>
      <c r="L176" s="144" t="s">
        <v>1863</v>
      </c>
      <c r="M176" s="144" t="s">
        <v>3022</v>
      </c>
      <c r="N176" s="143" t="s">
        <v>3023</v>
      </c>
      <c r="O176" s="144" t="s">
        <v>3024</v>
      </c>
      <c r="P176" s="144" t="s">
        <v>3025</v>
      </c>
      <c r="Q176" s="144" t="s">
        <v>3026</v>
      </c>
      <c r="R176" s="143" t="s">
        <v>3027</v>
      </c>
      <c r="S176" s="144" t="s">
        <v>2774</v>
      </c>
      <c r="T176" s="144" t="s">
        <v>2865</v>
      </c>
      <c r="U176" s="144" t="s">
        <v>3028</v>
      </c>
      <c r="V176" s="144" t="s">
        <v>3029</v>
      </c>
      <c r="W176" s="144" t="s">
        <v>2840</v>
      </c>
      <c r="X176" s="144" t="s">
        <v>3030</v>
      </c>
      <c r="Y176" s="144" t="s">
        <v>3031</v>
      </c>
      <c r="Z176" s="144" t="s">
        <v>3032</v>
      </c>
      <c r="AA176" s="156"/>
      <c r="AB176" s="156"/>
      <c r="AC176" s="156"/>
      <c r="AD176" s="156"/>
      <c r="AE176" s="156"/>
      <c r="AF176" s="156"/>
      <c r="AG176" s="156"/>
      <c r="AH176" s="156"/>
      <c r="AI176" s="156"/>
      <c r="AJ176" s="156"/>
      <c r="AK176" s="156"/>
      <c r="AL176" s="156"/>
      <c r="AM176" s="156"/>
      <c r="AN176" s="156"/>
      <c r="AO176" s="156"/>
      <c r="AP176" s="156"/>
      <c r="AQ176" s="156"/>
      <c r="AR176" s="156"/>
      <c r="AS176" s="140">
        <f t="shared" si="6"/>
        <v>18</v>
      </c>
      <c r="AT176" s="140">
        <f t="shared" si="7"/>
        <v>22</v>
      </c>
      <c r="AU176" s="156"/>
      <c r="AV176" s="140">
        <f t="shared" si="8"/>
        <v>4</v>
      </c>
      <c r="AW176" s="156"/>
      <c r="AX176" s="156"/>
    </row>
    <row r="177" s="209" customFormat="1" customHeight="1" spans="1:50">
      <c r="A177" s="199" t="s">
        <v>3033</v>
      </c>
      <c r="B177" s="199" t="s">
        <v>53</v>
      </c>
      <c r="C177" s="199" t="s">
        <v>2924</v>
      </c>
      <c r="D177" s="199" t="s">
        <v>356</v>
      </c>
      <c r="E177" s="144" t="s">
        <v>3034</v>
      </c>
      <c r="F177" s="144" t="s">
        <v>3035</v>
      </c>
      <c r="G177" s="144" t="s">
        <v>2943</v>
      </c>
      <c r="H177" s="144" t="s">
        <v>3036</v>
      </c>
      <c r="I177" s="144" t="s">
        <v>3037</v>
      </c>
      <c r="J177" s="144" t="s">
        <v>3036</v>
      </c>
      <c r="K177" s="144" t="s">
        <v>3038</v>
      </c>
      <c r="L177" s="144" t="s">
        <v>3039</v>
      </c>
      <c r="M177" s="144" t="s">
        <v>3040</v>
      </c>
      <c r="N177" s="144" t="s">
        <v>3041</v>
      </c>
      <c r="O177" s="144" t="s">
        <v>3042</v>
      </c>
      <c r="P177" s="144" t="s">
        <v>3043</v>
      </c>
      <c r="Q177" s="144" t="s">
        <v>3044</v>
      </c>
      <c r="R177" s="144" t="s">
        <v>3045</v>
      </c>
      <c r="S177" s="144" t="s">
        <v>3046</v>
      </c>
      <c r="T177" s="144" t="s">
        <v>3047</v>
      </c>
      <c r="U177" s="144" t="s">
        <v>3048</v>
      </c>
      <c r="V177" s="143" t="s">
        <v>3049</v>
      </c>
      <c r="W177" s="144" t="s">
        <v>3050</v>
      </c>
      <c r="X177" s="144" t="s">
        <v>3051</v>
      </c>
      <c r="Y177" s="144" t="s">
        <v>3052</v>
      </c>
      <c r="Z177" s="144" t="s">
        <v>3053</v>
      </c>
      <c r="AA177" s="156"/>
      <c r="AB177" s="156"/>
      <c r="AC177" s="156"/>
      <c r="AD177" s="156"/>
      <c r="AE177" s="156"/>
      <c r="AF177" s="156"/>
      <c r="AG177" s="156"/>
      <c r="AH177" s="156"/>
      <c r="AI177" s="156"/>
      <c r="AJ177" s="156"/>
      <c r="AK177" s="156"/>
      <c r="AL177" s="156"/>
      <c r="AM177" s="156"/>
      <c r="AN177" s="156"/>
      <c r="AO177" s="156"/>
      <c r="AP177" s="156"/>
      <c r="AQ177" s="156"/>
      <c r="AR177" s="156"/>
      <c r="AS177" s="140">
        <f t="shared" si="6"/>
        <v>16</v>
      </c>
      <c r="AT177" s="140">
        <f t="shared" si="7"/>
        <v>17</v>
      </c>
      <c r="AU177" s="156"/>
      <c r="AV177" s="140">
        <f t="shared" si="8"/>
        <v>1.625</v>
      </c>
      <c r="AW177" s="156"/>
      <c r="AX177" s="156"/>
    </row>
    <row r="178" s="209" customFormat="1" customHeight="1" spans="1:50">
      <c r="A178" s="199" t="s">
        <v>3054</v>
      </c>
      <c r="B178" s="199" t="s">
        <v>53</v>
      </c>
      <c r="C178" s="199" t="s">
        <v>2924</v>
      </c>
      <c r="D178" s="199" t="s">
        <v>294</v>
      </c>
      <c r="E178" s="142" t="s">
        <v>3055</v>
      </c>
      <c r="F178" s="143" t="s">
        <v>3056</v>
      </c>
      <c r="G178" s="142" t="s">
        <v>3057</v>
      </c>
      <c r="H178" s="142" t="s">
        <v>3058</v>
      </c>
      <c r="I178" s="142" t="s">
        <v>3059</v>
      </c>
      <c r="J178" s="143" t="s">
        <v>3060</v>
      </c>
      <c r="K178" s="144" t="s">
        <v>3061</v>
      </c>
      <c r="L178" s="144" t="s">
        <v>3062</v>
      </c>
      <c r="M178" s="144" t="s">
        <v>3063</v>
      </c>
      <c r="N178" s="144" t="s">
        <v>3064</v>
      </c>
      <c r="O178" s="142" t="s">
        <v>3065</v>
      </c>
      <c r="P178" s="143" t="s">
        <v>3066</v>
      </c>
      <c r="Q178" s="142" t="s">
        <v>3067</v>
      </c>
      <c r="R178" s="143" t="s">
        <v>3068</v>
      </c>
      <c r="S178" s="142" t="s">
        <v>3069</v>
      </c>
      <c r="T178" s="143" t="s">
        <v>3070</v>
      </c>
      <c r="U178" s="144" t="s">
        <v>3071</v>
      </c>
      <c r="V178" s="142" t="s">
        <v>3072</v>
      </c>
      <c r="W178" s="142" t="s">
        <v>845</v>
      </c>
      <c r="X178" s="144" t="s">
        <v>2134</v>
      </c>
      <c r="Y178" s="142" t="s">
        <v>3073</v>
      </c>
      <c r="Z178" s="144" t="s">
        <v>3074</v>
      </c>
      <c r="AA178" s="156"/>
      <c r="AB178" s="156"/>
      <c r="AC178" s="156"/>
      <c r="AD178" s="156"/>
      <c r="AE178" s="156"/>
      <c r="AF178" s="156"/>
      <c r="AG178" s="156"/>
      <c r="AH178" s="156"/>
      <c r="AI178" s="156"/>
      <c r="AJ178" s="156"/>
      <c r="AK178" s="156"/>
      <c r="AL178" s="156"/>
      <c r="AM178" s="156"/>
      <c r="AN178" s="156"/>
      <c r="AO178" s="156"/>
      <c r="AP178" s="156"/>
      <c r="AQ178" s="156"/>
      <c r="AR178" s="156"/>
      <c r="AS178" s="140">
        <f t="shared" si="6"/>
        <v>15</v>
      </c>
      <c r="AT178" s="140">
        <f t="shared" si="7"/>
        <v>20</v>
      </c>
      <c r="AU178" s="156"/>
      <c r="AV178" s="140">
        <f t="shared" si="8"/>
        <v>4.375</v>
      </c>
      <c r="AW178" s="156"/>
      <c r="AX178" s="156"/>
    </row>
    <row r="179" s="209" customFormat="1" customHeight="1" spans="1:50">
      <c r="A179" s="199" t="s">
        <v>3075</v>
      </c>
      <c r="B179" s="199" t="s">
        <v>53</v>
      </c>
      <c r="C179" s="199" t="s">
        <v>2924</v>
      </c>
      <c r="D179" s="199" t="s">
        <v>3076</v>
      </c>
      <c r="E179" s="144" t="s">
        <v>3077</v>
      </c>
      <c r="F179" s="143" t="s">
        <v>3078</v>
      </c>
      <c r="G179" s="144" t="s">
        <v>3079</v>
      </c>
      <c r="H179" s="143" t="s">
        <v>3080</v>
      </c>
      <c r="I179" s="144" t="s">
        <v>3081</v>
      </c>
      <c r="J179" s="144" t="s">
        <v>3082</v>
      </c>
      <c r="K179" s="143" t="s">
        <v>3083</v>
      </c>
      <c r="L179" s="144" t="s">
        <v>3084</v>
      </c>
      <c r="M179" s="144" t="s">
        <v>2976</v>
      </c>
      <c r="N179" s="143" t="s">
        <v>3085</v>
      </c>
      <c r="O179" s="142" t="s">
        <v>3086</v>
      </c>
      <c r="P179" s="143" t="s">
        <v>3087</v>
      </c>
      <c r="Q179" s="144" t="s">
        <v>3088</v>
      </c>
      <c r="R179" s="144" t="s">
        <v>3089</v>
      </c>
      <c r="S179" s="142" t="s">
        <v>2760</v>
      </c>
      <c r="T179" s="142" t="s">
        <v>3090</v>
      </c>
      <c r="U179" s="143" t="s">
        <v>3091</v>
      </c>
      <c r="V179" s="144" t="s">
        <v>3092</v>
      </c>
      <c r="W179" s="143" t="s">
        <v>3093</v>
      </c>
      <c r="X179" s="144" t="s">
        <v>3094</v>
      </c>
      <c r="Y179" s="144" t="s">
        <v>2988</v>
      </c>
      <c r="Z179" s="144" t="s">
        <v>3095</v>
      </c>
      <c r="AA179" s="156"/>
      <c r="AB179" s="156"/>
      <c r="AC179" s="156"/>
      <c r="AD179" s="156"/>
      <c r="AE179" s="156"/>
      <c r="AF179" s="156"/>
      <c r="AG179" s="156"/>
      <c r="AH179" s="156"/>
      <c r="AI179" s="156"/>
      <c r="AJ179" s="156"/>
      <c r="AK179" s="156"/>
      <c r="AL179" s="156"/>
      <c r="AM179" s="156"/>
      <c r="AN179" s="156"/>
      <c r="AO179" s="156"/>
      <c r="AP179" s="156"/>
      <c r="AQ179" s="156"/>
      <c r="AR179" s="156"/>
      <c r="AS179" s="140">
        <f t="shared" si="6"/>
        <v>21</v>
      </c>
      <c r="AT179" s="140">
        <f t="shared" si="7"/>
        <v>21</v>
      </c>
      <c r="AU179" s="156"/>
      <c r="AV179" s="140">
        <f t="shared" si="8"/>
        <v>5.25</v>
      </c>
      <c r="AW179" s="156"/>
      <c r="AX179" s="156"/>
    </row>
    <row r="180" s="209" customFormat="1" customHeight="1" spans="1:50">
      <c r="A180" s="199" t="s">
        <v>3096</v>
      </c>
      <c r="B180" s="199" t="s">
        <v>53</v>
      </c>
      <c r="C180" s="199" t="s">
        <v>2924</v>
      </c>
      <c r="D180" s="199" t="s">
        <v>294</v>
      </c>
      <c r="E180" s="142" t="s">
        <v>3097</v>
      </c>
      <c r="F180" s="143" t="s">
        <v>937</v>
      </c>
      <c r="G180" s="143"/>
      <c r="H180" s="144" t="s">
        <v>3098</v>
      </c>
      <c r="I180" s="144" t="s">
        <v>3099</v>
      </c>
      <c r="J180" s="142" t="s">
        <v>3100</v>
      </c>
      <c r="K180" s="144" t="s">
        <v>3101</v>
      </c>
      <c r="L180" s="144" t="s">
        <v>3102</v>
      </c>
      <c r="M180" s="144" t="s">
        <v>2336</v>
      </c>
      <c r="N180" s="144" t="s">
        <v>2011</v>
      </c>
      <c r="O180" s="144" t="s">
        <v>3103</v>
      </c>
      <c r="P180" s="144" t="s">
        <v>3104</v>
      </c>
      <c r="Q180" s="144" t="s">
        <v>3105</v>
      </c>
      <c r="R180" s="143" t="s">
        <v>3106</v>
      </c>
      <c r="S180" s="142" t="s">
        <v>3107</v>
      </c>
      <c r="T180" s="143" t="s">
        <v>3108</v>
      </c>
      <c r="U180" s="144" t="s">
        <v>3109</v>
      </c>
      <c r="V180" s="144" t="s">
        <v>3110</v>
      </c>
      <c r="W180" s="144" t="s">
        <v>3111</v>
      </c>
      <c r="X180" s="143" t="s">
        <v>3112</v>
      </c>
      <c r="Y180" s="144" t="s">
        <v>3113</v>
      </c>
      <c r="Z180" s="144" t="s">
        <v>3114</v>
      </c>
      <c r="AA180" s="156"/>
      <c r="AB180" s="156"/>
      <c r="AC180" s="156"/>
      <c r="AD180" s="156"/>
      <c r="AE180" s="156"/>
      <c r="AF180" s="156"/>
      <c r="AG180" s="156"/>
      <c r="AH180" s="156"/>
      <c r="AI180" s="156"/>
      <c r="AJ180" s="156"/>
      <c r="AK180" s="156"/>
      <c r="AL180" s="156"/>
      <c r="AM180" s="156"/>
      <c r="AN180" s="156"/>
      <c r="AO180" s="156"/>
      <c r="AP180" s="156"/>
      <c r="AQ180" s="156"/>
      <c r="AR180" s="156"/>
      <c r="AS180" s="140">
        <f t="shared" si="6"/>
        <v>15</v>
      </c>
      <c r="AT180" s="140">
        <f t="shared" si="7"/>
        <v>20</v>
      </c>
      <c r="AU180" s="156"/>
      <c r="AV180" s="140">
        <f t="shared" si="8"/>
        <v>1.75</v>
      </c>
      <c r="AW180" s="156"/>
      <c r="AX180" s="156"/>
    </row>
    <row r="181" s="209" customFormat="1" customHeight="1" spans="1:50">
      <c r="A181" s="199" t="s">
        <v>3115</v>
      </c>
      <c r="B181" s="199" t="s">
        <v>53</v>
      </c>
      <c r="C181" s="199" t="s">
        <v>2924</v>
      </c>
      <c r="D181" s="199" t="s">
        <v>3014</v>
      </c>
      <c r="E181" s="144" t="s">
        <v>3116</v>
      </c>
      <c r="F181" s="144" t="s">
        <v>3117</v>
      </c>
      <c r="G181" s="144" t="s">
        <v>3118</v>
      </c>
      <c r="H181" s="144" t="s">
        <v>3119</v>
      </c>
      <c r="I181" s="144" t="s">
        <v>813</v>
      </c>
      <c r="J181" s="144" t="s">
        <v>3120</v>
      </c>
      <c r="K181" s="143" t="s">
        <v>3121</v>
      </c>
      <c r="L181" s="144" t="s">
        <v>3122</v>
      </c>
      <c r="M181" s="144" t="s">
        <v>3123</v>
      </c>
      <c r="N181" s="144" t="s">
        <v>3124</v>
      </c>
      <c r="O181" s="144" t="s">
        <v>3125</v>
      </c>
      <c r="P181" s="144" t="s">
        <v>3126</v>
      </c>
      <c r="Q181" s="144" t="s">
        <v>582</v>
      </c>
      <c r="R181" s="144" t="s">
        <v>949</v>
      </c>
      <c r="S181" s="144" t="s">
        <v>3127</v>
      </c>
      <c r="T181" s="144" t="s">
        <v>3128</v>
      </c>
      <c r="U181" s="144" t="s">
        <v>3129</v>
      </c>
      <c r="V181" s="144" t="s">
        <v>3130</v>
      </c>
      <c r="W181" s="144" t="s">
        <v>3131</v>
      </c>
      <c r="X181" s="144" t="s">
        <v>3132</v>
      </c>
      <c r="Y181" s="144" t="s">
        <v>3133</v>
      </c>
      <c r="Z181" s="144" t="s">
        <v>2015</v>
      </c>
      <c r="AA181" s="156"/>
      <c r="AB181" s="156"/>
      <c r="AC181" s="156"/>
      <c r="AD181" s="156"/>
      <c r="AE181" s="156"/>
      <c r="AF181" s="156"/>
      <c r="AG181" s="156"/>
      <c r="AH181" s="156"/>
      <c r="AI181" s="156"/>
      <c r="AJ181" s="156"/>
      <c r="AK181" s="156"/>
      <c r="AL181" s="156"/>
      <c r="AM181" s="156"/>
      <c r="AN181" s="156"/>
      <c r="AO181" s="156"/>
      <c r="AP181" s="156"/>
      <c r="AQ181" s="156"/>
      <c r="AR181" s="156"/>
      <c r="AS181" s="140">
        <f t="shared" si="6"/>
        <v>2</v>
      </c>
      <c r="AT181" s="140">
        <f t="shared" si="7"/>
        <v>2</v>
      </c>
      <c r="AU181" s="156"/>
      <c r="AV181" s="140">
        <f t="shared" si="8"/>
        <v>0.75</v>
      </c>
      <c r="AW181" s="156"/>
      <c r="AX181" s="156"/>
    </row>
    <row r="182" s="209" customFormat="1" customHeight="1" spans="1:50">
      <c r="A182" s="199" t="s">
        <v>3134</v>
      </c>
      <c r="B182" s="199" t="s">
        <v>53</v>
      </c>
      <c r="C182" s="199" t="s">
        <v>3135</v>
      </c>
      <c r="D182" s="199" t="s">
        <v>162</v>
      </c>
      <c r="E182" s="144" t="s">
        <v>3136</v>
      </c>
      <c r="F182" s="143" t="s">
        <v>3137</v>
      </c>
      <c r="G182" s="144" t="s">
        <v>3138</v>
      </c>
      <c r="H182" s="143" t="s">
        <v>3139</v>
      </c>
      <c r="I182" s="144" t="s">
        <v>1929</v>
      </c>
      <c r="J182" s="144" t="s">
        <v>3140</v>
      </c>
      <c r="K182" s="144" t="s">
        <v>2763</v>
      </c>
      <c r="L182" s="144" t="s">
        <v>3141</v>
      </c>
      <c r="M182" s="144" t="s">
        <v>99</v>
      </c>
      <c r="N182" s="144" t="s">
        <v>3142</v>
      </c>
      <c r="O182" s="144" t="s">
        <v>3143</v>
      </c>
      <c r="P182" s="144" t="s">
        <v>3144</v>
      </c>
      <c r="Q182" s="144" t="s">
        <v>3145</v>
      </c>
      <c r="R182" s="143" t="s">
        <v>3146</v>
      </c>
      <c r="S182" s="143" t="s">
        <v>3147</v>
      </c>
      <c r="T182" s="144" t="s">
        <v>3148</v>
      </c>
      <c r="U182" s="143" t="s">
        <v>3149</v>
      </c>
      <c r="V182" s="144" t="s">
        <v>1012</v>
      </c>
      <c r="W182" s="144" t="s">
        <v>2433</v>
      </c>
      <c r="X182" s="144" t="s">
        <v>3150</v>
      </c>
      <c r="Y182" s="144" t="s">
        <v>3151</v>
      </c>
      <c r="Z182" s="144" t="s">
        <v>3152</v>
      </c>
      <c r="AA182" s="156"/>
      <c r="AB182" s="156"/>
      <c r="AC182" s="156"/>
      <c r="AD182" s="156"/>
      <c r="AE182" s="156"/>
      <c r="AF182" s="156"/>
      <c r="AG182" s="156"/>
      <c r="AH182" s="156"/>
      <c r="AI182" s="156"/>
      <c r="AJ182" s="156"/>
      <c r="AK182" s="156"/>
      <c r="AL182" s="156"/>
      <c r="AM182" s="156"/>
      <c r="AN182" s="156"/>
      <c r="AO182" s="156"/>
      <c r="AP182" s="156"/>
      <c r="AQ182" s="156"/>
      <c r="AR182" s="156"/>
      <c r="AS182" s="140">
        <f t="shared" si="6"/>
        <v>13</v>
      </c>
      <c r="AT182" s="140">
        <f t="shared" si="7"/>
        <v>16</v>
      </c>
      <c r="AU182" s="156"/>
      <c r="AV182" s="140">
        <f t="shared" si="8"/>
        <v>4.25</v>
      </c>
      <c r="AW182" s="156"/>
      <c r="AX182" s="156"/>
    </row>
    <row r="183" s="209" customFormat="1" customHeight="1" spans="1:50">
      <c r="A183" s="199" t="s">
        <v>3153</v>
      </c>
      <c r="B183" s="199" t="s">
        <v>53</v>
      </c>
      <c r="C183" s="199" t="s">
        <v>3135</v>
      </c>
      <c r="D183" s="199" t="s">
        <v>162</v>
      </c>
      <c r="E183" s="144"/>
      <c r="F183" s="144"/>
      <c r="G183" s="144"/>
      <c r="H183" s="144"/>
      <c r="I183" s="144"/>
      <c r="J183" s="144"/>
      <c r="K183" s="144"/>
      <c r="L183" s="144"/>
      <c r="M183" s="144"/>
      <c r="N183" s="144"/>
      <c r="O183" s="144"/>
      <c r="P183" s="144"/>
      <c r="Q183" s="142" t="s">
        <v>3154</v>
      </c>
      <c r="R183" s="144" t="s">
        <v>3155</v>
      </c>
      <c r="S183" s="144" t="s">
        <v>3156</v>
      </c>
      <c r="T183" s="143" t="s">
        <v>3157</v>
      </c>
      <c r="U183" s="144" t="s">
        <v>3158</v>
      </c>
      <c r="V183" s="144" t="s">
        <v>3159</v>
      </c>
      <c r="W183" s="144" t="s">
        <v>3160</v>
      </c>
      <c r="X183" s="144" t="s">
        <v>3161</v>
      </c>
      <c r="Y183" s="144" t="s">
        <v>3162</v>
      </c>
      <c r="Z183" s="144" t="s">
        <v>3163</v>
      </c>
      <c r="AA183" s="156"/>
      <c r="AB183" s="156"/>
      <c r="AC183" s="156"/>
      <c r="AD183" s="156"/>
      <c r="AE183" s="156"/>
      <c r="AF183" s="156"/>
      <c r="AG183" s="156"/>
      <c r="AH183" s="156"/>
      <c r="AI183" s="156"/>
      <c r="AJ183" s="156"/>
      <c r="AK183" s="156"/>
      <c r="AL183" s="156"/>
      <c r="AM183" s="156"/>
      <c r="AN183" s="156"/>
      <c r="AO183" s="156"/>
      <c r="AP183" s="156"/>
      <c r="AQ183" s="156"/>
      <c r="AR183" s="156"/>
      <c r="AS183" s="140">
        <f t="shared" si="6"/>
        <v>4</v>
      </c>
      <c r="AT183" s="140">
        <f t="shared" si="7"/>
        <v>5</v>
      </c>
      <c r="AU183" s="156"/>
      <c r="AV183" s="140">
        <f t="shared" si="8"/>
        <v>1.25</v>
      </c>
      <c r="AW183" s="156"/>
      <c r="AX183" s="156"/>
    </row>
    <row r="184" s="209" customFormat="1" customHeight="1" spans="1:50">
      <c r="A184" s="199" t="s">
        <v>3164</v>
      </c>
      <c r="B184" s="199" t="s">
        <v>53</v>
      </c>
      <c r="C184" s="199" t="s">
        <v>3135</v>
      </c>
      <c r="D184" s="199" t="s">
        <v>162</v>
      </c>
      <c r="E184" s="144" t="s">
        <v>3136</v>
      </c>
      <c r="F184" s="143" t="s">
        <v>3137</v>
      </c>
      <c r="G184" s="144" t="s">
        <v>3138</v>
      </c>
      <c r="H184" s="143" t="s">
        <v>3165</v>
      </c>
      <c r="I184" s="144" t="s">
        <v>3166</v>
      </c>
      <c r="J184" s="144" t="s">
        <v>3140</v>
      </c>
      <c r="K184" s="144" t="s">
        <v>2763</v>
      </c>
      <c r="L184" s="144" t="s">
        <v>2462</v>
      </c>
      <c r="M184" s="144" t="s">
        <v>2999</v>
      </c>
      <c r="N184" s="143" t="s">
        <v>2709</v>
      </c>
      <c r="O184" s="144" t="s">
        <v>3143</v>
      </c>
      <c r="P184" s="144" t="s">
        <v>3144</v>
      </c>
      <c r="Q184" s="144" t="s">
        <v>3145</v>
      </c>
      <c r="R184" s="143" t="s">
        <v>527</v>
      </c>
      <c r="S184" s="144" t="s">
        <v>3167</v>
      </c>
      <c r="T184" s="144" t="s">
        <v>3168</v>
      </c>
      <c r="U184" s="143" t="s">
        <v>3169</v>
      </c>
      <c r="V184" s="144" t="s">
        <v>1012</v>
      </c>
      <c r="W184" s="144" t="s">
        <v>3170</v>
      </c>
      <c r="X184" s="144" t="s">
        <v>3150</v>
      </c>
      <c r="Y184" s="144" t="s">
        <v>2004</v>
      </c>
      <c r="Z184" s="144" t="s">
        <v>3152</v>
      </c>
      <c r="AA184" s="156"/>
      <c r="AB184" s="156"/>
      <c r="AC184" s="156"/>
      <c r="AD184" s="156"/>
      <c r="AE184" s="156"/>
      <c r="AF184" s="156"/>
      <c r="AG184" s="156"/>
      <c r="AH184" s="156"/>
      <c r="AI184" s="156"/>
      <c r="AJ184" s="156"/>
      <c r="AK184" s="156"/>
      <c r="AL184" s="156"/>
      <c r="AM184" s="156"/>
      <c r="AN184" s="156"/>
      <c r="AO184" s="156"/>
      <c r="AP184" s="156"/>
      <c r="AQ184" s="156"/>
      <c r="AR184" s="156"/>
      <c r="AS184" s="140">
        <f t="shared" si="6"/>
        <v>16</v>
      </c>
      <c r="AT184" s="140">
        <f t="shared" si="7"/>
        <v>18</v>
      </c>
      <c r="AU184" s="156"/>
      <c r="AV184" s="140">
        <f t="shared" si="8"/>
        <v>4.875</v>
      </c>
      <c r="AW184" s="156"/>
      <c r="AX184" s="156"/>
    </row>
    <row r="185" s="209" customFormat="1" customHeight="1" spans="1:50">
      <c r="A185" s="199" t="s">
        <v>3171</v>
      </c>
      <c r="B185" s="199" t="s">
        <v>53</v>
      </c>
      <c r="C185" s="199" t="s">
        <v>3135</v>
      </c>
      <c r="D185" s="199" t="s">
        <v>3172</v>
      </c>
      <c r="E185" s="144" t="s">
        <v>3173</v>
      </c>
      <c r="F185" s="144" t="s">
        <v>3174</v>
      </c>
      <c r="G185" s="144" t="s">
        <v>3175</v>
      </c>
      <c r="H185" s="144" t="s">
        <v>3176</v>
      </c>
      <c r="I185" s="144" t="s">
        <v>3177</v>
      </c>
      <c r="J185" s="144" t="s">
        <v>3178</v>
      </c>
      <c r="K185" s="144" t="s">
        <v>3179</v>
      </c>
      <c r="L185" s="144" t="s">
        <v>3180</v>
      </c>
      <c r="M185" s="144" t="s">
        <v>3181</v>
      </c>
      <c r="N185" s="144" t="s">
        <v>3133</v>
      </c>
      <c r="O185" s="144" t="s">
        <v>3182</v>
      </c>
      <c r="P185" s="144" t="s">
        <v>3183</v>
      </c>
      <c r="Q185" s="144" t="s">
        <v>3184</v>
      </c>
      <c r="R185" s="144" t="s">
        <v>3185</v>
      </c>
      <c r="S185" s="144" t="s">
        <v>3186</v>
      </c>
      <c r="T185" s="143" t="s">
        <v>3187</v>
      </c>
      <c r="U185" s="144" t="s">
        <v>3188</v>
      </c>
      <c r="V185" s="144" t="s">
        <v>3189</v>
      </c>
      <c r="W185" s="144" t="s">
        <v>3190</v>
      </c>
      <c r="X185" s="144" t="s">
        <v>3191</v>
      </c>
      <c r="Y185" s="144" t="s">
        <v>2277</v>
      </c>
      <c r="Z185" s="144" t="s">
        <v>3192</v>
      </c>
      <c r="AA185" s="156"/>
      <c r="AB185" s="156"/>
      <c r="AC185" s="156"/>
      <c r="AD185" s="156"/>
      <c r="AE185" s="156"/>
      <c r="AF185" s="156"/>
      <c r="AG185" s="156"/>
      <c r="AH185" s="156"/>
      <c r="AI185" s="156"/>
      <c r="AJ185" s="156"/>
      <c r="AK185" s="156"/>
      <c r="AL185" s="156"/>
      <c r="AM185" s="156"/>
      <c r="AN185" s="156"/>
      <c r="AO185" s="156"/>
      <c r="AP185" s="156"/>
      <c r="AQ185" s="156"/>
      <c r="AR185" s="156"/>
      <c r="AS185" s="140">
        <f t="shared" si="6"/>
        <v>16</v>
      </c>
      <c r="AT185" s="140">
        <f t="shared" si="7"/>
        <v>16</v>
      </c>
      <c r="AU185" s="156"/>
      <c r="AV185" s="140">
        <f t="shared" si="8"/>
        <v>3</v>
      </c>
      <c r="AW185" s="156"/>
      <c r="AX185" s="156"/>
    </row>
    <row r="186" s="209" customFormat="1" customHeight="1" spans="1:50">
      <c r="A186" s="199" t="s">
        <v>3193</v>
      </c>
      <c r="B186" s="199" t="s">
        <v>53</v>
      </c>
      <c r="C186" s="199" t="s">
        <v>3135</v>
      </c>
      <c r="D186" s="199" t="s">
        <v>162</v>
      </c>
      <c r="E186" s="143" t="s">
        <v>3194</v>
      </c>
      <c r="F186" s="143" t="s">
        <v>3195</v>
      </c>
      <c r="G186" s="144" t="s">
        <v>3196</v>
      </c>
      <c r="H186" s="143" t="s">
        <v>527</v>
      </c>
      <c r="I186" s="144" t="s">
        <v>3197</v>
      </c>
      <c r="J186" s="144" t="s">
        <v>3198</v>
      </c>
      <c r="K186" s="144" t="s">
        <v>3199</v>
      </c>
      <c r="L186" s="144" t="s">
        <v>3200</v>
      </c>
      <c r="M186" s="144" t="s">
        <v>3201</v>
      </c>
      <c r="N186" s="143" t="s">
        <v>3202</v>
      </c>
      <c r="O186" s="144" t="s">
        <v>3203</v>
      </c>
      <c r="P186" s="144" t="s">
        <v>3204</v>
      </c>
      <c r="Q186" s="144" t="s">
        <v>3205</v>
      </c>
      <c r="R186" s="143" t="s">
        <v>3206</v>
      </c>
      <c r="S186" s="143" t="s">
        <v>1706</v>
      </c>
      <c r="T186" s="144" t="s">
        <v>3207</v>
      </c>
      <c r="U186" s="143" t="s">
        <v>3169</v>
      </c>
      <c r="V186" s="144" t="s">
        <v>3208</v>
      </c>
      <c r="W186" s="144" t="s">
        <v>3209</v>
      </c>
      <c r="X186" s="144" t="s">
        <v>3210</v>
      </c>
      <c r="Y186" s="144" t="s">
        <v>3211</v>
      </c>
      <c r="Z186" s="144" t="s">
        <v>3212</v>
      </c>
      <c r="AA186" s="156"/>
      <c r="AB186" s="156"/>
      <c r="AC186" s="156"/>
      <c r="AD186" s="156"/>
      <c r="AE186" s="156"/>
      <c r="AF186" s="156"/>
      <c r="AG186" s="156"/>
      <c r="AH186" s="156"/>
      <c r="AI186" s="156"/>
      <c r="AJ186" s="156"/>
      <c r="AK186" s="156"/>
      <c r="AL186" s="156"/>
      <c r="AM186" s="156"/>
      <c r="AN186" s="156"/>
      <c r="AO186" s="156"/>
      <c r="AP186" s="156"/>
      <c r="AQ186" s="156"/>
      <c r="AR186" s="156"/>
      <c r="AS186" s="140">
        <f t="shared" si="6"/>
        <v>15</v>
      </c>
      <c r="AT186" s="140">
        <f t="shared" si="7"/>
        <v>17</v>
      </c>
      <c r="AU186" s="156"/>
      <c r="AV186" s="140">
        <f t="shared" si="8"/>
        <v>6</v>
      </c>
      <c r="AW186" s="156"/>
      <c r="AX186" s="156"/>
    </row>
    <row r="187" s="209" customFormat="1" customHeight="1" spans="1:50">
      <c r="A187" s="199" t="s">
        <v>3213</v>
      </c>
      <c r="B187" s="199" t="s">
        <v>53</v>
      </c>
      <c r="C187" s="199" t="s">
        <v>3135</v>
      </c>
      <c r="D187" s="199" t="s">
        <v>3214</v>
      </c>
      <c r="E187" s="143"/>
      <c r="F187" s="143"/>
      <c r="G187" s="143"/>
      <c r="H187" s="143"/>
      <c r="I187" s="144" t="s">
        <v>3215</v>
      </c>
      <c r="J187" s="144" t="s">
        <v>3216</v>
      </c>
      <c r="K187" s="144" t="s">
        <v>3217</v>
      </c>
      <c r="L187" s="144" t="s">
        <v>3219</v>
      </c>
      <c r="M187" s="144" t="s">
        <v>3220</v>
      </c>
      <c r="N187" s="144" t="s">
        <v>3221</v>
      </c>
      <c r="O187" s="144" t="s">
        <v>3222</v>
      </c>
      <c r="P187" s="144" t="s">
        <v>3223</v>
      </c>
      <c r="Q187" s="144" t="s">
        <v>3224</v>
      </c>
      <c r="R187" s="155" t="s">
        <v>229</v>
      </c>
      <c r="S187" s="144" t="s">
        <v>3225</v>
      </c>
      <c r="T187" s="155" t="s">
        <v>3226</v>
      </c>
      <c r="U187" s="155" t="s">
        <v>3227</v>
      </c>
      <c r="V187" s="142" t="s">
        <v>3228</v>
      </c>
      <c r="W187" s="144" t="s">
        <v>3229</v>
      </c>
      <c r="X187" s="155" t="s">
        <v>3230</v>
      </c>
      <c r="Y187" s="144" t="s">
        <v>3113</v>
      </c>
      <c r="Z187" s="144" t="s">
        <v>3231</v>
      </c>
      <c r="AA187" s="156"/>
      <c r="AB187" s="156"/>
      <c r="AC187" s="156"/>
      <c r="AD187" s="156"/>
      <c r="AE187" s="156"/>
      <c r="AF187" s="156"/>
      <c r="AG187" s="156"/>
      <c r="AH187" s="156"/>
      <c r="AI187" s="156"/>
      <c r="AJ187" s="156"/>
      <c r="AK187" s="156"/>
      <c r="AL187" s="156"/>
      <c r="AM187" s="156"/>
      <c r="AN187" s="156"/>
      <c r="AO187" s="156"/>
      <c r="AP187" s="156"/>
      <c r="AQ187" s="156"/>
      <c r="AR187" s="156"/>
      <c r="AS187" s="140">
        <f t="shared" si="6"/>
        <v>12</v>
      </c>
      <c r="AT187" s="140">
        <f t="shared" si="7"/>
        <v>13</v>
      </c>
      <c r="AU187" s="156"/>
      <c r="AV187" s="140">
        <f t="shared" si="8"/>
        <v>3.375</v>
      </c>
      <c r="AW187" s="156"/>
      <c r="AX187" s="156"/>
    </row>
    <row r="188" s="209" customFormat="1" customHeight="1" spans="1:50">
      <c r="A188" s="199" t="s">
        <v>3232</v>
      </c>
      <c r="B188" s="199" t="s">
        <v>53</v>
      </c>
      <c r="C188" s="199" t="s">
        <v>3135</v>
      </c>
      <c r="D188" s="199" t="s">
        <v>162</v>
      </c>
      <c r="E188" s="144" t="s">
        <v>3233</v>
      </c>
      <c r="F188" s="143" t="s">
        <v>3234</v>
      </c>
      <c r="G188" s="144" t="s">
        <v>3235</v>
      </c>
      <c r="H188" s="143" t="s">
        <v>527</v>
      </c>
      <c r="I188" s="144" t="s">
        <v>3176</v>
      </c>
      <c r="J188" s="144" t="s">
        <v>3236</v>
      </c>
      <c r="K188" s="144" t="s">
        <v>3237</v>
      </c>
      <c r="L188" s="144" t="s">
        <v>3238</v>
      </c>
      <c r="M188" s="144" t="s">
        <v>3239</v>
      </c>
      <c r="N188" s="143" t="s">
        <v>3202</v>
      </c>
      <c r="O188" s="144" t="s">
        <v>3240</v>
      </c>
      <c r="P188" s="144" t="s">
        <v>3241</v>
      </c>
      <c r="Q188" s="143" t="s">
        <v>3242</v>
      </c>
      <c r="R188" s="143" t="s">
        <v>1708</v>
      </c>
      <c r="S188" s="144" t="s">
        <v>3243</v>
      </c>
      <c r="T188" s="143" t="s">
        <v>3244</v>
      </c>
      <c r="U188" s="143" t="s">
        <v>2139</v>
      </c>
      <c r="V188" s="144" t="s">
        <v>3245</v>
      </c>
      <c r="W188" s="144" t="s">
        <v>3246</v>
      </c>
      <c r="X188" s="144" t="s">
        <v>3247</v>
      </c>
      <c r="Y188" s="144" t="s">
        <v>3248</v>
      </c>
      <c r="Z188" s="144" t="s">
        <v>3249</v>
      </c>
      <c r="AA188" s="156"/>
      <c r="AB188" s="156"/>
      <c r="AC188" s="156"/>
      <c r="AD188" s="156"/>
      <c r="AE188" s="156"/>
      <c r="AF188" s="156"/>
      <c r="AG188" s="156"/>
      <c r="AH188" s="156"/>
      <c r="AI188" s="156"/>
      <c r="AJ188" s="156"/>
      <c r="AK188" s="156"/>
      <c r="AL188" s="156"/>
      <c r="AM188" s="156"/>
      <c r="AN188" s="156"/>
      <c r="AO188" s="156"/>
      <c r="AP188" s="156"/>
      <c r="AQ188" s="156"/>
      <c r="AR188" s="156"/>
      <c r="AS188" s="140">
        <f t="shared" si="6"/>
        <v>14</v>
      </c>
      <c r="AT188" s="140">
        <f t="shared" si="7"/>
        <v>14</v>
      </c>
      <c r="AU188" s="156"/>
      <c r="AV188" s="140">
        <f t="shared" si="8"/>
        <v>5.75</v>
      </c>
      <c r="AW188" s="156"/>
      <c r="AX188" s="156"/>
    </row>
    <row r="189" s="209" customFormat="1" customHeight="1" spans="1:50">
      <c r="A189" s="199" t="s">
        <v>3250</v>
      </c>
      <c r="B189" s="199" t="s">
        <v>53</v>
      </c>
      <c r="C189" s="199" t="s">
        <v>3135</v>
      </c>
      <c r="D189" s="199" t="s">
        <v>162</v>
      </c>
      <c r="E189" s="144" t="s">
        <v>3251</v>
      </c>
      <c r="F189" s="143" t="s">
        <v>3252</v>
      </c>
      <c r="G189" s="144" t="s">
        <v>3235</v>
      </c>
      <c r="H189" s="143" t="s">
        <v>2519</v>
      </c>
      <c r="I189" s="144" t="s">
        <v>3253</v>
      </c>
      <c r="J189" s="143" t="s">
        <v>3254</v>
      </c>
      <c r="K189" s="144" t="s">
        <v>3255</v>
      </c>
      <c r="L189" s="143" t="s">
        <v>3206</v>
      </c>
      <c r="M189" s="143" t="s">
        <v>3256</v>
      </c>
      <c r="N189" s="144" t="s">
        <v>3257</v>
      </c>
      <c r="O189" s="143" t="s">
        <v>3258</v>
      </c>
      <c r="P189" s="144" t="s">
        <v>3259</v>
      </c>
      <c r="Q189" s="144" t="s">
        <v>3261</v>
      </c>
      <c r="R189" s="143" t="s">
        <v>1423</v>
      </c>
      <c r="S189" s="141"/>
      <c r="T189" s="141"/>
      <c r="U189" s="144" t="s">
        <v>3262</v>
      </c>
      <c r="V189" s="142" t="s">
        <v>3263</v>
      </c>
      <c r="W189" s="144" t="s">
        <v>3264</v>
      </c>
      <c r="X189" s="231">
        <v>0.186805555555556</v>
      </c>
      <c r="Y189" s="143" t="s">
        <v>3060</v>
      </c>
      <c r="Z189" s="143" t="s">
        <v>3265</v>
      </c>
      <c r="AA189" s="156"/>
      <c r="AB189" s="156"/>
      <c r="AC189" s="156"/>
      <c r="AD189" s="156"/>
      <c r="AE189" s="156"/>
      <c r="AF189" s="156"/>
      <c r="AG189" s="156"/>
      <c r="AH189" s="156"/>
      <c r="AI189" s="156"/>
      <c r="AJ189" s="156"/>
      <c r="AK189" s="156"/>
      <c r="AL189" s="156"/>
      <c r="AM189" s="156"/>
      <c r="AN189" s="156"/>
      <c r="AO189" s="156"/>
      <c r="AP189" s="156"/>
      <c r="AQ189" s="156"/>
      <c r="AR189" s="156"/>
      <c r="AS189" s="140">
        <f t="shared" si="6"/>
        <v>15</v>
      </c>
      <c r="AT189" s="140">
        <f t="shared" si="7"/>
        <v>15</v>
      </c>
      <c r="AU189" s="156"/>
      <c r="AV189" s="140">
        <f t="shared" si="8"/>
        <v>5.125</v>
      </c>
      <c r="AW189" s="156"/>
      <c r="AX189" s="156"/>
    </row>
    <row r="190" s="209" customFormat="1" customHeight="1" spans="1:50">
      <c r="A190" s="199" t="s">
        <v>3266</v>
      </c>
      <c r="B190" s="199" t="s">
        <v>53</v>
      </c>
      <c r="C190" s="199" t="s">
        <v>3135</v>
      </c>
      <c r="D190" s="199" t="s">
        <v>162</v>
      </c>
      <c r="E190" s="143" t="s">
        <v>3267</v>
      </c>
      <c r="F190" s="144" t="s">
        <v>2247</v>
      </c>
      <c r="G190" s="144" t="s">
        <v>2250</v>
      </c>
      <c r="H190" s="144" t="s">
        <v>2336</v>
      </c>
      <c r="I190" s="144" t="s">
        <v>2023</v>
      </c>
      <c r="J190" s="144" t="s">
        <v>1647</v>
      </c>
      <c r="K190" s="144" t="s">
        <v>2861</v>
      </c>
      <c r="L190" s="144" t="s">
        <v>3268</v>
      </c>
      <c r="M190" s="144" t="s">
        <v>3269</v>
      </c>
      <c r="N190" s="143" t="s">
        <v>159</v>
      </c>
      <c r="O190" s="144" t="s">
        <v>3270</v>
      </c>
      <c r="P190" s="144" t="s">
        <v>3271</v>
      </c>
      <c r="Q190" s="144" t="s">
        <v>3272</v>
      </c>
      <c r="R190" s="144" t="s">
        <v>3273</v>
      </c>
      <c r="S190" s="144" t="s">
        <v>2013</v>
      </c>
      <c r="T190" s="144" t="s">
        <v>3274</v>
      </c>
      <c r="U190" s="144" t="s">
        <v>2020</v>
      </c>
      <c r="V190" s="144" t="s">
        <v>3275</v>
      </c>
      <c r="W190" s="144" t="s">
        <v>3276</v>
      </c>
      <c r="X190" s="143" t="s">
        <v>3277</v>
      </c>
      <c r="Y190" s="144" t="s">
        <v>3278</v>
      </c>
      <c r="Z190" s="144" t="s">
        <v>3279</v>
      </c>
      <c r="AA190" s="156"/>
      <c r="AB190" s="156"/>
      <c r="AC190" s="156"/>
      <c r="AD190" s="156"/>
      <c r="AE190" s="156"/>
      <c r="AF190" s="156"/>
      <c r="AG190" s="156"/>
      <c r="AH190" s="156"/>
      <c r="AI190" s="156"/>
      <c r="AJ190" s="156"/>
      <c r="AK190" s="156"/>
      <c r="AL190" s="156"/>
      <c r="AM190" s="156"/>
      <c r="AN190" s="156"/>
      <c r="AO190" s="156"/>
      <c r="AP190" s="156"/>
      <c r="AQ190" s="156"/>
      <c r="AR190" s="156"/>
      <c r="AS190" s="140">
        <f t="shared" si="6"/>
        <v>7</v>
      </c>
      <c r="AT190" s="140">
        <f t="shared" si="7"/>
        <v>13</v>
      </c>
      <c r="AU190" s="156"/>
      <c r="AV190" s="140">
        <f t="shared" si="8"/>
        <v>1</v>
      </c>
      <c r="AW190" s="156"/>
      <c r="AX190" s="156"/>
    </row>
    <row r="191" s="209" customFormat="1" customHeight="1" spans="1:50">
      <c r="A191" s="199" t="s">
        <v>3280</v>
      </c>
      <c r="B191" s="199" t="s">
        <v>53</v>
      </c>
      <c r="C191" s="199" t="s">
        <v>3135</v>
      </c>
      <c r="D191" s="199" t="s">
        <v>162</v>
      </c>
      <c r="E191" s="144" t="s">
        <v>1991</v>
      </c>
      <c r="F191" s="144" t="s">
        <v>3281</v>
      </c>
      <c r="G191" s="144" t="s">
        <v>3282</v>
      </c>
      <c r="H191" s="144" t="s">
        <v>3283</v>
      </c>
      <c r="I191" s="144" t="s">
        <v>3284</v>
      </c>
      <c r="J191" s="144" t="s">
        <v>3140</v>
      </c>
      <c r="K191" s="144" t="s">
        <v>3285</v>
      </c>
      <c r="L191" s="144" t="s">
        <v>3286</v>
      </c>
      <c r="M191" s="144" t="s">
        <v>3287</v>
      </c>
      <c r="N191" s="144" t="s">
        <v>2877</v>
      </c>
      <c r="O191" s="144" t="s">
        <v>2728</v>
      </c>
      <c r="P191" s="144" t="s">
        <v>2369</v>
      </c>
      <c r="Q191" s="144" t="s">
        <v>3288</v>
      </c>
      <c r="R191" s="144" t="s">
        <v>3289</v>
      </c>
      <c r="S191" s="144" t="s">
        <v>3290</v>
      </c>
      <c r="T191" s="144" t="s">
        <v>2152</v>
      </c>
      <c r="U191" s="144" t="s">
        <v>2125</v>
      </c>
      <c r="V191" s="144" t="s">
        <v>3291</v>
      </c>
      <c r="W191" s="144" t="s">
        <v>3292</v>
      </c>
      <c r="X191" s="144" t="s">
        <v>179</v>
      </c>
      <c r="Y191" s="143"/>
      <c r="Z191" s="143"/>
      <c r="AA191" s="156"/>
      <c r="AB191" s="156"/>
      <c r="AC191" s="156"/>
      <c r="AD191" s="156"/>
      <c r="AE191" s="156"/>
      <c r="AF191" s="156"/>
      <c r="AG191" s="156"/>
      <c r="AH191" s="156"/>
      <c r="AI191" s="156"/>
      <c r="AJ191" s="156"/>
      <c r="AK191" s="156"/>
      <c r="AL191" s="156"/>
      <c r="AM191" s="156"/>
      <c r="AN191" s="156"/>
      <c r="AO191" s="156"/>
      <c r="AP191" s="156"/>
      <c r="AQ191" s="156"/>
      <c r="AR191" s="156"/>
      <c r="AS191" s="140">
        <f t="shared" si="6"/>
        <v>6</v>
      </c>
      <c r="AT191" s="140">
        <f t="shared" si="7"/>
        <v>15</v>
      </c>
      <c r="AU191" s="156"/>
      <c r="AV191" s="140">
        <f t="shared" si="8"/>
        <v>0.25</v>
      </c>
      <c r="AW191" s="156"/>
      <c r="AX191" s="156"/>
    </row>
    <row r="192" s="209" customFormat="1" customHeight="1" spans="1:50">
      <c r="A192" s="199" t="s">
        <v>3293</v>
      </c>
      <c r="B192" s="199" t="s">
        <v>53</v>
      </c>
      <c r="C192" s="199" t="s">
        <v>3135</v>
      </c>
      <c r="D192" s="199" t="s">
        <v>162</v>
      </c>
      <c r="E192" s="144" t="s">
        <v>3294</v>
      </c>
      <c r="F192" s="143" t="s">
        <v>515</v>
      </c>
      <c r="G192" s="144" t="s">
        <v>3295</v>
      </c>
      <c r="H192" s="143" t="s">
        <v>3060</v>
      </c>
      <c r="I192" s="144" t="s">
        <v>3296</v>
      </c>
      <c r="J192" s="144" t="s">
        <v>3297</v>
      </c>
      <c r="K192" s="144" t="s">
        <v>3298</v>
      </c>
      <c r="L192" s="144" t="s">
        <v>3299</v>
      </c>
      <c r="M192" s="143" t="s">
        <v>1706</v>
      </c>
      <c r="N192" s="144" t="s">
        <v>3300</v>
      </c>
      <c r="O192" s="143" t="s">
        <v>3301</v>
      </c>
      <c r="P192" s="144" t="s">
        <v>3302</v>
      </c>
      <c r="Q192" s="144" t="s">
        <v>3304</v>
      </c>
      <c r="R192" s="143" t="s">
        <v>3206</v>
      </c>
      <c r="S192" s="143" t="s">
        <v>1706</v>
      </c>
      <c r="T192" s="144" t="s">
        <v>3305</v>
      </c>
      <c r="U192" s="143" t="s">
        <v>3137</v>
      </c>
      <c r="V192" s="144" t="s">
        <v>3306</v>
      </c>
      <c r="W192" s="144" t="s">
        <v>784</v>
      </c>
      <c r="X192" s="143"/>
      <c r="Y192" s="144" t="s">
        <v>596</v>
      </c>
      <c r="Z192" s="144" t="s">
        <v>3307</v>
      </c>
      <c r="AA192" s="156"/>
      <c r="AB192" s="156"/>
      <c r="AC192" s="156"/>
      <c r="AD192" s="156"/>
      <c r="AE192" s="156"/>
      <c r="AF192" s="156"/>
      <c r="AG192" s="156"/>
      <c r="AH192" s="156"/>
      <c r="AI192" s="156"/>
      <c r="AJ192" s="156"/>
      <c r="AK192" s="156"/>
      <c r="AL192" s="156"/>
      <c r="AM192" s="156"/>
      <c r="AN192" s="156"/>
      <c r="AO192" s="156"/>
      <c r="AP192" s="156"/>
      <c r="AQ192" s="156"/>
      <c r="AR192" s="156"/>
      <c r="AS192" s="140">
        <f t="shared" si="6"/>
        <v>18</v>
      </c>
      <c r="AT192" s="140">
        <f t="shared" si="7"/>
        <v>18</v>
      </c>
      <c r="AU192" s="156"/>
      <c r="AV192" s="140">
        <f t="shared" si="8"/>
        <v>5.875</v>
      </c>
      <c r="AW192" s="156"/>
      <c r="AX192" s="156"/>
    </row>
    <row r="193" s="209" customFormat="1" customHeight="1" spans="1:50">
      <c r="A193" s="199" t="s">
        <v>3308</v>
      </c>
      <c r="B193" s="199" t="s">
        <v>53</v>
      </c>
      <c r="C193" s="199" t="s">
        <v>3135</v>
      </c>
      <c r="D193" s="199" t="s">
        <v>162</v>
      </c>
      <c r="E193" s="144" t="s">
        <v>3309</v>
      </c>
      <c r="F193" s="143" t="s">
        <v>2139</v>
      </c>
      <c r="G193" s="144" t="s">
        <v>3310</v>
      </c>
      <c r="H193" s="143" t="s">
        <v>1018</v>
      </c>
      <c r="I193" s="144" t="s">
        <v>3311</v>
      </c>
      <c r="J193" s="144" t="s">
        <v>3312</v>
      </c>
      <c r="K193" s="144" t="s">
        <v>3313</v>
      </c>
      <c r="L193" s="143"/>
      <c r="M193" s="143"/>
      <c r="N193" s="143"/>
      <c r="O193" s="143"/>
      <c r="P193" s="143"/>
      <c r="Q193" s="144" t="s">
        <v>273</v>
      </c>
      <c r="R193" s="144" t="s">
        <v>3314</v>
      </c>
      <c r="S193" s="144" t="s">
        <v>349</v>
      </c>
      <c r="T193" s="144" t="s">
        <v>3315</v>
      </c>
      <c r="U193" s="144" t="s">
        <v>932</v>
      </c>
      <c r="V193" s="144" t="s">
        <v>3316</v>
      </c>
      <c r="W193" s="144" t="s">
        <v>3317</v>
      </c>
      <c r="X193" s="144" t="s">
        <v>3318</v>
      </c>
      <c r="Y193" s="144" t="s">
        <v>3319</v>
      </c>
      <c r="Z193" s="144" t="s">
        <v>3320</v>
      </c>
      <c r="AA193" s="156"/>
      <c r="AB193" s="156"/>
      <c r="AC193" s="156"/>
      <c r="AD193" s="156"/>
      <c r="AE193" s="156"/>
      <c r="AF193" s="156"/>
      <c r="AG193" s="156"/>
      <c r="AH193" s="156"/>
      <c r="AI193" s="156"/>
      <c r="AJ193" s="156"/>
      <c r="AK193" s="156"/>
      <c r="AL193" s="156"/>
      <c r="AM193" s="156"/>
      <c r="AN193" s="156"/>
      <c r="AO193" s="156"/>
      <c r="AP193" s="156"/>
      <c r="AQ193" s="156"/>
      <c r="AR193" s="156"/>
      <c r="AS193" s="140">
        <f t="shared" si="6"/>
        <v>7</v>
      </c>
      <c r="AT193" s="140">
        <f t="shared" si="7"/>
        <v>8</v>
      </c>
      <c r="AU193" s="156"/>
      <c r="AV193" s="140">
        <f t="shared" si="8"/>
        <v>1.75</v>
      </c>
      <c r="AW193" s="156"/>
      <c r="AX193" s="156"/>
    </row>
    <row r="194" s="209" customFormat="1" customHeight="1" spans="1:50">
      <c r="A194" s="199" t="s">
        <v>3321</v>
      </c>
      <c r="B194" s="199" t="s">
        <v>53</v>
      </c>
      <c r="C194" s="199" t="s">
        <v>3135</v>
      </c>
      <c r="D194" s="199" t="s">
        <v>162</v>
      </c>
      <c r="E194" s="144" t="s">
        <v>3322</v>
      </c>
      <c r="F194" s="143" t="s">
        <v>3323</v>
      </c>
      <c r="G194" s="144" t="s">
        <v>3324</v>
      </c>
      <c r="H194" s="143" t="s">
        <v>1292</v>
      </c>
      <c r="I194" s="144" t="s">
        <v>1947</v>
      </c>
      <c r="J194" s="144" t="s">
        <v>3325</v>
      </c>
      <c r="K194" s="144" t="s">
        <v>3326</v>
      </c>
      <c r="L194" s="144" t="s">
        <v>3327</v>
      </c>
      <c r="M194" s="144" t="s">
        <v>3328</v>
      </c>
      <c r="N194" s="144" t="s">
        <v>3329</v>
      </c>
      <c r="O194" s="144" t="s">
        <v>2327</v>
      </c>
      <c r="P194" s="144" t="s">
        <v>3330</v>
      </c>
      <c r="Q194" s="144" t="s">
        <v>3032</v>
      </c>
      <c r="R194" s="143" t="s">
        <v>3331</v>
      </c>
      <c r="S194" s="144" t="s">
        <v>3332</v>
      </c>
      <c r="T194" s="144" t="s">
        <v>3333</v>
      </c>
      <c r="U194" s="143" t="s">
        <v>2853</v>
      </c>
      <c r="V194" s="144" t="s">
        <v>3109</v>
      </c>
      <c r="W194" s="144" t="s">
        <v>3334</v>
      </c>
      <c r="X194" s="144" t="s">
        <v>3335</v>
      </c>
      <c r="Y194" s="144" t="s">
        <v>3336</v>
      </c>
      <c r="Z194" s="144" t="s">
        <v>3337</v>
      </c>
      <c r="AA194" s="156"/>
      <c r="AB194" s="156"/>
      <c r="AC194" s="156"/>
      <c r="AD194" s="156"/>
      <c r="AE194" s="156"/>
      <c r="AF194" s="156"/>
      <c r="AG194" s="156"/>
      <c r="AH194" s="156"/>
      <c r="AI194" s="156"/>
      <c r="AJ194" s="156"/>
      <c r="AK194" s="156"/>
      <c r="AL194" s="156"/>
      <c r="AM194" s="156"/>
      <c r="AN194" s="156"/>
      <c r="AO194" s="156"/>
      <c r="AP194" s="156"/>
      <c r="AQ194" s="156"/>
      <c r="AR194" s="156"/>
      <c r="AS194" s="140">
        <f t="shared" si="6"/>
        <v>11</v>
      </c>
      <c r="AT194" s="140">
        <f t="shared" si="7"/>
        <v>12</v>
      </c>
      <c r="AU194" s="156"/>
      <c r="AV194" s="140">
        <f t="shared" si="8"/>
        <v>3.875</v>
      </c>
      <c r="AW194" s="156"/>
      <c r="AX194" s="156"/>
    </row>
    <row r="195" s="209" customFormat="1" customHeight="1" spans="1:50">
      <c r="A195" s="199" t="s">
        <v>3338</v>
      </c>
      <c r="B195" s="199" t="s">
        <v>53</v>
      </c>
      <c r="C195" s="199" t="s">
        <v>3135</v>
      </c>
      <c r="D195" s="199" t="s">
        <v>3172</v>
      </c>
      <c r="E195" s="144" t="s">
        <v>3339</v>
      </c>
      <c r="F195" s="143" t="s">
        <v>112</v>
      </c>
      <c r="G195" s="144" t="s">
        <v>3340</v>
      </c>
      <c r="H195" s="144" t="s">
        <v>2774</v>
      </c>
      <c r="I195" s="144" t="s">
        <v>2274</v>
      </c>
      <c r="J195" s="144" t="s">
        <v>1150</v>
      </c>
      <c r="K195" s="144" t="s">
        <v>864</v>
      </c>
      <c r="L195" s="144" t="s">
        <v>362</v>
      </c>
      <c r="M195" s="144" t="s">
        <v>99</v>
      </c>
      <c r="N195" s="144" t="s">
        <v>3341</v>
      </c>
      <c r="O195" s="144" t="s">
        <v>3103</v>
      </c>
      <c r="P195" s="144" t="s">
        <v>3342</v>
      </c>
      <c r="Q195" s="144" t="s">
        <v>2138</v>
      </c>
      <c r="R195" s="144" t="s">
        <v>1820</v>
      </c>
      <c r="S195" s="144" t="s">
        <v>2038</v>
      </c>
      <c r="T195" s="144" t="s">
        <v>3343</v>
      </c>
      <c r="U195" s="144" t="s">
        <v>3344</v>
      </c>
      <c r="V195" s="144" t="s">
        <v>1658</v>
      </c>
      <c r="W195" s="144" t="s">
        <v>3345</v>
      </c>
      <c r="X195" s="144" t="s">
        <v>3346</v>
      </c>
      <c r="Y195" s="143" t="s">
        <v>3347</v>
      </c>
      <c r="Z195" s="143" t="s">
        <v>3348</v>
      </c>
      <c r="AA195" s="156"/>
      <c r="AB195" s="156"/>
      <c r="AC195" s="156"/>
      <c r="AD195" s="156"/>
      <c r="AE195" s="156"/>
      <c r="AF195" s="156"/>
      <c r="AG195" s="156"/>
      <c r="AH195" s="156"/>
      <c r="AI195" s="156"/>
      <c r="AJ195" s="156"/>
      <c r="AK195" s="156"/>
      <c r="AL195" s="156"/>
      <c r="AM195" s="156"/>
      <c r="AN195" s="156"/>
      <c r="AO195" s="156"/>
      <c r="AP195" s="156"/>
      <c r="AQ195" s="156"/>
      <c r="AR195" s="156"/>
      <c r="AS195" s="140">
        <f t="shared" ref="AS195:AS258" si="9">COUNTIF(E195:Z195,"*22:*")+COUNTIF(E195:Z195,"*23:*")+COUNTIF(E195:Z195,"*00:*")+COUNTIF(E195:Z195,"*01:*")+COUNTIF(E195:Z195,"*02:*")+COUNTIF(E195:Z195,"*03:*")+COUNTIF(E195:Z195,"*21:*")+COUNTIF(E195:Z195,"*04:*")+COUNTIF(E195:Z195,"*05:*")</f>
        <v>12</v>
      </c>
      <c r="AT195" s="140">
        <f t="shared" ref="AT195:AT258" si="10">COUNTIF(E195:Z195,"*22:*")+COUNTIF(E195:Z195,"*23:*")+COUNTIF(E195:Z195,"*00:*")+COUNTIF(E195:Z195,"*01:*")+COUNTIF(E195:Z195,"*02:*")+COUNTIF(E195:Z195,"*03:*")+COUNTIF(E195:Z195,"*04:*")+COUNTIF(E195:Z195,"*05:*")+COUNTIF(E195:Z195,"*20:*")+COUNTIF(E195:Z195,"*21:*")</f>
        <v>12</v>
      </c>
      <c r="AU195" s="156"/>
      <c r="AV195" s="140">
        <f t="shared" ref="AV195:AV258" si="11">(COUNTIF(E195:Z195,"*22:*")+COUNTIF(E195:Z195,"*23:*")*2+COUNTIF(E195:Z195,"*00:*")*3+COUNTIF(E195:Z195,"*01:*")*4+COUNTIF(E195:Z195,"*02:*")*5+COUNTIF(E195:Z195,"*03:*")*6+COUNTIF(E195:Z195,"*04:*")*7+COUNTIF(E195:Z195,"*05:*")*8)/8</f>
        <v>2</v>
      </c>
      <c r="AW195" s="156"/>
      <c r="AX195" s="156"/>
    </row>
    <row r="196" s="209" customFormat="1" customHeight="1" spans="1:50">
      <c r="A196" s="199" t="s">
        <v>3349</v>
      </c>
      <c r="B196" s="199" t="s">
        <v>53</v>
      </c>
      <c r="C196" s="199" t="s">
        <v>3135</v>
      </c>
      <c r="D196" s="199" t="s">
        <v>3172</v>
      </c>
      <c r="E196" s="144" t="s">
        <v>3350</v>
      </c>
      <c r="F196" s="144" t="s">
        <v>2123</v>
      </c>
      <c r="G196" s="144" t="s">
        <v>3340</v>
      </c>
      <c r="H196" s="144" t="s">
        <v>3351</v>
      </c>
      <c r="I196" s="144" t="s">
        <v>3352</v>
      </c>
      <c r="J196" s="144" t="s">
        <v>3353</v>
      </c>
      <c r="K196" s="144" t="s">
        <v>1801</v>
      </c>
      <c r="L196" s="144" t="s">
        <v>3355</v>
      </c>
      <c r="M196" s="144" t="s">
        <v>3356</v>
      </c>
      <c r="N196" s="144" t="s">
        <v>3357</v>
      </c>
      <c r="O196" s="144" t="s">
        <v>3358</v>
      </c>
      <c r="P196" s="144" t="s">
        <v>3359</v>
      </c>
      <c r="Q196" s="144" t="s">
        <v>2755</v>
      </c>
      <c r="R196" s="143" t="s">
        <v>387</v>
      </c>
      <c r="S196" s="144" t="s">
        <v>1947</v>
      </c>
      <c r="T196" s="144" t="s">
        <v>3360</v>
      </c>
      <c r="U196" s="144" t="s">
        <v>3361</v>
      </c>
      <c r="V196" s="144" t="s">
        <v>1854</v>
      </c>
      <c r="W196" s="144" t="s">
        <v>1972</v>
      </c>
      <c r="X196" s="143" t="s">
        <v>3362</v>
      </c>
      <c r="Y196" s="144" t="s">
        <v>3363</v>
      </c>
      <c r="Z196" s="144" t="s">
        <v>3359</v>
      </c>
      <c r="AA196" s="156"/>
      <c r="AB196" s="156"/>
      <c r="AC196" s="156"/>
      <c r="AD196" s="156"/>
      <c r="AE196" s="156"/>
      <c r="AF196" s="156"/>
      <c r="AG196" s="156"/>
      <c r="AH196" s="156"/>
      <c r="AI196" s="156"/>
      <c r="AJ196" s="156"/>
      <c r="AK196" s="156"/>
      <c r="AL196" s="156"/>
      <c r="AM196" s="156"/>
      <c r="AN196" s="156"/>
      <c r="AO196" s="156"/>
      <c r="AP196" s="156"/>
      <c r="AQ196" s="156"/>
      <c r="AR196" s="156"/>
      <c r="AS196" s="140">
        <f t="shared" si="9"/>
        <v>10</v>
      </c>
      <c r="AT196" s="140">
        <f t="shared" si="10"/>
        <v>14</v>
      </c>
      <c r="AU196" s="156"/>
      <c r="AV196" s="140">
        <f t="shared" si="11"/>
        <v>1.5</v>
      </c>
      <c r="AW196" s="156"/>
      <c r="AX196" s="156"/>
    </row>
    <row r="197" s="209" customFormat="1" customHeight="1" spans="1:50">
      <c r="A197" s="199" t="s">
        <v>3364</v>
      </c>
      <c r="B197" s="199" t="s">
        <v>53</v>
      </c>
      <c r="C197" s="199" t="s">
        <v>3135</v>
      </c>
      <c r="D197" s="199" t="s">
        <v>162</v>
      </c>
      <c r="E197" s="144" t="s">
        <v>3365</v>
      </c>
      <c r="F197" s="144" t="s">
        <v>3366</v>
      </c>
      <c r="G197" s="143"/>
      <c r="H197" s="143"/>
      <c r="I197" s="143"/>
      <c r="J197" s="143"/>
      <c r="K197" s="143"/>
      <c r="L197" s="143"/>
      <c r="M197" s="143"/>
      <c r="N197" s="143"/>
      <c r="O197" s="143"/>
      <c r="P197" s="143"/>
      <c r="Q197" s="143"/>
      <c r="R197" s="143"/>
      <c r="S197" s="143"/>
      <c r="T197" s="143"/>
      <c r="U197" s="143"/>
      <c r="V197" s="143"/>
      <c r="W197" s="143"/>
      <c r="X197" s="143"/>
      <c r="Y197" s="143"/>
      <c r="Z197" s="143"/>
      <c r="AA197" s="156"/>
      <c r="AB197" s="156"/>
      <c r="AC197" s="156"/>
      <c r="AD197" s="156"/>
      <c r="AE197" s="156"/>
      <c r="AF197" s="156"/>
      <c r="AG197" s="156"/>
      <c r="AH197" s="156"/>
      <c r="AI197" s="156"/>
      <c r="AJ197" s="156"/>
      <c r="AK197" s="156"/>
      <c r="AL197" s="156"/>
      <c r="AM197" s="156"/>
      <c r="AN197" s="156"/>
      <c r="AO197" s="156"/>
      <c r="AP197" s="156"/>
      <c r="AQ197" s="156"/>
      <c r="AR197" s="156"/>
      <c r="AS197" s="140">
        <f t="shared" si="9"/>
        <v>0</v>
      </c>
      <c r="AT197" s="140">
        <f t="shared" si="10"/>
        <v>0</v>
      </c>
      <c r="AU197" s="156"/>
      <c r="AV197" s="140">
        <f t="shared" si="11"/>
        <v>0</v>
      </c>
      <c r="AW197" s="156"/>
      <c r="AX197" s="156"/>
    </row>
    <row r="198" s="209" customFormat="1" customHeight="1" spans="1:50">
      <c r="A198" s="199" t="s">
        <v>3367</v>
      </c>
      <c r="B198" s="199" t="s">
        <v>53</v>
      </c>
      <c r="C198" s="199" t="s">
        <v>3135</v>
      </c>
      <c r="D198" s="199" t="s">
        <v>162</v>
      </c>
      <c r="E198" s="144" t="s">
        <v>3368</v>
      </c>
      <c r="F198" s="143" t="s">
        <v>2031</v>
      </c>
      <c r="G198" s="144" t="s">
        <v>3369</v>
      </c>
      <c r="H198" s="144" t="s">
        <v>282</v>
      </c>
      <c r="I198" s="144" t="s">
        <v>2728</v>
      </c>
      <c r="J198" s="144" t="s">
        <v>3370</v>
      </c>
      <c r="K198" s="144" t="s">
        <v>3371</v>
      </c>
      <c r="L198" s="144" t="s">
        <v>3372</v>
      </c>
      <c r="M198" s="144" t="s">
        <v>3373</v>
      </c>
      <c r="N198" s="144" t="s">
        <v>3374</v>
      </c>
      <c r="O198" s="144" t="s">
        <v>3375</v>
      </c>
      <c r="P198" s="144" t="s">
        <v>3376</v>
      </c>
      <c r="Q198" s="144" t="s">
        <v>3377</v>
      </c>
      <c r="R198" s="144" t="s">
        <v>3378</v>
      </c>
      <c r="S198" s="144" t="s">
        <v>3379</v>
      </c>
      <c r="T198" s="144" t="s">
        <v>2307</v>
      </c>
      <c r="U198" s="144" t="s">
        <v>3380</v>
      </c>
      <c r="V198" s="144" t="s">
        <v>3381</v>
      </c>
      <c r="W198" s="144" t="s">
        <v>3382</v>
      </c>
      <c r="X198" s="144" t="s">
        <v>3383</v>
      </c>
      <c r="Y198" s="144" t="s">
        <v>675</v>
      </c>
      <c r="Z198" s="144" t="s">
        <v>3384</v>
      </c>
      <c r="AA198" s="156"/>
      <c r="AB198" s="156"/>
      <c r="AC198" s="156"/>
      <c r="AD198" s="156"/>
      <c r="AE198" s="156"/>
      <c r="AF198" s="156"/>
      <c r="AG198" s="156"/>
      <c r="AH198" s="156"/>
      <c r="AI198" s="156"/>
      <c r="AJ198" s="156"/>
      <c r="AK198" s="156"/>
      <c r="AL198" s="156"/>
      <c r="AM198" s="156"/>
      <c r="AN198" s="156"/>
      <c r="AO198" s="156"/>
      <c r="AP198" s="156"/>
      <c r="AQ198" s="156"/>
      <c r="AR198" s="156"/>
      <c r="AS198" s="140">
        <f t="shared" si="9"/>
        <v>14</v>
      </c>
      <c r="AT198" s="140">
        <f t="shared" si="10"/>
        <v>18</v>
      </c>
      <c r="AU198" s="156"/>
      <c r="AV198" s="140">
        <f t="shared" si="11"/>
        <v>2.625</v>
      </c>
      <c r="AW198" s="156"/>
      <c r="AX198" s="156"/>
    </row>
    <row r="199" s="209" customFormat="1" customHeight="1" spans="1:50">
      <c r="A199" s="199" t="s">
        <v>3385</v>
      </c>
      <c r="B199" s="199" t="s">
        <v>53</v>
      </c>
      <c r="C199" s="199" t="s">
        <v>3386</v>
      </c>
      <c r="D199" s="199" t="s">
        <v>162</v>
      </c>
      <c r="E199" s="144" t="s">
        <v>3387</v>
      </c>
      <c r="F199" s="144" t="s">
        <v>3388</v>
      </c>
      <c r="G199" s="144" t="s">
        <v>3389</v>
      </c>
      <c r="H199" s="144" t="s">
        <v>3390</v>
      </c>
      <c r="I199" s="144" t="s">
        <v>3391</v>
      </c>
      <c r="J199" s="144" t="s">
        <v>3392</v>
      </c>
      <c r="K199" s="144" t="s">
        <v>3393</v>
      </c>
      <c r="L199" s="144" t="s">
        <v>3394</v>
      </c>
      <c r="M199" s="144" t="s">
        <v>3395</v>
      </c>
      <c r="N199" s="144" t="s">
        <v>3396</v>
      </c>
      <c r="O199" s="144" t="s">
        <v>2065</v>
      </c>
      <c r="P199" s="144" t="s">
        <v>3397</v>
      </c>
      <c r="Q199" s="144" t="s">
        <v>3398</v>
      </c>
      <c r="R199" s="144" t="s">
        <v>3399</v>
      </c>
      <c r="S199" s="144" t="s">
        <v>3400</v>
      </c>
      <c r="T199" s="144" t="s">
        <v>2415</v>
      </c>
      <c r="U199" s="144" t="s">
        <v>3401</v>
      </c>
      <c r="V199" s="144" t="s">
        <v>3402</v>
      </c>
      <c r="W199" s="144" t="s">
        <v>3403</v>
      </c>
      <c r="X199" s="144" t="s">
        <v>2455</v>
      </c>
      <c r="Y199" s="144" t="s">
        <v>3404</v>
      </c>
      <c r="Z199" s="144" t="s">
        <v>2035</v>
      </c>
      <c r="AA199" s="156"/>
      <c r="AB199" s="156"/>
      <c r="AC199" s="156"/>
      <c r="AD199" s="156"/>
      <c r="AE199" s="156"/>
      <c r="AF199" s="156"/>
      <c r="AG199" s="156"/>
      <c r="AH199" s="156"/>
      <c r="AI199" s="156"/>
      <c r="AJ199" s="156"/>
      <c r="AK199" s="156"/>
      <c r="AL199" s="156"/>
      <c r="AM199" s="156"/>
      <c r="AN199" s="156"/>
      <c r="AO199" s="156"/>
      <c r="AP199" s="156"/>
      <c r="AQ199" s="156"/>
      <c r="AR199" s="156"/>
      <c r="AS199" s="140">
        <f t="shared" si="9"/>
        <v>8</v>
      </c>
      <c r="AT199" s="140">
        <f t="shared" si="10"/>
        <v>11</v>
      </c>
      <c r="AU199" s="156"/>
      <c r="AV199" s="140">
        <f t="shared" si="11"/>
        <v>0.5</v>
      </c>
      <c r="AW199" s="156"/>
      <c r="AX199" s="156"/>
    </row>
    <row r="200" s="209" customFormat="1" customHeight="1" spans="1:50">
      <c r="A200" s="199" t="s">
        <v>3405</v>
      </c>
      <c r="B200" s="199" t="s">
        <v>53</v>
      </c>
      <c r="C200" s="199" t="s">
        <v>3406</v>
      </c>
      <c r="D200" s="199" t="s">
        <v>3407</v>
      </c>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56"/>
      <c r="AB200" s="156"/>
      <c r="AC200" s="156"/>
      <c r="AD200" s="156"/>
      <c r="AE200" s="156"/>
      <c r="AF200" s="156"/>
      <c r="AG200" s="156"/>
      <c r="AH200" s="156"/>
      <c r="AI200" s="156"/>
      <c r="AJ200" s="156"/>
      <c r="AK200" s="156"/>
      <c r="AL200" s="156"/>
      <c r="AM200" s="156"/>
      <c r="AN200" s="156"/>
      <c r="AO200" s="156"/>
      <c r="AP200" s="156"/>
      <c r="AQ200" s="156"/>
      <c r="AR200" s="156"/>
      <c r="AS200" s="140">
        <f t="shared" si="9"/>
        <v>0</v>
      </c>
      <c r="AT200" s="140">
        <f t="shared" si="10"/>
        <v>0</v>
      </c>
      <c r="AU200" s="156"/>
      <c r="AV200" s="140">
        <f t="shared" si="11"/>
        <v>0</v>
      </c>
      <c r="AW200" s="156"/>
      <c r="AX200" s="156"/>
    </row>
    <row r="201" s="209" customFormat="1" customHeight="1" spans="1:50">
      <c r="A201" s="199" t="s">
        <v>3408</v>
      </c>
      <c r="B201" s="199" t="s">
        <v>53</v>
      </c>
      <c r="C201" s="199" t="s">
        <v>3409</v>
      </c>
      <c r="D201" s="199" t="s">
        <v>3410</v>
      </c>
      <c r="E201" s="144" t="s">
        <v>3411</v>
      </c>
      <c r="F201" s="144" t="s">
        <v>3412</v>
      </c>
      <c r="G201" s="144" t="s">
        <v>3415</v>
      </c>
      <c r="H201" s="144" t="s">
        <v>3416</v>
      </c>
      <c r="I201" s="144" t="s">
        <v>3417</v>
      </c>
      <c r="J201" s="144" t="s">
        <v>3418</v>
      </c>
      <c r="K201" s="144" t="s">
        <v>3419</v>
      </c>
      <c r="L201" s="144" t="s">
        <v>3421</v>
      </c>
      <c r="M201" s="144" t="s">
        <v>2279</v>
      </c>
      <c r="N201" s="144" t="s">
        <v>3422</v>
      </c>
      <c r="O201" s="144" t="s">
        <v>3423</v>
      </c>
      <c r="P201" s="144" t="s">
        <v>3424</v>
      </c>
      <c r="Q201" s="144" t="s">
        <v>3425</v>
      </c>
      <c r="R201" s="144" t="s">
        <v>3426</v>
      </c>
      <c r="S201" s="144" t="s">
        <v>3427</v>
      </c>
      <c r="T201" s="144" t="s">
        <v>3428</v>
      </c>
      <c r="U201" s="232">
        <v>0.911111111111111</v>
      </c>
      <c r="V201" s="144" t="s">
        <v>3429</v>
      </c>
      <c r="W201" s="144" t="s">
        <v>3430</v>
      </c>
      <c r="X201" s="144" t="s">
        <v>877</v>
      </c>
      <c r="Y201" s="144" t="s">
        <v>3431</v>
      </c>
      <c r="Z201" s="144" t="s">
        <v>3432</v>
      </c>
      <c r="AA201" s="156"/>
      <c r="AB201" s="156"/>
      <c r="AC201" s="156"/>
      <c r="AD201" s="156"/>
      <c r="AE201" s="156"/>
      <c r="AF201" s="156"/>
      <c r="AG201" s="156"/>
      <c r="AH201" s="156"/>
      <c r="AI201" s="156"/>
      <c r="AJ201" s="156"/>
      <c r="AK201" s="156"/>
      <c r="AL201" s="156"/>
      <c r="AM201" s="156"/>
      <c r="AN201" s="156"/>
      <c r="AO201" s="156"/>
      <c r="AP201" s="156"/>
      <c r="AQ201" s="156"/>
      <c r="AR201" s="156"/>
      <c r="AS201" s="140">
        <f t="shared" si="9"/>
        <v>16</v>
      </c>
      <c r="AT201" s="140">
        <f t="shared" si="10"/>
        <v>19</v>
      </c>
      <c r="AU201" s="156"/>
      <c r="AV201" s="140">
        <f t="shared" si="11"/>
        <v>0.625</v>
      </c>
      <c r="AW201" s="156"/>
      <c r="AX201" s="156"/>
    </row>
    <row r="202" s="209" customFormat="1" customHeight="1" spans="1:50">
      <c r="A202" s="199" t="s">
        <v>3433</v>
      </c>
      <c r="B202" s="199" t="s">
        <v>53</v>
      </c>
      <c r="C202" s="199" t="s">
        <v>3434</v>
      </c>
      <c r="D202" s="199" t="s">
        <v>316</v>
      </c>
      <c r="E202" s="144" t="s">
        <v>528</v>
      </c>
      <c r="F202" s="144" t="s">
        <v>3435</v>
      </c>
      <c r="G202" s="144" t="s">
        <v>3436</v>
      </c>
      <c r="H202" s="144" t="s">
        <v>3437</v>
      </c>
      <c r="I202" s="144" t="s">
        <v>3438</v>
      </c>
      <c r="J202" s="144" t="s">
        <v>3439</v>
      </c>
      <c r="K202" s="144" t="s">
        <v>673</v>
      </c>
      <c r="L202" s="144" t="s">
        <v>476</v>
      </c>
      <c r="M202" s="144" t="s">
        <v>3440</v>
      </c>
      <c r="N202" s="144" t="s">
        <v>3441</v>
      </c>
      <c r="O202" s="144" t="s">
        <v>2329</v>
      </c>
      <c r="P202" s="144" t="s">
        <v>3442</v>
      </c>
      <c r="Q202" s="144" t="s">
        <v>3443</v>
      </c>
      <c r="R202" s="144" t="s">
        <v>448</v>
      </c>
      <c r="S202" s="144" t="s">
        <v>147</v>
      </c>
      <c r="T202" s="144" t="s">
        <v>3444</v>
      </c>
      <c r="U202" s="143" t="s">
        <v>3445</v>
      </c>
      <c r="V202" s="144" t="s">
        <v>3446</v>
      </c>
      <c r="W202" s="143" t="s">
        <v>3447</v>
      </c>
      <c r="X202" s="144" t="s">
        <v>3448</v>
      </c>
      <c r="Y202" s="144" t="s">
        <v>3449</v>
      </c>
      <c r="Z202" s="144" t="s">
        <v>3332</v>
      </c>
      <c r="AA202" s="156"/>
      <c r="AB202" s="156"/>
      <c r="AC202" s="156"/>
      <c r="AD202" s="156"/>
      <c r="AE202" s="156"/>
      <c r="AF202" s="156"/>
      <c r="AG202" s="156"/>
      <c r="AH202" s="156"/>
      <c r="AI202" s="156"/>
      <c r="AJ202" s="156"/>
      <c r="AK202" s="156"/>
      <c r="AL202" s="156"/>
      <c r="AM202" s="156"/>
      <c r="AN202" s="156"/>
      <c r="AO202" s="156"/>
      <c r="AP202" s="156"/>
      <c r="AQ202" s="156"/>
      <c r="AR202" s="156"/>
      <c r="AS202" s="140">
        <f t="shared" si="9"/>
        <v>7</v>
      </c>
      <c r="AT202" s="140">
        <f t="shared" si="10"/>
        <v>15</v>
      </c>
      <c r="AU202" s="156"/>
      <c r="AV202" s="140">
        <f t="shared" si="11"/>
        <v>1</v>
      </c>
      <c r="AW202" s="156"/>
      <c r="AX202" s="156"/>
    </row>
    <row r="203" s="209" customFormat="1" customHeight="1" spans="1:50">
      <c r="A203" s="199" t="s">
        <v>3450</v>
      </c>
      <c r="B203" s="199" t="s">
        <v>53</v>
      </c>
      <c r="C203" s="199" t="s">
        <v>3434</v>
      </c>
      <c r="D203" s="199" t="s">
        <v>3451</v>
      </c>
      <c r="E203" s="144" t="s">
        <v>3452</v>
      </c>
      <c r="F203" s="144" t="s">
        <v>3453</v>
      </c>
      <c r="G203" s="143" t="s">
        <v>3454</v>
      </c>
      <c r="H203" s="144" t="s">
        <v>3455</v>
      </c>
      <c r="I203" s="144" t="s">
        <v>3456</v>
      </c>
      <c r="J203" s="143" t="s">
        <v>3457</v>
      </c>
      <c r="K203" s="144" t="s">
        <v>3098</v>
      </c>
      <c r="L203" s="144" t="s">
        <v>3458</v>
      </c>
      <c r="M203" s="144" t="s">
        <v>3459</v>
      </c>
      <c r="N203" s="144" t="s">
        <v>3460</v>
      </c>
      <c r="O203" s="144" t="s">
        <v>595</v>
      </c>
      <c r="P203" s="144" t="s">
        <v>3461</v>
      </c>
      <c r="Q203" s="144" t="s">
        <v>3462</v>
      </c>
      <c r="R203" s="144" t="s">
        <v>3463</v>
      </c>
      <c r="S203" s="144" t="s">
        <v>3464</v>
      </c>
      <c r="T203" s="144" t="s">
        <v>3465</v>
      </c>
      <c r="U203" s="144" t="s">
        <v>3466</v>
      </c>
      <c r="V203" s="144" t="s">
        <v>3467</v>
      </c>
      <c r="W203" s="144" t="s">
        <v>3468</v>
      </c>
      <c r="X203" s="144" t="s">
        <v>3469</v>
      </c>
      <c r="Y203" s="144" t="s">
        <v>3470</v>
      </c>
      <c r="Z203" s="144" t="s">
        <v>3471</v>
      </c>
      <c r="AA203" s="156"/>
      <c r="AB203" s="156"/>
      <c r="AC203" s="156"/>
      <c r="AD203" s="156"/>
      <c r="AE203" s="156"/>
      <c r="AF203" s="156"/>
      <c r="AG203" s="156"/>
      <c r="AH203" s="156"/>
      <c r="AI203" s="156"/>
      <c r="AJ203" s="156"/>
      <c r="AK203" s="156"/>
      <c r="AL203" s="156"/>
      <c r="AM203" s="156"/>
      <c r="AN203" s="156"/>
      <c r="AO203" s="156"/>
      <c r="AP203" s="156"/>
      <c r="AQ203" s="156"/>
      <c r="AR203" s="156"/>
      <c r="AS203" s="140">
        <f t="shared" si="9"/>
        <v>8</v>
      </c>
      <c r="AT203" s="140">
        <f t="shared" si="10"/>
        <v>14</v>
      </c>
      <c r="AU203" s="156"/>
      <c r="AV203" s="140">
        <f t="shared" si="11"/>
        <v>0.75</v>
      </c>
      <c r="AW203" s="156"/>
      <c r="AX203" s="156"/>
    </row>
    <row r="204" s="209" customFormat="1" customHeight="1" spans="1:50">
      <c r="A204" s="199" t="s">
        <v>3472</v>
      </c>
      <c r="B204" s="199" t="s">
        <v>53</v>
      </c>
      <c r="C204" s="199" t="s">
        <v>3434</v>
      </c>
      <c r="D204" s="199" t="s">
        <v>316</v>
      </c>
      <c r="E204" s="144" t="s">
        <v>3473</v>
      </c>
      <c r="F204" s="144" t="s">
        <v>2284</v>
      </c>
      <c r="G204" s="142" t="s">
        <v>3474</v>
      </c>
      <c r="H204" s="144" t="s">
        <v>3475</v>
      </c>
      <c r="I204" s="144" t="s">
        <v>3476</v>
      </c>
      <c r="J204" s="144" t="s">
        <v>2290</v>
      </c>
      <c r="K204" s="144" t="s">
        <v>3477</v>
      </c>
      <c r="L204" s="143"/>
      <c r="M204" s="142" t="s">
        <v>3478</v>
      </c>
      <c r="N204" s="142" t="s">
        <v>3479</v>
      </c>
      <c r="O204" s="144" t="s">
        <v>3480</v>
      </c>
      <c r="P204" s="144" t="s">
        <v>3481</v>
      </c>
      <c r="Q204" s="144" t="s">
        <v>2354</v>
      </c>
      <c r="R204" s="144" t="s">
        <v>3482</v>
      </c>
      <c r="S204" s="144" t="s">
        <v>2828</v>
      </c>
      <c r="T204" s="142" t="s">
        <v>3483</v>
      </c>
      <c r="U204" s="144" t="s">
        <v>311</v>
      </c>
      <c r="V204" s="142" t="s">
        <v>3484</v>
      </c>
      <c r="W204" s="144" t="s">
        <v>3485</v>
      </c>
      <c r="X204" s="143" t="s">
        <v>3070</v>
      </c>
      <c r="Y204" s="142" t="s">
        <v>3486</v>
      </c>
      <c r="Z204" s="144" t="s">
        <v>3487</v>
      </c>
      <c r="AA204" s="156"/>
      <c r="AB204" s="156"/>
      <c r="AC204" s="156"/>
      <c r="AD204" s="156"/>
      <c r="AE204" s="156"/>
      <c r="AF204" s="156"/>
      <c r="AG204" s="156"/>
      <c r="AH204" s="156"/>
      <c r="AI204" s="156"/>
      <c r="AJ204" s="156"/>
      <c r="AK204" s="156"/>
      <c r="AL204" s="156"/>
      <c r="AM204" s="156"/>
      <c r="AN204" s="156"/>
      <c r="AO204" s="156"/>
      <c r="AP204" s="156"/>
      <c r="AQ204" s="156"/>
      <c r="AR204" s="156"/>
      <c r="AS204" s="140">
        <f t="shared" si="9"/>
        <v>7</v>
      </c>
      <c r="AT204" s="140">
        <f t="shared" si="10"/>
        <v>14</v>
      </c>
      <c r="AU204" s="156"/>
      <c r="AV204" s="140">
        <f t="shared" si="11"/>
        <v>1.125</v>
      </c>
      <c r="AW204" s="156"/>
      <c r="AX204" s="156"/>
    </row>
    <row r="205" s="209" customFormat="1" customHeight="1" spans="1:50">
      <c r="A205" s="199" t="s">
        <v>3488</v>
      </c>
      <c r="B205" s="199" t="s">
        <v>53</v>
      </c>
      <c r="C205" s="199" t="s">
        <v>3434</v>
      </c>
      <c r="D205" s="199" t="s">
        <v>316</v>
      </c>
      <c r="E205" s="144" t="s">
        <v>3361</v>
      </c>
      <c r="F205" s="142" t="s">
        <v>3489</v>
      </c>
      <c r="G205" s="143" t="s">
        <v>364</v>
      </c>
      <c r="H205" s="144" t="s">
        <v>156</v>
      </c>
      <c r="I205" s="144" t="s">
        <v>3490</v>
      </c>
      <c r="J205" s="143" t="s">
        <v>3491</v>
      </c>
      <c r="K205" s="143" t="s">
        <v>3492</v>
      </c>
      <c r="L205" s="142" t="s">
        <v>3493</v>
      </c>
      <c r="M205" s="142" t="s">
        <v>3479</v>
      </c>
      <c r="N205" s="142" t="s">
        <v>3494</v>
      </c>
      <c r="O205" s="142" t="s">
        <v>3495</v>
      </c>
      <c r="P205" s="142" t="s">
        <v>2961</v>
      </c>
      <c r="Q205" s="142" t="s">
        <v>3496</v>
      </c>
      <c r="R205" s="143" t="s">
        <v>1780</v>
      </c>
      <c r="S205" s="142" t="s">
        <v>3497</v>
      </c>
      <c r="T205" s="142" t="s">
        <v>3498</v>
      </c>
      <c r="U205" s="142" t="s">
        <v>3499</v>
      </c>
      <c r="V205" s="143"/>
      <c r="W205" s="142" t="s">
        <v>3500</v>
      </c>
      <c r="X205" s="142" t="s">
        <v>3501</v>
      </c>
      <c r="Y205" s="142" t="s">
        <v>3502</v>
      </c>
      <c r="Z205" s="142" t="s">
        <v>3503</v>
      </c>
      <c r="AA205" s="156"/>
      <c r="AB205" s="156"/>
      <c r="AC205" s="156"/>
      <c r="AD205" s="156"/>
      <c r="AE205" s="156"/>
      <c r="AF205" s="156"/>
      <c r="AG205" s="156"/>
      <c r="AH205" s="156"/>
      <c r="AI205" s="156"/>
      <c r="AJ205" s="156"/>
      <c r="AK205" s="156"/>
      <c r="AL205" s="156"/>
      <c r="AM205" s="156"/>
      <c r="AN205" s="156"/>
      <c r="AO205" s="156"/>
      <c r="AP205" s="156"/>
      <c r="AQ205" s="156"/>
      <c r="AR205" s="156"/>
      <c r="AS205" s="140">
        <f t="shared" si="9"/>
        <v>5</v>
      </c>
      <c r="AT205" s="140">
        <f t="shared" si="10"/>
        <v>11</v>
      </c>
      <c r="AU205" s="156"/>
      <c r="AV205" s="140">
        <f t="shared" si="11"/>
        <v>0.375</v>
      </c>
      <c r="AW205" s="156"/>
      <c r="AX205" s="156"/>
    </row>
    <row r="206" s="209" customFormat="1" customHeight="1" spans="1:50">
      <c r="A206" s="199" t="s">
        <v>3504</v>
      </c>
      <c r="B206" s="199" t="s">
        <v>53</v>
      </c>
      <c r="C206" s="199" t="s">
        <v>3505</v>
      </c>
      <c r="D206" s="199" t="s">
        <v>316</v>
      </c>
      <c r="E206" s="144" t="s">
        <v>3506</v>
      </c>
      <c r="F206" s="143" t="s">
        <v>3507</v>
      </c>
      <c r="G206" s="142" t="s">
        <v>3508</v>
      </c>
      <c r="H206" s="144" t="s">
        <v>3509</v>
      </c>
      <c r="I206" s="144" t="s">
        <v>3510</v>
      </c>
      <c r="J206" s="143"/>
      <c r="K206" s="143" t="s">
        <v>3362</v>
      </c>
      <c r="L206" s="144" t="s">
        <v>3511</v>
      </c>
      <c r="M206" s="144" t="s">
        <v>3512</v>
      </c>
      <c r="N206" s="144" t="s">
        <v>3513</v>
      </c>
      <c r="O206" s="143" t="s">
        <v>3514</v>
      </c>
      <c r="P206" s="143" t="s">
        <v>3515</v>
      </c>
      <c r="Q206" s="143" t="s">
        <v>2139</v>
      </c>
      <c r="R206" s="144" t="s">
        <v>3516</v>
      </c>
      <c r="S206" s="143" t="s">
        <v>3517</v>
      </c>
      <c r="T206" s="143" t="s">
        <v>3518</v>
      </c>
      <c r="U206" s="144" t="s">
        <v>3519</v>
      </c>
      <c r="V206" s="143" t="s">
        <v>149</v>
      </c>
      <c r="W206" s="143"/>
      <c r="X206" s="144" t="s">
        <v>140</v>
      </c>
      <c r="Y206" s="142" t="s">
        <v>3520</v>
      </c>
      <c r="Z206" s="143"/>
      <c r="AA206" s="156"/>
      <c r="AB206" s="156"/>
      <c r="AC206" s="156"/>
      <c r="AD206" s="156"/>
      <c r="AE206" s="156"/>
      <c r="AF206" s="156"/>
      <c r="AG206" s="156"/>
      <c r="AH206" s="156"/>
      <c r="AI206" s="156"/>
      <c r="AJ206" s="156"/>
      <c r="AK206" s="156"/>
      <c r="AL206" s="156"/>
      <c r="AM206" s="156"/>
      <c r="AN206" s="156"/>
      <c r="AO206" s="156"/>
      <c r="AP206" s="156"/>
      <c r="AQ206" s="156"/>
      <c r="AR206" s="156"/>
      <c r="AS206" s="140">
        <f t="shared" si="9"/>
        <v>5</v>
      </c>
      <c r="AT206" s="140">
        <f t="shared" si="10"/>
        <v>7</v>
      </c>
      <c r="AU206" s="156"/>
      <c r="AV206" s="140">
        <f t="shared" si="11"/>
        <v>0.625</v>
      </c>
      <c r="AW206" s="156"/>
      <c r="AX206" s="156"/>
    </row>
    <row r="207" s="209" customFormat="1" customHeight="1" spans="1:50">
      <c r="A207" s="199" t="s">
        <v>3521</v>
      </c>
      <c r="B207" s="199" t="s">
        <v>53</v>
      </c>
      <c r="C207" s="199" t="s">
        <v>3505</v>
      </c>
      <c r="D207" s="199" t="s">
        <v>316</v>
      </c>
      <c r="E207" s="144" t="s">
        <v>3473</v>
      </c>
      <c r="F207" s="144" t="s">
        <v>1011</v>
      </c>
      <c r="G207" s="144" t="s">
        <v>3522</v>
      </c>
      <c r="H207" s="144" t="s">
        <v>276</v>
      </c>
      <c r="I207" s="144" t="s">
        <v>3523</v>
      </c>
      <c r="J207" s="143" t="s">
        <v>1148</v>
      </c>
      <c r="K207" s="144" t="s">
        <v>142</v>
      </c>
      <c r="L207" s="144" t="s">
        <v>3524</v>
      </c>
      <c r="M207" s="144" t="s">
        <v>3525</v>
      </c>
      <c r="N207" s="144" t="s">
        <v>3526</v>
      </c>
      <c r="O207" s="142" t="s">
        <v>3527</v>
      </c>
      <c r="P207" s="144" t="s">
        <v>3528</v>
      </c>
      <c r="Q207" s="143" t="s">
        <v>3529</v>
      </c>
      <c r="R207" s="144" t="s">
        <v>839</v>
      </c>
      <c r="S207" s="144" t="s">
        <v>295</v>
      </c>
      <c r="T207" s="144" t="s">
        <v>3530</v>
      </c>
      <c r="U207" s="144" t="s">
        <v>2395</v>
      </c>
      <c r="V207" s="144" t="s">
        <v>3531</v>
      </c>
      <c r="W207" s="144" t="s">
        <v>390</v>
      </c>
      <c r="X207" s="144" t="s">
        <v>3532</v>
      </c>
      <c r="Y207" s="144" t="s">
        <v>3533</v>
      </c>
      <c r="Z207" s="144" t="s">
        <v>3534</v>
      </c>
      <c r="AA207" s="156"/>
      <c r="AB207" s="156"/>
      <c r="AC207" s="156"/>
      <c r="AD207" s="156"/>
      <c r="AE207" s="156"/>
      <c r="AF207" s="156"/>
      <c r="AG207" s="156"/>
      <c r="AH207" s="156"/>
      <c r="AI207" s="156"/>
      <c r="AJ207" s="156"/>
      <c r="AK207" s="156"/>
      <c r="AL207" s="156"/>
      <c r="AM207" s="156"/>
      <c r="AN207" s="156"/>
      <c r="AO207" s="156"/>
      <c r="AP207" s="156"/>
      <c r="AQ207" s="156"/>
      <c r="AR207" s="156"/>
      <c r="AS207" s="140">
        <f t="shared" si="9"/>
        <v>6</v>
      </c>
      <c r="AT207" s="140">
        <f t="shared" si="10"/>
        <v>13</v>
      </c>
      <c r="AU207" s="156"/>
      <c r="AV207" s="140">
        <f t="shared" si="11"/>
        <v>0.125</v>
      </c>
      <c r="AW207" s="156"/>
      <c r="AX207" s="156"/>
    </row>
    <row r="208" s="209" customFormat="1" customHeight="1" spans="1:50">
      <c r="A208" s="199" t="s">
        <v>3535</v>
      </c>
      <c r="B208" s="199" t="s">
        <v>53</v>
      </c>
      <c r="C208" s="199" t="s">
        <v>3505</v>
      </c>
      <c r="D208" s="199" t="s">
        <v>3451</v>
      </c>
      <c r="E208" s="143"/>
      <c r="F208" s="144" t="s">
        <v>3536</v>
      </c>
      <c r="G208" s="143" t="s">
        <v>3537</v>
      </c>
      <c r="H208" s="144" t="s">
        <v>3538</v>
      </c>
      <c r="I208" s="144" t="s">
        <v>3539</v>
      </c>
      <c r="J208" s="144" t="s">
        <v>3540</v>
      </c>
      <c r="K208" s="144" t="s">
        <v>3541</v>
      </c>
      <c r="L208" s="144" t="s">
        <v>3542</v>
      </c>
      <c r="M208" s="144" t="s">
        <v>3543</v>
      </c>
      <c r="N208" s="144" t="s">
        <v>3544</v>
      </c>
      <c r="O208" s="144" t="s">
        <v>3545</v>
      </c>
      <c r="P208" s="144" t="s">
        <v>3546</v>
      </c>
      <c r="Q208" s="144" t="s">
        <v>3547</v>
      </c>
      <c r="R208" s="144" t="s">
        <v>3548</v>
      </c>
      <c r="S208" s="144" t="s">
        <v>3549</v>
      </c>
      <c r="T208" s="144" t="s">
        <v>3550</v>
      </c>
      <c r="U208" s="144" t="s">
        <v>3551</v>
      </c>
      <c r="V208" s="144" t="s">
        <v>3552</v>
      </c>
      <c r="W208" s="144" t="s">
        <v>3553</v>
      </c>
      <c r="X208" s="144" t="s">
        <v>3554</v>
      </c>
      <c r="Y208" s="144" t="s">
        <v>3555</v>
      </c>
      <c r="Z208" s="144" t="s">
        <v>3556</v>
      </c>
      <c r="AA208" s="156"/>
      <c r="AB208" s="156"/>
      <c r="AC208" s="156"/>
      <c r="AD208" s="156"/>
      <c r="AE208" s="156"/>
      <c r="AF208" s="156"/>
      <c r="AG208" s="156"/>
      <c r="AH208" s="156"/>
      <c r="AI208" s="156"/>
      <c r="AJ208" s="156"/>
      <c r="AK208" s="156"/>
      <c r="AL208" s="156"/>
      <c r="AM208" s="156"/>
      <c r="AN208" s="156"/>
      <c r="AO208" s="156"/>
      <c r="AP208" s="156"/>
      <c r="AQ208" s="156"/>
      <c r="AR208" s="156"/>
      <c r="AS208" s="140">
        <f t="shared" si="9"/>
        <v>0</v>
      </c>
      <c r="AT208" s="140">
        <f t="shared" si="10"/>
        <v>3</v>
      </c>
      <c r="AU208" s="156"/>
      <c r="AV208" s="140">
        <f t="shared" si="11"/>
        <v>0</v>
      </c>
      <c r="AW208" s="156"/>
      <c r="AX208" s="156"/>
    </row>
    <row r="209" s="209" customFormat="1" customHeight="1" spans="1:50">
      <c r="A209" s="199" t="s">
        <v>3557</v>
      </c>
      <c r="B209" s="199" t="s">
        <v>53</v>
      </c>
      <c r="C209" s="199" t="s">
        <v>3505</v>
      </c>
      <c r="D209" s="199" t="s">
        <v>316</v>
      </c>
      <c r="E209" s="144" t="s">
        <v>3558</v>
      </c>
      <c r="F209" s="144" t="s">
        <v>359</v>
      </c>
      <c r="G209" s="144" t="s">
        <v>2452</v>
      </c>
      <c r="H209" s="144" t="s">
        <v>3559</v>
      </c>
      <c r="I209" s="144" t="s">
        <v>2698</v>
      </c>
      <c r="J209" s="144" t="s">
        <v>2196</v>
      </c>
      <c r="K209" s="144" t="s">
        <v>2052</v>
      </c>
      <c r="L209" s="143" t="s">
        <v>3561</v>
      </c>
      <c r="M209" s="144" t="s">
        <v>3562</v>
      </c>
      <c r="N209" s="144" t="s">
        <v>3563</v>
      </c>
      <c r="O209" s="144" t="s">
        <v>3564</v>
      </c>
      <c r="P209" s="144" t="s">
        <v>2418</v>
      </c>
      <c r="Q209" s="144" t="s">
        <v>3565</v>
      </c>
      <c r="R209" s="144" t="s">
        <v>2065</v>
      </c>
      <c r="S209" s="144" t="s">
        <v>3566</v>
      </c>
      <c r="T209" s="143" t="s">
        <v>3567</v>
      </c>
      <c r="U209" s="144" t="s">
        <v>3516</v>
      </c>
      <c r="V209" s="144" t="s">
        <v>3568</v>
      </c>
      <c r="W209" s="144" t="s">
        <v>2196</v>
      </c>
      <c r="X209" s="144" t="s">
        <v>3569</v>
      </c>
      <c r="Y209" s="144" t="s">
        <v>3570</v>
      </c>
      <c r="Z209" s="144" t="s">
        <v>3571</v>
      </c>
      <c r="AA209" s="156"/>
      <c r="AB209" s="156"/>
      <c r="AC209" s="156"/>
      <c r="AD209" s="156"/>
      <c r="AE209" s="156"/>
      <c r="AF209" s="156"/>
      <c r="AG209" s="156"/>
      <c r="AH209" s="156"/>
      <c r="AI209" s="156"/>
      <c r="AJ209" s="156"/>
      <c r="AK209" s="156"/>
      <c r="AL209" s="156"/>
      <c r="AM209" s="156"/>
      <c r="AN209" s="156"/>
      <c r="AO209" s="156"/>
      <c r="AP209" s="156"/>
      <c r="AQ209" s="156"/>
      <c r="AR209" s="156"/>
      <c r="AS209" s="140">
        <f t="shared" si="9"/>
        <v>8</v>
      </c>
      <c r="AT209" s="140">
        <f t="shared" si="10"/>
        <v>20</v>
      </c>
      <c r="AU209" s="156"/>
      <c r="AV209" s="140">
        <f t="shared" si="11"/>
        <v>0.625</v>
      </c>
      <c r="AW209" s="156"/>
      <c r="AX209" s="156"/>
    </row>
    <row r="210" s="209" customFormat="1" customHeight="1" spans="1:50">
      <c r="A210" s="199" t="s">
        <v>3572</v>
      </c>
      <c r="B210" s="199" t="s">
        <v>53</v>
      </c>
      <c r="C210" s="199" t="s">
        <v>3573</v>
      </c>
      <c r="D210" s="199" t="s">
        <v>316</v>
      </c>
      <c r="E210" s="144"/>
      <c r="F210" s="144"/>
      <c r="G210" s="144"/>
      <c r="H210" s="144"/>
      <c r="I210" s="144"/>
      <c r="J210" s="144"/>
      <c r="K210" s="144"/>
      <c r="L210" s="144"/>
      <c r="M210" s="144"/>
      <c r="N210" s="144"/>
      <c r="O210" s="144"/>
      <c r="P210" s="144"/>
      <c r="Q210" s="142" t="s">
        <v>3574</v>
      </c>
      <c r="R210" s="144" t="s">
        <v>3575</v>
      </c>
      <c r="S210" s="143" t="s">
        <v>104</v>
      </c>
      <c r="T210" s="144" t="s">
        <v>3576</v>
      </c>
      <c r="U210" s="144" t="s">
        <v>3577</v>
      </c>
      <c r="V210" s="144" t="s">
        <v>3578</v>
      </c>
      <c r="W210" s="144" t="s">
        <v>3579</v>
      </c>
      <c r="X210" s="144" t="s">
        <v>3580</v>
      </c>
      <c r="Y210" s="144" t="s">
        <v>3581</v>
      </c>
      <c r="Z210" s="144" t="s">
        <v>3582</v>
      </c>
      <c r="AA210" s="156"/>
      <c r="AB210" s="156"/>
      <c r="AC210" s="156"/>
      <c r="AD210" s="156"/>
      <c r="AE210" s="156"/>
      <c r="AF210" s="156"/>
      <c r="AG210" s="156"/>
      <c r="AH210" s="156"/>
      <c r="AI210" s="156"/>
      <c r="AJ210" s="156"/>
      <c r="AK210" s="156"/>
      <c r="AL210" s="156"/>
      <c r="AM210" s="156"/>
      <c r="AN210" s="156"/>
      <c r="AO210" s="156"/>
      <c r="AP210" s="156"/>
      <c r="AQ210" s="156"/>
      <c r="AR210" s="156"/>
      <c r="AS210" s="140">
        <f t="shared" si="9"/>
        <v>6</v>
      </c>
      <c r="AT210" s="140">
        <f t="shared" si="10"/>
        <v>8</v>
      </c>
      <c r="AU210" s="156"/>
      <c r="AV210" s="140">
        <f t="shared" si="11"/>
        <v>0.375</v>
      </c>
      <c r="AW210" s="156"/>
      <c r="AX210" s="156"/>
    </row>
    <row r="211" s="209" customFormat="1" customHeight="1" spans="1:50">
      <c r="A211" s="199" t="s">
        <v>3583</v>
      </c>
      <c r="B211" s="199" t="s">
        <v>53</v>
      </c>
      <c r="C211" s="199" t="s">
        <v>3573</v>
      </c>
      <c r="D211" s="199" t="s">
        <v>3584</v>
      </c>
      <c r="E211" s="144" t="s">
        <v>3585</v>
      </c>
      <c r="F211" s="144" t="s">
        <v>3586</v>
      </c>
      <c r="G211" s="143" t="s">
        <v>364</v>
      </c>
      <c r="H211" s="144" t="s">
        <v>3587</v>
      </c>
      <c r="I211" s="144" t="s">
        <v>3588</v>
      </c>
      <c r="J211" s="144" t="s">
        <v>3589</v>
      </c>
      <c r="K211" s="144" t="s">
        <v>3590</v>
      </c>
      <c r="L211" s="144" t="s">
        <v>3591</v>
      </c>
      <c r="M211" s="144" t="s">
        <v>3592</v>
      </c>
      <c r="N211" s="144" t="s">
        <v>3593</v>
      </c>
      <c r="O211" s="144" t="s">
        <v>3594</v>
      </c>
      <c r="P211" s="144" t="s">
        <v>3595</v>
      </c>
      <c r="Q211" s="144" t="s">
        <v>3596</v>
      </c>
      <c r="R211" s="144" t="s">
        <v>3597</v>
      </c>
      <c r="S211" s="144" t="s">
        <v>2856</v>
      </c>
      <c r="T211" s="144" t="s">
        <v>3598</v>
      </c>
      <c r="U211" s="143"/>
      <c r="V211" s="144" t="s">
        <v>3599</v>
      </c>
      <c r="W211" s="144" t="s">
        <v>3600</v>
      </c>
      <c r="X211" s="144" t="s">
        <v>1956</v>
      </c>
      <c r="Y211" s="144" t="s">
        <v>3601</v>
      </c>
      <c r="Z211" s="144" t="s">
        <v>3602</v>
      </c>
      <c r="AA211" s="156"/>
      <c r="AB211" s="156"/>
      <c r="AC211" s="156"/>
      <c r="AD211" s="156"/>
      <c r="AE211" s="156"/>
      <c r="AF211" s="156"/>
      <c r="AG211" s="156"/>
      <c r="AH211" s="156"/>
      <c r="AI211" s="156"/>
      <c r="AJ211" s="156"/>
      <c r="AK211" s="156"/>
      <c r="AL211" s="156"/>
      <c r="AM211" s="156"/>
      <c r="AN211" s="156"/>
      <c r="AO211" s="156"/>
      <c r="AP211" s="156"/>
      <c r="AQ211" s="156"/>
      <c r="AR211" s="156"/>
      <c r="AS211" s="140">
        <f t="shared" si="9"/>
        <v>0</v>
      </c>
      <c r="AT211" s="140">
        <f t="shared" si="10"/>
        <v>2</v>
      </c>
      <c r="AU211" s="156"/>
      <c r="AV211" s="140">
        <f t="shared" si="11"/>
        <v>0</v>
      </c>
      <c r="AW211" s="156"/>
      <c r="AX211" s="156"/>
    </row>
    <row r="212" s="209" customFormat="1" customHeight="1" spans="1:50">
      <c r="A212" s="199" t="s">
        <v>3603</v>
      </c>
      <c r="B212" s="199" t="s">
        <v>53</v>
      </c>
      <c r="C212" s="199" t="s">
        <v>3573</v>
      </c>
      <c r="D212" s="199" t="s">
        <v>316</v>
      </c>
      <c r="E212" s="143" t="s">
        <v>847</v>
      </c>
      <c r="F212" s="144" t="s">
        <v>3604</v>
      </c>
      <c r="G212" s="143" t="s">
        <v>3605</v>
      </c>
      <c r="H212" s="144" t="s">
        <v>2010</v>
      </c>
      <c r="I212" s="144" t="s">
        <v>1082</v>
      </c>
      <c r="J212" s="144" t="s">
        <v>329</v>
      </c>
      <c r="K212" s="144" t="s">
        <v>3606</v>
      </c>
      <c r="L212" s="143" t="s">
        <v>1787</v>
      </c>
      <c r="M212" s="144" t="s">
        <v>839</v>
      </c>
      <c r="N212" s="144" t="s">
        <v>3607</v>
      </c>
      <c r="O212" s="143" t="s">
        <v>3608</v>
      </c>
      <c r="P212" s="144" t="s">
        <v>3609</v>
      </c>
      <c r="Q212" s="144" t="s">
        <v>3610</v>
      </c>
      <c r="R212" s="144" t="s">
        <v>3141</v>
      </c>
      <c r="S212" s="144" t="s">
        <v>3611</v>
      </c>
      <c r="T212" s="144" t="s">
        <v>3316</v>
      </c>
      <c r="U212" s="144" t="s">
        <v>505</v>
      </c>
      <c r="V212" s="143"/>
      <c r="W212" s="143"/>
      <c r="X212" s="144" t="s">
        <v>587</v>
      </c>
      <c r="Y212" s="144" t="s">
        <v>2720</v>
      </c>
      <c r="Z212" s="144" t="s">
        <v>3612</v>
      </c>
      <c r="AA212" s="156"/>
      <c r="AB212" s="156"/>
      <c r="AC212" s="156"/>
      <c r="AD212" s="156"/>
      <c r="AE212" s="156"/>
      <c r="AF212" s="156"/>
      <c r="AG212" s="156"/>
      <c r="AH212" s="156"/>
      <c r="AI212" s="156"/>
      <c r="AJ212" s="156"/>
      <c r="AK212" s="156"/>
      <c r="AL212" s="156"/>
      <c r="AM212" s="156"/>
      <c r="AN212" s="156"/>
      <c r="AO212" s="156"/>
      <c r="AP212" s="156"/>
      <c r="AQ212" s="156"/>
      <c r="AR212" s="156"/>
      <c r="AS212" s="140">
        <f t="shared" si="9"/>
        <v>3</v>
      </c>
      <c r="AT212" s="140">
        <f t="shared" si="10"/>
        <v>8</v>
      </c>
      <c r="AU212" s="156"/>
      <c r="AV212" s="140">
        <f t="shared" si="11"/>
        <v>0.25</v>
      </c>
      <c r="AW212" s="156"/>
      <c r="AX212" s="156"/>
    </row>
    <row r="213" s="209" customFormat="1" customHeight="1" spans="1:50">
      <c r="A213" s="199" t="s">
        <v>3613</v>
      </c>
      <c r="B213" s="199" t="s">
        <v>53</v>
      </c>
      <c r="C213" s="199" t="s">
        <v>3573</v>
      </c>
      <c r="D213" s="199" t="s">
        <v>316</v>
      </c>
      <c r="E213" s="144" t="s">
        <v>1463</v>
      </c>
      <c r="F213" s="144" t="s">
        <v>3614</v>
      </c>
      <c r="G213" s="144" t="s">
        <v>3615</v>
      </c>
      <c r="H213" s="144" t="s">
        <v>3616</v>
      </c>
      <c r="I213" s="144" t="s">
        <v>1967</v>
      </c>
      <c r="J213" s="144" t="s">
        <v>2400</v>
      </c>
      <c r="K213" s="144" t="s">
        <v>3617</v>
      </c>
      <c r="L213" s="144" t="s">
        <v>3618</v>
      </c>
      <c r="M213" s="143" t="s">
        <v>3619</v>
      </c>
      <c r="N213" s="144" t="s">
        <v>881</v>
      </c>
      <c r="O213" s="144" t="s">
        <v>2135</v>
      </c>
      <c r="P213" s="144" t="s">
        <v>2252</v>
      </c>
      <c r="Q213" s="143"/>
      <c r="R213" s="144" t="s">
        <v>3620</v>
      </c>
      <c r="S213" s="144" t="s">
        <v>3621</v>
      </c>
      <c r="T213" s="144" t="s">
        <v>3622</v>
      </c>
      <c r="U213" s="144" t="s">
        <v>3623</v>
      </c>
      <c r="V213" s="143" t="s">
        <v>3070</v>
      </c>
      <c r="W213" s="144" t="s">
        <v>3625</v>
      </c>
      <c r="X213" s="144" t="s">
        <v>2327</v>
      </c>
      <c r="Y213" s="144" t="s">
        <v>2019</v>
      </c>
      <c r="Z213" s="144" t="s">
        <v>491</v>
      </c>
      <c r="AA213" s="156"/>
      <c r="AB213" s="156"/>
      <c r="AC213" s="156"/>
      <c r="AD213" s="156"/>
      <c r="AE213" s="156"/>
      <c r="AF213" s="156"/>
      <c r="AG213" s="156"/>
      <c r="AH213" s="156"/>
      <c r="AI213" s="156"/>
      <c r="AJ213" s="156"/>
      <c r="AK213" s="156"/>
      <c r="AL213" s="156"/>
      <c r="AM213" s="156"/>
      <c r="AN213" s="156"/>
      <c r="AO213" s="156"/>
      <c r="AP213" s="156"/>
      <c r="AQ213" s="156"/>
      <c r="AR213" s="156"/>
      <c r="AS213" s="140">
        <f t="shared" si="9"/>
        <v>12</v>
      </c>
      <c r="AT213" s="140">
        <f t="shared" si="10"/>
        <v>19</v>
      </c>
      <c r="AU213" s="156"/>
      <c r="AV213" s="140">
        <f t="shared" si="11"/>
        <v>1.375</v>
      </c>
      <c r="AW213" s="156"/>
      <c r="AX213" s="156"/>
    </row>
    <row r="214" s="209" customFormat="1" customHeight="1" spans="1:50">
      <c r="A214" s="199" t="s">
        <v>3626</v>
      </c>
      <c r="B214" s="199" t="s">
        <v>53</v>
      </c>
      <c r="C214" s="199" t="s">
        <v>3573</v>
      </c>
      <c r="D214" s="199" t="s">
        <v>316</v>
      </c>
      <c r="E214" s="144" t="s">
        <v>3627</v>
      </c>
      <c r="F214" s="142" t="s">
        <v>3628</v>
      </c>
      <c r="G214" s="144" t="s">
        <v>3629</v>
      </c>
      <c r="H214" s="144" t="s">
        <v>3630</v>
      </c>
      <c r="I214" s="144" t="s">
        <v>2112</v>
      </c>
      <c r="J214" s="144" t="s">
        <v>1970</v>
      </c>
      <c r="K214" s="142" t="s">
        <v>3631</v>
      </c>
      <c r="L214" s="144" t="s">
        <v>3633</v>
      </c>
      <c r="M214" s="142" t="s">
        <v>3527</v>
      </c>
      <c r="N214" s="142" t="s">
        <v>3634</v>
      </c>
      <c r="O214" s="144" t="s">
        <v>1967</v>
      </c>
      <c r="P214" s="144" t="s">
        <v>3635</v>
      </c>
      <c r="Q214" s="142" t="s">
        <v>3636</v>
      </c>
      <c r="R214" s="144" t="s">
        <v>3637</v>
      </c>
      <c r="S214" s="144" t="s">
        <v>3638</v>
      </c>
      <c r="T214" s="142" t="s">
        <v>3639</v>
      </c>
      <c r="U214" s="142" t="s">
        <v>3640</v>
      </c>
      <c r="V214" s="142" t="s">
        <v>3641</v>
      </c>
      <c r="W214" s="144" t="s">
        <v>3642</v>
      </c>
      <c r="X214" s="144" t="s">
        <v>1981</v>
      </c>
      <c r="Y214" s="142" t="s">
        <v>3643</v>
      </c>
      <c r="Z214" s="142" t="s">
        <v>3644</v>
      </c>
      <c r="AA214" s="156"/>
      <c r="AB214" s="156"/>
      <c r="AC214" s="156"/>
      <c r="AD214" s="156"/>
      <c r="AE214" s="156"/>
      <c r="AF214" s="156"/>
      <c r="AG214" s="156"/>
      <c r="AH214" s="156"/>
      <c r="AI214" s="156"/>
      <c r="AJ214" s="156"/>
      <c r="AK214" s="156"/>
      <c r="AL214" s="156"/>
      <c r="AM214" s="156"/>
      <c r="AN214" s="156"/>
      <c r="AO214" s="156"/>
      <c r="AP214" s="156"/>
      <c r="AQ214" s="156"/>
      <c r="AR214" s="156"/>
      <c r="AS214" s="140">
        <f t="shared" si="9"/>
        <v>9</v>
      </c>
      <c r="AT214" s="140">
        <f t="shared" si="10"/>
        <v>17</v>
      </c>
      <c r="AU214" s="156"/>
      <c r="AV214" s="140">
        <f t="shared" si="11"/>
        <v>0.625</v>
      </c>
      <c r="AW214" s="156"/>
      <c r="AX214" s="156"/>
    </row>
    <row r="215" s="209" customFormat="1" customHeight="1" spans="1:50">
      <c r="A215" s="199" t="s">
        <v>3645</v>
      </c>
      <c r="B215" s="199" t="s">
        <v>53</v>
      </c>
      <c r="C215" s="199" t="s">
        <v>3646</v>
      </c>
      <c r="D215" s="199" t="s">
        <v>316</v>
      </c>
      <c r="E215" s="144" t="s">
        <v>3647</v>
      </c>
      <c r="F215" s="143"/>
      <c r="G215" s="142" t="s">
        <v>3648</v>
      </c>
      <c r="H215" s="144" t="s">
        <v>3649</v>
      </c>
      <c r="I215" s="144" t="s">
        <v>3062</v>
      </c>
      <c r="J215" s="142" t="s">
        <v>3650</v>
      </c>
      <c r="K215" s="144" t="s">
        <v>3351</v>
      </c>
      <c r="L215" s="143"/>
      <c r="M215" s="142" t="s">
        <v>3651</v>
      </c>
      <c r="N215" s="144" t="s">
        <v>3652</v>
      </c>
      <c r="O215" s="144" t="s">
        <v>308</v>
      </c>
      <c r="P215" s="144" t="s">
        <v>2426</v>
      </c>
      <c r="Q215" s="143"/>
      <c r="R215" s="144" t="s">
        <v>3653</v>
      </c>
      <c r="S215" s="143" t="s">
        <v>3654</v>
      </c>
      <c r="T215" s="144" t="s">
        <v>3655</v>
      </c>
      <c r="U215" s="142" t="s">
        <v>1858</v>
      </c>
      <c r="V215" s="142" t="s">
        <v>3656</v>
      </c>
      <c r="W215" s="142" t="s">
        <v>3657</v>
      </c>
      <c r="X215" s="143" t="s">
        <v>3658</v>
      </c>
      <c r="Y215" s="143" t="s">
        <v>3659</v>
      </c>
      <c r="Z215" s="142" t="s">
        <v>2696</v>
      </c>
      <c r="AA215" s="156"/>
      <c r="AB215" s="156"/>
      <c r="AC215" s="156"/>
      <c r="AD215" s="156"/>
      <c r="AE215" s="156"/>
      <c r="AF215" s="156"/>
      <c r="AG215" s="156"/>
      <c r="AH215" s="156"/>
      <c r="AI215" s="156"/>
      <c r="AJ215" s="156"/>
      <c r="AK215" s="156"/>
      <c r="AL215" s="156"/>
      <c r="AM215" s="156"/>
      <c r="AN215" s="156"/>
      <c r="AO215" s="156"/>
      <c r="AP215" s="156"/>
      <c r="AQ215" s="156"/>
      <c r="AR215" s="156"/>
      <c r="AS215" s="140">
        <f t="shared" si="9"/>
        <v>3</v>
      </c>
      <c r="AT215" s="140">
        <f t="shared" si="10"/>
        <v>12</v>
      </c>
      <c r="AU215" s="156"/>
      <c r="AV215" s="140">
        <f t="shared" si="11"/>
        <v>0.125</v>
      </c>
      <c r="AW215" s="156"/>
      <c r="AX215" s="156"/>
    </row>
    <row r="216" s="209" customFormat="1" customHeight="1" spans="1:50">
      <c r="A216" s="199" t="s">
        <v>3660</v>
      </c>
      <c r="B216" s="199" t="s">
        <v>53</v>
      </c>
      <c r="C216" s="199" t="s">
        <v>3646</v>
      </c>
      <c r="D216" s="199" t="s">
        <v>316</v>
      </c>
      <c r="E216" s="144" t="s">
        <v>3661</v>
      </c>
      <c r="F216" s="144" t="s">
        <v>3662</v>
      </c>
      <c r="G216" s="142" t="s">
        <v>3663</v>
      </c>
      <c r="H216" s="144" t="s">
        <v>2403</v>
      </c>
      <c r="I216" s="142" t="s">
        <v>3664</v>
      </c>
      <c r="J216" s="144" t="s">
        <v>3665</v>
      </c>
      <c r="K216" s="144" t="s">
        <v>3666</v>
      </c>
      <c r="L216" s="144" t="s">
        <v>3667</v>
      </c>
      <c r="M216" s="144" t="s">
        <v>3668</v>
      </c>
      <c r="N216" s="144" t="s">
        <v>3669</v>
      </c>
      <c r="O216" s="144" t="s">
        <v>2301</v>
      </c>
      <c r="P216" s="144" t="s">
        <v>3670</v>
      </c>
      <c r="Q216" s="144" t="s">
        <v>3671</v>
      </c>
      <c r="R216" s="144" t="s">
        <v>3672</v>
      </c>
      <c r="S216" s="144" t="s">
        <v>3673</v>
      </c>
      <c r="T216" s="144" t="s">
        <v>2211</v>
      </c>
      <c r="U216" s="144" t="s">
        <v>3674</v>
      </c>
      <c r="V216" s="144" t="s">
        <v>3475</v>
      </c>
      <c r="W216" s="142" t="s">
        <v>3675</v>
      </c>
      <c r="X216" s="144" t="s">
        <v>2028</v>
      </c>
      <c r="Y216" s="144" t="s">
        <v>3676</v>
      </c>
      <c r="Z216" s="144" t="s">
        <v>3677</v>
      </c>
      <c r="AA216" s="156"/>
      <c r="AB216" s="156"/>
      <c r="AC216" s="156"/>
      <c r="AD216" s="156"/>
      <c r="AE216" s="156"/>
      <c r="AF216" s="156"/>
      <c r="AG216" s="156"/>
      <c r="AH216" s="156"/>
      <c r="AI216" s="156"/>
      <c r="AJ216" s="156"/>
      <c r="AK216" s="156"/>
      <c r="AL216" s="156"/>
      <c r="AM216" s="156"/>
      <c r="AN216" s="156"/>
      <c r="AO216" s="156"/>
      <c r="AP216" s="156"/>
      <c r="AQ216" s="156"/>
      <c r="AR216" s="156"/>
      <c r="AS216" s="140">
        <f t="shared" si="9"/>
        <v>16</v>
      </c>
      <c r="AT216" s="140">
        <f t="shared" si="10"/>
        <v>20</v>
      </c>
      <c r="AU216" s="156"/>
      <c r="AV216" s="140">
        <f t="shared" si="11"/>
        <v>1.25</v>
      </c>
      <c r="AW216" s="156"/>
      <c r="AX216" s="156"/>
    </row>
    <row r="217" s="209" customFormat="1" customHeight="1" spans="1:50">
      <c r="A217" s="199" t="s">
        <v>3678</v>
      </c>
      <c r="B217" s="199" t="s">
        <v>53</v>
      </c>
      <c r="C217" s="199" t="s">
        <v>3646</v>
      </c>
      <c r="D217" s="199" t="s">
        <v>3451</v>
      </c>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c r="AA217" s="156"/>
      <c r="AB217" s="156"/>
      <c r="AC217" s="156"/>
      <c r="AD217" s="156"/>
      <c r="AE217" s="156"/>
      <c r="AF217" s="156"/>
      <c r="AG217" s="156"/>
      <c r="AH217" s="156"/>
      <c r="AI217" s="156"/>
      <c r="AJ217" s="156"/>
      <c r="AK217" s="156"/>
      <c r="AL217" s="156"/>
      <c r="AM217" s="156"/>
      <c r="AN217" s="156"/>
      <c r="AO217" s="156"/>
      <c r="AP217" s="156"/>
      <c r="AQ217" s="156"/>
      <c r="AR217" s="156"/>
      <c r="AS217" s="140">
        <f t="shared" si="9"/>
        <v>0</v>
      </c>
      <c r="AT217" s="140">
        <f t="shared" si="10"/>
        <v>0</v>
      </c>
      <c r="AU217" s="156"/>
      <c r="AV217" s="140">
        <f t="shared" si="11"/>
        <v>0</v>
      </c>
      <c r="AW217" s="156"/>
      <c r="AX217" s="156"/>
    </row>
    <row r="218" s="209" customFormat="1" customHeight="1" spans="1:50">
      <c r="A218" s="199" t="s">
        <v>3679</v>
      </c>
      <c r="B218" s="199" t="s">
        <v>53</v>
      </c>
      <c r="C218" s="199" t="s">
        <v>3680</v>
      </c>
      <c r="D218" s="199" t="s">
        <v>3681</v>
      </c>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56"/>
      <c r="AB218" s="156"/>
      <c r="AC218" s="156"/>
      <c r="AD218" s="156"/>
      <c r="AE218" s="156"/>
      <c r="AF218" s="156"/>
      <c r="AG218" s="156"/>
      <c r="AH218" s="156"/>
      <c r="AI218" s="156"/>
      <c r="AJ218" s="156"/>
      <c r="AK218" s="156"/>
      <c r="AL218" s="156"/>
      <c r="AM218" s="156"/>
      <c r="AN218" s="156"/>
      <c r="AO218" s="156"/>
      <c r="AP218" s="156"/>
      <c r="AQ218" s="156"/>
      <c r="AR218" s="156"/>
      <c r="AS218" s="140">
        <f t="shared" si="9"/>
        <v>0</v>
      </c>
      <c r="AT218" s="140">
        <f t="shared" si="10"/>
        <v>0</v>
      </c>
      <c r="AU218" s="156"/>
      <c r="AV218" s="140">
        <f t="shared" si="11"/>
        <v>0</v>
      </c>
      <c r="AW218" s="156"/>
      <c r="AX218" s="156"/>
    </row>
    <row r="219" s="209" customFormat="1" customHeight="1" spans="1:50">
      <c r="A219" s="199" t="s">
        <v>3682</v>
      </c>
      <c r="B219" s="199" t="s">
        <v>53</v>
      </c>
      <c r="C219" s="199" t="s">
        <v>3683</v>
      </c>
      <c r="D219" s="199" t="s">
        <v>3684</v>
      </c>
      <c r="E219" s="144" t="s">
        <v>3685</v>
      </c>
      <c r="F219" s="142" t="s">
        <v>3686</v>
      </c>
      <c r="G219" s="144" t="s">
        <v>3273</v>
      </c>
      <c r="H219" s="142" t="s">
        <v>3687</v>
      </c>
      <c r="I219" s="144" t="s">
        <v>3688</v>
      </c>
      <c r="J219" s="144" t="s">
        <v>3672</v>
      </c>
      <c r="K219" s="144" t="s">
        <v>3689</v>
      </c>
      <c r="L219" s="144" t="s">
        <v>951</v>
      </c>
      <c r="M219" s="144" t="s">
        <v>3690</v>
      </c>
      <c r="N219" s="144" t="s">
        <v>3691</v>
      </c>
      <c r="O219" s="144" t="s">
        <v>3692</v>
      </c>
      <c r="P219" s="144" t="s">
        <v>3279</v>
      </c>
      <c r="Q219" s="144" t="s">
        <v>1285</v>
      </c>
      <c r="R219" s="144" t="s">
        <v>735</v>
      </c>
      <c r="S219" s="144" t="s">
        <v>450</v>
      </c>
      <c r="T219" s="142" t="s">
        <v>3693</v>
      </c>
      <c r="U219" s="144" t="s">
        <v>3694</v>
      </c>
      <c r="V219" s="144" t="s">
        <v>144</v>
      </c>
      <c r="W219" s="144" t="s">
        <v>1657</v>
      </c>
      <c r="X219" s="144" t="s">
        <v>3695</v>
      </c>
      <c r="Y219" s="144" t="s">
        <v>3696</v>
      </c>
      <c r="Z219" s="144" t="s">
        <v>2056</v>
      </c>
      <c r="AA219" s="156"/>
      <c r="AB219" s="156"/>
      <c r="AC219" s="156"/>
      <c r="AD219" s="156"/>
      <c r="AE219" s="156"/>
      <c r="AF219" s="156"/>
      <c r="AG219" s="156"/>
      <c r="AH219" s="156"/>
      <c r="AI219" s="156"/>
      <c r="AJ219" s="156"/>
      <c r="AK219" s="156"/>
      <c r="AL219" s="156"/>
      <c r="AM219" s="156"/>
      <c r="AN219" s="156"/>
      <c r="AO219" s="156"/>
      <c r="AP219" s="156"/>
      <c r="AQ219" s="156"/>
      <c r="AR219" s="156"/>
      <c r="AS219" s="140">
        <f t="shared" si="9"/>
        <v>2</v>
      </c>
      <c r="AT219" s="140">
        <f t="shared" si="10"/>
        <v>6</v>
      </c>
      <c r="AU219" s="156"/>
      <c r="AV219" s="140">
        <f t="shared" si="11"/>
        <v>0.125</v>
      </c>
      <c r="AW219" s="156"/>
      <c r="AX219" s="156"/>
    </row>
    <row r="220" s="209" customFormat="1" customHeight="1" spans="1:50">
      <c r="A220" s="199" t="s">
        <v>3697</v>
      </c>
      <c r="B220" s="199" t="s">
        <v>53</v>
      </c>
      <c r="C220" s="199" t="s">
        <v>3698</v>
      </c>
      <c r="D220" s="199" t="s">
        <v>3699</v>
      </c>
      <c r="E220" s="144"/>
      <c r="F220" s="144"/>
      <c r="G220" s="142" t="s">
        <v>3700</v>
      </c>
      <c r="H220" s="144" t="s">
        <v>3701</v>
      </c>
      <c r="I220" s="144" t="s">
        <v>3702</v>
      </c>
      <c r="J220" s="144" t="s">
        <v>3703</v>
      </c>
      <c r="K220" s="144" t="s">
        <v>3704</v>
      </c>
      <c r="L220" s="144" t="s">
        <v>3705</v>
      </c>
      <c r="M220" s="144" t="s">
        <v>3706</v>
      </c>
      <c r="N220" s="144" t="s">
        <v>1853</v>
      </c>
      <c r="O220" s="144" t="s">
        <v>3707</v>
      </c>
      <c r="P220" s="144" t="s">
        <v>3708</v>
      </c>
      <c r="Q220" s="144" t="s">
        <v>2040</v>
      </c>
      <c r="R220" s="144" t="s">
        <v>3709</v>
      </c>
      <c r="S220" s="144" t="s">
        <v>1811</v>
      </c>
      <c r="T220" s="144" t="s">
        <v>3710</v>
      </c>
      <c r="U220" s="144" t="s">
        <v>673</v>
      </c>
      <c r="V220" s="144" t="s">
        <v>2137</v>
      </c>
      <c r="W220" s="144" t="s">
        <v>2064</v>
      </c>
      <c r="X220" s="144" t="s">
        <v>3703</v>
      </c>
      <c r="Y220" s="144" t="s">
        <v>1844</v>
      </c>
      <c r="Z220" s="144" t="s">
        <v>2052</v>
      </c>
      <c r="AA220" s="156"/>
      <c r="AB220" s="156"/>
      <c r="AC220" s="156"/>
      <c r="AD220" s="156"/>
      <c r="AE220" s="156"/>
      <c r="AF220" s="156"/>
      <c r="AG220" s="156"/>
      <c r="AH220" s="156"/>
      <c r="AI220" s="156"/>
      <c r="AJ220" s="156"/>
      <c r="AK220" s="156"/>
      <c r="AL220" s="156"/>
      <c r="AM220" s="156"/>
      <c r="AN220" s="156"/>
      <c r="AO220" s="156"/>
      <c r="AP220" s="156"/>
      <c r="AQ220" s="156"/>
      <c r="AR220" s="156"/>
      <c r="AS220" s="140">
        <f t="shared" si="9"/>
        <v>2</v>
      </c>
      <c r="AT220" s="140">
        <f t="shared" si="10"/>
        <v>2</v>
      </c>
      <c r="AU220" s="156"/>
      <c r="AV220" s="140">
        <f t="shared" si="11"/>
        <v>0.25</v>
      </c>
      <c r="AW220" s="156"/>
      <c r="AX220" s="156"/>
    </row>
    <row r="221" s="209" customFormat="1" customHeight="1" spans="1:50">
      <c r="A221" s="199" t="s">
        <v>3711</v>
      </c>
      <c r="B221" s="199" t="s">
        <v>53</v>
      </c>
      <c r="C221" s="199" t="s">
        <v>3698</v>
      </c>
      <c r="D221" s="199" t="s">
        <v>3699</v>
      </c>
      <c r="E221" s="144" t="s">
        <v>1142</v>
      </c>
      <c r="F221" s="144" t="s">
        <v>3712</v>
      </c>
      <c r="G221" s="143" t="s">
        <v>1864</v>
      </c>
      <c r="H221" s="144" t="s">
        <v>3713</v>
      </c>
      <c r="I221" s="144" t="s">
        <v>886</v>
      </c>
      <c r="J221" s="144" t="s">
        <v>3714</v>
      </c>
      <c r="K221" s="144" t="s">
        <v>372</v>
      </c>
      <c r="L221" s="143" t="s">
        <v>1290</v>
      </c>
      <c r="M221" s="144" t="s">
        <v>3357</v>
      </c>
      <c r="N221" s="144" t="s">
        <v>849</v>
      </c>
      <c r="O221" s="144" t="s">
        <v>3715</v>
      </c>
      <c r="P221" s="144" t="s">
        <v>3716</v>
      </c>
      <c r="Q221" s="144" t="s">
        <v>3717</v>
      </c>
      <c r="R221" s="144" t="s">
        <v>3718</v>
      </c>
      <c r="S221" s="144" t="s">
        <v>319</v>
      </c>
      <c r="T221" s="144" t="s">
        <v>886</v>
      </c>
      <c r="U221" s="142" t="s">
        <v>3719</v>
      </c>
      <c r="V221" s="144" t="s">
        <v>3357</v>
      </c>
      <c r="W221" s="144" t="s">
        <v>3720</v>
      </c>
      <c r="X221" s="144" t="s">
        <v>3721</v>
      </c>
      <c r="Y221" s="143" t="s">
        <v>3722</v>
      </c>
      <c r="Z221" s="144" t="s">
        <v>2852</v>
      </c>
      <c r="AA221" s="156"/>
      <c r="AB221" s="156"/>
      <c r="AC221" s="156"/>
      <c r="AD221" s="156"/>
      <c r="AE221" s="156"/>
      <c r="AF221" s="156"/>
      <c r="AG221" s="156"/>
      <c r="AH221" s="156"/>
      <c r="AI221" s="156"/>
      <c r="AJ221" s="156"/>
      <c r="AK221" s="156"/>
      <c r="AL221" s="156"/>
      <c r="AM221" s="156"/>
      <c r="AN221" s="156"/>
      <c r="AO221" s="156"/>
      <c r="AP221" s="156"/>
      <c r="AQ221" s="156"/>
      <c r="AR221" s="156"/>
      <c r="AS221" s="140">
        <f t="shared" si="9"/>
        <v>3</v>
      </c>
      <c r="AT221" s="140">
        <f t="shared" si="10"/>
        <v>3</v>
      </c>
      <c r="AU221" s="156"/>
      <c r="AV221" s="140">
        <f t="shared" si="11"/>
        <v>0.625</v>
      </c>
      <c r="AW221" s="156"/>
      <c r="AX221" s="156"/>
    </row>
    <row r="222" s="209" customFormat="1" customHeight="1" spans="1:50">
      <c r="A222" s="199" t="s">
        <v>3723</v>
      </c>
      <c r="B222" s="199" t="s">
        <v>53</v>
      </c>
      <c r="C222" s="199" t="s">
        <v>3698</v>
      </c>
      <c r="D222" s="199" t="s">
        <v>3724</v>
      </c>
      <c r="E222" s="144" t="s">
        <v>3725</v>
      </c>
      <c r="F222" s="143" t="s">
        <v>3726</v>
      </c>
      <c r="G222" s="143"/>
      <c r="H222" s="143"/>
      <c r="I222" s="144" t="s">
        <v>2116</v>
      </c>
      <c r="J222" s="144" t="s">
        <v>3727</v>
      </c>
      <c r="K222" s="144" t="s">
        <v>3728</v>
      </c>
      <c r="L222" s="143"/>
      <c r="M222" s="144" t="s">
        <v>3344</v>
      </c>
      <c r="N222" s="144" t="s">
        <v>2706</v>
      </c>
      <c r="O222" s="142" t="s">
        <v>3729</v>
      </c>
      <c r="P222" s="143" t="s">
        <v>3730</v>
      </c>
      <c r="Q222" s="144" t="s">
        <v>2327</v>
      </c>
      <c r="R222" s="142" t="s">
        <v>2676</v>
      </c>
      <c r="S222" s="144" t="s">
        <v>3731</v>
      </c>
      <c r="T222" s="142" t="s">
        <v>3732</v>
      </c>
      <c r="U222" s="144" t="s">
        <v>882</v>
      </c>
      <c r="V222" s="144" t="s">
        <v>3733</v>
      </c>
      <c r="W222" s="144" t="s">
        <v>1810</v>
      </c>
      <c r="X222" s="143"/>
      <c r="Y222" s="144" t="s">
        <v>3734</v>
      </c>
      <c r="Z222" s="142" t="s">
        <v>3735</v>
      </c>
      <c r="AA222" s="156"/>
      <c r="AB222" s="156"/>
      <c r="AC222" s="156"/>
      <c r="AD222" s="156"/>
      <c r="AE222" s="156"/>
      <c r="AF222" s="156"/>
      <c r="AG222" s="156"/>
      <c r="AH222" s="156"/>
      <c r="AI222" s="156"/>
      <c r="AJ222" s="156"/>
      <c r="AK222" s="156"/>
      <c r="AL222" s="156"/>
      <c r="AM222" s="156"/>
      <c r="AN222" s="156"/>
      <c r="AO222" s="156"/>
      <c r="AP222" s="156"/>
      <c r="AQ222" s="156"/>
      <c r="AR222" s="156"/>
      <c r="AS222" s="140">
        <f t="shared" si="9"/>
        <v>10</v>
      </c>
      <c r="AT222" s="140">
        <f t="shared" si="10"/>
        <v>10</v>
      </c>
      <c r="AU222" s="156"/>
      <c r="AV222" s="140">
        <f t="shared" si="11"/>
        <v>1.75</v>
      </c>
      <c r="AW222" s="156"/>
      <c r="AX222" s="156"/>
    </row>
    <row r="223" s="209" customFormat="1" customHeight="1" spans="1:50">
      <c r="A223" s="199" t="s">
        <v>3736</v>
      </c>
      <c r="B223" s="199" t="s">
        <v>53</v>
      </c>
      <c r="C223" s="199" t="s">
        <v>3737</v>
      </c>
      <c r="D223" s="199" t="s">
        <v>3738</v>
      </c>
      <c r="E223" s="144"/>
      <c r="F223" s="144"/>
      <c r="G223" s="144"/>
      <c r="H223" s="144"/>
      <c r="I223" s="144"/>
      <c r="J223" s="144"/>
      <c r="K223" s="144"/>
      <c r="L223" s="144"/>
      <c r="M223" s="144"/>
      <c r="N223" s="142" t="s">
        <v>3739</v>
      </c>
      <c r="O223" s="143" t="s">
        <v>924</v>
      </c>
      <c r="P223" s="143" t="s">
        <v>3740</v>
      </c>
      <c r="Q223" s="144" t="s">
        <v>3741</v>
      </c>
      <c r="R223" s="144" t="s">
        <v>735</v>
      </c>
      <c r="S223" s="144" t="s">
        <v>3742</v>
      </c>
      <c r="T223" s="144" t="s">
        <v>3743</v>
      </c>
      <c r="U223" s="144" t="s">
        <v>581</v>
      </c>
      <c r="V223" s="144" t="s">
        <v>3744</v>
      </c>
      <c r="W223" s="144" t="s">
        <v>3745</v>
      </c>
      <c r="X223" s="143" t="s">
        <v>159</v>
      </c>
      <c r="Y223" s="144" t="s">
        <v>1831</v>
      </c>
      <c r="Z223" s="144" t="s">
        <v>1809</v>
      </c>
      <c r="AA223" s="156"/>
      <c r="AB223" s="156"/>
      <c r="AC223" s="156"/>
      <c r="AD223" s="156"/>
      <c r="AE223" s="156"/>
      <c r="AF223" s="156"/>
      <c r="AG223" s="156"/>
      <c r="AH223" s="156"/>
      <c r="AI223" s="156"/>
      <c r="AJ223" s="156"/>
      <c r="AK223" s="156"/>
      <c r="AL223" s="156"/>
      <c r="AM223" s="156"/>
      <c r="AN223" s="156"/>
      <c r="AO223" s="156"/>
      <c r="AP223" s="156"/>
      <c r="AQ223" s="156"/>
      <c r="AR223" s="156"/>
      <c r="AS223" s="140">
        <f t="shared" si="9"/>
        <v>0</v>
      </c>
      <c r="AT223" s="140">
        <f t="shared" si="10"/>
        <v>0</v>
      </c>
      <c r="AU223" s="156"/>
      <c r="AV223" s="140">
        <f t="shared" si="11"/>
        <v>0</v>
      </c>
      <c r="AW223" s="156"/>
      <c r="AX223" s="156"/>
    </row>
    <row r="224" s="209" customFormat="1" customHeight="1" spans="1:50">
      <c r="A224" s="199" t="s">
        <v>3746</v>
      </c>
      <c r="B224" s="199" t="s">
        <v>53</v>
      </c>
      <c r="C224" s="199" t="s">
        <v>3737</v>
      </c>
      <c r="D224" s="199" t="s">
        <v>3747</v>
      </c>
      <c r="E224" s="144" t="s">
        <v>3748</v>
      </c>
      <c r="F224" s="144" t="s">
        <v>3749</v>
      </c>
      <c r="G224" s="144" t="s">
        <v>3750</v>
      </c>
      <c r="H224" s="144" t="s">
        <v>3751</v>
      </c>
      <c r="I224" s="144" t="s">
        <v>495</v>
      </c>
      <c r="J224" s="144" t="s">
        <v>3752</v>
      </c>
      <c r="K224" s="144" t="s">
        <v>3753</v>
      </c>
      <c r="L224" s="143"/>
      <c r="M224" s="144" t="s">
        <v>3754</v>
      </c>
      <c r="N224" s="144" t="s">
        <v>3755</v>
      </c>
      <c r="O224" s="144" t="s">
        <v>3756</v>
      </c>
      <c r="P224" s="144" t="s">
        <v>3757</v>
      </c>
      <c r="Q224" s="144" t="s">
        <v>3758</v>
      </c>
      <c r="R224" s="144" t="s">
        <v>3759</v>
      </c>
      <c r="S224" s="144" t="s">
        <v>3760</v>
      </c>
      <c r="T224" s="144" t="s">
        <v>3229</v>
      </c>
      <c r="U224" s="144" t="s">
        <v>3761</v>
      </c>
      <c r="V224" s="144" t="s">
        <v>3762</v>
      </c>
      <c r="W224" s="144" t="s">
        <v>274</v>
      </c>
      <c r="X224" s="143" t="s">
        <v>3763</v>
      </c>
      <c r="Y224" s="144" t="s">
        <v>3764</v>
      </c>
      <c r="Z224" s="144" t="s">
        <v>3765</v>
      </c>
      <c r="AA224" s="156"/>
      <c r="AB224" s="156"/>
      <c r="AC224" s="156"/>
      <c r="AD224" s="156"/>
      <c r="AE224" s="156"/>
      <c r="AF224" s="156"/>
      <c r="AG224" s="156"/>
      <c r="AH224" s="156"/>
      <c r="AI224" s="156"/>
      <c r="AJ224" s="156"/>
      <c r="AK224" s="156"/>
      <c r="AL224" s="156"/>
      <c r="AM224" s="156"/>
      <c r="AN224" s="156"/>
      <c r="AO224" s="156"/>
      <c r="AP224" s="156"/>
      <c r="AQ224" s="156"/>
      <c r="AR224" s="156"/>
      <c r="AS224" s="140">
        <f t="shared" si="9"/>
        <v>6</v>
      </c>
      <c r="AT224" s="140">
        <f t="shared" si="10"/>
        <v>6</v>
      </c>
      <c r="AU224" s="156"/>
      <c r="AV224" s="140">
        <f t="shared" si="11"/>
        <v>0.875</v>
      </c>
      <c r="AW224" s="156"/>
      <c r="AX224" s="156"/>
    </row>
    <row r="225" s="209" customFormat="1" customHeight="1" spans="1:50">
      <c r="A225" s="199" t="s">
        <v>3766</v>
      </c>
      <c r="B225" s="199" t="s">
        <v>53</v>
      </c>
      <c r="C225" s="199" t="s">
        <v>3767</v>
      </c>
      <c r="D225" s="199" t="s">
        <v>3768</v>
      </c>
      <c r="E225" s="144" t="s">
        <v>3769</v>
      </c>
      <c r="F225" s="144" t="s">
        <v>158</v>
      </c>
      <c r="G225" s="143" t="s">
        <v>3323</v>
      </c>
      <c r="H225" s="144" t="s">
        <v>3770</v>
      </c>
      <c r="I225" s="144" t="s">
        <v>3771</v>
      </c>
      <c r="J225" s="144" t="s">
        <v>3772</v>
      </c>
      <c r="K225" s="144" t="s">
        <v>1948</v>
      </c>
      <c r="L225" s="144" t="s">
        <v>3532</v>
      </c>
      <c r="M225" s="144" t="s">
        <v>3773</v>
      </c>
      <c r="N225" s="144" t="s">
        <v>2412</v>
      </c>
      <c r="O225" s="144" t="s">
        <v>3774</v>
      </c>
      <c r="P225" s="144" t="s">
        <v>3775</v>
      </c>
      <c r="Q225" s="143" t="s">
        <v>3776</v>
      </c>
      <c r="R225" s="144" t="s">
        <v>1829</v>
      </c>
      <c r="S225" s="143" t="s">
        <v>2412</v>
      </c>
      <c r="T225" s="143" t="s">
        <v>3777</v>
      </c>
      <c r="U225" s="144" t="s">
        <v>3772</v>
      </c>
      <c r="V225" s="144" t="s">
        <v>528</v>
      </c>
      <c r="W225" s="144" t="s">
        <v>3443</v>
      </c>
      <c r="X225" s="144" t="s">
        <v>3779</v>
      </c>
      <c r="Y225" s="143" t="s">
        <v>3763</v>
      </c>
      <c r="Z225" s="143"/>
      <c r="AA225" s="156"/>
      <c r="AB225" s="156"/>
      <c r="AC225" s="156"/>
      <c r="AD225" s="156"/>
      <c r="AE225" s="156"/>
      <c r="AF225" s="156"/>
      <c r="AG225" s="156"/>
      <c r="AH225" s="156"/>
      <c r="AI225" s="156"/>
      <c r="AJ225" s="156"/>
      <c r="AK225" s="156"/>
      <c r="AL225" s="156"/>
      <c r="AM225" s="156"/>
      <c r="AN225" s="156"/>
      <c r="AO225" s="156"/>
      <c r="AP225" s="156"/>
      <c r="AQ225" s="156"/>
      <c r="AR225" s="156"/>
      <c r="AS225" s="140">
        <f t="shared" si="9"/>
        <v>3</v>
      </c>
      <c r="AT225" s="140">
        <f t="shared" si="10"/>
        <v>7</v>
      </c>
      <c r="AU225" s="156"/>
      <c r="AV225" s="140">
        <f t="shared" si="11"/>
        <v>0.25</v>
      </c>
      <c r="AW225" s="156"/>
      <c r="AX225" s="156"/>
    </row>
    <row r="226" s="209" customFormat="1" customHeight="1" spans="1:50">
      <c r="A226" s="199" t="s">
        <v>3780</v>
      </c>
      <c r="B226" s="199" t="s">
        <v>53</v>
      </c>
      <c r="C226" s="199" t="s">
        <v>3767</v>
      </c>
      <c r="D226" s="199" t="s">
        <v>3699</v>
      </c>
      <c r="E226" s="144" t="s">
        <v>3781</v>
      </c>
      <c r="F226" s="144" t="s">
        <v>1808</v>
      </c>
      <c r="G226" s="144" t="s">
        <v>382</v>
      </c>
      <c r="H226" s="144" t="s">
        <v>2863</v>
      </c>
      <c r="I226" s="144" t="s">
        <v>3782</v>
      </c>
      <c r="J226" s="144" t="s">
        <v>3783</v>
      </c>
      <c r="K226" s="144" t="s">
        <v>1809</v>
      </c>
      <c r="L226" s="144" t="s">
        <v>3784</v>
      </c>
      <c r="M226" s="144" t="s">
        <v>3785</v>
      </c>
      <c r="N226" s="144" t="s">
        <v>1853</v>
      </c>
      <c r="O226" s="144" t="s">
        <v>3720</v>
      </c>
      <c r="P226" s="144" t="s">
        <v>2815</v>
      </c>
      <c r="Q226" s="143" t="s">
        <v>3786</v>
      </c>
      <c r="R226" s="144" t="s">
        <v>392</v>
      </c>
      <c r="S226" s="142" t="s">
        <v>3719</v>
      </c>
      <c r="T226" s="144" t="s">
        <v>2039</v>
      </c>
      <c r="U226" s="144" t="s">
        <v>683</v>
      </c>
      <c r="V226" s="144" t="s">
        <v>2037</v>
      </c>
      <c r="W226" s="144" t="s">
        <v>3787</v>
      </c>
      <c r="X226" s="144" t="s">
        <v>3788</v>
      </c>
      <c r="Y226" s="144" t="s">
        <v>2856</v>
      </c>
      <c r="Z226" s="144" t="s">
        <v>3789</v>
      </c>
      <c r="AA226" s="156"/>
      <c r="AB226" s="156"/>
      <c r="AC226" s="156"/>
      <c r="AD226" s="156"/>
      <c r="AE226" s="156"/>
      <c r="AF226" s="156"/>
      <c r="AG226" s="156"/>
      <c r="AH226" s="156"/>
      <c r="AI226" s="156"/>
      <c r="AJ226" s="156"/>
      <c r="AK226" s="156"/>
      <c r="AL226" s="156"/>
      <c r="AM226" s="156"/>
      <c r="AN226" s="156"/>
      <c r="AO226" s="156"/>
      <c r="AP226" s="156"/>
      <c r="AQ226" s="156"/>
      <c r="AR226" s="156"/>
      <c r="AS226" s="140">
        <f t="shared" si="9"/>
        <v>0</v>
      </c>
      <c r="AT226" s="140">
        <f t="shared" si="10"/>
        <v>1</v>
      </c>
      <c r="AU226" s="156"/>
      <c r="AV226" s="140">
        <f t="shared" si="11"/>
        <v>0</v>
      </c>
      <c r="AW226" s="156"/>
      <c r="AX226" s="156"/>
    </row>
    <row r="227" s="209" customFormat="1" customHeight="1" spans="1:50">
      <c r="A227" s="199" t="s">
        <v>3790</v>
      </c>
      <c r="B227" s="199" t="s">
        <v>53</v>
      </c>
      <c r="C227" s="199" t="s">
        <v>3767</v>
      </c>
      <c r="D227" s="199" t="s">
        <v>3747</v>
      </c>
      <c r="E227" s="144" t="s">
        <v>1852</v>
      </c>
      <c r="F227" s="144" t="s">
        <v>3791</v>
      </c>
      <c r="G227" s="143" t="s">
        <v>3792</v>
      </c>
      <c r="H227" s="144" t="s">
        <v>3144</v>
      </c>
      <c r="I227" s="144" t="s">
        <v>2062</v>
      </c>
      <c r="J227" s="143" t="s">
        <v>3793</v>
      </c>
      <c r="K227" s="144" t="s">
        <v>2280</v>
      </c>
      <c r="L227" s="144" t="s">
        <v>1138</v>
      </c>
      <c r="M227" s="144" t="s">
        <v>2055</v>
      </c>
      <c r="N227" s="144" t="s">
        <v>3794</v>
      </c>
      <c r="O227" s="144" t="s">
        <v>3795</v>
      </c>
      <c r="P227" s="144" t="s">
        <v>1852</v>
      </c>
      <c r="Q227" s="144" t="s">
        <v>943</v>
      </c>
      <c r="R227" s="144" t="s">
        <v>3795</v>
      </c>
      <c r="S227" s="143" t="s">
        <v>1706</v>
      </c>
      <c r="T227" s="143" t="s">
        <v>2853</v>
      </c>
      <c r="U227" s="144" t="s">
        <v>3796</v>
      </c>
      <c r="V227" s="144" t="s">
        <v>3798</v>
      </c>
      <c r="W227" s="143" t="s">
        <v>3799</v>
      </c>
      <c r="X227" s="143" t="s">
        <v>3800</v>
      </c>
      <c r="Y227" s="144" t="s">
        <v>2811</v>
      </c>
      <c r="Z227" s="143" t="s">
        <v>3801</v>
      </c>
      <c r="AA227" s="156"/>
      <c r="AB227" s="156"/>
      <c r="AC227" s="156"/>
      <c r="AD227" s="156"/>
      <c r="AE227" s="156"/>
      <c r="AF227" s="156"/>
      <c r="AG227" s="156"/>
      <c r="AH227" s="156"/>
      <c r="AI227" s="156"/>
      <c r="AJ227" s="156"/>
      <c r="AK227" s="156"/>
      <c r="AL227" s="156"/>
      <c r="AM227" s="156"/>
      <c r="AN227" s="156"/>
      <c r="AO227" s="156"/>
      <c r="AP227" s="156"/>
      <c r="AQ227" s="156"/>
      <c r="AR227" s="156"/>
      <c r="AS227" s="140">
        <f t="shared" si="9"/>
        <v>7</v>
      </c>
      <c r="AT227" s="140">
        <f t="shared" si="10"/>
        <v>9</v>
      </c>
      <c r="AU227" s="156"/>
      <c r="AV227" s="140">
        <f t="shared" si="11"/>
        <v>1.25</v>
      </c>
      <c r="AW227" s="156"/>
      <c r="AX227" s="156"/>
    </row>
    <row r="228" s="209" customFormat="1" customHeight="1" spans="1:50">
      <c r="A228" s="199" t="s">
        <v>3802</v>
      </c>
      <c r="B228" s="199" t="s">
        <v>53</v>
      </c>
      <c r="C228" s="199" t="s">
        <v>3767</v>
      </c>
      <c r="D228" s="199" t="s">
        <v>3699</v>
      </c>
      <c r="E228" s="144" t="s">
        <v>455</v>
      </c>
      <c r="F228" s="144" t="s">
        <v>3803</v>
      </c>
      <c r="G228" s="144" t="s">
        <v>2137</v>
      </c>
      <c r="H228" s="144" t="s">
        <v>2863</v>
      </c>
      <c r="I228" s="144" t="s">
        <v>2055</v>
      </c>
      <c r="J228" s="144" t="s">
        <v>943</v>
      </c>
      <c r="K228" s="144" t="s">
        <v>3365</v>
      </c>
      <c r="L228" s="144" t="s">
        <v>1811</v>
      </c>
      <c r="M228" s="143" t="s">
        <v>1708</v>
      </c>
      <c r="N228" s="144" t="s">
        <v>2913</v>
      </c>
      <c r="O228" s="144" t="s">
        <v>1799</v>
      </c>
      <c r="P228" s="144" t="s">
        <v>3804</v>
      </c>
      <c r="Q228" s="144" t="s">
        <v>3794</v>
      </c>
      <c r="R228" s="144" t="s">
        <v>943</v>
      </c>
      <c r="S228" s="144" t="s">
        <v>3516</v>
      </c>
      <c r="T228" s="144" t="s">
        <v>2040</v>
      </c>
      <c r="U228" s="144" t="s">
        <v>3805</v>
      </c>
      <c r="V228" s="144" t="s">
        <v>2055</v>
      </c>
      <c r="W228" s="144" t="s">
        <v>1182</v>
      </c>
      <c r="X228" s="144" t="s">
        <v>411</v>
      </c>
      <c r="Y228" s="144" t="s">
        <v>917</v>
      </c>
      <c r="Z228" s="144" t="s">
        <v>1080</v>
      </c>
      <c r="AA228" s="156"/>
      <c r="AB228" s="156"/>
      <c r="AC228" s="156"/>
      <c r="AD228" s="156"/>
      <c r="AE228" s="156"/>
      <c r="AF228" s="156"/>
      <c r="AG228" s="156"/>
      <c r="AH228" s="156"/>
      <c r="AI228" s="156"/>
      <c r="AJ228" s="156"/>
      <c r="AK228" s="156"/>
      <c r="AL228" s="156"/>
      <c r="AM228" s="156"/>
      <c r="AN228" s="156"/>
      <c r="AO228" s="156"/>
      <c r="AP228" s="156"/>
      <c r="AQ228" s="156"/>
      <c r="AR228" s="156"/>
      <c r="AS228" s="140">
        <f t="shared" si="9"/>
        <v>0</v>
      </c>
      <c r="AT228" s="140">
        <f t="shared" si="10"/>
        <v>1</v>
      </c>
      <c r="AU228" s="156"/>
      <c r="AV228" s="140">
        <f t="shared" si="11"/>
        <v>0</v>
      </c>
      <c r="AW228" s="156"/>
      <c r="AX228" s="156"/>
    </row>
    <row r="229" s="209" customFormat="1" customHeight="1" spans="1:50">
      <c r="A229" s="199" t="s">
        <v>3806</v>
      </c>
      <c r="B229" s="199" t="s">
        <v>53</v>
      </c>
      <c r="C229" s="199" t="s">
        <v>3767</v>
      </c>
      <c r="D229" s="199" t="s">
        <v>3699</v>
      </c>
      <c r="E229" s="144" t="s">
        <v>3807</v>
      </c>
      <c r="F229" s="144" t="s">
        <v>3808</v>
      </c>
      <c r="G229" s="144" t="s">
        <v>3809</v>
      </c>
      <c r="H229" s="144" t="s">
        <v>2011</v>
      </c>
      <c r="I229" s="144" t="s">
        <v>3810</v>
      </c>
      <c r="J229" s="144" t="s">
        <v>3811</v>
      </c>
      <c r="K229" s="144" t="s">
        <v>3812</v>
      </c>
      <c r="L229" s="144" t="s">
        <v>3813</v>
      </c>
      <c r="M229" s="144" t="s">
        <v>3814</v>
      </c>
      <c r="N229" s="144" t="s">
        <v>3815</v>
      </c>
      <c r="O229" s="143"/>
      <c r="P229" s="144" t="s">
        <v>3816</v>
      </c>
      <c r="Q229" s="144" t="s">
        <v>3817</v>
      </c>
      <c r="R229" s="144" t="s">
        <v>3818</v>
      </c>
      <c r="S229" s="143" t="s">
        <v>3819</v>
      </c>
      <c r="T229" s="144" t="s">
        <v>1800</v>
      </c>
      <c r="U229" s="144" t="s">
        <v>3820</v>
      </c>
      <c r="V229" s="143" t="s">
        <v>1955</v>
      </c>
      <c r="W229" s="144" t="s">
        <v>3821</v>
      </c>
      <c r="X229" s="144" t="s">
        <v>3822</v>
      </c>
      <c r="Y229" s="144" t="s">
        <v>3823</v>
      </c>
      <c r="Z229" s="144" t="s">
        <v>3601</v>
      </c>
      <c r="AA229" s="156"/>
      <c r="AB229" s="156"/>
      <c r="AC229" s="156"/>
      <c r="AD229" s="156"/>
      <c r="AE229" s="156"/>
      <c r="AF229" s="156"/>
      <c r="AG229" s="156"/>
      <c r="AH229" s="156"/>
      <c r="AI229" s="156"/>
      <c r="AJ229" s="156"/>
      <c r="AK229" s="156"/>
      <c r="AL229" s="156"/>
      <c r="AM229" s="156"/>
      <c r="AN229" s="156"/>
      <c r="AO229" s="156"/>
      <c r="AP229" s="156"/>
      <c r="AQ229" s="156"/>
      <c r="AR229" s="156"/>
      <c r="AS229" s="140">
        <f t="shared" si="9"/>
        <v>2</v>
      </c>
      <c r="AT229" s="140">
        <f t="shared" si="10"/>
        <v>8</v>
      </c>
      <c r="AU229" s="156"/>
      <c r="AV229" s="140">
        <f t="shared" si="11"/>
        <v>0.125</v>
      </c>
      <c r="AW229" s="156"/>
      <c r="AX229" s="156"/>
    </row>
    <row r="230" s="209" customFormat="1" customHeight="1" spans="1:50">
      <c r="A230" s="199" t="s">
        <v>3824</v>
      </c>
      <c r="B230" s="199" t="s">
        <v>53</v>
      </c>
      <c r="C230" s="199" t="s">
        <v>3825</v>
      </c>
      <c r="D230" s="199" t="s">
        <v>3826</v>
      </c>
      <c r="E230" s="144" t="s">
        <v>322</v>
      </c>
      <c r="F230" s="144" t="s">
        <v>951</v>
      </c>
      <c r="G230" s="144" t="s">
        <v>3827</v>
      </c>
      <c r="H230" s="144" t="s">
        <v>456</v>
      </c>
      <c r="I230" s="144" t="s">
        <v>3828</v>
      </c>
      <c r="J230" s="144" t="s">
        <v>3795</v>
      </c>
      <c r="K230" s="144" t="s">
        <v>3829</v>
      </c>
      <c r="L230" s="144" t="s">
        <v>3830</v>
      </c>
      <c r="M230" s="144" t="s">
        <v>3831</v>
      </c>
      <c r="N230" s="144" t="s">
        <v>2412</v>
      </c>
      <c r="O230" s="144" t="s">
        <v>3774</v>
      </c>
      <c r="P230" s="144" t="s">
        <v>639</v>
      </c>
      <c r="Q230" s="144" t="s">
        <v>3776</v>
      </c>
      <c r="R230" s="144" t="s">
        <v>1829</v>
      </c>
      <c r="S230" s="144" t="s">
        <v>2412</v>
      </c>
      <c r="T230" s="144" t="s">
        <v>3832</v>
      </c>
      <c r="U230" s="144" t="s">
        <v>3833</v>
      </c>
      <c r="V230" s="144" t="s">
        <v>3601</v>
      </c>
      <c r="W230" s="144" t="s">
        <v>3443</v>
      </c>
      <c r="X230" s="144" t="s">
        <v>3834</v>
      </c>
      <c r="Y230" s="144" t="s">
        <v>3835</v>
      </c>
      <c r="Z230" s="144" t="s">
        <v>3836</v>
      </c>
      <c r="AA230" s="156"/>
      <c r="AB230" s="156"/>
      <c r="AC230" s="156"/>
      <c r="AD230" s="156"/>
      <c r="AE230" s="156"/>
      <c r="AF230" s="156"/>
      <c r="AG230" s="156"/>
      <c r="AH230" s="156"/>
      <c r="AI230" s="156"/>
      <c r="AJ230" s="156"/>
      <c r="AK230" s="156"/>
      <c r="AL230" s="156"/>
      <c r="AM230" s="156"/>
      <c r="AN230" s="156"/>
      <c r="AO230" s="156"/>
      <c r="AP230" s="156"/>
      <c r="AQ230" s="156"/>
      <c r="AR230" s="156"/>
      <c r="AS230" s="140">
        <f t="shared" si="9"/>
        <v>3</v>
      </c>
      <c r="AT230" s="140">
        <f t="shared" si="10"/>
        <v>6</v>
      </c>
      <c r="AU230" s="156"/>
      <c r="AV230" s="140">
        <f t="shared" si="11"/>
        <v>0.25</v>
      </c>
      <c r="AW230" s="156"/>
      <c r="AX230" s="156"/>
    </row>
    <row r="231" s="209" customFormat="1" customHeight="1" spans="1:50">
      <c r="A231" s="199" t="s">
        <v>3837</v>
      </c>
      <c r="B231" s="199" t="s">
        <v>53</v>
      </c>
      <c r="C231" s="199" t="s">
        <v>3825</v>
      </c>
      <c r="D231" s="199" t="s">
        <v>3838</v>
      </c>
      <c r="E231" s="144"/>
      <c r="F231" s="144"/>
      <c r="G231" s="144"/>
      <c r="H231" s="144"/>
      <c r="I231" s="144"/>
      <c r="J231" s="144"/>
      <c r="K231" s="144"/>
      <c r="L231" s="142" t="s">
        <v>3839</v>
      </c>
      <c r="M231" s="143" t="s">
        <v>3840</v>
      </c>
      <c r="N231" s="143" t="s">
        <v>3841</v>
      </c>
      <c r="O231" s="143" t="s">
        <v>3842</v>
      </c>
      <c r="P231" s="144" t="s">
        <v>2811</v>
      </c>
      <c r="Q231" s="144" t="s">
        <v>2878</v>
      </c>
      <c r="R231" s="144" t="s">
        <v>3843</v>
      </c>
      <c r="S231" s="144" t="s">
        <v>842</v>
      </c>
      <c r="T231" s="143" t="s">
        <v>3844</v>
      </c>
      <c r="U231" s="144" t="s">
        <v>3845</v>
      </c>
      <c r="V231" s="144" t="s">
        <v>318</v>
      </c>
      <c r="W231" s="144" t="s">
        <v>3846</v>
      </c>
      <c r="X231" s="144" t="s">
        <v>950</v>
      </c>
      <c r="Y231" s="144" t="s">
        <v>1657</v>
      </c>
      <c r="Z231" s="144" t="s">
        <v>3788</v>
      </c>
      <c r="AA231" s="156"/>
      <c r="AB231" s="156"/>
      <c r="AC231" s="156"/>
      <c r="AD231" s="156"/>
      <c r="AE231" s="156"/>
      <c r="AF231" s="156"/>
      <c r="AG231" s="156"/>
      <c r="AH231" s="156"/>
      <c r="AI231" s="156"/>
      <c r="AJ231" s="156"/>
      <c r="AK231" s="156"/>
      <c r="AL231" s="156"/>
      <c r="AM231" s="156"/>
      <c r="AN231" s="156"/>
      <c r="AO231" s="156"/>
      <c r="AP231" s="156"/>
      <c r="AQ231" s="156"/>
      <c r="AR231" s="156"/>
      <c r="AS231" s="140">
        <f t="shared" si="9"/>
        <v>1</v>
      </c>
      <c r="AT231" s="140">
        <f t="shared" si="10"/>
        <v>3</v>
      </c>
      <c r="AU231" s="156"/>
      <c r="AV231" s="140">
        <f t="shared" si="11"/>
        <v>0.125</v>
      </c>
      <c r="AW231" s="156"/>
      <c r="AX231" s="156"/>
    </row>
    <row r="232" s="209" customFormat="1" customHeight="1" spans="1:50">
      <c r="A232" s="199" t="s">
        <v>3847</v>
      </c>
      <c r="B232" s="199" t="s">
        <v>53</v>
      </c>
      <c r="C232" s="199" t="s">
        <v>3825</v>
      </c>
      <c r="D232" s="199" t="s">
        <v>3838</v>
      </c>
      <c r="E232" s="144" t="s">
        <v>3848</v>
      </c>
      <c r="F232" s="144" t="s">
        <v>3849</v>
      </c>
      <c r="G232" s="144" t="s">
        <v>3850</v>
      </c>
      <c r="H232" s="144" t="s">
        <v>3851</v>
      </c>
      <c r="I232" s="144" t="s">
        <v>3852</v>
      </c>
      <c r="J232" s="144" t="s">
        <v>3853</v>
      </c>
      <c r="K232" s="144" t="s">
        <v>3854</v>
      </c>
      <c r="L232" s="144" t="s">
        <v>3855</v>
      </c>
      <c r="M232" s="144" t="s">
        <v>3856</v>
      </c>
      <c r="N232" s="144" t="s">
        <v>2051</v>
      </c>
      <c r="O232" s="144" t="s">
        <v>3857</v>
      </c>
      <c r="P232" s="144" t="s">
        <v>1844</v>
      </c>
      <c r="Q232" s="143" t="s">
        <v>510</v>
      </c>
      <c r="R232" s="144" t="s">
        <v>3858</v>
      </c>
      <c r="S232" s="144" t="s">
        <v>837</v>
      </c>
      <c r="T232" s="144" t="s">
        <v>280</v>
      </c>
      <c r="U232" s="144" t="s">
        <v>3793</v>
      </c>
      <c r="V232" s="144" t="s">
        <v>3859</v>
      </c>
      <c r="W232" s="144" t="s">
        <v>3860</v>
      </c>
      <c r="X232" s="144" t="s">
        <v>3861</v>
      </c>
      <c r="Y232" s="144" t="s">
        <v>3862</v>
      </c>
      <c r="Z232" s="144" t="s">
        <v>3863</v>
      </c>
      <c r="AA232" s="156"/>
      <c r="AB232" s="156"/>
      <c r="AC232" s="156"/>
      <c r="AD232" s="156"/>
      <c r="AE232" s="156"/>
      <c r="AF232" s="156"/>
      <c r="AG232" s="156"/>
      <c r="AH232" s="156"/>
      <c r="AI232" s="156"/>
      <c r="AJ232" s="156"/>
      <c r="AK232" s="156"/>
      <c r="AL232" s="156"/>
      <c r="AM232" s="156"/>
      <c r="AN232" s="156"/>
      <c r="AO232" s="156"/>
      <c r="AP232" s="156"/>
      <c r="AQ232" s="156"/>
      <c r="AR232" s="156"/>
      <c r="AS232" s="140">
        <f t="shared" si="9"/>
        <v>3</v>
      </c>
      <c r="AT232" s="140">
        <f t="shared" si="10"/>
        <v>5</v>
      </c>
      <c r="AU232" s="156"/>
      <c r="AV232" s="140">
        <f t="shared" si="11"/>
        <v>0.25</v>
      </c>
      <c r="AW232" s="156"/>
      <c r="AX232" s="156"/>
    </row>
    <row r="233" s="209" customFormat="1" customHeight="1" spans="1:50">
      <c r="A233" s="199" t="s">
        <v>3864</v>
      </c>
      <c r="B233" s="199" t="s">
        <v>53</v>
      </c>
      <c r="C233" s="199" t="s">
        <v>3865</v>
      </c>
      <c r="D233" s="199" t="s">
        <v>3866</v>
      </c>
      <c r="E233" s="144" t="s">
        <v>3867</v>
      </c>
      <c r="F233" s="144" t="s">
        <v>3868</v>
      </c>
      <c r="G233" s="143"/>
      <c r="H233" s="144" t="s">
        <v>441</v>
      </c>
      <c r="I233" s="144" t="s">
        <v>1012</v>
      </c>
      <c r="J233" s="144" t="s">
        <v>673</v>
      </c>
      <c r="K233" s="143" t="s">
        <v>3869</v>
      </c>
      <c r="L233" s="144" t="s">
        <v>3870</v>
      </c>
      <c r="M233" s="144" t="s">
        <v>3818</v>
      </c>
      <c r="N233" s="144" t="s">
        <v>3800</v>
      </c>
      <c r="O233" s="143"/>
      <c r="P233" s="144" t="s">
        <v>3871</v>
      </c>
      <c r="Q233" s="144" t="s">
        <v>2057</v>
      </c>
      <c r="R233" s="144" t="s">
        <v>3872</v>
      </c>
      <c r="S233" s="144" t="s">
        <v>3170</v>
      </c>
      <c r="T233" s="143" t="s">
        <v>3873</v>
      </c>
      <c r="U233" s="144" t="s">
        <v>424</v>
      </c>
      <c r="V233" s="144" t="s">
        <v>3874</v>
      </c>
      <c r="W233" s="143" t="s">
        <v>1955</v>
      </c>
      <c r="X233" s="144" t="s">
        <v>2035</v>
      </c>
      <c r="Y233" s="144" t="s">
        <v>3875</v>
      </c>
      <c r="Z233" s="143" t="s">
        <v>72</v>
      </c>
      <c r="AA233" s="156"/>
      <c r="AB233" s="156"/>
      <c r="AC233" s="156"/>
      <c r="AD233" s="156"/>
      <c r="AE233" s="156"/>
      <c r="AF233" s="156"/>
      <c r="AG233" s="156"/>
      <c r="AH233" s="156"/>
      <c r="AI233" s="156"/>
      <c r="AJ233" s="156"/>
      <c r="AK233" s="156"/>
      <c r="AL233" s="156"/>
      <c r="AM233" s="156"/>
      <c r="AN233" s="156"/>
      <c r="AO233" s="156"/>
      <c r="AP233" s="156"/>
      <c r="AQ233" s="156"/>
      <c r="AR233" s="156"/>
      <c r="AS233" s="140">
        <f t="shared" si="9"/>
        <v>3</v>
      </c>
      <c r="AT233" s="140">
        <f t="shared" si="10"/>
        <v>6</v>
      </c>
      <c r="AU233" s="156"/>
      <c r="AV233" s="140">
        <f t="shared" si="11"/>
        <v>0.25</v>
      </c>
      <c r="AW233" s="156"/>
      <c r="AX233" s="156"/>
    </row>
    <row r="234" s="209" customFormat="1" customHeight="1" spans="1:50">
      <c r="A234" s="199" t="s">
        <v>3876</v>
      </c>
      <c r="B234" s="199" t="s">
        <v>53</v>
      </c>
      <c r="C234" s="199" t="s">
        <v>3865</v>
      </c>
      <c r="D234" s="199" t="s">
        <v>3877</v>
      </c>
      <c r="E234" s="144" t="s">
        <v>3878</v>
      </c>
      <c r="F234" s="144" t="s">
        <v>3879</v>
      </c>
      <c r="G234" s="144" t="s">
        <v>3880</v>
      </c>
      <c r="H234" s="144" t="s">
        <v>3881</v>
      </c>
      <c r="I234" s="144" t="s">
        <v>2859</v>
      </c>
      <c r="J234" s="144" t="s">
        <v>917</v>
      </c>
      <c r="K234" s="144" t="s">
        <v>3882</v>
      </c>
      <c r="L234" s="144" t="s">
        <v>3794</v>
      </c>
      <c r="M234" s="144" t="s">
        <v>2038</v>
      </c>
      <c r="N234" s="144" t="s">
        <v>1808</v>
      </c>
      <c r="O234" s="143" t="s">
        <v>2889</v>
      </c>
      <c r="P234" s="144" t="s">
        <v>3463</v>
      </c>
      <c r="Q234" s="144" t="s">
        <v>3883</v>
      </c>
      <c r="R234" s="143" t="s">
        <v>1275</v>
      </c>
      <c r="S234" s="144" t="s">
        <v>3884</v>
      </c>
      <c r="T234" s="143" t="s">
        <v>1018</v>
      </c>
      <c r="U234" s="144" t="s">
        <v>175</v>
      </c>
      <c r="V234" s="143"/>
      <c r="W234" s="143"/>
      <c r="X234" s="144" t="s">
        <v>3701</v>
      </c>
      <c r="Y234" s="144" t="s">
        <v>3885</v>
      </c>
      <c r="Z234" s="155" t="s">
        <v>72</v>
      </c>
      <c r="AA234" s="156"/>
      <c r="AB234" s="156"/>
      <c r="AC234" s="156"/>
      <c r="AD234" s="156"/>
      <c r="AE234" s="156"/>
      <c r="AF234" s="156"/>
      <c r="AG234" s="156"/>
      <c r="AH234" s="156"/>
      <c r="AI234" s="156"/>
      <c r="AJ234" s="156"/>
      <c r="AK234" s="156"/>
      <c r="AL234" s="156"/>
      <c r="AM234" s="156"/>
      <c r="AN234" s="156"/>
      <c r="AO234" s="156"/>
      <c r="AP234" s="156"/>
      <c r="AQ234" s="156"/>
      <c r="AR234" s="156"/>
      <c r="AS234" s="140">
        <f t="shared" si="9"/>
        <v>1</v>
      </c>
      <c r="AT234" s="140">
        <f t="shared" si="10"/>
        <v>2</v>
      </c>
      <c r="AU234" s="156"/>
      <c r="AV234" s="140">
        <f t="shared" si="11"/>
        <v>0.125</v>
      </c>
      <c r="AW234" s="156"/>
      <c r="AX234" s="156"/>
    </row>
    <row r="235" s="209" customFormat="1" customHeight="1" spans="1:50">
      <c r="A235" s="199" t="s">
        <v>3886</v>
      </c>
      <c r="B235" s="199" t="s">
        <v>53</v>
      </c>
      <c r="C235" s="199" t="s">
        <v>3865</v>
      </c>
      <c r="D235" s="199" t="s">
        <v>3887</v>
      </c>
      <c r="E235" s="144" t="s">
        <v>3888</v>
      </c>
      <c r="F235" s="144" t="s">
        <v>3889</v>
      </c>
      <c r="G235" s="143"/>
      <c r="H235" s="144" t="s">
        <v>3890</v>
      </c>
      <c r="I235" s="144" t="s">
        <v>3891</v>
      </c>
      <c r="J235" s="144" t="s">
        <v>592</v>
      </c>
      <c r="K235" s="144" t="s">
        <v>3526</v>
      </c>
      <c r="L235" s="144" t="s">
        <v>3892</v>
      </c>
      <c r="M235" s="144" t="s">
        <v>683</v>
      </c>
      <c r="N235" s="144" t="s">
        <v>3893</v>
      </c>
      <c r="O235" s="144" t="s">
        <v>452</v>
      </c>
      <c r="P235" s="144" t="s">
        <v>393</v>
      </c>
      <c r="Q235" s="144" t="s">
        <v>3818</v>
      </c>
      <c r="R235" s="144" t="s">
        <v>2810</v>
      </c>
      <c r="S235" s="144" t="s">
        <v>3883</v>
      </c>
      <c r="T235" s="144" t="s">
        <v>3894</v>
      </c>
      <c r="U235" s="144" t="s">
        <v>1929</v>
      </c>
      <c r="V235" s="144" t="s">
        <v>1820</v>
      </c>
      <c r="W235" s="144" t="s">
        <v>3705</v>
      </c>
      <c r="X235" s="143"/>
      <c r="Y235" s="143"/>
      <c r="Z235" s="143"/>
      <c r="AA235" s="156"/>
      <c r="AB235" s="156"/>
      <c r="AC235" s="156"/>
      <c r="AD235" s="156"/>
      <c r="AE235" s="156"/>
      <c r="AF235" s="156"/>
      <c r="AG235" s="156"/>
      <c r="AH235" s="156"/>
      <c r="AI235" s="156"/>
      <c r="AJ235" s="156"/>
      <c r="AK235" s="156"/>
      <c r="AL235" s="156"/>
      <c r="AM235" s="156"/>
      <c r="AN235" s="156"/>
      <c r="AO235" s="156"/>
      <c r="AP235" s="156"/>
      <c r="AQ235" s="156"/>
      <c r="AR235" s="156"/>
      <c r="AS235" s="140">
        <f t="shared" si="9"/>
        <v>2</v>
      </c>
      <c r="AT235" s="140">
        <f t="shared" si="10"/>
        <v>4</v>
      </c>
      <c r="AU235" s="156"/>
      <c r="AV235" s="140">
        <f t="shared" si="11"/>
        <v>0.375</v>
      </c>
      <c r="AW235" s="156"/>
      <c r="AX235" s="156"/>
    </row>
    <row r="236" s="209" customFormat="1" customHeight="1" spans="1:50">
      <c r="A236" s="199" t="s">
        <v>3895</v>
      </c>
      <c r="B236" s="199" t="s">
        <v>53</v>
      </c>
      <c r="C236" s="199" t="s">
        <v>3865</v>
      </c>
      <c r="D236" s="199" t="s">
        <v>3896</v>
      </c>
      <c r="E236" s="143"/>
      <c r="F236" s="144" t="s">
        <v>3897</v>
      </c>
      <c r="G236" s="144" t="s">
        <v>3708</v>
      </c>
      <c r="H236" s="144" t="s">
        <v>1278</v>
      </c>
      <c r="I236" s="144" t="s">
        <v>1427</v>
      </c>
      <c r="J236" s="144" t="s">
        <v>3241</v>
      </c>
      <c r="K236" s="144" t="s">
        <v>3898</v>
      </c>
      <c r="L236" s="144" t="s">
        <v>3899</v>
      </c>
      <c r="M236" s="144" t="s">
        <v>2145</v>
      </c>
      <c r="N236" s="144" t="s">
        <v>469</v>
      </c>
      <c r="O236" s="144" t="s">
        <v>3900</v>
      </c>
      <c r="P236" s="144" t="s">
        <v>3901</v>
      </c>
      <c r="Q236" s="144" t="s">
        <v>3902</v>
      </c>
      <c r="R236" s="143" t="s">
        <v>72</v>
      </c>
      <c r="S236" s="144" t="s">
        <v>2256</v>
      </c>
      <c r="T236" s="144" t="s">
        <v>505</v>
      </c>
      <c r="U236" s="144" t="s">
        <v>3704</v>
      </c>
      <c r="V236" s="144" t="s">
        <v>3903</v>
      </c>
      <c r="W236" s="144" t="s">
        <v>1910</v>
      </c>
      <c r="X236" s="144" t="s">
        <v>166</v>
      </c>
      <c r="Y236" s="144" t="s">
        <v>859</v>
      </c>
      <c r="Z236" s="144" t="s">
        <v>3904</v>
      </c>
      <c r="AA236" s="156"/>
      <c r="AB236" s="156"/>
      <c r="AC236" s="156"/>
      <c r="AD236" s="156"/>
      <c r="AE236" s="156"/>
      <c r="AF236" s="156"/>
      <c r="AG236" s="156"/>
      <c r="AH236" s="156"/>
      <c r="AI236" s="156"/>
      <c r="AJ236" s="156"/>
      <c r="AK236" s="156"/>
      <c r="AL236" s="156"/>
      <c r="AM236" s="156"/>
      <c r="AN236" s="156"/>
      <c r="AO236" s="156"/>
      <c r="AP236" s="156"/>
      <c r="AQ236" s="156"/>
      <c r="AR236" s="156"/>
      <c r="AS236" s="140">
        <f t="shared" si="9"/>
        <v>1</v>
      </c>
      <c r="AT236" s="140">
        <f t="shared" si="10"/>
        <v>1</v>
      </c>
      <c r="AU236" s="156"/>
      <c r="AV236" s="140">
        <f t="shared" si="11"/>
        <v>0.125</v>
      </c>
      <c r="AW236" s="156"/>
      <c r="AX236" s="156"/>
    </row>
    <row r="237" s="209" customFormat="1" customHeight="1" spans="1:50">
      <c r="A237" s="199" t="s">
        <v>3905</v>
      </c>
      <c r="B237" s="199" t="s">
        <v>53</v>
      </c>
      <c r="C237" s="199" t="s">
        <v>3906</v>
      </c>
      <c r="D237" s="199" t="s">
        <v>3907</v>
      </c>
      <c r="E237" s="144" t="s">
        <v>3883</v>
      </c>
      <c r="F237" s="144" t="s">
        <v>3908</v>
      </c>
      <c r="G237" s="143" t="s">
        <v>515</v>
      </c>
      <c r="H237" s="144" t="s">
        <v>381</v>
      </c>
      <c r="I237" s="144" t="s">
        <v>3571</v>
      </c>
      <c r="J237" s="144" t="s">
        <v>3909</v>
      </c>
      <c r="K237" s="144" t="s">
        <v>3910</v>
      </c>
      <c r="L237" s="144" t="s">
        <v>275</v>
      </c>
      <c r="M237" s="144" t="s">
        <v>3911</v>
      </c>
      <c r="N237" s="144" t="s">
        <v>406</v>
      </c>
      <c r="O237" s="144" t="s">
        <v>3604</v>
      </c>
      <c r="P237" s="144" t="s">
        <v>3912</v>
      </c>
      <c r="Q237" s="144" t="s">
        <v>875</v>
      </c>
      <c r="R237" s="144" t="s">
        <v>1023</v>
      </c>
      <c r="S237" s="143" t="s">
        <v>523</v>
      </c>
      <c r="T237" s="143" t="s">
        <v>2030</v>
      </c>
      <c r="U237" s="144" t="s">
        <v>2913</v>
      </c>
      <c r="V237" s="144" t="s">
        <v>3913</v>
      </c>
      <c r="W237" s="143" t="s">
        <v>97</v>
      </c>
      <c r="X237" s="143"/>
      <c r="Y237" s="144" t="s">
        <v>3914</v>
      </c>
      <c r="Z237" s="144" t="s">
        <v>1806</v>
      </c>
      <c r="AA237" s="156"/>
      <c r="AB237" s="156"/>
      <c r="AC237" s="156"/>
      <c r="AD237" s="156"/>
      <c r="AE237" s="156"/>
      <c r="AF237" s="156"/>
      <c r="AG237" s="156"/>
      <c r="AH237" s="156"/>
      <c r="AI237" s="156"/>
      <c r="AJ237" s="156"/>
      <c r="AK237" s="156"/>
      <c r="AL237" s="156"/>
      <c r="AM237" s="156"/>
      <c r="AN237" s="156"/>
      <c r="AO237" s="156"/>
      <c r="AP237" s="156"/>
      <c r="AQ237" s="156"/>
      <c r="AR237" s="156"/>
      <c r="AS237" s="140">
        <f t="shared" si="9"/>
        <v>0</v>
      </c>
      <c r="AT237" s="140">
        <f t="shared" si="10"/>
        <v>2</v>
      </c>
      <c r="AU237" s="156"/>
      <c r="AV237" s="140">
        <f t="shared" si="11"/>
        <v>0</v>
      </c>
      <c r="AW237" s="156"/>
      <c r="AX237" s="156"/>
    </row>
    <row r="238" s="209" customFormat="1" customHeight="1" spans="1:50">
      <c r="A238" s="199" t="s">
        <v>3915</v>
      </c>
      <c r="B238" s="199" t="s">
        <v>53</v>
      </c>
      <c r="C238" s="199" t="s">
        <v>3906</v>
      </c>
      <c r="D238" s="199" t="s">
        <v>3916</v>
      </c>
      <c r="E238" s="144" t="s">
        <v>3694</v>
      </c>
      <c r="F238" s="142" t="s">
        <v>3917</v>
      </c>
      <c r="G238" s="143" t="s">
        <v>515</v>
      </c>
      <c r="H238" s="143"/>
      <c r="I238" s="144" t="s">
        <v>3918</v>
      </c>
      <c r="J238" s="144" t="s">
        <v>3919</v>
      </c>
      <c r="K238" s="144" t="s">
        <v>3920</v>
      </c>
      <c r="L238" s="142" t="s">
        <v>3921</v>
      </c>
      <c r="M238" s="144" t="s">
        <v>3602</v>
      </c>
      <c r="N238" s="144" t="s">
        <v>3523</v>
      </c>
      <c r="O238" s="143" t="s">
        <v>130</v>
      </c>
      <c r="P238" s="142" t="s">
        <v>2921</v>
      </c>
      <c r="Q238" s="144" t="s">
        <v>392</v>
      </c>
      <c r="R238" s="143" t="s">
        <v>2243</v>
      </c>
      <c r="S238" s="155" t="s">
        <v>1955</v>
      </c>
      <c r="T238" s="144" t="s">
        <v>3922</v>
      </c>
      <c r="U238" s="144" t="s">
        <v>3923</v>
      </c>
      <c r="V238" s="142" t="s">
        <v>2240</v>
      </c>
      <c r="W238" s="144" t="s">
        <v>2027</v>
      </c>
      <c r="X238" s="144" t="s">
        <v>3598</v>
      </c>
      <c r="Y238" s="143" t="s">
        <v>3924</v>
      </c>
      <c r="Z238" s="144" t="s">
        <v>1144</v>
      </c>
      <c r="AA238" s="156"/>
      <c r="AB238" s="156"/>
      <c r="AC238" s="156"/>
      <c r="AD238" s="156"/>
      <c r="AE238" s="156"/>
      <c r="AF238" s="156"/>
      <c r="AG238" s="156"/>
      <c r="AH238" s="156"/>
      <c r="AI238" s="156"/>
      <c r="AJ238" s="156"/>
      <c r="AK238" s="156"/>
      <c r="AL238" s="156"/>
      <c r="AM238" s="156"/>
      <c r="AN238" s="156"/>
      <c r="AO238" s="156"/>
      <c r="AP238" s="156"/>
      <c r="AQ238" s="156"/>
      <c r="AR238" s="156"/>
      <c r="AS238" s="140">
        <f t="shared" si="9"/>
        <v>0</v>
      </c>
      <c r="AT238" s="140">
        <f t="shared" si="10"/>
        <v>2</v>
      </c>
      <c r="AU238" s="156"/>
      <c r="AV238" s="140">
        <f t="shared" si="11"/>
        <v>0</v>
      </c>
      <c r="AW238" s="156"/>
      <c r="AX238" s="156"/>
    </row>
    <row r="239" s="209" customFormat="1" customHeight="1" spans="1:50">
      <c r="A239" s="199" t="s">
        <v>3925</v>
      </c>
      <c r="B239" s="199" t="s">
        <v>53</v>
      </c>
      <c r="C239" s="199" t="s">
        <v>3906</v>
      </c>
      <c r="D239" s="199" t="s">
        <v>3926</v>
      </c>
      <c r="E239" s="144" t="s">
        <v>3927</v>
      </c>
      <c r="F239" s="144" t="s">
        <v>3928</v>
      </c>
      <c r="G239" s="144" t="s">
        <v>3694</v>
      </c>
      <c r="H239" s="144" t="s">
        <v>3929</v>
      </c>
      <c r="I239" s="144" t="s">
        <v>283</v>
      </c>
      <c r="J239" s="144" t="s">
        <v>454</v>
      </c>
      <c r="K239" s="144" t="s">
        <v>3903</v>
      </c>
      <c r="L239" s="144" t="s">
        <v>3894</v>
      </c>
      <c r="M239" s="144" t="s">
        <v>3745</v>
      </c>
      <c r="N239" s="144" t="s">
        <v>3930</v>
      </c>
      <c r="O239" s="144" t="s">
        <v>3931</v>
      </c>
      <c r="P239" s="144" t="s">
        <v>2907</v>
      </c>
      <c r="Q239" s="144" t="s">
        <v>2807</v>
      </c>
      <c r="R239" s="144" t="s">
        <v>3912</v>
      </c>
      <c r="S239" s="144" t="s">
        <v>3709</v>
      </c>
      <c r="T239" s="143" t="s">
        <v>3695</v>
      </c>
      <c r="U239" s="144" t="s">
        <v>2913</v>
      </c>
      <c r="V239" s="144" t="s">
        <v>3932</v>
      </c>
      <c r="W239" s="143" t="s">
        <v>97</v>
      </c>
      <c r="X239" s="144" t="s">
        <v>2800</v>
      </c>
      <c r="Y239" s="144" t="s">
        <v>3914</v>
      </c>
      <c r="Z239" s="144" t="s">
        <v>1806</v>
      </c>
      <c r="AA239" s="156"/>
      <c r="AB239" s="156"/>
      <c r="AC239" s="156"/>
      <c r="AD239" s="156"/>
      <c r="AE239" s="156"/>
      <c r="AF239" s="156"/>
      <c r="AG239" s="156"/>
      <c r="AH239" s="156"/>
      <c r="AI239" s="156"/>
      <c r="AJ239" s="156"/>
      <c r="AK239" s="156"/>
      <c r="AL239" s="156"/>
      <c r="AM239" s="156"/>
      <c r="AN239" s="156"/>
      <c r="AO239" s="156"/>
      <c r="AP239" s="156"/>
      <c r="AQ239" s="156"/>
      <c r="AR239" s="156"/>
      <c r="AS239" s="140">
        <f t="shared" si="9"/>
        <v>0</v>
      </c>
      <c r="AT239" s="140">
        <f t="shared" si="10"/>
        <v>0</v>
      </c>
      <c r="AU239" s="156"/>
      <c r="AV239" s="140">
        <f t="shared" si="11"/>
        <v>0</v>
      </c>
      <c r="AW239" s="156"/>
      <c r="AX239" s="156"/>
    </row>
    <row r="240" s="209" customFormat="1" customHeight="1" spans="1:50">
      <c r="A240" s="199" t="s">
        <v>3933</v>
      </c>
      <c r="B240" s="199" t="s">
        <v>53</v>
      </c>
      <c r="C240" s="199" t="s">
        <v>3906</v>
      </c>
      <c r="D240" s="199" t="s">
        <v>3907</v>
      </c>
      <c r="E240" s="144" t="s">
        <v>3927</v>
      </c>
      <c r="F240" s="144" t="s">
        <v>3934</v>
      </c>
      <c r="G240" s="143" t="s">
        <v>515</v>
      </c>
      <c r="H240" s="144" t="s">
        <v>870</v>
      </c>
      <c r="I240" s="144" t="s">
        <v>3935</v>
      </c>
      <c r="J240" s="144" t="s">
        <v>3936</v>
      </c>
      <c r="K240" s="144" t="s">
        <v>3937</v>
      </c>
      <c r="L240" s="144" t="s">
        <v>3920</v>
      </c>
      <c r="M240" s="144" t="s">
        <v>3938</v>
      </c>
      <c r="N240" s="144" t="s">
        <v>3939</v>
      </c>
      <c r="O240" s="143" t="s">
        <v>234</v>
      </c>
      <c r="P240" s="144" t="s">
        <v>917</v>
      </c>
      <c r="Q240" s="144" t="s">
        <v>2058</v>
      </c>
      <c r="R240" s="144" t="s">
        <v>3823</v>
      </c>
      <c r="S240" s="143" t="s">
        <v>65</v>
      </c>
      <c r="T240" s="144" t="s">
        <v>1011</v>
      </c>
      <c r="U240" s="144" t="s">
        <v>3940</v>
      </c>
      <c r="V240" s="144" t="s">
        <v>275</v>
      </c>
      <c r="W240" s="144" t="s">
        <v>3941</v>
      </c>
      <c r="X240" s="144" t="s">
        <v>3930</v>
      </c>
      <c r="Y240" s="144" t="s">
        <v>3914</v>
      </c>
      <c r="Z240" s="144" t="s">
        <v>1647</v>
      </c>
      <c r="AA240" s="156"/>
      <c r="AB240" s="156"/>
      <c r="AC240" s="156"/>
      <c r="AD240" s="156"/>
      <c r="AE240" s="156"/>
      <c r="AF240" s="156"/>
      <c r="AG240" s="156"/>
      <c r="AH240" s="156"/>
      <c r="AI240" s="156"/>
      <c r="AJ240" s="156"/>
      <c r="AK240" s="156"/>
      <c r="AL240" s="156"/>
      <c r="AM240" s="156"/>
      <c r="AN240" s="156"/>
      <c r="AO240" s="156"/>
      <c r="AP240" s="156"/>
      <c r="AQ240" s="156"/>
      <c r="AR240" s="156"/>
      <c r="AS240" s="140">
        <f t="shared" si="9"/>
        <v>0</v>
      </c>
      <c r="AT240" s="140">
        <f t="shared" si="10"/>
        <v>2</v>
      </c>
      <c r="AU240" s="156"/>
      <c r="AV240" s="140">
        <f t="shared" si="11"/>
        <v>0</v>
      </c>
      <c r="AW240" s="156"/>
      <c r="AX240" s="156"/>
    </row>
    <row r="241" s="209" customFormat="1" customHeight="1" spans="1:50">
      <c r="A241" s="199" t="s">
        <v>10202</v>
      </c>
      <c r="B241" s="233" t="str">
        <f>VLOOKUP(A241,[1]Sheet1!$A:$B,2,0)</f>
        <v>上海高欣计算机系统有限公司</v>
      </c>
      <c r="C241" s="233" t="str">
        <f>VLOOKUP(A241,[1]Sheet1!$A:$C,3,0)</f>
        <v>行政人事部</v>
      </c>
      <c r="D241" s="233" t="str">
        <f>VLOOKUP(A241,[1]Sheet1!$A:$F,6,0)</f>
        <v>司机</v>
      </c>
      <c r="E241" s="234"/>
      <c r="F241" s="234"/>
      <c r="G241" s="234"/>
      <c r="H241" s="234"/>
      <c r="I241" s="234"/>
      <c r="J241" s="234"/>
      <c r="K241" s="234"/>
      <c r="L241" s="234"/>
      <c r="M241" s="234"/>
      <c r="N241" s="234"/>
      <c r="O241" s="234"/>
      <c r="P241" s="234"/>
      <c r="Q241" s="234"/>
      <c r="R241" s="234"/>
      <c r="S241" s="234"/>
      <c r="T241" s="234"/>
      <c r="U241" s="234"/>
      <c r="V241" s="234"/>
      <c r="W241" s="234"/>
      <c r="X241" s="234"/>
      <c r="Y241" s="234"/>
      <c r="Z241" s="234"/>
      <c r="AA241" s="156"/>
      <c r="AB241" s="156"/>
      <c r="AC241" s="156"/>
      <c r="AD241" s="156"/>
      <c r="AE241" s="156"/>
      <c r="AF241" s="156"/>
      <c r="AG241" s="156"/>
      <c r="AH241" s="156"/>
      <c r="AI241" s="156"/>
      <c r="AJ241" s="156"/>
      <c r="AK241" s="156"/>
      <c r="AL241" s="156"/>
      <c r="AM241" s="156"/>
      <c r="AN241" s="156"/>
      <c r="AO241" s="156"/>
      <c r="AP241" s="156"/>
      <c r="AQ241" s="156"/>
      <c r="AR241" s="156"/>
      <c r="AS241" s="140">
        <f t="shared" si="9"/>
        <v>0</v>
      </c>
      <c r="AT241" s="140">
        <f t="shared" si="10"/>
        <v>0</v>
      </c>
      <c r="AU241" s="156"/>
      <c r="AV241" s="140">
        <f t="shared" si="11"/>
        <v>0</v>
      </c>
      <c r="AW241" s="156"/>
      <c r="AX241" s="156"/>
    </row>
    <row r="242" s="209" customFormat="1" customHeight="1" spans="1:50">
      <c r="A242" s="199" t="s">
        <v>10203</v>
      </c>
      <c r="B242" s="233" t="str">
        <f>VLOOKUP(A242,[1]Sheet1!$A:$B,2,0)</f>
        <v>上海高欣计算机系统有限公司</v>
      </c>
      <c r="C242" s="233" t="str">
        <f>VLOOKUP(A242,[1]Sheet1!$A:$C,3,0)</f>
        <v>行政人事部</v>
      </c>
      <c r="D242" s="233">
        <f>VLOOKUP(A242,[1]Sheet1!$A:$F,6,0)</f>
        <v>0</v>
      </c>
      <c r="E242" s="234"/>
      <c r="F242" s="234"/>
      <c r="G242" s="234"/>
      <c r="H242" s="234"/>
      <c r="I242" s="234"/>
      <c r="J242" s="234"/>
      <c r="K242" s="234"/>
      <c r="L242" s="234"/>
      <c r="M242" s="234"/>
      <c r="N242" s="234"/>
      <c r="O242" s="234"/>
      <c r="P242" s="234"/>
      <c r="Q242" s="234"/>
      <c r="R242" s="234"/>
      <c r="S242" s="234"/>
      <c r="T242" s="234"/>
      <c r="U242" s="234"/>
      <c r="V242" s="234"/>
      <c r="W242" s="234"/>
      <c r="X242" s="234"/>
      <c r="Y242" s="234"/>
      <c r="Z242" s="234"/>
      <c r="AA242" s="156"/>
      <c r="AB242" s="156"/>
      <c r="AC242" s="156"/>
      <c r="AD242" s="156"/>
      <c r="AE242" s="156"/>
      <c r="AF242" s="156"/>
      <c r="AG242" s="156"/>
      <c r="AH242" s="156"/>
      <c r="AI242" s="156"/>
      <c r="AJ242" s="156"/>
      <c r="AK242" s="156"/>
      <c r="AL242" s="156"/>
      <c r="AM242" s="156"/>
      <c r="AN242" s="156"/>
      <c r="AO242" s="156"/>
      <c r="AP242" s="156"/>
      <c r="AQ242" s="156"/>
      <c r="AR242" s="156"/>
      <c r="AS242" s="140">
        <f t="shared" si="9"/>
        <v>0</v>
      </c>
      <c r="AT242" s="140">
        <f t="shared" si="10"/>
        <v>0</v>
      </c>
      <c r="AU242" s="156"/>
      <c r="AV242" s="140">
        <f t="shared" si="11"/>
        <v>0</v>
      </c>
      <c r="AW242" s="156"/>
      <c r="AX242" s="156"/>
    </row>
    <row r="243" s="209" customFormat="1" customHeight="1" spans="1:50">
      <c r="A243" s="199" t="s">
        <v>10204</v>
      </c>
      <c r="B243" s="233" t="str">
        <f>VLOOKUP(A243,[1]Sheet1!$A:$B,2,0)</f>
        <v>上海高欣计算机系统有限公司</v>
      </c>
      <c r="C243" s="233" t="str">
        <f>VLOOKUP(A243,[1]Sheet1!$A:$C,3,0)</f>
        <v>行政人事部</v>
      </c>
      <c r="D243" s="233" t="str">
        <f>VLOOKUP(A243,[1]Sheet1!$A:$F,6,0)</f>
        <v>保洁阿姨</v>
      </c>
      <c r="E243" s="234"/>
      <c r="F243" s="234"/>
      <c r="G243" s="234"/>
      <c r="H243" s="234"/>
      <c r="I243" s="234"/>
      <c r="J243" s="234"/>
      <c r="K243" s="234"/>
      <c r="L243" s="234"/>
      <c r="M243" s="234"/>
      <c r="N243" s="234"/>
      <c r="O243" s="234"/>
      <c r="P243" s="234"/>
      <c r="Q243" s="234"/>
      <c r="R243" s="234"/>
      <c r="S243" s="234"/>
      <c r="T243" s="234"/>
      <c r="U243" s="234"/>
      <c r="V243" s="234"/>
      <c r="W243" s="234"/>
      <c r="X243" s="234"/>
      <c r="Y243" s="234"/>
      <c r="Z243" s="234"/>
      <c r="AA243" s="156"/>
      <c r="AB243" s="156"/>
      <c r="AC243" s="156"/>
      <c r="AD243" s="156"/>
      <c r="AE243" s="156"/>
      <c r="AF243" s="156"/>
      <c r="AG243" s="156"/>
      <c r="AH243" s="156"/>
      <c r="AI243" s="156"/>
      <c r="AJ243" s="156"/>
      <c r="AK243" s="156"/>
      <c r="AL243" s="156"/>
      <c r="AM243" s="156"/>
      <c r="AN243" s="156"/>
      <c r="AO243" s="156"/>
      <c r="AP243" s="156"/>
      <c r="AQ243" s="156"/>
      <c r="AR243" s="156"/>
      <c r="AS243" s="140">
        <f t="shared" si="9"/>
        <v>0</v>
      </c>
      <c r="AT243" s="140">
        <f t="shared" si="10"/>
        <v>0</v>
      </c>
      <c r="AU243" s="156"/>
      <c r="AV243" s="140">
        <f t="shared" si="11"/>
        <v>0</v>
      </c>
      <c r="AW243" s="156"/>
      <c r="AX243" s="156"/>
    </row>
    <row r="244" s="209" customFormat="1" customHeight="1" spans="1:50">
      <c r="A244" s="199" t="s">
        <v>3942</v>
      </c>
      <c r="B244" s="199" t="s">
        <v>53</v>
      </c>
      <c r="C244" s="199" t="s">
        <v>3943</v>
      </c>
      <c r="D244" s="199" t="s">
        <v>3944</v>
      </c>
      <c r="E244" s="144" t="s">
        <v>3945</v>
      </c>
      <c r="F244" s="144" t="s">
        <v>3946</v>
      </c>
      <c r="G244" s="144" t="s">
        <v>3947</v>
      </c>
      <c r="H244" s="144" t="s">
        <v>3948</v>
      </c>
      <c r="I244" s="144" t="s">
        <v>3949</v>
      </c>
      <c r="J244" s="144" t="s">
        <v>3950</v>
      </c>
      <c r="K244" s="141"/>
      <c r="L244" s="144" t="s">
        <v>3952</v>
      </c>
      <c r="M244" s="144" t="s">
        <v>3953</v>
      </c>
      <c r="N244" s="144" t="s">
        <v>3954</v>
      </c>
      <c r="O244" s="144" t="s">
        <v>3955</v>
      </c>
      <c r="P244" s="144" t="s">
        <v>3956</v>
      </c>
      <c r="Q244" s="144" t="s">
        <v>3957</v>
      </c>
      <c r="R244" s="144" t="s">
        <v>3958</v>
      </c>
      <c r="S244" s="144" t="s">
        <v>3959</v>
      </c>
      <c r="T244" s="144" t="s">
        <v>3960</v>
      </c>
      <c r="U244" s="144" t="s">
        <v>3961</v>
      </c>
      <c r="V244" s="144" t="s">
        <v>3962</v>
      </c>
      <c r="W244" s="144" t="s">
        <v>3963</v>
      </c>
      <c r="X244" s="144" t="s">
        <v>3964</v>
      </c>
      <c r="Y244" s="144" t="s">
        <v>3965</v>
      </c>
      <c r="Z244" s="144" t="s">
        <v>3966</v>
      </c>
      <c r="AA244" s="156"/>
      <c r="AB244" s="156"/>
      <c r="AC244" s="156"/>
      <c r="AD244" s="156"/>
      <c r="AE244" s="156"/>
      <c r="AF244" s="156"/>
      <c r="AG244" s="156"/>
      <c r="AH244" s="156"/>
      <c r="AI244" s="156"/>
      <c r="AJ244" s="156"/>
      <c r="AK244" s="156"/>
      <c r="AL244" s="156"/>
      <c r="AM244" s="156"/>
      <c r="AN244" s="156"/>
      <c r="AO244" s="156"/>
      <c r="AP244" s="156"/>
      <c r="AQ244" s="156"/>
      <c r="AR244" s="156"/>
      <c r="AS244" s="140">
        <f t="shared" si="9"/>
        <v>0</v>
      </c>
      <c r="AT244" s="140">
        <f t="shared" si="10"/>
        <v>0</v>
      </c>
      <c r="AU244" s="156"/>
      <c r="AV244" s="140">
        <f t="shared" si="11"/>
        <v>0</v>
      </c>
      <c r="AW244" s="156"/>
      <c r="AX244" s="156"/>
    </row>
    <row r="245" s="209" customFormat="1" customHeight="1" spans="1:50">
      <c r="A245" s="199" t="s">
        <v>10205</v>
      </c>
      <c r="B245" s="233" t="str">
        <f>VLOOKUP(A245,[1]Sheet1!$A:$B,2,0)</f>
        <v>上海高欣计算机系统有限公司</v>
      </c>
      <c r="C245" s="233" t="str">
        <f>VLOOKUP(A245,[1]Sheet1!$A:$C,3,0)</f>
        <v>行政人事部</v>
      </c>
      <c r="D245" s="233">
        <f>VLOOKUP(A245,[1]Sheet1!$A:$F,6,0)</f>
        <v>0</v>
      </c>
      <c r="E245" s="234"/>
      <c r="F245" s="234"/>
      <c r="G245" s="234"/>
      <c r="H245" s="234"/>
      <c r="I245" s="234"/>
      <c r="J245" s="234"/>
      <c r="K245" s="234"/>
      <c r="L245" s="234"/>
      <c r="M245" s="234"/>
      <c r="N245" s="234"/>
      <c r="O245" s="234"/>
      <c r="P245" s="234"/>
      <c r="Q245" s="234"/>
      <c r="R245" s="234"/>
      <c r="S245" s="234"/>
      <c r="T245" s="234"/>
      <c r="U245" s="234"/>
      <c r="V245" s="234"/>
      <c r="W245" s="234"/>
      <c r="X245" s="234"/>
      <c r="Y245" s="234"/>
      <c r="Z245" s="234"/>
      <c r="AA245" s="156"/>
      <c r="AB245" s="156"/>
      <c r="AC245" s="156"/>
      <c r="AD245" s="156"/>
      <c r="AE245" s="156"/>
      <c r="AF245" s="156"/>
      <c r="AG245" s="156"/>
      <c r="AH245" s="156"/>
      <c r="AI245" s="156"/>
      <c r="AJ245" s="156"/>
      <c r="AK245" s="156"/>
      <c r="AL245" s="156"/>
      <c r="AM245" s="156"/>
      <c r="AN245" s="156"/>
      <c r="AO245" s="156"/>
      <c r="AP245" s="156"/>
      <c r="AQ245" s="156"/>
      <c r="AR245" s="156"/>
      <c r="AS245" s="140">
        <f t="shared" si="9"/>
        <v>0</v>
      </c>
      <c r="AT245" s="140">
        <f t="shared" si="10"/>
        <v>0</v>
      </c>
      <c r="AU245" s="156"/>
      <c r="AV245" s="140">
        <f t="shared" si="11"/>
        <v>0</v>
      </c>
      <c r="AW245" s="156"/>
      <c r="AX245" s="156"/>
    </row>
    <row r="246" s="209" customFormat="1" customHeight="1" spans="1:50">
      <c r="A246" s="199" t="s">
        <v>3967</v>
      </c>
      <c r="B246" s="199" t="s">
        <v>53</v>
      </c>
      <c r="C246" s="199" t="s">
        <v>3943</v>
      </c>
      <c r="D246" s="199" t="s">
        <v>3968</v>
      </c>
      <c r="E246" s="144" t="s">
        <v>3969</v>
      </c>
      <c r="F246" s="144" t="s">
        <v>3970</v>
      </c>
      <c r="G246" s="144" t="s">
        <v>295</v>
      </c>
      <c r="H246" s="142" t="s">
        <v>3971</v>
      </c>
      <c r="I246" s="144" t="s">
        <v>3972</v>
      </c>
      <c r="J246" s="142" t="s">
        <v>3973</v>
      </c>
      <c r="K246" s="144" t="s">
        <v>3974</v>
      </c>
      <c r="L246" s="144" t="s">
        <v>3975</v>
      </c>
      <c r="M246" s="144" t="s">
        <v>3976</v>
      </c>
      <c r="N246" s="144" t="s">
        <v>3977</v>
      </c>
      <c r="O246" s="144" t="s">
        <v>2125</v>
      </c>
      <c r="P246" s="144" t="s">
        <v>3978</v>
      </c>
      <c r="Q246" s="144" t="s">
        <v>3273</v>
      </c>
      <c r="R246" s="144" t="s">
        <v>1995</v>
      </c>
      <c r="S246" s="144" t="s">
        <v>3980</v>
      </c>
      <c r="T246" s="142" t="s">
        <v>3981</v>
      </c>
      <c r="U246" s="144" t="s">
        <v>733</v>
      </c>
      <c r="V246" s="144" t="s">
        <v>1138</v>
      </c>
      <c r="W246" s="144" t="s">
        <v>3939</v>
      </c>
      <c r="X246" s="144" t="s">
        <v>3982</v>
      </c>
      <c r="Y246" s="144" t="s">
        <v>3983</v>
      </c>
      <c r="Z246" s="143"/>
      <c r="AA246" s="156"/>
      <c r="AB246" s="156"/>
      <c r="AC246" s="156"/>
      <c r="AD246" s="156"/>
      <c r="AE246" s="156"/>
      <c r="AF246" s="156"/>
      <c r="AG246" s="156"/>
      <c r="AH246" s="156"/>
      <c r="AI246" s="156"/>
      <c r="AJ246" s="156"/>
      <c r="AK246" s="156"/>
      <c r="AL246" s="156"/>
      <c r="AM246" s="156"/>
      <c r="AN246" s="156"/>
      <c r="AO246" s="156"/>
      <c r="AP246" s="156"/>
      <c r="AQ246" s="156"/>
      <c r="AR246" s="156"/>
      <c r="AS246" s="140">
        <f t="shared" si="9"/>
        <v>2</v>
      </c>
      <c r="AT246" s="140">
        <f t="shared" si="10"/>
        <v>6</v>
      </c>
      <c r="AU246" s="156"/>
      <c r="AV246" s="140">
        <f t="shared" si="11"/>
        <v>0</v>
      </c>
      <c r="AW246" s="156"/>
      <c r="AX246" s="156"/>
    </row>
    <row r="247" s="209" customFormat="1" customHeight="1" spans="1:50">
      <c r="A247" s="199" t="s">
        <v>10206</v>
      </c>
      <c r="B247" s="233" t="str">
        <f>VLOOKUP(A247,[1]Sheet1!$A:$B,2,0)</f>
        <v>上海嵩恒网络科技股份有限公司</v>
      </c>
      <c r="C247" s="233" t="str">
        <f>VLOOKUP(A247,[1]Sheet1!$A:$C,3,0)</f>
        <v>行政人事部</v>
      </c>
      <c r="D247" s="233" t="str">
        <f>VLOOKUP(A247,[1]Sheet1!$A:$F,6,0)</f>
        <v>保洁阿姨</v>
      </c>
      <c r="E247" s="234"/>
      <c r="F247" s="234"/>
      <c r="G247" s="234"/>
      <c r="H247" s="234"/>
      <c r="I247" s="234"/>
      <c r="J247" s="234"/>
      <c r="K247" s="234"/>
      <c r="L247" s="234"/>
      <c r="M247" s="234"/>
      <c r="N247" s="234"/>
      <c r="O247" s="234"/>
      <c r="P247" s="234"/>
      <c r="Q247" s="234"/>
      <c r="R247" s="234"/>
      <c r="S247" s="234"/>
      <c r="T247" s="234"/>
      <c r="U247" s="234"/>
      <c r="V247" s="234"/>
      <c r="W247" s="234"/>
      <c r="X247" s="234"/>
      <c r="Y247" s="234"/>
      <c r="Z247" s="234"/>
      <c r="AA247" s="156"/>
      <c r="AB247" s="156"/>
      <c r="AC247" s="156"/>
      <c r="AD247" s="156"/>
      <c r="AE247" s="156"/>
      <c r="AF247" s="156"/>
      <c r="AG247" s="156"/>
      <c r="AH247" s="156"/>
      <c r="AI247" s="156"/>
      <c r="AJ247" s="156"/>
      <c r="AK247" s="156"/>
      <c r="AL247" s="156"/>
      <c r="AM247" s="156"/>
      <c r="AN247" s="156"/>
      <c r="AO247" s="156"/>
      <c r="AP247" s="156"/>
      <c r="AQ247" s="156"/>
      <c r="AR247" s="156"/>
      <c r="AS247" s="140">
        <f t="shared" si="9"/>
        <v>0</v>
      </c>
      <c r="AT247" s="140">
        <f t="shared" si="10"/>
        <v>0</v>
      </c>
      <c r="AU247" s="156"/>
      <c r="AV247" s="140">
        <f t="shared" si="11"/>
        <v>0</v>
      </c>
      <c r="AW247" s="156"/>
      <c r="AX247" s="156"/>
    </row>
    <row r="248" s="209" customFormat="1" customHeight="1" spans="1:50">
      <c r="A248" s="199" t="s">
        <v>3984</v>
      </c>
      <c r="B248" s="199" t="s">
        <v>53</v>
      </c>
      <c r="C248" s="199" t="s">
        <v>3985</v>
      </c>
      <c r="D248" s="199" t="s">
        <v>3986</v>
      </c>
      <c r="E248" s="144" t="s">
        <v>1612</v>
      </c>
      <c r="F248" s="155" t="s">
        <v>1531</v>
      </c>
      <c r="G248" s="144" t="s">
        <v>3987</v>
      </c>
      <c r="H248" s="144" t="s">
        <v>3988</v>
      </c>
      <c r="I248" s="144" t="s">
        <v>3989</v>
      </c>
      <c r="J248" s="144" t="s">
        <v>3990</v>
      </c>
      <c r="K248" s="144" t="s">
        <v>3990</v>
      </c>
      <c r="L248" s="144" t="s">
        <v>3991</v>
      </c>
      <c r="M248" s="144" t="s">
        <v>3992</v>
      </c>
      <c r="N248" s="144" t="s">
        <v>3993</v>
      </c>
      <c r="O248" s="144" t="s">
        <v>3994</v>
      </c>
      <c r="P248" s="144" t="s">
        <v>3995</v>
      </c>
      <c r="Q248" s="144" t="s">
        <v>3990</v>
      </c>
      <c r="R248" s="144" t="s">
        <v>3996</v>
      </c>
      <c r="S248" s="155" t="s">
        <v>3997</v>
      </c>
      <c r="T248" s="144" t="s">
        <v>3998</v>
      </c>
      <c r="U248" s="155" t="s">
        <v>3999</v>
      </c>
      <c r="V248" s="155" t="s">
        <v>167</v>
      </c>
      <c r="W248" s="144" t="s">
        <v>1753</v>
      </c>
      <c r="X248" s="144" t="s">
        <v>1633</v>
      </c>
      <c r="Y248" s="155" t="s">
        <v>104</v>
      </c>
      <c r="Z248" s="155" t="s">
        <v>4000</v>
      </c>
      <c r="AA248" s="156"/>
      <c r="AB248" s="156"/>
      <c r="AC248" s="156"/>
      <c r="AD248" s="156"/>
      <c r="AE248" s="156"/>
      <c r="AF248" s="156"/>
      <c r="AG248" s="156"/>
      <c r="AH248" s="156"/>
      <c r="AI248" s="156"/>
      <c r="AJ248" s="156"/>
      <c r="AK248" s="156"/>
      <c r="AL248" s="156"/>
      <c r="AM248" s="156"/>
      <c r="AN248" s="156"/>
      <c r="AO248" s="156"/>
      <c r="AP248" s="156"/>
      <c r="AQ248" s="156"/>
      <c r="AR248" s="156"/>
      <c r="AS248" s="140">
        <f t="shared" si="9"/>
        <v>0</v>
      </c>
      <c r="AT248" s="140">
        <f t="shared" si="10"/>
        <v>0</v>
      </c>
      <c r="AU248" s="156"/>
      <c r="AV248" s="140">
        <f t="shared" si="11"/>
        <v>0</v>
      </c>
      <c r="AW248" s="156"/>
      <c r="AX248" s="156"/>
    </row>
    <row r="249" s="209" customFormat="1" customHeight="1" spans="1:50">
      <c r="A249" s="199" t="s">
        <v>4001</v>
      </c>
      <c r="B249" s="199" t="s">
        <v>53</v>
      </c>
      <c r="C249" s="199" t="s">
        <v>3985</v>
      </c>
      <c r="D249" s="199" t="s">
        <v>4002</v>
      </c>
      <c r="E249" s="144" t="s">
        <v>323</v>
      </c>
      <c r="F249" s="144" t="s">
        <v>381</v>
      </c>
      <c r="G249" s="144" t="s">
        <v>4004</v>
      </c>
      <c r="H249" s="144" t="s">
        <v>4005</v>
      </c>
      <c r="I249" s="144" t="s">
        <v>958</v>
      </c>
      <c r="J249" s="144" t="s">
        <v>4006</v>
      </c>
      <c r="K249" s="144" t="s">
        <v>4007</v>
      </c>
      <c r="L249" s="144" t="s">
        <v>276</v>
      </c>
      <c r="M249" s="144" t="s">
        <v>1810</v>
      </c>
      <c r="N249" s="144" t="s">
        <v>4009</v>
      </c>
      <c r="O249" s="144" t="s">
        <v>4010</v>
      </c>
      <c r="P249" s="144" t="s">
        <v>4011</v>
      </c>
      <c r="Q249" s="144" t="s">
        <v>4012</v>
      </c>
      <c r="R249" s="144" t="s">
        <v>4013</v>
      </c>
      <c r="S249" s="144" t="s">
        <v>4014</v>
      </c>
      <c r="T249" s="144" t="s">
        <v>4015</v>
      </c>
      <c r="U249" s="144" t="s">
        <v>4016</v>
      </c>
      <c r="V249" s="144" t="s">
        <v>2338</v>
      </c>
      <c r="W249" s="143" t="s">
        <v>3654</v>
      </c>
      <c r="X249" s="144" t="s">
        <v>4018</v>
      </c>
      <c r="Y249" s="144" t="s">
        <v>4019</v>
      </c>
      <c r="Z249" s="144" t="s">
        <v>2048</v>
      </c>
      <c r="AA249" s="156"/>
      <c r="AB249" s="156"/>
      <c r="AC249" s="156"/>
      <c r="AD249" s="156"/>
      <c r="AE249" s="156"/>
      <c r="AF249" s="156"/>
      <c r="AG249" s="156"/>
      <c r="AH249" s="156"/>
      <c r="AI249" s="156"/>
      <c r="AJ249" s="156"/>
      <c r="AK249" s="156"/>
      <c r="AL249" s="156"/>
      <c r="AM249" s="156"/>
      <c r="AN249" s="156"/>
      <c r="AO249" s="156"/>
      <c r="AP249" s="156"/>
      <c r="AQ249" s="156"/>
      <c r="AR249" s="156"/>
      <c r="AS249" s="140">
        <f t="shared" si="9"/>
        <v>5</v>
      </c>
      <c r="AT249" s="140">
        <f t="shared" si="10"/>
        <v>10</v>
      </c>
      <c r="AU249" s="156"/>
      <c r="AV249" s="140">
        <f t="shared" si="11"/>
        <v>0.25</v>
      </c>
      <c r="AW249" s="156"/>
      <c r="AX249" s="156"/>
    </row>
    <row r="250" s="209" customFormat="1" customHeight="1" spans="1:50">
      <c r="A250" s="199" t="s">
        <v>4020</v>
      </c>
      <c r="B250" s="199" t="s">
        <v>53</v>
      </c>
      <c r="C250" s="199" t="s">
        <v>3985</v>
      </c>
      <c r="D250" s="199" t="s">
        <v>4002</v>
      </c>
      <c r="E250" s="144" t="s">
        <v>4021</v>
      </c>
      <c r="F250" s="155" t="s">
        <v>4022</v>
      </c>
      <c r="G250" s="144" t="s">
        <v>4023</v>
      </c>
      <c r="H250" s="144" t="s">
        <v>1635</v>
      </c>
      <c r="I250" s="144" t="s">
        <v>1284</v>
      </c>
      <c r="J250" s="144" t="s">
        <v>4024</v>
      </c>
      <c r="K250" s="144" t="s">
        <v>4025</v>
      </c>
      <c r="L250" s="144" t="s">
        <v>1004</v>
      </c>
      <c r="M250" s="144" t="s">
        <v>4024</v>
      </c>
      <c r="N250" s="144" t="s">
        <v>1287</v>
      </c>
      <c r="O250" s="155" t="s">
        <v>527</v>
      </c>
      <c r="P250" s="144" t="s">
        <v>4026</v>
      </c>
      <c r="Q250" s="144" t="s">
        <v>4027</v>
      </c>
      <c r="R250" s="155" t="s">
        <v>3147</v>
      </c>
      <c r="S250" s="144" t="s">
        <v>3718</v>
      </c>
      <c r="T250" s="155" t="s">
        <v>1290</v>
      </c>
      <c r="U250" s="144" t="s">
        <v>3706</v>
      </c>
      <c r="V250" s="144" t="s">
        <v>1652</v>
      </c>
      <c r="W250" s="144" t="s">
        <v>4028</v>
      </c>
      <c r="X250" s="155" t="s">
        <v>3147</v>
      </c>
      <c r="Y250" s="144" t="s">
        <v>1287</v>
      </c>
      <c r="Z250" s="144" t="s">
        <v>4029</v>
      </c>
      <c r="AA250" s="156"/>
      <c r="AB250" s="156"/>
      <c r="AC250" s="156"/>
      <c r="AD250" s="156"/>
      <c r="AE250" s="156"/>
      <c r="AF250" s="156"/>
      <c r="AG250" s="156"/>
      <c r="AH250" s="156"/>
      <c r="AI250" s="156"/>
      <c r="AJ250" s="156"/>
      <c r="AK250" s="156"/>
      <c r="AL250" s="156"/>
      <c r="AM250" s="156"/>
      <c r="AN250" s="156"/>
      <c r="AO250" s="156"/>
      <c r="AP250" s="156"/>
      <c r="AQ250" s="156"/>
      <c r="AR250" s="156"/>
      <c r="AS250" s="140">
        <f t="shared" si="9"/>
        <v>0</v>
      </c>
      <c r="AT250" s="140">
        <f t="shared" si="10"/>
        <v>0</v>
      </c>
      <c r="AU250" s="156"/>
      <c r="AV250" s="140">
        <f t="shared" si="11"/>
        <v>0</v>
      </c>
      <c r="AW250" s="156"/>
      <c r="AX250" s="156"/>
    </row>
    <row r="251" s="209" customFormat="1" customHeight="1" spans="1:50">
      <c r="A251" s="199" t="s">
        <v>10207</v>
      </c>
      <c r="B251" s="199" t="s">
        <v>53</v>
      </c>
      <c r="C251" s="199" t="s">
        <v>3985</v>
      </c>
      <c r="D251" s="199" t="s">
        <v>10208</v>
      </c>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56"/>
      <c r="AB251" s="156"/>
      <c r="AC251" s="156"/>
      <c r="AD251" s="156"/>
      <c r="AE251" s="156"/>
      <c r="AF251" s="156"/>
      <c r="AG251" s="156"/>
      <c r="AH251" s="156"/>
      <c r="AI251" s="156"/>
      <c r="AJ251" s="156"/>
      <c r="AK251" s="156"/>
      <c r="AL251" s="156"/>
      <c r="AM251" s="156"/>
      <c r="AN251" s="156"/>
      <c r="AO251" s="156"/>
      <c r="AP251" s="156"/>
      <c r="AQ251" s="156"/>
      <c r="AR251" s="156"/>
      <c r="AS251" s="140">
        <f t="shared" si="9"/>
        <v>0</v>
      </c>
      <c r="AT251" s="140">
        <f t="shared" si="10"/>
        <v>0</v>
      </c>
      <c r="AU251" s="156"/>
      <c r="AV251" s="140">
        <f t="shared" si="11"/>
        <v>0</v>
      </c>
      <c r="AW251" s="156"/>
      <c r="AX251" s="156"/>
    </row>
    <row r="252" s="209" customFormat="1" customHeight="1" spans="1:50">
      <c r="A252" s="199" t="s">
        <v>4030</v>
      </c>
      <c r="B252" s="199" t="s">
        <v>53</v>
      </c>
      <c r="C252" s="199" t="s">
        <v>3985</v>
      </c>
      <c r="D252" s="199" t="s">
        <v>4031</v>
      </c>
      <c r="E252" s="144" t="s">
        <v>1921</v>
      </c>
      <c r="F252" s="155" t="s">
        <v>149</v>
      </c>
      <c r="G252" s="144" t="s">
        <v>4032</v>
      </c>
      <c r="H252" s="144" t="s">
        <v>4033</v>
      </c>
      <c r="I252" s="144" t="s">
        <v>4034</v>
      </c>
      <c r="J252" s="144" t="s">
        <v>4035</v>
      </c>
      <c r="K252" s="144" t="s">
        <v>2878</v>
      </c>
      <c r="L252" s="144" t="s">
        <v>3941</v>
      </c>
      <c r="M252" s="155" t="s">
        <v>1864</v>
      </c>
      <c r="N252" s="144" t="s">
        <v>4036</v>
      </c>
      <c r="O252" s="144" t="s">
        <v>4037</v>
      </c>
      <c r="P252" s="144" t="s">
        <v>4038</v>
      </c>
      <c r="Q252" s="144" t="s">
        <v>1829</v>
      </c>
      <c r="R252" s="155" t="s">
        <v>4040</v>
      </c>
      <c r="S252" s="155" t="s">
        <v>1653</v>
      </c>
      <c r="T252" s="144" t="s">
        <v>4041</v>
      </c>
      <c r="U252" s="142" t="s">
        <v>4042</v>
      </c>
      <c r="V252" s="144" t="s">
        <v>4021</v>
      </c>
      <c r="W252" s="141"/>
      <c r="X252" s="144" t="s">
        <v>3532</v>
      </c>
      <c r="Y252" s="155" t="s">
        <v>2129</v>
      </c>
      <c r="Z252" s="144" t="s">
        <v>1810</v>
      </c>
      <c r="AA252" s="156"/>
      <c r="AB252" s="156"/>
      <c r="AC252" s="156"/>
      <c r="AD252" s="156"/>
      <c r="AE252" s="156"/>
      <c r="AF252" s="156"/>
      <c r="AG252" s="156"/>
      <c r="AH252" s="156"/>
      <c r="AI252" s="156"/>
      <c r="AJ252" s="156"/>
      <c r="AK252" s="156"/>
      <c r="AL252" s="156"/>
      <c r="AM252" s="156"/>
      <c r="AN252" s="156"/>
      <c r="AO252" s="156"/>
      <c r="AP252" s="156"/>
      <c r="AQ252" s="156"/>
      <c r="AR252" s="156"/>
      <c r="AS252" s="140">
        <f t="shared" si="9"/>
        <v>2</v>
      </c>
      <c r="AT252" s="140">
        <f t="shared" si="10"/>
        <v>3</v>
      </c>
      <c r="AU252" s="156"/>
      <c r="AV252" s="140">
        <f t="shared" si="11"/>
        <v>0</v>
      </c>
      <c r="AW252" s="156"/>
      <c r="AX252" s="156"/>
    </row>
    <row r="253" s="209" customFormat="1" customHeight="1" spans="1:50">
      <c r="A253" s="199" t="s">
        <v>4045</v>
      </c>
      <c r="B253" s="199" t="s">
        <v>53</v>
      </c>
      <c r="C253" s="199" t="s">
        <v>3985</v>
      </c>
      <c r="D253" s="199" t="s">
        <v>3986</v>
      </c>
      <c r="E253" s="144"/>
      <c r="F253" s="142" t="s">
        <v>4046</v>
      </c>
      <c r="G253" s="144" t="s">
        <v>4047</v>
      </c>
      <c r="H253" s="143" t="s">
        <v>4048</v>
      </c>
      <c r="I253" s="144" t="s">
        <v>4049</v>
      </c>
      <c r="J253" s="144" t="s">
        <v>4050</v>
      </c>
      <c r="K253" s="144" t="s">
        <v>4051</v>
      </c>
      <c r="L253" s="144" t="s">
        <v>4052</v>
      </c>
      <c r="M253" s="144" t="s">
        <v>4053</v>
      </c>
      <c r="N253" s="143" t="s">
        <v>4054</v>
      </c>
      <c r="O253" s="143" t="s">
        <v>4055</v>
      </c>
      <c r="P253" s="144" t="s">
        <v>4056</v>
      </c>
      <c r="Q253" s="144" t="s">
        <v>4057</v>
      </c>
      <c r="R253" s="144" t="s">
        <v>4058</v>
      </c>
      <c r="S253" s="144" t="s">
        <v>4059</v>
      </c>
      <c r="T253" s="144" t="s">
        <v>4060</v>
      </c>
      <c r="U253" s="144" t="s">
        <v>4061</v>
      </c>
      <c r="V253" s="144" t="s">
        <v>4062</v>
      </c>
      <c r="W253" s="144" t="s">
        <v>4063</v>
      </c>
      <c r="X253" s="144" t="s">
        <v>4064</v>
      </c>
      <c r="Y253" s="144" t="s">
        <v>4065</v>
      </c>
      <c r="Z253" s="143" t="s">
        <v>4066</v>
      </c>
      <c r="AA253" s="156"/>
      <c r="AB253" s="156"/>
      <c r="AC253" s="156"/>
      <c r="AD253" s="156"/>
      <c r="AE253" s="156"/>
      <c r="AF253" s="156"/>
      <c r="AG253" s="156"/>
      <c r="AH253" s="156"/>
      <c r="AI253" s="156"/>
      <c r="AJ253" s="156"/>
      <c r="AK253" s="156"/>
      <c r="AL253" s="156"/>
      <c r="AM253" s="156"/>
      <c r="AN253" s="156"/>
      <c r="AO253" s="156"/>
      <c r="AP253" s="156"/>
      <c r="AQ253" s="156"/>
      <c r="AR253" s="156"/>
      <c r="AS253" s="140">
        <f t="shared" si="9"/>
        <v>0</v>
      </c>
      <c r="AT253" s="140">
        <f t="shared" si="10"/>
        <v>0</v>
      </c>
      <c r="AU253" s="156"/>
      <c r="AV253" s="140">
        <f t="shared" si="11"/>
        <v>0</v>
      </c>
      <c r="AW253" s="156"/>
      <c r="AX253" s="156"/>
    </row>
    <row r="254" s="209" customFormat="1" customHeight="1" spans="1:50">
      <c r="A254" s="199" t="s">
        <v>4067</v>
      </c>
      <c r="B254" s="199" t="s">
        <v>136</v>
      </c>
      <c r="C254" s="199" t="s">
        <v>3985</v>
      </c>
      <c r="D254" s="199" t="s">
        <v>3968</v>
      </c>
      <c r="E254" s="144" t="s">
        <v>4068</v>
      </c>
      <c r="F254" s="144" t="s">
        <v>4069</v>
      </c>
      <c r="G254" s="143"/>
      <c r="H254" s="144" t="s">
        <v>4070</v>
      </c>
      <c r="I254" s="144" t="s">
        <v>3929</v>
      </c>
      <c r="J254" s="144" t="s">
        <v>4071</v>
      </c>
      <c r="K254" s="144" t="s">
        <v>4072</v>
      </c>
      <c r="L254" s="144" t="s">
        <v>4073</v>
      </c>
      <c r="M254" s="143" t="s">
        <v>159</v>
      </c>
      <c r="N254" s="144" t="s">
        <v>1875</v>
      </c>
      <c r="O254" s="144" t="s">
        <v>3983</v>
      </c>
      <c r="P254" s="144" t="s">
        <v>1800</v>
      </c>
      <c r="Q254" s="144" t="s">
        <v>4074</v>
      </c>
      <c r="R254" s="143"/>
      <c r="S254" s="144" t="s">
        <v>4075</v>
      </c>
      <c r="T254" s="144" t="s">
        <v>2144</v>
      </c>
      <c r="U254" s="144" t="s">
        <v>4076</v>
      </c>
      <c r="V254" s="144" t="s">
        <v>4078</v>
      </c>
      <c r="W254" s="144" t="s">
        <v>1083</v>
      </c>
      <c r="X254" s="144" t="s">
        <v>4079</v>
      </c>
      <c r="Y254" s="143"/>
      <c r="Z254" s="144" t="s">
        <v>1920</v>
      </c>
      <c r="AA254" s="156"/>
      <c r="AB254" s="156"/>
      <c r="AC254" s="156"/>
      <c r="AD254" s="156"/>
      <c r="AE254" s="156"/>
      <c r="AF254" s="156"/>
      <c r="AG254" s="156"/>
      <c r="AH254" s="156"/>
      <c r="AI254" s="156"/>
      <c r="AJ254" s="156"/>
      <c r="AK254" s="156"/>
      <c r="AL254" s="156"/>
      <c r="AM254" s="156"/>
      <c r="AN254" s="156"/>
      <c r="AO254" s="156"/>
      <c r="AP254" s="156"/>
      <c r="AQ254" s="156"/>
      <c r="AR254" s="156"/>
      <c r="AS254" s="140">
        <f t="shared" si="9"/>
        <v>6</v>
      </c>
      <c r="AT254" s="140">
        <f t="shared" si="10"/>
        <v>6</v>
      </c>
      <c r="AU254" s="156"/>
      <c r="AV254" s="140">
        <f t="shared" si="11"/>
        <v>0</v>
      </c>
      <c r="AW254" s="156"/>
      <c r="AX254" s="156"/>
    </row>
    <row r="255" s="209" customFormat="1" customHeight="1" spans="1:50">
      <c r="A255" s="199" t="s">
        <v>4080</v>
      </c>
      <c r="B255" s="199" t="s">
        <v>53</v>
      </c>
      <c r="C255" s="199" t="s">
        <v>4081</v>
      </c>
      <c r="D255" s="199" t="s">
        <v>4082</v>
      </c>
      <c r="E255" s="144" t="s">
        <v>4083</v>
      </c>
      <c r="F255" s="144" t="s">
        <v>3923</v>
      </c>
      <c r="G255" s="144" t="s">
        <v>3717</v>
      </c>
      <c r="H255" s="144" t="s">
        <v>4084</v>
      </c>
      <c r="I255" s="144" t="s">
        <v>4085</v>
      </c>
      <c r="J255" s="144" t="s">
        <v>4086</v>
      </c>
      <c r="K255" s="144" t="s">
        <v>3606</v>
      </c>
      <c r="L255" s="144" t="s">
        <v>4087</v>
      </c>
      <c r="M255" s="144" t="s">
        <v>3721</v>
      </c>
      <c r="N255" s="144" t="s">
        <v>224</v>
      </c>
      <c r="O255" s="144" t="s">
        <v>3490</v>
      </c>
      <c r="P255" s="144" t="s">
        <v>2913</v>
      </c>
      <c r="Q255" s="144" t="s">
        <v>4088</v>
      </c>
      <c r="R255" s="144" t="s">
        <v>4089</v>
      </c>
      <c r="S255" s="144" t="s">
        <v>3769</v>
      </c>
      <c r="T255" s="142" t="s">
        <v>2909</v>
      </c>
      <c r="U255" s="144" t="s">
        <v>4016</v>
      </c>
      <c r="V255" s="143" t="s">
        <v>4090</v>
      </c>
      <c r="W255" s="144" t="s">
        <v>2190</v>
      </c>
      <c r="X255" s="144" t="s">
        <v>944</v>
      </c>
      <c r="Y255" s="144" t="s">
        <v>2761</v>
      </c>
      <c r="Z255" s="144" t="s">
        <v>2814</v>
      </c>
      <c r="AA255" s="156"/>
      <c r="AB255" s="156"/>
      <c r="AC255" s="156"/>
      <c r="AD255" s="156"/>
      <c r="AE255" s="156"/>
      <c r="AF255" s="156"/>
      <c r="AG255" s="156"/>
      <c r="AH255" s="156"/>
      <c r="AI255" s="156"/>
      <c r="AJ255" s="156"/>
      <c r="AK255" s="156"/>
      <c r="AL255" s="156"/>
      <c r="AM255" s="156"/>
      <c r="AN255" s="156"/>
      <c r="AO255" s="156"/>
      <c r="AP255" s="156"/>
      <c r="AQ255" s="156"/>
      <c r="AR255" s="156"/>
      <c r="AS255" s="140">
        <f t="shared" si="9"/>
        <v>0</v>
      </c>
      <c r="AT255" s="140">
        <f t="shared" si="10"/>
        <v>6</v>
      </c>
      <c r="AU255" s="156"/>
      <c r="AV255" s="140">
        <f t="shared" si="11"/>
        <v>0</v>
      </c>
      <c r="AW255" s="156"/>
      <c r="AX255" s="156"/>
    </row>
    <row r="256" s="209" customFormat="1" customHeight="1" spans="1:50">
      <c r="A256" s="199" t="s">
        <v>4091</v>
      </c>
      <c r="B256" s="199" t="s">
        <v>53</v>
      </c>
      <c r="C256" s="199" t="s">
        <v>4081</v>
      </c>
      <c r="D256" s="199" t="s">
        <v>4082</v>
      </c>
      <c r="E256" s="144" t="s">
        <v>4092</v>
      </c>
      <c r="F256" s="144" t="s">
        <v>4093</v>
      </c>
      <c r="G256" s="144" t="s">
        <v>4094</v>
      </c>
      <c r="H256" s="144" t="s">
        <v>4095</v>
      </c>
      <c r="I256" s="144" t="s">
        <v>4096</v>
      </c>
      <c r="J256" s="144" t="s">
        <v>4097</v>
      </c>
      <c r="K256" s="144" t="s">
        <v>4098</v>
      </c>
      <c r="L256" s="144" t="s">
        <v>4099</v>
      </c>
      <c r="M256" s="144" t="s">
        <v>4100</v>
      </c>
      <c r="N256" s="144" t="s">
        <v>4101</v>
      </c>
      <c r="O256" s="144" t="s">
        <v>4102</v>
      </c>
      <c r="P256" s="144" t="s">
        <v>4103</v>
      </c>
      <c r="Q256" s="144" t="s">
        <v>4104</v>
      </c>
      <c r="R256" s="144" t="s">
        <v>828</v>
      </c>
      <c r="S256" s="144" t="s">
        <v>4105</v>
      </c>
      <c r="T256" s="144" t="s">
        <v>4106</v>
      </c>
      <c r="U256" s="144" t="s">
        <v>4107</v>
      </c>
      <c r="V256" s="144" t="s">
        <v>4108</v>
      </c>
      <c r="W256" s="144" t="s">
        <v>4109</v>
      </c>
      <c r="X256" s="144" t="s">
        <v>1492</v>
      </c>
      <c r="Y256" s="144" t="s">
        <v>4110</v>
      </c>
      <c r="Z256" s="144" t="s">
        <v>4111</v>
      </c>
      <c r="AA256" s="156"/>
      <c r="AB256" s="156"/>
      <c r="AC256" s="156"/>
      <c r="AD256" s="156"/>
      <c r="AE256" s="156"/>
      <c r="AF256" s="156"/>
      <c r="AG256" s="156"/>
      <c r="AH256" s="156"/>
      <c r="AI256" s="156"/>
      <c r="AJ256" s="156"/>
      <c r="AK256" s="156"/>
      <c r="AL256" s="156"/>
      <c r="AM256" s="156"/>
      <c r="AN256" s="156"/>
      <c r="AO256" s="156"/>
      <c r="AP256" s="156"/>
      <c r="AQ256" s="156"/>
      <c r="AR256" s="156"/>
      <c r="AS256" s="140">
        <f t="shared" si="9"/>
        <v>13</v>
      </c>
      <c r="AT256" s="140">
        <f t="shared" si="10"/>
        <v>13</v>
      </c>
      <c r="AU256" s="156"/>
      <c r="AV256" s="140">
        <f t="shared" si="11"/>
        <v>0.125</v>
      </c>
      <c r="AW256" s="156"/>
      <c r="AX256" s="156"/>
    </row>
    <row r="257" s="209" customFormat="1" customHeight="1" spans="1:50">
      <c r="A257" s="199" t="s">
        <v>4112</v>
      </c>
      <c r="B257" s="199" t="s">
        <v>53</v>
      </c>
      <c r="C257" s="199" t="s">
        <v>4081</v>
      </c>
      <c r="D257" s="199" t="s">
        <v>4082</v>
      </c>
      <c r="E257" s="142" t="s">
        <v>4113</v>
      </c>
      <c r="F257" s="144" t="s">
        <v>4114</v>
      </c>
      <c r="G257" s="144" t="s">
        <v>1077</v>
      </c>
      <c r="H257" s="144" t="s">
        <v>2824</v>
      </c>
      <c r="I257" s="142" t="s">
        <v>4115</v>
      </c>
      <c r="J257" s="144" t="s">
        <v>4116</v>
      </c>
      <c r="K257" s="144" t="s">
        <v>4117</v>
      </c>
      <c r="L257" s="144" t="s">
        <v>932</v>
      </c>
      <c r="M257" s="144" t="s">
        <v>4118</v>
      </c>
      <c r="N257" s="144" t="s">
        <v>4119</v>
      </c>
      <c r="O257" s="212" t="s">
        <v>4120</v>
      </c>
      <c r="P257" s="143" t="s">
        <v>2030</v>
      </c>
      <c r="Q257" s="144" t="s">
        <v>4088</v>
      </c>
      <c r="R257" s="142" t="s">
        <v>4121</v>
      </c>
      <c r="S257" s="144" t="s">
        <v>4122</v>
      </c>
      <c r="T257" s="143" t="s">
        <v>4123</v>
      </c>
      <c r="U257" s="142" t="s">
        <v>4124</v>
      </c>
      <c r="V257" s="144" t="s">
        <v>1082</v>
      </c>
      <c r="W257" s="144" t="s">
        <v>4125</v>
      </c>
      <c r="X257" s="144" t="s">
        <v>4126</v>
      </c>
      <c r="Y257" s="144" t="s">
        <v>4127</v>
      </c>
      <c r="Z257" s="144" t="s">
        <v>4128</v>
      </c>
      <c r="AA257" s="156"/>
      <c r="AB257" s="156"/>
      <c r="AC257" s="156"/>
      <c r="AD257" s="156"/>
      <c r="AE257" s="156"/>
      <c r="AF257" s="156"/>
      <c r="AG257" s="156"/>
      <c r="AH257" s="156"/>
      <c r="AI257" s="156"/>
      <c r="AJ257" s="156"/>
      <c r="AK257" s="156"/>
      <c r="AL257" s="156"/>
      <c r="AM257" s="156"/>
      <c r="AN257" s="156"/>
      <c r="AO257" s="156"/>
      <c r="AP257" s="156"/>
      <c r="AQ257" s="156"/>
      <c r="AR257" s="156"/>
      <c r="AS257" s="140">
        <f t="shared" si="9"/>
        <v>0</v>
      </c>
      <c r="AT257" s="140">
        <f t="shared" si="10"/>
        <v>2</v>
      </c>
      <c r="AU257" s="156"/>
      <c r="AV257" s="140">
        <f t="shared" si="11"/>
        <v>0</v>
      </c>
      <c r="AW257" s="156"/>
      <c r="AX257" s="156"/>
    </row>
    <row r="258" s="209" customFormat="1" customHeight="1" spans="1:50">
      <c r="A258" s="199" t="s">
        <v>4129</v>
      </c>
      <c r="B258" s="199" t="s">
        <v>53</v>
      </c>
      <c r="C258" s="199" t="s">
        <v>4081</v>
      </c>
      <c r="D258" s="199" t="s">
        <v>4082</v>
      </c>
      <c r="E258" s="144" t="s">
        <v>2392</v>
      </c>
      <c r="F258" s="142" t="s">
        <v>4130</v>
      </c>
      <c r="G258" s="144" t="s">
        <v>4131</v>
      </c>
      <c r="H258" s="144" t="s">
        <v>4132</v>
      </c>
      <c r="I258" s="144" t="s">
        <v>4133</v>
      </c>
      <c r="J258" s="144" t="s">
        <v>4134</v>
      </c>
      <c r="K258" s="144" t="s">
        <v>4135</v>
      </c>
      <c r="L258" s="144" t="s">
        <v>4136</v>
      </c>
      <c r="M258" s="144" t="s">
        <v>4137</v>
      </c>
      <c r="N258" s="142" t="s">
        <v>4138</v>
      </c>
      <c r="O258" s="144" t="s">
        <v>4139</v>
      </c>
      <c r="P258" s="144" t="s">
        <v>2723</v>
      </c>
      <c r="Q258" s="144" t="s">
        <v>3890</v>
      </c>
      <c r="R258" s="144" t="s">
        <v>4140</v>
      </c>
      <c r="S258" s="142" t="s">
        <v>4141</v>
      </c>
      <c r="T258" s="144" t="s">
        <v>4142</v>
      </c>
      <c r="U258" s="144" t="s">
        <v>1804</v>
      </c>
      <c r="V258" s="144" t="s">
        <v>4143</v>
      </c>
      <c r="W258" s="144" t="s">
        <v>4016</v>
      </c>
      <c r="X258" s="142" t="s">
        <v>3921</v>
      </c>
      <c r="Y258" s="144" t="s">
        <v>4144</v>
      </c>
      <c r="Z258" s="144" t="s">
        <v>373</v>
      </c>
      <c r="AA258" s="156"/>
      <c r="AB258" s="156"/>
      <c r="AC258" s="156"/>
      <c r="AD258" s="156"/>
      <c r="AE258" s="156"/>
      <c r="AF258" s="156"/>
      <c r="AG258" s="156"/>
      <c r="AH258" s="156"/>
      <c r="AI258" s="156"/>
      <c r="AJ258" s="156"/>
      <c r="AK258" s="156"/>
      <c r="AL258" s="156"/>
      <c r="AM258" s="156"/>
      <c r="AN258" s="156"/>
      <c r="AO258" s="156"/>
      <c r="AP258" s="156"/>
      <c r="AQ258" s="156"/>
      <c r="AR258" s="156"/>
      <c r="AS258" s="140">
        <f t="shared" si="9"/>
        <v>0</v>
      </c>
      <c r="AT258" s="140">
        <f t="shared" si="10"/>
        <v>4</v>
      </c>
      <c r="AU258" s="156"/>
      <c r="AV258" s="140">
        <f t="shared" si="11"/>
        <v>0</v>
      </c>
      <c r="AW258" s="156"/>
      <c r="AX258" s="156"/>
    </row>
    <row r="259" s="209" customFormat="1" customHeight="1" spans="1:50">
      <c r="A259" s="199" t="s">
        <v>4145</v>
      </c>
      <c r="B259" s="199" t="s">
        <v>53</v>
      </c>
      <c r="C259" s="199" t="s">
        <v>4081</v>
      </c>
      <c r="D259" s="199" t="s">
        <v>4146</v>
      </c>
      <c r="E259" s="144" t="s">
        <v>4147</v>
      </c>
      <c r="F259" s="144" t="s">
        <v>4148</v>
      </c>
      <c r="G259" s="141"/>
      <c r="H259" s="144" t="s">
        <v>3471</v>
      </c>
      <c r="I259" s="144" t="s">
        <v>4149</v>
      </c>
      <c r="J259" s="144" t="s">
        <v>677</v>
      </c>
      <c r="K259" s="144" t="s">
        <v>4150</v>
      </c>
      <c r="L259" s="144" t="s">
        <v>4151</v>
      </c>
      <c r="M259" s="144" t="s">
        <v>3531</v>
      </c>
      <c r="N259" s="144" t="s">
        <v>4152</v>
      </c>
      <c r="O259" s="144" t="s">
        <v>4153</v>
      </c>
      <c r="P259" s="143"/>
      <c r="Q259" s="144" t="s">
        <v>4154</v>
      </c>
      <c r="R259" s="144" t="s">
        <v>1114</v>
      </c>
      <c r="S259" s="155" t="s">
        <v>3070</v>
      </c>
      <c r="T259" s="144" t="s">
        <v>3804</v>
      </c>
      <c r="U259" s="144" t="s">
        <v>1015</v>
      </c>
      <c r="V259" s="144" t="s">
        <v>1902</v>
      </c>
      <c r="W259" s="144" t="s">
        <v>467</v>
      </c>
      <c r="X259" s="143" t="s">
        <v>4155</v>
      </c>
      <c r="Y259" s="155" t="s">
        <v>847</v>
      </c>
      <c r="Z259" s="144" t="s">
        <v>4156</v>
      </c>
      <c r="AA259" s="156"/>
      <c r="AB259" s="156"/>
      <c r="AC259" s="156"/>
      <c r="AD259" s="156"/>
      <c r="AE259" s="156"/>
      <c r="AF259" s="156"/>
      <c r="AG259" s="156"/>
      <c r="AH259" s="156"/>
      <c r="AI259" s="156"/>
      <c r="AJ259" s="156"/>
      <c r="AK259" s="156"/>
      <c r="AL259" s="156"/>
      <c r="AM259" s="156"/>
      <c r="AN259" s="156"/>
      <c r="AO259" s="156"/>
      <c r="AP259" s="156"/>
      <c r="AQ259" s="156"/>
      <c r="AR259" s="156"/>
      <c r="AS259" s="140">
        <f t="shared" ref="AS259:AS322" si="12">COUNTIF(E259:Z259,"*22:*")+COUNTIF(E259:Z259,"*23:*")+COUNTIF(E259:Z259,"*00:*")+COUNTIF(E259:Z259,"*01:*")+COUNTIF(E259:Z259,"*02:*")+COUNTIF(E259:Z259,"*03:*")+COUNTIF(E259:Z259,"*21:*")+COUNTIF(E259:Z259,"*04:*")+COUNTIF(E259:Z259,"*05:*")</f>
        <v>0</v>
      </c>
      <c r="AT259" s="140">
        <f t="shared" ref="AT259:AT322" si="13">COUNTIF(E259:Z259,"*22:*")+COUNTIF(E259:Z259,"*23:*")+COUNTIF(E259:Z259,"*00:*")+COUNTIF(E259:Z259,"*01:*")+COUNTIF(E259:Z259,"*02:*")+COUNTIF(E259:Z259,"*03:*")+COUNTIF(E259:Z259,"*04:*")+COUNTIF(E259:Z259,"*05:*")+COUNTIF(E259:Z259,"*20:*")+COUNTIF(E259:Z259,"*21:*")</f>
        <v>5</v>
      </c>
      <c r="AU259" s="156"/>
      <c r="AV259" s="140">
        <f t="shared" ref="AV259:AV322" si="14">(COUNTIF(E259:Z259,"*22:*")+COUNTIF(E259:Z259,"*23:*")*2+COUNTIF(E259:Z259,"*00:*")*3+COUNTIF(E259:Z259,"*01:*")*4+COUNTIF(E259:Z259,"*02:*")*5+COUNTIF(E259:Z259,"*03:*")*6+COUNTIF(E259:Z259,"*04:*")*7+COUNTIF(E259:Z259,"*05:*")*8)/8</f>
        <v>0</v>
      </c>
      <c r="AW259" s="156"/>
      <c r="AX259" s="156"/>
    </row>
    <row r="260" s="209" customFormat="1" customHeight="1" spans="1:50">
      <c r="A260" s="199" t="s">
        <v>4157</v>
      </c>
      <c r="B260" s="199" t="s">
        <v>53</v>
      </c>
      <c r="C260" s="199" t="s">
        <v>4158</v>
      </c>
      <c r="D260" s="199" t="s">
        <v>4159</v>
      </c>
      <c r="E260" s="155" t="s">
        <v>4160</v>
      </c>
      <c r="F260" s="144" t="s">
        <v>1878</v>
      </c>
      <c r="G260" s="144" t="s">
        <v>1472</v>
      </c>
      <c r="H260" s="144" t="s">
        <v>662</v>
      </c>
      <c r="I260" s="144" t="s">
        <v>3704</v>
      </c>
      <c r="J260" s="144" t="s">
        <v>277</v>
      </c>
      <c r="K260" s="144" t="s">
        <v>397</v>
      </c>
      <c r="L260" s="144" t="s">
        <v>2855</v>
      </c>
      <c r="M260" s="143"/>
      <c r="N260" s="155" t="s">
        <v>1955</v>
      </c>
      <c r="O260" s="142" t="s">
        <v>4161</v>
      </c>
      <c r="P260" s="144" t="s">
        <v>871</v>
      </c>
      <c r="Q260" s="144" t="s">
        <v>4162</v>
      </c>
      <c r="R260" s="144" t="s">
        <v>4163</v>
      </c>
      <c r="S260" s="144" t="s">
        <v>411</v>
      </c>
      <c r="T260" s="144" t="s">
        <v>781</v>
      </c>
      <c r="U260" s="144" t="s">
        <v>1466</v>
      </c>
      <c r="V260" s="155" t="s">
        <v>1708</v>
      </c>
      <c r="W260" s="144" t="s">
        <v>2256</v>
      </c>
      <c r="X260" s="142" t="s">
        <v>4164</v>
      </c>
      <c r="Y260" s="144" t="s">
        <v>1149</v>
      </c>
      <c r="Z260" s="144" t="s">
        <v>1466</v>
      </c>
      <c r="AA260" s="156"/>
      <c r="AB260" s="156"/>
      <c r="AC260" s="156"/>
      <c r="AD260" s="156"/>
      <c r="AE260" s="156"/>
      <c r="AF260" s="156"/>
      <c r="AG260" s="156"/>
      <c r="AH260" s="156"/>
      <c r="AI260" s="156"/>
      <c r="AJ260" s="156"/>
      <c r="AK260" s="156"/>
      <c r="AL260" s="156"/>
      <c r="AM260" s="156"/>
      <c r="AN260" s="156"/>
      <c r="AO260" s="156"/>
      <c r="AP260" s="156"/>
      <c r="AQ260" s="156"/>
      <c r="AR260" s="156"/>
      <c r="AS260" s="140">
        <f t="shared" si="12"/>
        <v>0</v>
      </c>
      <c r="AT260" s="140">
        <f t="shared" si="13"/>
        <v>0</v>
      </c>
      <c r="AU260" s="156"/>
      <c r="AV260" s="140">
        <f t="shared" si="14"/>
        <v>0</v>
      </c>
      <c r="AW260" s="156"/>
      <c r="AX260" s="156"/>
    </row>
    <row r="261" s="209" customFormat="1" customHeight="1" spans="1:50">
      <c r="A261" s="199" t="s">
        <v>4165</v>
      </c>
      <c r="B261" s="199" t="s">
        <v>53</v>
      </c>
      <c r="C261" s="199" t="s">
        <v>4158</v>
      </c>
      <c r="D261" s="199" t="s">
        <v>4166</v>
      </c>
      <c r="E261" s="141"/>
      <c r="F261" s="141"/>
      <c r="G261" s="141"/>
      <c r="H261" s="155" t="s">
        <v>4167</v>
      </c>
      <c r="I261" s="144" t="s">
        <v>4168</v>
      </c>
      <c r="J261" s="144" t="s">
        <v>4169</v>
      </c>
      <c r="K261" s="155" t="s">
        <v>167</v>
      </c>
      <c r="L261" s="144" t="s">
        <v>4169</v>
      </c>
      <c r="M261" s="144" t="s">
        <v>4170</v>
      </c>
      <c r="N261" s="144" t="s">
        <v>1896</v>
      </c>
      <c r="O261" s="141"/>
      <c r="P261" s="155" t="s">
        <v>167</v>
      </c>
      <c r="Q261" s="144" t="s">
        <v>4168</v>
      </c>
      <c r="R261" s="144" t="s">
        <v>620</v>
      </c>
      <c r="S261" s="144" t="s">
        <v>4168</v>
      </c>
      <c r="T261" s="144" t="s">
        <v>3998</v>
      </c>
      <c r="U261" s="144" t="s">
        <v>620</v>
      </c>
      <c r="V261" s="144" t="s">
        <v>4171</v>
      </c>
      <c r="W261" s="144" t="s">
        <v>4172</v>
      </c>
      <c r="X261" s="141"/>
      <c r="Y261" s="155" t="s">
        <v>4173</v>
      </c>
      <c r="Z261" s="144" t="s">
        <v>1753</v>
      </c>
      <c r="AA261" s="156"/>
      <c r="AB261" s="156"/>
      <c r="AC261" s="156"/>
      <c r="AD261" s="156"/>
      <c r="AE261" s="156"/>
      <c r="AF261" s="156"/>
      <c r="AG261" s="156"/>
      <c r="AH261" s="156"/>
      <c r="AI261" s="156"/>
      <c r="AJ261" s="156"/>
      <c r="AK261" s="156"/>
      <c r="AL261" s="156"/>
      <c r="AM261" s="156"/>
      <c r="AN261" s="156"/>
      <c r="AO261" s="156"/>
      <c r="AP261" s="156"/>
      <c r="AQ261" s="156"/>
      <c r="AR261" s="156"/>
      <c r="AS261" s="140">
        <f t="shared" si="12"/>
        <v>0</v>
      </c>
      <c r="AT261" s="140">
        <f t="shared" si="13"/>
        <v>0</v>
      </c>
      <c r="AU261" s="156"/>
      <c r="AV261" s="140">
        <f t="shared" si="14"/>
        <v>0</v>
      </c>
      <c r="AW261" s="156"/>
      <c r="AX261" s="156"/>
    </row>
    <row r="262" s="209" customFormat="1" customHeight="1" spans="1:50">
      <c r="A262" s="199" t="s">
        <v>4174</v>
      </c>
      <c r="B262" s="199" t="s">
        <v>53</v>
      </c>
      <c r="C262" s="199" t="s">
        <v>4158</v>
      </c>
      <c r="D262" s="199" t="s">
        <v>4175</v>
      </c>
      <c r="E262" s="144" t="s">
        <v>4176</v>
      </c>
      <c r="F262" s="144" t="s">
        <v>4177</v>
      </c>
      <c r="G262" s="144" t="s">
        <v>4178</v>
      </c>
      <c r="H262" s="144" t="s">
        <v>1921</v>
      </c>
      <c r="I262" s="144" t="s">
        <v>4179</v>
      </c>
      <c r="J262" s="144" t="s">
        <v>4035</v>
      </c>
      <c r="K262" s="144" t="s">
        <v>4180</v>
      </c>
      <c r="L262" s="144" t="s">
        <v>3900</v>
      </c>
      <c r="M262" s="144" t="s">
        <v>4181</v>
      </c>
      <c r="N262" s="144" t="s">
        <v>4182</v>
      </c>
      <c r="O262" s="144" t="s">
        <v>460</v>
      </c>
      <c r="P262" s="144" t="s">
        <v>4183</v>
      </c>
      <c r="Q262" s="144" t="s">
        <v>4184</v>
      </c>
      <c r="R262" s="144" t="s">
        <v>4185</v>
      </c>
      <c r="S262" s="155" t="s">
        <v>1275</v>
      </c>
      <c r="T262" s="144" t="s">
        <v>1812</v>
      </c>
      <c r="U262" s="144" t="s">
        <v>4186</v>
      </c>
      <c r="V262" s="144" t="s">
        <v>4187</v>
      </c>
      <c r="W262" s="144" t="s">
        <v>783</v>
      </c>
      <c r="X262" s="144" t="s">
        <v>4188</v>
      </c>
      <c r="Y262" s="144" t="s">
        <v>4189</v>
      </c>
      <c r="Z262" s="144" t="s">
        <v>4190</v>
      </c>
      <c r="AA262" s="156"/>
      <c r="AB262" s="156"/>
      <c r="AC262" s="156"/>
      <c r="AD262" s="156"/>
      <c r="AE262" s="156"/>
      <c r="AF262" s="156"/>
      <c r="AG262" s="156"/>
      <c r="AH262" s="156"/>
      <c r="AI262" s="156"/>
      <c r="AJ262" s="156"/>
      <c r="AK262" s="156"/>
      <c r="AL262" s="156"/>
      <c r="AM262" s="156"/>
      <c r="AN262" s="156"/>
      <c r="AO262" s="156"/>
      <c r="AP262" s="156"/>
      <c r="AQ262" s="156"/>
      <c r="AR262" s="156"/>
      <c r="AS262" s="140">
        <f t="shared" si="12"/>
        <v>0</v>
      </c>
      <c r="AT262" s="140">
        <f t="shared" si="13"/>
        <v>0</v>
      </c>
      <c r="AU262" s="156"/>
      <c r="AV262" s="140">
        <f t="shared" si="14"/>
        <v>0</v>
      </c>
      <c r="AW262" s="156"/>
      <c r="AX262" s="156"/>
    </row>
    <row r="263" s="209" customFormat="1" customHeight="1" spans="1:50">
      <c r="A263" s="199" t="s">
        <v>4191</v>
      </c>
      <c r="B263" s="199" t="s">
        <v>136</v>
      </c>
      <c r="C263" s="199" t="s">
        <v>4192</v>
      </c>
      <c r="D263" s="199" t="s">
        <v>4193</v>
      </c>
      <c r="E263" s="144" t="s">
        <v>4194</v>
      </c>
      <c r="F263" s="144" t="s">
        <v>4195</v>
      </c>
      <c r="G263" s="144" t="s">
        <v>4196</v>
      </c>
      <c r="H263" s="144" t="s">
        <v>4197</v>
      </c>
      <c r="I263" s="144" t="s">
        <v>3220</v>
      </c>
      <c r="J263" s="144" t="s">
        <v>4198</v>
      </c>
      <c r="K263" s="144" t="s">
        <v>4199</v>
      </c>
      <c r="L263" s="144" t="s">
        <v>320</v>
      </c>
      <c r="M263" s="144" t="s">
        <v>4200</v>
      </c>
      <c r="N263" s="144" t="s">
        <v>4201</v>
      </c>
      <c r="O263" s="144" t="s">
        <v>4202</v>
      </c>
      <c r="P263" s="144" t="s">
        <v>1144</v>
      </c>
      <c r="Q263" s="155" t="s">
        <v>4203</v>
      </c>
      <c r="R263" s="144" t="s">
        <v>4204</v>
      </c>
      <c r="S263" s="144" t="s">
        <v>882</v>
      </c>
      <c r="T263" s="144" t="s">
        <v>696</v>
      </c>
      <c r="U263" s="144" t="s">
        <v>857</v>
      </c>
      <c r="V263" s="144" t="s">
        <v>4205</v>
      </c>
      <c r="W263" s="144" t="s">
        <v>453</v>
      </c>
      <c r="X263" s="144" t="s">
        <v>4206</v>
      </c>
      <c r="Y263" s="144" t="s">
        <v>2443</v>
      </c>
      <c r="Z263" s="155" t="s">
        <v>229</v>
      </c>
      <c r="AA263" s="156"/>
      <c r="AB263" s="156"/>
      <c r="AC263" s="156"/>
      <c r="AD263" s="156"/>
      <c r="AE263" s="156"/>
      <c r="AF263" s="156"/>
      <c r="AG263" s="156"/>
      <c r="AH263" s="156"/>
      <c r="AI263" s="156"/>
      <c r="AJ263" s="156"/>
      <c r="AK263" s="156"/>
      <c r="AL263" s="156"/>
      <c r="AM263" s="156"/>
      <c r="AN263" s="156"/>
      <c r="AO263" s="156"/>
      <c r="AP263" s="156"/>
      <c r="AQ263" s="156"/>
      <c r="AR263" s="156"/>
      <c r="AS263" s="140">
        <f t="shared" si="12"/>
        <v>9</v>
      </c>
      <c r="AT263" s="140">
        <f t="shared" si="13"/>
        <v>9</v>
      </c>
      <c r="AU263" s="156"/>
      <c r="AV263" s="140">
        <f t="shared" si="14"/>
        <v>0.125</v>
      </c>
      <c r="AW263" s="156"/>
      <c r="AX263" s="156"/>
    </row>
    <row r="264" s="209" customFormat="1" customHeight="1" spans="1:50">
      <c r="A264" s="199" t="s">
        <v>4207</v>
      </c>
      <c r="B264" s="199" t="s">
        <v>53</v>
      </c>
      <c r="C264" s="199" t="s">
        <v>4208</v>
      </c>
      <c r="D264" s="199" t="s">
        <v>4209</v>
      </c>
      <c r="E264" s="144" t="s">
        <v>849</v>
      </c>
      <c r="F264" s="144" t="s">
        <v>4210</v>
      </c>
      <c r="G264" s="144" t="s">
        <v>4211</v>
      </c>
      <c r="H264" s="144" t="s">
        <v>3372</v>
      </c>
      <c r="I264" s="144" t="s">
        <v>3930</v>
      </c>
      <c r="J264" s="144" t="s">
        <v>4212</v>
      </c>
      <c r="K264" s="144" t="s">
        <v>2290</v>
      </c>
      <c r="L264" s="144" t="s">
        <v>4213</v>
      </c>
      <c r="M264" s="144" t="s">
        <v>2763</v>
      </c>
      <c r="N264" s="144" t="s">
        <v>4214</v>
      </c>
      <c r="O264" s="144" t="s">
        <v>4215</v>
      </c>
      <c r="P264" s="144" t="s">
        <v>1878</v>
      </c>
      <c r="Q264" s="144" t="s">
        <v>4216</v>
      </c>
      <c r="R264" s="155" t="s">
        <v>72</v>
      </c>
      <c r="S264" s="144" t="s">
        <v>4217</v>
      </c>
      <c r="T264" s="144" t="s">
        <v>4218</v>
      </c>
      <c r="U264" s="144" t="s">
        <v>863</v>
      </c>
      <c r="V264" s="144" t="s">
        <v>4219</v>
      </c>
      <c r="W264" s="144" t="s">
        <v>4220</v>
      </c>
      <c r="X264" s="144" t="s">
        <v>4221</v>
      </c>
      <c r="Y264" s="144" t="s">
        <v>4222</v>
      </c>
      <c r="Z264" s="144" t="s">
        <v>753</v>
      </c>
      <c r="AA264" s="156"/>
      <c r="AB264" s="156"/>
      <c r="AC264" s="156"/>
      <c r="AD264" s="156"/>
      <c r="AE264" s="156"/>
      <c r="AF264" s="156"/>
      <c r="AG264" s="156"/>
      <c r="AH264" s="156"/>
      <c r="AI264" s="156"/>
      <c r="AJ264" s="156"/>
      <c r="AK264" s="156"/>
      <c r="AL264" s="156"/>
      <c r="AM264" s="156"/>
      <c r="AN264" s="156"/>
      <c r="AO264" s="156"/>
      <c r="AP264" s="156"/>
      <c r="AQ264" s="156"/>
      <c r="AR264" s="156"/>
      <c r="AS264" s="140">
        <f t="shared" si="12"/>
        <v>9</v>
      </c>
      <c r="AT264" s="140">
        <f t="shared" si="13"/>
        <v>10</v>
      </c>
      <c r="AU264" s="156"/>
      <c r="AV264" s="140">
        <f t="shared" si="14"/>
        <v>0.5</v>
      </c>
      <c r="AW264" s="156"/>
      <c r="AX264" s="156"/>
    </row>
    <row r="265" s="209" customFormat="1" customHeight="1" spans="1:50">
      <c r="A265" s="199" t="s">
        <v>4223</v>
      </c>
      <c r="B265" s="199" t="s">
        <v>4224</v>
      </c>
      <c r="C265" s="199" t="s">
        <v>4225</v>
      </c>
      <c r="D265" s="199" t="s">
        <v>4226</v>
      </c>
      <c r="E265" s="144" t="s">
        <v>4227</v>
      </c>
      <c r="F265" s="142" t="s">
        <v>4228</v>
      </c>
      <c r="G265" s="142" t="s">
        <v>4229</v>
      </c>
      <c r="H265" s="144" t="s">
        <v>4230</v>
      </c>
      <c r="I265" s="144" t="s">
        <v>4231</v>
      </c>
      <c r="J265" s="144" t="s">
        <v>4232</v>
      </c>
      <c r="K265" s="144" t="s">
        <v>4233</v>
      </c>
      <c r="L265" s="144" t="s">
        <v>4234</v>
      </c>
      <c r="M265" s="142" t="s">
        <v>4235</v>
      </c>
      <c r="N265" s="144" t="s">
        <v>4236</v>
      </c>
      <c r="O265" s="144" t="s">
        <v>4237</v>
      </c>
      <c r="P265" s="144" t="s">
        <v>873</v>
      </c>
      <c r="Q265" s="144" t="s">
        <v>4238</v>
      </c>
      <c r="R265" s="144" t="s">
        <v>4239</v>
      </c>
      <c r="S265" s="142" t="s">
        <v>4240</v>
      </c>
      <c r="T265" s="142" t="s">
        <v>4241</v>
      </c>
      <c r="U265" s="144" t="s">
        <v>4242</v>
      </c>
      <c r="V265" s="142" t="s">
        <v>4243</v>
      </c>
      <c r="W265" s="144" t="s">
        <v>4244</v>
      </c>
      <c r="X265" s="144" t="s">
        <v>4245</v>
      </c>
      <c r="Y265" s="144" t="s">
        <v>4246</v>
      </c>
      <c r="Z265" s="144" t="s">
        <v>4247</v>
      </c>
      <c r="AA265" s="156"/>
      <c r="AB265" s="156"/>
      <c r="AC265" s="156"/>
      <c r="AD265" s="156"/>
      <c r="AE265" s="156"/>
      <c r="AF265" s="156"/>
      <c r="AG265" s="156"/>
      <c r="AH265" s="156"/>
      <c r="AI265" s="156"/>
      <c r="AJ265" s="156"/>
      <c r="AK265" s="156"/>
      <c r="AL265" s="156"/>
      <c r="AM265" s="156"/>
      <c r="AN265" s="156"/>
      <c r="AO265" s="156"/>
      <c r="AP265" s="156"/>
      <c r="AQ265" s="156"/>
      <c r="AR265" s="156"/>
      <c r="AS265" s="140">
        <f t="shared" si="12"/>
        <v>17</v>
      </c>
      <c r="AT265" s="140">
        <f t="shared" si="13"/>
        <v>18</v>
      </c>
      <c r="AU265" s="156"/>
      <c r="AV265" s="140">
        <f t="shared" si="14"/>
        <v>2.5</v>
      </c>
      <c r="AW265" s="156"/>
      <c r="AX265" s="156"/>
    </row>
    <row r="266" s="209" customFormat="1" customHeight="1" spans="1:50">
      <c r="A266" s="199" t="s">
        <v>10209</v>
      </c>
      <c r="B266" s="233" t="str">
        <f>VLOOKUP(A266,[1]Sheet1!$A:$B,2,0)</f>
        <v>上海乐湃网络科技有限公司</v>
      </c>
      <c r="C266" s="233" t="str">
        <f>VLOOKUP(A266,[1]Sheet1!$A:$C,3,0)</f>
        <v>乐湃-苹果助手</v>
      </c>
      <c r="D266" s="233" t="str">
        <f>VLOOKUP(A266,[1]Sheet1!$A:$F,6,0)</f>
        <v>高级PHP开发工程师</v>
      </c>
      <c r="E266" s="234"/>
      <c r="F266" s="234"/>
      <c r="G266" s="234"/>
      <c r="H266" s="234"/>
      <c r="I266" s="234"/>
      <c r="J266" s="234"/>
      <c r="K266" s="234"/>
      <c r="L266" s="234"/>
      <c r="M266" s="234"/>
      <c r="N266" s="234"/>
      <c r="O266" s="234"/>
      <c r="P266" s="234"/>
      <c r="Q266" s="234"/>
      <c r="R266" s="234"/>
      <c r="S266" s="234"/>
      <c r="T266" s="234"/>
      <c r="U266" s="234"/>
      <c r="V266" s="234"/>
      <c r="W266" s="234"/>
      <c r="X266" s="234"/>
      <c r="Y266" s="234"/>
      <c r="Z266" s="234"/>
      <c r="AA266" s="156"/>
      <c r="AB266" s="156"/>
      <c r="AC266" s="156"/>
      <c r="AD266" s="156"/>
      <c r="AE266" s="156"/>
      <c r="AF266" s="156"/>
      <c r="AG266" s="156"/>
      <c r="AH266" s="156"/>
      <c r="AI266" s="156"/>
      <c r="AJ266" s="156"/>
      <c r="AK266" s="156"/>
      <c r="AL266" s="156"/>
      <c r="AM266" s="156"/>
      <c r="AN266" s="156"/>
      <c r="AO266" s="156"/>
      <c r="AP266" s="156"/>
      <c r="AQ266" s="156"/>
      <c r="AR266" s="156"/>
      <c r="AS266" s="140">
        <f t="shared" si="12"/>
        <v>0</v>
      </c>
      <c r="AT266" s="140">
        <f t="shared" si="13"/>
        <v>0</v>
      </c>
      <c r="AU266" s="156"/>
      <c r="AV266" s="140">
        <f t="shared" si="14"/>
        <v>0</v>
      </c>
      <c r="AW266" s="156"/>
      <c r="AX266" s="156"/>
    </row>
    <row r="267" s="209" customFormat="1" customHeight="1" spans="1:50">
      <c r="A267" s="199" t="s">
        <v>4248</v>
      </c>
      <c r="B267" s="199" t="s">
        <v>4224</v>
      </c>
      <c r="C267" s="199" t="s">
        <v>4249</v>
      </c>
      <c r="D267" s="199" t="s">
        <v>4250</v>
      </c>
      <c r="E267" s="142" t="s">
        <v>4251</v>
      </c>
      <c r="F267" s="142" t="s">
        <v>4252</v>
      </c>
      <c r="G267" s="142" t="s">
        <v>4253</v>
      </c>
      <c r="H267" s="142" t="s">
        <v>4254</v>
      </c>
      <c r="I267" s="142" t="s">
        <v>4255</v>
      </c>
      <c r="J267" s="144" t="s">
        <v>4256</v>
      </c>
      <c r="K267" s="142" t="s">
        <v>4257</v>
      </c>
      <c r="L267" s="142" t="s">
        <v>4258</v>
      </c>
      <c r="M267" s="144" t="s">
        <v>4259</v>
      </c>
      <c r="N267" s="144" t="s">
        <v>4260</v>
      </c>
      <c r="O267" s="142" t="s">
        <v>4261</v>
      </c>
      <c r="P267" s="142" t="s">
        <v>4262</v>
      </c>
      <c r="Q267" s="142" t="s">
        <v>4263</v>
      </c>
      <c r="R267" s="144" t="s">
        <v>4264</v>
      </c>
      <c r="S267" s="142" t="s">
        <v>4265</v>
      </c>
      <c r="T267" s="142" t="s">
        <v>4266</v>
      </c>
      <c r="U267" s="144" t="s">
        <v>4267</v>
      </c>
      <c r="V267" s="142" t="s">
        <v>4268</v>
      </c>
      <c r="W267" s="144" t="s">
        <v>4269</v>
      </c>
      <c r="X267" s="144" t="s">
        <v>4270</v>
      </c>
      <c r="Y267" s="142" t="s">
        <v>4271</v>
      </c>
      <c r="Z267" s="142" t="s">
        <v>4272</v>
      </c>
      <c r="AA267" s="156"/>
      <c r="AB267" s="156"/>
      <c r="AC267" s="156"/>
      <c r="AD267" s="156"/>
      <c r="AE267" s="156"/>
      <c r="AF267" s="156"/>
      <c r="AG267" s="156"/>
      <c r="AH267" s="156"/>
      <c r="AI267" s="156"/>
      <c r="AJ267" s="156"/>
      <c r="AK267" s="156"/>
      <c r="AL267" s="156"/>
      <c r="AM267" s="156"/>
      <c r="AN267" s="156"/>
      <c r="AO267" s="156"/>
      <c r="AP267" s="156"/>
      <c r="AQ267" s="156"/>
      <c r="AR267" s="156"/>
      <c r="AS267" s="140">
        <f t="shared" si="12"/>
        <v>11</v>
      </c>
      <c r="AT267" s="140">
        <f t="shared" si="13"/>
        <v>16</v>
      </c>
      <c r="AU267" s="156"/>
      <c r="AV267" s="140">
        <f t="shared" si="14"/>
        <v>1.375</v>
      </c>
      <c r="AW267" s="156"/>
      <c r="AX267" s="156"/>
    </row>
    <row r="268" s="209" customFormat="1" customHeight="1" spans="1:50">
      <c r="A268" s="199" t="s">
        <v>4273</v>
      </c>
      <c r="B268" s="199" t="s">
        <v>4224</v>
      </c>
      <c r="C268" s="199" t="s">
        <v>4274</v>
      </c>
      <c r="D268" s="199" t="s">
        <v>378</v>
      </c>
      <c r="E268" s="144" t="s">
        <v>4275</v>
      </c>
      <c r="F268" s="144" t="s">
        <v>4276</v>
      </c>
      <c r="G268" s="144" t="s">
        <v>4277</v>
      </c>
      <c r="H268" s="144" t="s">
        <v>4278</v>
      </c>
      <c r="I268" s="144" t="s">
        <v>4279</v>
      </c>
      <c r="J268" s="144" t="s">
        <v>4280</v>
      </c>
      <c r="K268" s="144" t="s">
        <v>4281</v>
      </c>
      <c r="L268" s="144" t="s">
        <v>4282</v>
      </c>
      <c r="M268" s="144" t="s">
        <v>4283</v>
      </c>
      <c r="N268" s="144" t="s">
        <v>4284</v>
      </c>
      <c r="O268" s="144" t="s">
        <v>4285</v>
      </c>
      <c r="P268" s="144" t="s">
        <v>517</v>
      </c>
      <c r="Q268" s="144" t="s">
        <v>4286</v>
      </c>
      <c r="R268" s="144" t="s">
        <v>4287</v>
      </c>
      <c r="S268" s="144" t="s">
        <v>4288</v>
      </c>
      <c r="T268" s="144" t="s">
        <v>4289</v>
      </c>
      <c r="U268" s="144" t="s">
        <v>4290</v>
      </c>
      <c r="V268" s="144" t="s">
        <v>4291</v>
      </c>
      <c r="W268" s="144" t="s">
        <v>4292</v>
      </c>
      <c r="X268" s="144" t="s">
        <v>4293</v>
      </c>
      <c r="Y268" s="144" t="s">
        <v>4294</v>
      </c>
      <c r="Z268" s="144" t="s">
        <v>3955</v>
      </c>
      <c r="AA268" s="156"/>
      <c r="AB268" s="156"/>
      <c r="AC268" s="156"/>
      <c r="AD268" s="156"/>
      <c r="AE268" s="156"/>
      <c r="AF268" s="156"/>
      <c r="AG268" s="156"/>
      <c r="AH268" s="156"/>
      <c r="AI268" s="156"/>
      <c r="AJ268" s="156"/>
      <c r="AK268" s="156"/>
      <c r="AL268" s="156"/>
      <c r="AM268" s="156"/>
      <c r="AN268" s="156"/>
      <c r="AO268" s="156"/>
      <c r="AP268" s="156"/>
      <c r="AQ268" s="156"/>
      <c r="AR268" s="156"/>
      <c r="AS268" s="140">
        <f t="shared" si="12"/>
        <v>0</v>
      </c>
      <c r="AT268" s="140">
        <f t="shared" si="13"/>
        <v>0</v>
      </c>
      <c r="AU268" s="156"/>
      <c r="AV268" s="140">
        <f t="shared" si="14"/>
        <v>0</v>
      </c>
      <c r="AW268" s="156"/>
      <c r="AX268" s="156"/>
    </row>
    <row r="269" s="209" customFormat="1" customHeight="1" spans="1:50">
      <c r="A269" s="199" t="s">
        <v>4295</v>
      </c>
      <c r="B269" s="199" t="s">
        <v>4224</v>
      </c>
      <c r="C269" s="199" t="s">
        <v>4274</v>
      </c>
      <c r="D269" s="199" t="s">
        <v>378</v>
      </c>
      <c r="E269" s="144" t="s">
        <v>4296</v>
      </c>
      <c r="F269" s="144" t="s">
        <v>4297</v>
      </c>
      <c r="G269" s="212" t="s">
        <v>4298</v>
      </c>
      <c r="H269" s="144" t="s">
        <v>4299</v>
      </c>
      <c r="I269" s="144" t="s">
        <v>4300</v>
      </c>
      <c r="J269" s="144" t="s">
        <v>4301</v>
      </c>
      <c r="K269" s="144" t="s">
        <v>4302</v>
      </c>
      <c r="L269" s="144" t="s">
        <v>4303</v>
      </c>
      <c r="M269" s="144" t="s">
        <v>385</v>
      </c>
      <c r="N269" s="144" t="s">
        <v>4304</v>
      </c>
      <c r="O269" s="144" t="s">
        <v>881</v>
      </c>
      <c r="P269" s="144" t="s">
        <v>4305</v>
      </c>
      <c r="Q269" s="144" t="s">
        <v>1800</v>
      </c>
      <c r="R269" s="144" t="s">
        <v>4306</v>
      </c>
      <c r="S269" s="144" t="s">
        <v>4307</v>
      </c>
      <c r="T269" s="144" t="s">
        <v>4308</v>
      </c>
      <c r="U269" s="144" t="s">
        <v>4309</v>
      </c>
      <c r="V269" s="144" t="s">
        <v>334</v>
      </c>
      <c r="W269" s="144" t="s">
        <v>3357</v>
      </c>
      <c r="X269" s="144" t="s">
        <v>4310</v>
      </c>
      <c r="Y269" s="144" t="s">
        <v>4311</v>
      </c>
      <c r="Z269" s="144" t="s">
        <v>382</v>
      </c>
      <c r="AA269" s="156"/>
      <c r="AB269" s="156"/>
      <c r="AC269" s="156"/>
      <c r="AD269" s="156"/>
      <c r="AE269" s="156"/>
      <c r="AF269" s="156"/>
      <c r="AG269" s="156"/>
      <c r="AH269" s="156"/>
      <c r="AI269" s="156"/>
      <c r="AJ269" s="156"/>
      <c r="AK269" s="156"/>
      <c r="AL269" s="156"/>
      <c r="AM269" s="156"/>
      <c r="AN269" s="156"/>
      <c r="AO269" s="156"/>
      <c r="AP269" s="156"/>
      <c r="AQ269" s="156"/>
      <c r="AR269" s="156"/>
      <c r="AS269" s="140">
        <f t="shared" si="12"/>
        <v>0</v>
      </c>
      <c r="AT269" s="140">
        <f t="shared" si="13"/>
        <v>1</v>
      </c>
      <c r="AU269" s="156"/>
      <c r="AV269" s="140">
        <f t="shared" si="14"/>
        <v>0</v>
      </c>
      <c r="AW269" s="156"/>
      <c r="AX269" s="156"/>
    </row>
    <row r="270" s="209" customFormat="1" customHeight="1" spans="1:50">
      <c r="A270" s="199" t="s">
        <v>4312</v>
      </c>
      <c r="B270" s="199" t="s">
        <v>53</v>
      </c>
      <c r="C270" s="199" t="s">
        <v>4313</v>
      </c>
      <c r="D270" s="199" t="s">
        <v>115</v>
      </c>
      <c r="E270" s="142" t="s">
        <v>4314</v>
      </c>
      <c r="F270" s="142" t="s">
        <v>4315</v>
      </c>
      <c r="G270" s="155" t="s">
        <v>4316</v>
      </c>
      <c r="H270" s="155" t="s">
        <v>4317</v>
      </c>
      <c r="I270" s="144" t="s">
        <v>2538</v>
      </c>
      <c r="J270" s="142" t="s">
        <v>4318</v>
      </c>
      <c r="K270" s="141"/>
      <c r="L270" s="155" t="s">
        <v>123</v>
      </c>
      <c r="M270" s="144" t="s">
        <v>4319</v>
      </c>
      <c r="N270" s="142" t="s">
        <v>4320</v>
      </c>
      <c r="O270" s="142" t="s">
        <v>4321</v>
      </c>
      <c r="P270" s="155" t="s">
        <v>4322</v>
      </c>
      <c r="Q270" s="142" t="s">
        <v>4323</v>
      </c>
      <c r="R270" s="155" t="s">
        <v>4324</v>
      </c>
      <c r="S270" s="142" t="s">
        <v>4325</v>
      </c>
      <c r="T270" s="231">
        <v>0.935416666666667</v>
      </c>
      <c r="U270" s="155" t="s">
        <v>4326</v>
      </c>
      <c r="V270" s="144"/>
      <c r="W270" s="144"/>
      <c r="X270" s="144"/>
      <c r="Y270" s="144"/>
      <c r="Z270" s="144"/>
      <c r="AA270" s="156"/>
      <c r="AB270" s="156"/>
      <c r="AC270" s="156"/>
      <c r="AD270" s="156"/>
      <c r="AE270" s="156"/>
      <c r="AF270" s="156"/>
      <c r="AG270" s="156"/>
      <c r="AH270" s="156"/>
      <c r="AI270" s="156"/>
      <c r="AJ270" s="156"/>
      <c r="AK270" s="156"/>
      <c r="AL270" s="156"/>
      <c r="AM270" s="156"/>
      <c r="AN270" s="156"/>
      <c r="AO270" s="156"/>
      <c r="AP270" s="156"/>
      <c r="AQ270" s="156"/>
      <c r="AR270" s="156"/>
      <c r="AS270" s="140">
        <f t="shared" si="12"/>
        <v>10</v>
      </c>
      <c r="AT270" s="140">
        <f t="shared" si="13"/>
        <v>11</v>
      </c>
      <c r="AU270" s="156"/>
      <c r="AV270" s="140">
        <f t="shared" si="14"/>
        <v>1.5</v>
      </c>
      <c r="AW270" s="156"/>
      <c r="AX270" s="156"/>
    </row>
    <row r="271" s="209" customFormat="1" customHeight="1" spans="1:50">
      <c r="A271" s="199" t="s">
        <v>4327</v>
      </c>
      <c r="B271" s="199" t="s">
        <v>53</v>
      </c>
      <c r="C271" s="199" t="s">
        <v>4313</v>
      </c>
      <c r="D271" s="199" t="s">
        <v>115</v>
      </c>
      <c r="E271" s="144" t="s">
        <v>4328</v>
      </c>
      <c r="F271" s="144" t="s">
        <v>4329</v>
      </c>
      <c r="G271" s="144" t="s">
        <v>4331</v>
      </c>
      <c r="H271" s="144" t="s">
        <v>4332</v>
      </c>
      <c r="I271" s="144" t="s">
        <v>4333</v>
      </c>
      <c r="J271" s="144" t="s">
        <v>4334</v>
      </c>
      <c r="K271" s="143" t="s">
        <v>4335</v>
      </c>
      <c r="L271" s="144" t="s">
        <v>4336</v>
      </c>
      <c r="M271" s="144" t="s">
        <v>4337</v>
      </c>
      <c r="N271" s="144" t="s">
        <v>4338</v>
      </c>
      <c r="O271" s="144" t="s">
        <v>4339</v>
      </c>
      <c r="P271" s="144" t="s">
        <v>4340</v>
      </c>
      <c r="Q271" s="144" t="s">
        <v>4341</v>
      </c>
      <c r="R271" s="144" t="s">
        <v>4342</v>
      </c>
      <c r="S271" s="144" t="s">
        <v>4343</v>
      </c>
      <c r="T271" s="144" t="s">
        <v>4344</v>
      </c>
      <c r="U271" s="144" t="s">
        <v>4345</v>
      </c>
      <c r="V271" s="144" t="s">
        <v>4347</v>
      </c>
      <c r="W271" s="144" t="s">
        <v>4348</v>
      </c>
      <c r="X271" s="144" t="s">
        <v>4349</v>
      </c>
      <c r="Y271" s="144" t="s">
        <v>4350</v>
      </c>
      <c r="Z271" s="144" t="s">
        <v>4351</v>
      </c>
      <c r="AA271" s="156"/>
      <c r="AB271" s="156"/>
      <c r="AC271" s="156"/>
      <c r="AD271" s="156"/>
      <c r="AE271" s="156"/>
      <c r="AF271" s="156"/>
      <c r="AG271" s="156"/>
      <c r="AH271" s="156"/>
      <c r="AI271" s="156"/>
      <c r="AJ271" s="156"/>
      <c r="AK271" s="156"/>
      <c r="AL271" s="156"/>
      <c r="AM271" s="156"/>
      <c r="AN271" s="156"/>
      <c r="AO271" s="156"/>
      <c r="AP271" s="156"/>
      <c r="AQ271" s="156"/>
      <c r="AR271" s="156"/>
      <c r="AS271" s="140">
        <f t="shared" si="12"/>
        <v>10</v>
      </c>
      <c r="AT271" s="140">
        <f t="shared" si="13"/>
        <v>13</v>
      </c>
      <c r="AU271" s="156"/>
      <c r="AV271" s="140">
        <f t="shared" si="14"/>
        <v>0.625</v>
      </c>
      <c r="AW271" s="156"/>
      <c r="AX271" s="156"/>
    </row>
    <row r="272" s="209" customFormat="1" customHeight="1" spans="1:50">
      <c r="A272" s="199" t="s">
        <v>4352</v>
      </c>
      <c r="B272" s="199" t="s">
        <v>53</v>
      </c>
      <c r="C272" s="199" t="s">
        <v>4313</v>
      </c>
      <c r="D272" s="199" t="s">
        <v>115</v>
      </c>
      <c r="E272" s="144" t="s">
        <v>2543</v>
      </c>
      <c r="F272" s="144" t="s">
        <v>4353</v>
      </c>
      <c r="G272" s="144" t="s">
        <v>4354</v>
      </c>
      <c r="H272" s="144" t="s">
        <v>4355</v>
      </c>
      <c r="I272" s="144" t="s">
        <v>4356</v>
      </c>
      <c r="J272" s="143"/>
      <c r="K272" s="143"/>
      <c r="L272" s="144" t="s">
        <v>4357</v>
      </c>
      <c r="M272" s="144" t="s">
        <v>4358</v>
      </c>
      <c r="N272" s="144" t="s">
        <v>4359</v>
      </c>
      <c r="O272" s="144" t="s">
        <v>506</v>
      </c>
      <c r="P272" s="155" t="s">
        <v>1791</v>
      </c>
      <c r="Q272" s="144" t="s">
        <v>4361</v>
      </c>
      <c r="R272" s="144" t="s">
        <v>4362</v>
      </c>
      <c r="S272" s="144" t="s">
        <v>4363</v>
      </c>
      <c r="T272" s="144" t="s">
        <v>4364</v>
      </c>
      <c r="U272" s="144" t="s">
        <v>4365</v>
      </c>
      <c r="V272" s="142" t="s">
        <v>4267</v>
      </c>
      <c r="W272" s="144" t="s">
        <v>4366</v>
      </c>
      <c r="X272" s="144" t="s">
        <v>4367</v>
      </c>
      <c r="Y272" s="144" t="s">
        <v>4368</v>
      </c>
      <c r="Z272" s="144" t="s">
        <v>4369</v>
      </c>
      <c r="AA272" s="156"/>
      <c r="AB272" s="156"/>
      <c r="AC272" s="156"/>
      <c r="AD272" s="156"/>
      <c r="AE272" s="156"/>
      <c r="AF272" s="156"/>
      <c r="AG272" s="156"/>
      <c r="AH272" s="156"/>
      <c r="AI272" s="156"/>
      <c r="AJ272" s="156"/>
      <c r="AK272" s="156"/>
      <c r="AL272" s="156"/>
      <c r="AM272" s="156"/>
      <c r="AN272" s="156"/>
      <c r="AO272" s="156"/>
      <c r="AP272" s="156"/>
      <c r="AQ272" s="156"/>
      <c r="AR272" s="156"/>
      <c r="AS272" s="140">
        <f t="shared" si="12"/>
        <v>9</v>
      </c>
      <c r="AT272" s="140">
        <f t="shared" si="13"/>
        <v>16</v>
      </c>
      <c r="AU272" s="156"/>
      <c r="AV272" s="140">
        <f t="shared" si="14"/>
        <v>1</v>
      </c>
      <c r="AW272" s="156"/>
      <c r="AX272" s="156"/>
    </row>
    <row r="273" s="209" customFormat="1" customHeight="1" spans="1:50">
      <c r="A273" s="199" t="s">
        <v>4370</v>
      </c>
      <c r="B273" s="199" t="s">
        <v>53</v>
      </c>
      <c r="C273" s="199" t="s">
        <v>4371</v>
      </c>
      <c r="D273" s="199" t="s">
        <v>4372</v>
      </c>
      <c r="E273" s="155" t="s">
        <v>4373</v>
      </c>
      <c r="F273" s="155" t="s">
        <v>4374</v>
      </c>
      <c r="G273" s="143"/>
      <c r="H273" s="155" t="s">
        <v>4375</v>
      </c>
      <c r="I273" s="142" t="s">
        <v>4376</v>
      </c>
      <c r="J273" s="155" t="s">
        <v>4377</v>
      </c>
      <c r="K273" s="142" t="s">
        <v>4378</v>
      </c>
      <c r="L273" s="143"/>
      <c r="M273" s="155" t="s">
        <v>4379</v>
      </c>
      <c r="N273" s="155" t="s">
        <v>934</v>
      </c>
      <c r="O273" s="143" t="s">
        <v>4380</v>
      </c>
      <c r="P273" s="143"/>
      <c r="Q273" s="142" t="s">
        <v>4381</v>
      </c>
      <c r="R273" s="141"/>
      <c r="S273" s="142" t="s">
        <v>4382</v>
      </c>
      <c r="T273" s="155" t="s">
        <v>4383</v>
      </c>
      <c r="U273" s="155" t="s">
        <v>4384</v>
      </c>
      <c r="V273" s="142" t="s">
        <v>4385</v>
      </c>
      <c r="W273" s="141"/>
      <c r="X273" s="141"/>
      <c r="Y273" s="144"/>
      <c r="Z273" s="144"/>
      <c r="AA273" s="156"/>
      <c r="AB273" s="156"/>
      <c r="AC273" s="156"/>
      <c r="AD273" s="156"/>
      <c r="AE273" s="156"/>
      <c r="AF273" s="156"/>
      <c r="AG273" s="156"/>
      <c r="AH273" s="156"/>
      <c r="AI273" s="156"/>
      <c r="AJ273" s="156"/>
      <c r="AK273" s="156"/>
      <c r="AL273" s="156"/>
      <c r="AM273" s="156"/>
      <c r="AN273" s="156"/>
      <c r="AO273" s="156"/>
      <c r="AP273" s="156"/>
      <c r="AQ273" s="156"/>
      <c r="AR273" s="156"/>
      <c r="AS273" s="140">
        <f t="shared" si="12"/>
        <v>0</v>
      </c>
      <c r="AT273" s="140">
        <f t="shared" si="13"/>
        <v>1</v>
      </c>
      <c r="AU273" s="156"/>
      <c r="AV273" s="140">
        <f t="shared" si="14"/>
        <v>0</v>
      </c>
      <c r="AW273" s="156"/>
      <c r="AX273" s="156"/>
    </row>
    <row r="274" s="209" customFormat="1" customHeight="1" spans="1:50">
      <c r="A274" s="199" t="s">
        <v>4386</v>
      </c>
      <c r="B274" s="199" t="s">
        <v>53</v>
      </c>
      <c r="C274" s="199" t="s">
        <v>4387</v>
      </c>
      <c r="D274" s="199" t="s">
        <v>4388</v>
      </c>
      <c r="E274" s="155" t="s">
        <v>191</v>
      </c>
      <c r="F274" s="155" t="s">
        <v>4389</v>
      </c>
      <c r="G274" s="155" t="s">
        <v>1973</v>
      </c>
      <c r="H274" s="155" t="s">
        <v>4390</v>
      </c>
      <c r="I274" s="155" t="s">
        <v>4391</v>
      </c>
      <c r="J274" s="155" t="s">
        <v>4392</v>
      </c>
      <c r="K274" s="155" t="s">
        <v>4393</v>
      </c>
      <c r="L274" s="155" t="s">
        <v>3258</v>
      </c>
      <c r="M274" s="142" t="s">
        <v>4394</v>
      </c>
      <c r="N274" s="155" t="s">
        <v>3230</v>
      </c>
      <c r="O274" s="155" t="s">
        <v>4395</v>
      </c>
      <c r="P274" s="155" t="s">
        <v>4396</v>
      </c>
      <c r="Q274" s="155" t="s">
        <v>4397</v>
      </c>
      <c r="R274" s="155" t="s">
        <v>4396</v>
      </c>
      <c r="S274" s="155" t="s">
        <v>1706</v>
      </c>
      <c r="T274" s="155" t="s">
        <v>3842</v>
      </c>
      <c r="U274" s="155" t="s">
        <v>4398</v>
      </c>
      <c r="V274" s="155" t="s">
        <v>4391</v>
      </c>
      <c r="W274" s="155" t="s">
        <v>4399</v>
      </c>
      <c r="X274" s="155" t="s">
        <v>4400</v>
      </c>
      <c r="Y274" s="155" t="s">
        <v>3165</v>
      </c>
      <c r="Z274" s="155" t="s">
        <v>4398</v>
      </c>
      <c r="AA274" s="156"/>
      <c r="AB274" s="156"/>
      <c r="AC274" s="156"/>
      <c r="AD274" s="156"/>
      <c r="AE274" s="156"/>
      <c r="AF274" s="156"/>
      <c r="AG274" s="156"/>
      <c r="AH274" s="156"/>
      <c r="AI274" s="156"/>
      <c r="AJ274" s="156"/>
      <c r="AK274" s="156"/>
      <c r="AL274" s="156"/>
      <c r="AM274" s="156"/>
      <c r="AN274" s="156"/>
      <c r="AO274" s="156"/>
      <c r="AP274" s="156"/>
      <c r="AQ274" s="156"/>
      <c r="AR274" s="156"/>
      <c r="AS274" s="140">
        <f t="shared" si="12"/>
        <v>14</v>
      </c>
      <c r="AT274" s="140">
        <f t="shared" si="13"/>
        <v>20</v>
      </c>
      <c r="AU274" s="156"/>
      <c r="AV274" s="140">
        <f t="shared" si="14"/>
        <v>1.25</v>
      </c>
      <c r="AW274" s="156"/>
      <c r="AX274" s="156"/>
    </row>
    <row r="275" s="209" customFormat="1" customHeight="1" spans="1:50">
      <c r="A275" s="199" t="s">
        <v>4401</v>
      </c>
      <c r="B275" s="199" t="s">
        <v>53</v>
      </c>
      <c r="C275" s="199" t="s">
        <v>4402</v>
      </c>
      <c r="D275" s="199" t="s">
        <v>4403</v>
      </c>
      <c r="E275" s="144" t="s">
        <v>4404</v>
      </c>
      <c r="F275" s="144" t="s">
        <v>4405</v>
      </c>
      <c r="G275" s="144" t="s">
        <v>4406</v>
      </c>
      <c r="H275" s="142" t="s">
        <v>4407</v>
      </c>
      <c r="I275" s="142" t="s">
        <v>4408</v>
      </c>
      <c r="J275" s="144" t="s">
        <v>4409</v>
      </c>
      <c r="K275" s="144" t="s">
        <v>4410</v>
      </c>
      <c r="L275" s="144" t="s">
        <v>4411</v>
      </c>
      <c r="M275" s="144" t="s">
        <v>4412</v>
      </c>
      <c r="N275" s="144" t="s">
        <v>4413</v>
      </c>
      <c r="O275" s="144" t="s">
        <v>4414</v>
      </c>
      <c r="P275" s="142" t="s">
        <v>4415</v>
      </c>
      <c r="Q275" s="144" t="s">
        <v>4416</v>
      </c>
      <c r="R275" s="144" t="s">
        <v>4417</v>
      </c>
      <c r="S275" s="144" t="s">
        <v>2995</v>
      </c>
      <c r="T275" s="144" t="s">
        <v>3110</v>
      </c>
      <c r="U275" s="144" t="s">
        <v>4418</v>
      </c>
      <c r="V275" s="144" t="s">
        <v>4419</v>
      </c>
      <c r="W275" s="144" t="s">
        <v>4420</v>
      </c>
      <c r="X275" s="144" t="s">
        <v>4421</v>
      </c>
      <c r="Y275" s="144" t="s">
        <v>4422</v>
      </c>
      <c r="Z275" s="144" t="s">
        <v>4423</v>
      </c>
      <c r="AA275" s="156"/>
      <c r="AB275" s="156"/>
      <c r="AC275" s="156"/>
      <c r="AD275" s="156"/>
      <c r="AE275" s="156"/>
      <c r="AF275" s="156"/>
      <c r="AG275" s="156"/>
      <c r="AH275" s="156"/>
      <c r="AI275" s="156"/>
      <c r="AJ275" s="156"/>
      <c r="AK275" s="156"/>
      <c r="AL275" s="156"/>
      <c r="AM275" s="156"/>
      <c r="AN275" s="156"/>
      <c r="AO275" s="156"/>
      <c r="AP275" s="156"/>
      <c r="AQ275" s="156"/>
      <c r="AR275" s="156"/>
      <c r="AS275" s="140">
        <f t="shared" si="12"/>
        <v>16</v>
      </c>
      <c r="AT275" s="140">
        <f t="shared" si="13"/>
        <v>22</v>
      </c>
      <c r="AU275" s="156"/>
      <c r="AV275" s="140">
        <f t="shared" si="14"/>
        <v>0.75</v>
      </c>
      <c r="AW275" s="156"/>
      <c r="AX275" s="156"/>
    </row>
    <row r="276" s="209" customFormat="1" customHeight="1" spans="1:50">
      <c r="A276" s="199" t="s">
        <v>4424</v>
      </c>
      <c r="B276" s="199" t="s">
        <v>53</v>
      </c>
      <c r="C276" s="199" t="s">
        <v>4402</v>
      </c>
      <c r="D276" s="199" t="s">
        <v>4425</v>
      </c>
      <c r="E276" s="143"/>
      <c r="F276" s="143"/>
      <c r="G276" s="142" t="s">
        <v>4426</v>
      </c>
      <c r="H276" s="142" t="s">
        <v>4427</v>
      </c>
      <c r="I276" s="144" t="s">
        <v>4428</v>
      </c>
      <c r="J276" s="142" t="s">
        <v>4429</v>
      </c>
      <c r="K276" s="142" t="s">
        <v>4430</v>
      </c>
      <c r="L276" s="142" t="s">
        <v>4431</v>
      </c>
      <c r="M276" s="142" t="s">
        <v>4432</v>
      </c>
      <c r="N276" s="142" t="s">
        <v>4433</v>
      </c>
      <c r="O276" s="142" t="s">
        <v>4434</v>
      </c>
      <c r="P276" s="142" t="s">
        <v>4435</v>
      </c>
      <c r="Q276" s="142" t="s">
        <v>4436</v>
      </c>
      <c r="R276" s="142" t="s">
        <v>4437</v>
      </c>
      <c r="S276" s="142" t="s">
        <v>4438</v>
      </c>
      <c r="T276" s="142" t="s">
        <v>4439</v>
      </c>
      <c r="U276" s="142" t="s">
        <v>4440</v>
      </c>
      <c r="V276" s="142" t="s">
        <v>4441</v>
      </c>
      <c r="W276" s="142" t="s">
        <v>4442</v>
      </c>
      <c r="X276" s="142" t="s">
        <v>4443</v>
      </c>
      <c r="Y276" s="142" t="s">
        <v>4444</v>
      </c>
      <c r="Z276" s="142" t="s">
        <v>4445</v>
      </c>
      <c r="AA276" s="156"/>
      <c r="AB276" s="156"/>
      <c r="AC276" s="156"/>
      <c r="AD276" s="156"/>
      <c r="AE276" s="156"/>
      <c r="AF276" s="156"/>
      <c r="AG276" s="156"/>
      <c r="AH276" s="156"/>
      <c r="AI276" s="156"/>
      <c r="AJ276" s="156"/>
      <c r="AK276" s="156"/>
      <c r="AL276" s="156"/>
      <c r="AM276" s="156"/>
      <c r="AN276" s="156"/>
      <c r="AO276" s="156"/>
      <c r="AP276" s="156"/>
      <c r="AQ276" s="156"/>
      <c r="AR276" s="156"/>
      <c r="AS276" s="140">
        <f t="shared" si="12"/>
        <v>9</v>
      </c>
      <c r="AT276" s="140">
        <f t="shared" si="13"/>
        <v>20</v>
      </c>
      <c r="AU276" s="156"/>
      <c r="AV276" s="140">
        <f t="shared" si="14"/>
        <v>0.125</v>
      </c>
      <c r="AW276" s="156"/>
      <c r="AX276" s="156"/>
    </row>
    <row r="277" s="209" customFormat="1" customHeight="1" spans="1:50">
      <c r="A277" s="199" t="s">
        <v>4446</v>
      </c>
      <c r="B277" s="199" t="s">
        <v>53</v>
      </c>
      <c r="C277" s="199" t="s">
        <v>4447</v>
      </c>
      <c r="D277" s="199" t="s">
        <v>4448</v>
      </c>
      <c r="E277" s="142" t="s">
        <v>4449</v>
      </c>
      <c r="F277" s="142" t="s">
        <v>4450</v>
      </c>
      <c r="G277" s="142" t="s">
        <v>4451</v>
      </c>
      <c r="H277" s="142" t="s">
        <v>4452</v>
      </c>
      <c r="I277" s="142" t="s">
        <v>4453</v>
      </c>
      <c r="J277" s="142" t="s">
        <v>4454</v>
      </c>
      <c r="K277" s="142" t="s">
        <v>4455</v>
      </c>
      <c r="L277" s="142" t="s">
        <v>4456</v>
      </c>
      <c r="M277" s="142" t="s">
        <v>3228</v>
      </c>
      <c r="N277" s="142" t="s">
        <v>4457</v>
      </c>
      <c r="O277" s="142" t="s">
        <v>4458</v>
      </c>
      <c r="P277" s="142" t="s">
        <v>4459</v>
      </c>
      <c r="Q277" s="142" t="s">
        <v>4460</v>
      </c>
      <c r="R277" s="142" t="s">
        <v>4461</v>
      </c>
      <c r="S277" s="142" t="s">
        <v>4462</v>
      </c>
      <c r="T277" s="142" t="s">
        <v>4463</v>
      </c>
      <c r="U277" s="142" t="s">
        <v>4464</v>
      </c>
      <c r="V277" s="142" t="s">
        <v>4465</v>
      </c>
      <c r="W277" s="142" t="s">
        <v>4466</v>
      </c>
      <c r="X277" s="142" t="s">
        <v>4467</v>
      </c>
      <c r="Y277" s="155" t="s">
        <v>3777</v>
      </c>
      <c r="Z277" s="142" t="s">
        <v>4468</v>
      </c>
      <c r="AA277" s="156"/>
      <c r="AB277" s="156"/>
      <c r="AC277" s="156"/>
      <c r="AD277" s="156"/>
      <c r="AE277" s="156"/>
      <c r="AF277" s="156"/>
      <c r="AG277" s="156"/>
      <c r="AH277" s="156"/>
      <c r="AI277" s="156"/>
      <c r="AJ277" s="156"/>
      <c r="AK277" s="156"/>
      <c r="AL277" s="156"/>
      <c r="AM277" s="156"/>
      <c r="AN277" s="156"/>
      <c r="AO277" s="156"/>
      <c r="AP277" s="156"/>
      <c r="AQ277" s="156"/>
      <c r="AR277" s="156"/>
      <c r="AS277" s="140">
        <f t="shared" si="12"/>
        <v>9</v>
      </c>
      <c r="AT277" s="140">
        <f t="shared" si="13"/>
        <v>18</v>
      </c>
      <c r="AU277" s="156"/>
      <c r="AV277" s="140">
        <f t="shared" si="14"/>
        <v>0.75</v>
      </c>
      <c r="AW277" s="156"/>
      <c r="AX277" s="156"/>
    </row>
    <row r="278" s="209" customFormat="1" customHeight="1" spans="1:50">
      <c r="A278" s="199" t="s">
        <v>4469</v>
      </c>
      <c r="B278" s="199" t="s">
        <v>53</v>
      </c>
      <c r="C278" s="199" t="s">
        <v>4447</v>
      </c>
      <c r="D278" s="199" t="s">
        <v>2735</v>
      </c>
      <c r="E278" s="142" t="s">
        <v>4470</v>
      </c>
      <c r="F278" s="142" t="s">
        <v>4471</v>
      </c>
      <c r="G278" s="142" t="s">
        <v>4472</v>
      </c>
      <c r="H278" s="142" t="s">
        <v>4473</v>
      </c>
      <c r="I278" s="142" t="s">
        <v>4474</v>
      </c>
      <c r="J278" s="142" t="s">
        <v>4475</v>
      </c>
      <c r="K278" s="142" t="s">
        <v>4476</v>
      </c>
      <c r="L278" s="142" t="s">
        <v>4477</v>
      </c>
      <c r="M278" s="142" t="s">
        <v>4478</v>
      </c>
      <c r="N278" s="142" t="s">
        <v>4479</v>
      </c>
      <c r="O278" s="142" t="s">
        <v>4480</v>
      </c>
      <c r="P278" s="142" t="s">
        <v>4481</v>
      </c>
      <c r="Q278" s="142" t="s">
        <v>4482</v>
      </c>
      <c r="R278" s="142" t="s">
        <v>4483</v>
      </c>
      <c r="S278" s="142" t="s">
        <v>4484</v>
      </c>
      <c r="T278" s="142" t="s">
        <v>4485</v>
      </c>
      <c r="U278" s="142" t="s">
        <v>4486</v>
      </c>
      <c r="V278" s="142" t="s">
        <v>4487</v>
      </c>
      <c r="W278" s="142" t="s">
        <v>4488</v>
      </c>
      <c r="X278" s="142" t="s">
        <v>4489</v>
      </c>
      <c r="Y278" s="155" t="s">
        <v>933</v>
      </c>
      <c r="Z278" s="142" t="s">
        <v>4490</v>
      </c>
      <c r="AA278" s="156"/>
      <c r="AB278" s="156"/>
      <c r="AC278" s="156"/>
      <c r="AD278" s="156"/>
      <c r="AE278" s="156"/>
      <c r="AF278" s="156"/>
      <c r="AG278" s="156"/>
      <c r="AH278" s="156"/>
      <c r="AI278" s="156"/>
      <c r="AJ278" s="156"/>
      <c r="AK278" s="156"/>
      <c r="AL278" s="156"/>
      <c r="AM278" s="156"/>
      <c r="AN278" s="156"/>
      <c r="AO278" s="156"/>
      <c r="AP278" s="156"/>
      <c r="AQ278" s="156"/>
      <c r="AR278" s="156"/>
      <c r="AS278" s="140">
        <f t="shared" si="12"/>
        <v>20</v>
      </c>
      <c r="AT278" s="140">
        <f t="shared" si="13"/>
        <v>21</v>
      </c>
      <c r="AU278" s="156"/>
      <c r="AV278" s="140">
        <f t="shared" si="14"/>
        <v>3.375</v>
      </c>
      <c r="AW278" s="156"/>
      <c r="AX278" s="156"/>
    </row>
    <row r="279" s="209" customFormat="1" customHeight="1" spans="1:50">
      <c r="A279" s="199" t="s">
        <v>4491</v>
      </c>
      <c r="B279" s="199" t="s">
        <v>53</v>
      </c>
      <c r="C279" s="199" t="s">
        <v>4447</v>
      </c>
      <c r="D279" s="199" t="s">
        <v>2409</v>
      </c>
      <c r="E279" s="143"/>
      <c r="F279" s="142" t="s">
        <v>4492</v>
      </c>
      <c r="G279" s="142" t="s">
        <v>4493</v>
      </c>
      <c r="H279" s="142" t="s">
        <v>4494</v>
      </c>
      <c r="I279" s="142" t="s">
        <v>4495</v>
      </c>
      <c r="J279" s="142" t="s">
        <v>4496</v>
      </c>
      <c r="K279" s="142" t="s">
        <v>4497</v>
      </c>
      <c r="L279" s="142" t="s">
        <v>4498</v>
      </c>
      <c r="M279" s="142" t="s">
        <v>4499</v>
      </c>
      <c r="N279" s="142" t="s">
        <v>4500</v>
      </c>
      <c r="O279" s="142" t="s">
        <v>4450</v>
      </c>
      <c r="P279" s="142" t="s">
        <v>4501</v>
      </c>
      <c r="Q279" s="142" t="s">
        <v>4502</v>
      </c>
      <c r="R279" s="155" t="s">
        <v>4503</v>
      </c>
      <c r="S279" s="142" t="s">
        <v>4498</v>
      </c>
      <c r="T279" s="142" t="s">
        <v>4504</v>
      </c>
      <c r="U279" s="142" t="s">
        <v>4505</v>
      </c>
      <c r="V279" s="142" t="s">
        <v>4506</v>
      </c>
      <c r="W279" s="142" t="s">
        <v>4507</v>
      </c>
      <c r="X279" s="142" t="s">
        <v>4508</v>
      </c>
      <c r="Y279" s="142" t="s">
        <v>4509</v>
      </c>
      <c r="Z279" s="142" t="s">
        <v>4510</v>
      </c>
      <c r="AA279" s="156"/>
      <c r="AB279" s="156"/>
      <c r="AC279" s="156"/>
      <c r="AD279" s="156"/>
      <c r="AE279" s="156"/>
      <c r="AF279" s="156"/>
      <c r="AG279" s="156"/>
      <c r="AH279" s="156"/>
      <c r="AI279" s="156"/>
      <c r="AJ279" s="156"/>
      <c r="AK279" s="156"/>
      <c r="AL279" s="156"/>
      <c r="AM279" s="156"/>
      <c r="AN279" s="156"/>
      <c r="AO279" s="156"/>
      <c r="AP279" s="156"/>
      <c r="AQ279" s="156"/>
      <c r="AR279" s="156"/>
      <c r="AS279" s="140">
        <f t="shared" si="12"/>
        <v>2</v>
      </c>
      <c r="AT279" s="140">
        <f t="shared" si="13"/>
        <v>5</v>
      </c>
      <c r="AU279" s="156"/>
      <c r="AV279" s="140">
        <f t="shared" si="14"/>
        <v>0.5</v>
      </c>
      <c r="AW279" s="156"/>
      <c r="AX279" s="156"/>
    </row>
    <row r="280" s="209" customFormat="1" customHeight="1" spans="1:50">
      <c r="A280" s="199" t="s">
        <v>4511</v>
      </c>
      <c r="B280" s="199" t="s">
        <v>53</v>
      </c>
      <c r="C280" s="199" t="s">
        <v>4447</v>
      </c>
      <c r="D280" s="199" t="s">
        <v>2409</v>
      </c>
      <c r="E280" s="144" t="s">
        <v>4512</v>
      </c>
      <c r="F280" s="144" t="s">
        <v>4513</v>
      </c>
      <c r="G280" s="144" t="s">
        <v>4514</v>
      </c>
      <c r="H280" s="144" t="s">
        <v>4515</v>
      </c>
      <c r="I280" s="144" t="s">
        <v>4516</v>
      </c>
      <c r="J280" s="144" t="s">
        <v>2809</v>
      </c>
      <c r="K280" s="144" t="s">
        <v>4517</v>
      </c>
      <c r="L280" s="144" t="s">
        <v>4518</v>
      </c>
      <c r="M280" s="144" t="s">
        <v>290</v>
      </c>
      <c r="N280" s="144" t="s">
        <v>4519</v>
      </c>
      <c r="O280" s="144" t="s">
        <v>4520</v>
      </c>
      <c r="P280" s="144" t="s">
        <v>3913</v>
      </c>
      <c r="Q280" s="144" t="s">
        <v>581</v>
      </c>
      <c r="R280" s="144" t="s">
        <v>4521</v>
      </c>
      <c r="S280" s="144" t="s">
        <v>4522</v>
      </c>
      <c r="T280" s="144" t="s">
        <v>4523</v>
      </c>
      <c r="U280" s="144" t="s">
        <v>4524</v>
      </c>
      <c r="V280" s="144" t="s">
        <v>4525</v>
      </c>
      <c r="W280" s="144" t="s">
        <v>4526</v>
      </c>
      <c r="X280" s="144" t="s">
        <v>4180</v>
      </c>
      <c r="Y280" s="144" t="s">
        <v>4527</v>
      </c>
      <c r="Z280" s="144" t="s">
        <v>4528</v>
      </c>
      <c r="AA280" s="156"/>
      <c r="AB280" s="156"/>
      <c r="AC280" s="156"/>
      <c r="AD280" s="156"/>
      <c r="AE280" s="156"/>
      <c r="AF280" s="156"/>
      <c r="AG280" s="156"/>
      <c r="AH280" s="156"/>
      <c r="AI280" s="156"/>
      <c r="AJ280" s="156"/>
      <c r="AK280" s="156"/>
      <c r="AL280" s="156"/>
      <c r="AM280" s="156"/>
      <c r="AN280" s="156"/>
      <c r="AO280" s="156"/>
      <c r="AP280" s="156"/>
      <c r="AQ280" s="156"/>
      <c r="AR280" s="156"/>
      <c r="AS280" s="140">
        <f t="shared" si="12"/>
        <v>1</v>
      </c>
      <c r="AT280" s="140">
        <f t="shared" si="13"/>
        <v>4</v>
      </c>
      <c r="AU280" s="156"/>
      <c r="AV280" s="140">
        <f t="shared" si="14"/>
        <v>0.125</v>
      </c>
      <c r="AW280" s="156"/>
      <c r="AX280" s="156"/>
    </row>
    <row r="281" s="209" customFormat="1" customHeight="1" spans="1:50">
      <c r="A281" s="199" t="s">
        <v>4529</v>
      </c>
      <c r="B281" s="199" t="s">
        <v>53</v>
      </c>
      <c r="C281" s="199" t="s">
        <v>4447</v>
      </c>
      <c r="D281" s="199" t="s">
        <v>4448</v>
      </c>
      <c r="E281" s="142" t="s">
        <v>4530</v>
      </c>
      <c r="F281" s="142" t="s">
        <v>4531</v>
      </c>
      <c r="G281" s="144" t="s">
        <v>4532</v>
      </c>
      <c r="H281" s="144" t="s">
        <v>3565</v>
      </c>
      <c r="I281" s="144" t="s">
        <v>4533</v>
      </c>
      <c r="J281" s="142" t="s">
        <v>4534</v>
      </c>
      <c r="K281" s="144" t="s">
        <v>834</v>
      </c>
      <c r="L281" s="143"/>
      <c r="M281" s="143"/>
      <c r="N281" s="143"/>
      <c r="O281" s="143"/>
      <c r="P281" s="143"/>
      <c r="Q281" s="143"/>
      <c r="R281" s="144" t="s">
        <v>4535</v>
      </c>
      <c r="S281" s="144" t="s">
        <v>4536</v>
      </c>
      <c r="T281" s="144" t="s">
        <v>4537</v>
      </c>
      <c r="U281" s="144" t="s">
        <v>4538</v>
      </c>
      <c r="V281" s="144" t="s">
        <v>4539</v>
      </c>
      <c r="W281" s="144" t="s">
        <v>4540</v>
      </c>
      <c r="X281" s="144" t="s">
        <v>4541</v>
      </c>
      <c r="Y281" s="144" t="s">
        <v>1960</v>
      </c>
      <c r="Z281" s="144" t="s">
        <v>318</v>
      </c>
      <c r="AA281" s="156"/>
      <c r="AB281" s="156"/>
      <c r="AC281" s="156"/>
      <c r="AD281" s="156"/>
      <c r="AE281" s="156"/>
      <c r="AF281" s="156"/>
      <c r="AG281" s="156"/>
      <c r="AH281" s="156"/>
      <c r="AI281" s="156"/>
      <c r="AJ281" s="156"/>
      <c r="AK281" s="156"/>
      <c r="AL281" s="156"/>
      <c r="AM281" s="156"/>
      <c r="AN281" s="156"/>
      <c r="AO281" s="156"/>
      <c r="AP281" s="156"/>
      <c r="AQ281" s="156"/>
      <c r="AR281" s="156"/>
      <c r="AS281" s="140">
        <f t="shared" si="12"/>
        <v>4</v>
      </c>
      <c r="AT281" s="140">
        <f t="shared" si="13"/>
        <v>13</v>
      </c>
      <c r="AU281" s="156"/>
      <c r="AV281" s="140">
        <f t="shared" si="14"/>
        <v>0.25</v>
      </c>
      <c r="AW281" s="156"/>
      <c r="AX281" s="156"/>
    </row>
    <row r="282" s="209" customFormat="1" customHeight="1" spans="1:50">
      <c r="A282" s="199" t="s">
        <v>4542</v>
      </c>
      <c r="B282" s="199" t="s">
        <v>53</v>
      </c>
      <c r="C282" s="199" t="s">
        <v>4543</v>
      </c>
      <c r="D282" s="199" t="s">
        <v>4544</v>
      </c>
      <c r="E282" s="144" t="s">
        <v>4545</v>
      </c>
      <c r="F282" s="144" t="s">
        <v>4546</v>
      </c>
      <c r="G282" s="144" t="s">
        <v>4547</v>
      </c>
      <c r="H282" s="144" t="s">
        <v>4548</v>
      </c>
      <c r="I282" s="144" t="s">
        <v>4549</v>
      </c>
      <c r="J282" s="155" t="s">
        <v>4550</v>
      </c>
      <c r="K282" s="155" t="s">
        <v>3997</v>
      </c>
      <c r="L282" s="155" t="s">
        <v>4551</v>
      </c>
      <c r="M282" s="155" t="s">
        <v>4552</v>
      </c>
      <c r="N282" s="144" t="s">
        <v>4553</v>
      </c>
      <c r="O282" s="144" t="s">
        <v>4177</v>
      </c>
      <c r="P282" s="144" t="s">
        <v>4554</v>
      </c>
      <c r="Q282" s="144" t="s">
        <v>4555</v>
      </c>
      <c r="R282" s="144" t="s">
        <v>4556</v>
      </c>
      <c r="S282" s="144" t="s">
        <v>4557</v>
      </c>
      <c r="T282" s="144" t="s">
        <v>4558</v>
      </c>
      <c r="U282" s="144" t="s">
        <v>4559</v>
      </c>
      <c r="V282" s="142" t="s">
        <v>4560</v>
      </c>
      <c r="W282" s="142" t="s">
        <v>4561</v>
      </c>
      <c r="X282" s="142" t="s">
        <v>4562</v>
      </c>
      <c r="Y282" s="142" t="s">
        <v>4563</v>
      </c>
      <c r="Z282" s="142" t="s">
        <v>4564</v>
      </c>
      <c r="AA282" s="156"/>
      <c r="AB282" s="156"/>
      <c r="AC282" s="156"/>
      <c r="AD282" s="156"/>
      <c r="AE282" s="156"/>
      <c r="AF282" s="156"/>
      <c r="AG282" s="156"/>
      <c r="AH282" s="156"/>
      <c r="AI282" s="156"/>
      <c r="AJ282" s="156"/>
      <c r="AK282" s="156"/>
      <c r="AL282" s="156"/>
      <c r="AM282" s="156"/>
      <c r="AN282" s="156"/>
      <c r="AO282" s="156"/>
      <c r="AP282" s="156"/>
      <c r="AQ282" s="156"/>
      <c r="AR282" s="156"/>
      <c r="AS282" s="140">
        <f t="shared" si="12"/>
        <v>5</v>
      </c>
      <c r="AT282" s="140">
        <f t="shared" si="13"/>
        <v>5</v>
      </c>
      <c r="AU282" s="156"/>
      <c r="AV282" s="140">
        <f t="shared" si="14"/>
        <v>1.25</v>
      </c>
      <c r="AW282" s="156"/>
      <c r="AX282" s="156"/>
    </row>
    <row r="283" s="209" customFormat="1" customHeight="1" spans="1:50">
      <c r="A283" s="199" t="s">
        <v>4565</v>
      </c>
      <c r="B283" s="199" t="s">
        <v>53</v>
      </c>
      <c r="C283" s="199" t="s">
        <v>4543</v>
      </c>
      <c r="D283" s="199" t="s">
        <v>4566</v>
      </c>
      <c r="E283" s="142" t="s">
        <v>4567</v>
      </c>
      <c r="F283" s="142" t="s">
        <v>4568</v>
      </c>
      <c r="G283" s="155" t="s">
        <v>4503</v>
      </c>
      <c r="H283" s="142" t="s">
        <v>4569</v>
      </c>
      <c r="I283" s="142" t="s">
        <v>4570</v>
      </c>
      <c r="J283" s="155" t="s">
        <v>1148</v>
      </c>
      <c r="K283" s="142" t="s">
        <v>4571</v>
      </c>
      <c r="L283" s="142" t="s">
        <v>4572</v>
      </c>
      <c r="M283" s="144" t="s">
        <v>521</v>
      </c>
      <c r="N283" s="143" t="s">
        <v>4573</v>
      </c>
      <c r="O283" s="143" t="s">
        <v>4574</v>
      </c>
      <c r="P283" s="144" t="s">
        <v>4575</v>
      </c>
      <c r="Q283" s="155" t="s">
        <v>1088</v>
      </c>
      <c r="R283" s="141"/>
      <c r="S283" s="142" t="s">
        <v>4576</v>
      </c>
      <c r="T283" s="155" t="s">
        <v>3234</v>
      </c>
      <c r="U283" s="142" t="s">
        <v>4577</v>
      </c>
      <c r="V283" s="144" t="s">
        <v>2123</v>
      </c>
      <c r="W283" s="144" t="s">
        <v>4578</v>
      </c>
      <c r="X283" s="144" t="s">
        <v>1831</v>
      </c>
      <c r="Y283" s="144" t="s">
        <v>4579</v>
      </c>
      <c r="Z283" s="144" t="s">
        <v>4580</v>
      </c>
      <c r="AA283" s="156"/>
      <c r="AB283" s="156"/>
      <c r="AC283" s="156"/>
      <c r="AD283" s="156"/>
      <c r="AE283" s="156"/>
      <c r="AF283" s="156"/>
      <c r="AG283" s="156"/>
      <c r="AH283" s="156"/>
      <c r="AI283" s="156"/>
      <c r="AJ283" s="156"/>
      <c r="AK283" s="156"/>
      <c r="AL283" s="156"/>
      <c r="AM283" s="156"/>
      <c r="AN283" s="156"/>
      <c r="AO283" s="156"/>
      <c r="AP283" s="156"/>
      <c r="AQ283" s="156"/>
      <c r="AR283" s="156"/>
      <c r="AS283" s="140">
        <f t="shared" si="12"/>
        <v>3</v>
      </c>
      <c r="AT283" s="140">
        <f t="shared" si="13"/>
        <v>5</v>
      </c>
      <c r="AU283" s="156"/>
      <c r="AV283" s="140">
        <f t="shared" si="14"/>
        <v>1.125</v>
      </c>
      <c r="AW283" s="156"/>
      <c r="AX283" s="156"/>
    </row>
    <row r="284" s="209" customFormat="1" customHeight="1" spans="1:50">
      <c r="A284" s="199" t="s">
        <v>4581</v>
      </c>
      <c r="B284" s="199" t="s">
        <v>53</v>
      </c>
      <c r="C284" s="199" t="s">
        <v>4543</v>
      </c>
      <c r="D284" s="199" t="s">
        <v>4582</v>
      </c>
      <c r="E284" s="143" t="s">
        <v>2139</v>
      </c>
      <c r="F284" s="144" t="s">
        <v>2706</v>
      </c>
      <c r="G284" s="144" t="s">
        <v>4583</v>
      </c>
      <c r="H284" s="144" t="s">
        <v>1811</v>
      </c>
      <c r="I284" s="144" t="s">
        <v>1811</v>
      </c>
      <c r="J284" s="144" t="s">
        <v>385</v>
      </c>
      <c r="K284" s="143" t="s">
        <v>527</v>
      </c>
      <c r="L284" s="142" t="s">
        <v>4584</v>
      </c>
      <c r="M284" s="144" t="s">
        <v>886</v>
      </c>
      <c r="N284" s="142" t="s">
        <v>4291</v>
      </c>
      <c r="O284" s="155" t="s">
        <v>3362</v>
      </c>
      <c r="P284" s="143" t="s">
        <v>2846</v>
      </c>
      <c r="Q284" s="142" t="s">
        <v>4585</v>
      </c>
      <c r="R284" s="142" t="s">
        <v>4586</v>
      </c>
      <c r="S284" s="142" t="s">
        <v>4587</v>
      </c>
      <c r="T284" s="155" t="s">
        <v>1708</v>
      </c>
      <c r="U284" s="142" t="s">
        <v>4585</v>
      </c>
      <c r="V284" s="142" t="s">
        <v>4588</v>
      </c>
      <c r="W284" s="141"/>
      <c r="X284" s="141"/>
      <c r="Y284" s="141"/>
      <c r="Z284" s="141"/>
      <c r="AA284" s="156"/>
      <c r="AB284" s="156"/>
      <c r="AC284" s="156"/>
      <c r="AD284" s="156"/>
      <c r="AE284" s="156"/>
      <c r="AF284" s="156"/>
      <c r="AG284" s="156"/>
      <c r="AH284" s="156"/>
      <c r="AI284" s="156"/>
      <c r="AJ284" s="156"/>
      <c r="AK284" s="156"/>
      <c r="AL284" s="156"/>
      <c r="AM284" s="156"/>
      <c r="AN284" s="156"/>
      <c r="AO284" s="156"/>
      <c r="AP284" s="156"/>
      <c r="AQ284" s="156"/>
      <c r="AR284" s="156"/>
      <c r="AS284" s="140">
        <f t="shared" si="12"/>
        <v>0</v>
      </c>
      <c r="AT284" s="140">
        <f t="shared" si="13"/>
        <v>0</v>
      </c>
      <c r="AU284" s="156"/>
      <c r="AV284" s="140">
        <f t="shared" si="14"/>
        <v>0</v>
      </c>
      <c r="AW284" s="156"/>
      <c r="AX284" s="156"/>
    </row>
    <row r="285" s="209" customFormat="1" customHeight="1" spans="1:50">
      <c r="A285" s="199" t="s">
        <v>4589</v>
      </c>
      <c r="B285" s="199" t="s">
        <v>53</v>
      </c>
      <c r="C285" s="199" t="s">
        <v>4543</v>
      </c>
      <c r="D285" s="199" t="s">
        <v>4566</v>
      </c>
      <c r="E285" s="144" t="s">
        <v>320</v>
      </c>
      <c r="F285" s="144" t="s">
        <v>3940</v>
      </c>
      <c r="G285" s="144" t="s">
        <v>2859</v>
      </c>
      <c r="H285" s="144" t="s">
        <v>4590</v>
      </c>
      <c r="I285" s="143" t="s">
        <v>1707</v>
      </c>
      <c r="J285" s="143" t="s">
        <v>1707</v>
      </c>
      <c r="K285" s="143"/>
      <c r="L285" s="144" t="s">
        <v>4591</v>
      </c>
      <c r="M285" s="144" t="s">
        <v>4592</v>
      </c>
      <c r="N285" s="144" t="s">
        <v>3317</v>
      </c>
      <c r="O285" s="144" t="s">
        <v>1845</v>
      </c>
      <c r="P285" s="144" t="s">
        <v>592</v>
      </c>
      <c r="Q285" s="144" t="s">
        <v>1808</v>
      </c>
      <c r="R285" s="144" t="s">
        <v>1777</v>
      </c>
      <c r="S285" s="155" t="s">
        <v>4593</v>
      </c>
      <c r="T285" s="144" t="s">
        <v>4594</v>
      </c>
      <c r="U285" s="143"/>
      <c r="V285" s="144" t="s">
        <v>2859</v>
      </c>
      <c r="W285" s="144" t="s">
        <v>4595</v>
      </c>
      <c r="X285" s="144" t="s">
        <v>4596</v>
      </c>
      <c r="Y285" s="141"/>
      <c r="Z285" s="144" t="s">
        <v>2339</v>
      </c>
      <c r="AA285" s="156"/>
      <c r="AB285" s="156"/>
      <c r="AC285" s="156"/>
      <c r="AD285" s="156"/>
      <c r="AE285" s="156"/>
      <c r="AF285" s="156"/>
      <c r="AG285" s="156"/>
      <c r="AH285" s="156"/>
      <c r="AI285" s="156"/>
      <c r="AJ285" s="156"/>
      <c r="AK285" s="156"/>
      <c r="AL285" s="156"/>
      <c r="AM285" s="156"/>
      <c r="AN285" s="156"/>
      <c r="AO285" s="156"/>
      <c r="AP285" s="156"/>
      <c r="AQ285" s="156"/>
      <c r="AR285" s="156"/>
      <c r="AS285" s="140">
        <f t="shared" si="12"/>
        <v>0</v>
      </c>
      <c r="AT285" s="140">
        <f t="shared" si="13"/>
        <v>3</v>
      </c>
      <c r="AU285" s="156"/>
      <c r="AV285" s="140">
        <f t="shared" si="14"/>
        <v>0</v>
      </c>
      <c r="AW285" s="156"/>
      <c r="AX285" s="156"/>
    </row>
    <row r="286" s="209" customFormat="1" customHeight="1" spans="1:50">
      <c r="A286" s="199" t="s">
        <v>4597</v>
      </c>
      <c r="B286" s="199" t="s">
        <v>53</v>
      </c>
      <c r="C286" s="199" t="s">
        <v>4543</v>
      </c>
      <c r="D286" s="199" t="s">
        <v>4582</v>
      </c>
      <c r="E286" s="142" t="s">
        <v>4598</v>
      </c>
      <c r="F286" s="142" t="s">
        <v>4599</v>
      </c>
      <c r="G286" s="142" t="s">
        <v>4600</v>
      </c>
      <c r="H286" s="144" t="s">
        <v>4601</v>
      </c>
      <c r="I286" s="144" t="s">
        <v>2040</v>
      </c>
      <c r="J286" s="142" t="s">
        <v>4602</v>
      </c>
      <c r="K286" s="144" t="s">
        <v>433</v>
      </c>
      <c r="L286" s="142" t="s">
        <v>4603</v>
      </c>
      <c r="M286" s="155" t="s">
        <v>4604</v>
      </c>
      <c r="N286" s="142" t="s">
        <v>4605</v>
      </c>
      <c r="O286" s="142" t="s">
        <v>4606</v>
      </c>
      <c r="P286" s="143"/>
      <c r="Q286" s="142" t="s">
        <v>4607</v>
      </c>
      <c r="R286" s="142" t="s">
        <v>4608</v>
      </c>
      <c r="S286" s="142" t="s">
        <v>4609</v>
      </c>
      <c r="T286" s="142" t="s">
        <v>4610</v>
      </c>
      <c r="U286" s="142" t="s">
        <v>4611</v>
      </c>
      <c r="V286" s="142" t="s">
        <v>4612</v>
      </c>
      <c r="W286" s="143"/>
      <c r="X286" s="144" t="s">
        <v>4613</v>
      </c>
      <c r="Y286" s="144" t="s">
        <v>385</v>
      </c>
      <c r="Z286" s="142" t="s">
        <v>4614</v>
      </c>
      <c r="AA286" s="156"/>
      <c r="AB286" s="156"/>
      <c r="AC286" s="156"/>
      <c r="AD286" s="156"/>
      <c r="AE286" s="156"/>
      <c r="AF286" s="156"/>
      <c r="AG286" s="156"/>
      <c r="AH286" s="156"/>
      <c r="AI286" s="156"/>
      <c r="AJ286" s="156"/>
      <c r="AK286" s="156"/>
      <c r="AL286" s="156"/>
      <c r="AM286" s="156"/>
      <c r="AN286" s="156"/>
      <c r="AO286" s="156"/>
      <c r="AP286" s="156"/>
      <c r="AQ286" s="156"/>
      <c r="AR286" s="156"/>
      <c r="AS286" s="140">
        <f t="shared" si="12"/>
        <v>0</v>
      </c>
      <c r="AT286" s="140">
        <f t="shared" si="13"/>
        <v>0</v>
      </c>
      <c r="AU286" s="156"/>
      <c r="AV286" s="140">
        <f t="shared" si="14"/>
        <v>0</v>
      </c>
      <c r="AW286" s="156"/>
      <c r="AX286" s="156"/>
    </row>
    <row r="287" s="209" customFormat="1" customHeight="1" spans="1:50">
      <c r="A287" s="199" t="s">
        <v>4615</v>
      </c>
      <c r="B287" s="199" t="s">
        <v>53</v>
      </c>
      <c r="C287" s="199" t="s">
        <v>4543</v>
      </c>
      <c r="D287" s="199" t="s">
        <v>4566</v>
      </c>
      <c r="E287" s="144" t="s">
        <v>1138</v>
      </c>
      <c r="F287" s="144" t="s">
        <v>4616</v>
      </c>
      <c r="G287" s="143"/>
      <c r="H287" s="143" t="s">
        <v>4617</v>
      </c>
      <c r="I287" s="143"/>
      <c r="J287" s="144" t="s">
        <v>873</v>
      </c>
      <c r="K287" s="144" t="s">
        <v>880</v>
      </c>
      <c r="L287" s="143"/>
      <c r="M287" s="143" t="s">
        <v>4618</v>
      </c>
      <c r="N287" s="144" t="s">
        <v>4619</v>
      </c>
      <c r="O287" s="143"/>
      <c r="P287" s="143" t="s">
        <v>4620</v>
      </c>
      <c r="Q287" s="143" t="s">
        <v>1704</v>
      </c>
      <c r="R287" s="144" t="s">
        <v>1138</v>
      </c>
      <c r="S287" s="143" t="s">
        <v>4621</v>
      </c>
      <c r="T287" s="143"/>
      <c r="U287" s="143"/>
      <c r="V287" s="144" t="s">
        <v>857</v>
      </c>
      <c r="W287" s="155" t="s">
        <v>3763</v>
      </c>
      <c r="X287" s="141"/>
      <c r="Y287" s="144" t="s">
        <v>433</v>
      </c>
      <c r="Z287" s="144" t="s">
        <v>759</v>
      </c>
      <c r="AA287" s="156"/>
      <c r="AB287" s="156"/>
      <c r="AC287" s="156"/>
      <c r="AD287" s="156"/>
      <c r="AE287" s="156"/>
      <c r="AF287" s="156"/>
      <c r="AG287" s="156"/>
      <c r="AH287" s="156"/>
      <c r="AI287" s="156"/>
      <c r="AJ287" s="156"/>
      <c r="AK287" s="156"/>
      <c r="AL287" s="156"/>
      <c r="AM287" s="156"/>
      <c r="AN287" s="156"/>
      <c r="AO287" s="156"/>
      <c r="AP287" s="156"/>
      <c r="AQ287" s="156"/>
      <c r="AR287" s="156"/>
      <c r="AS287" s="140">
        <f t="shared" si="12"/>
        <v>3</v>
      </c>
      <c r="AT287" s="140">
        <f t="shared" si="13"/>
        <v>3</v>
      </c>
      <c r="AU287" s="156"/>
      <c r="AV287" s="140">
        <f t="shared" si="14"/>
        <v>0.375</v>
      </c>
      <c r="AW287" s="156"/>
      <c r="AX287" s="156"/>
    </row>
    <row r="288" s="209" customFormat="1" customHeight="1" spans="1:50">
      <c r="A288" s="199" t="s">
        <v>4622</v>
      </c>
      <c r="B288" s="199" t="s">
        <v>53</v>
      </c>
      <c r="C288" s="199" t="s">
        <v>4543</v>
      </c>
      <c r="D288" s="199" t="s">
        <v>4623</v>
      </c>
      <c r="E288" s="144"/>
      <c r="F288" s="144"/>
      <c r="G288" s="144"/>
      <c r="H288" s="144"/>
      <c r="I288" s="144"/>
      <c r="J288" s="144"/>
      <c r="K288" s="144"/>
      <c r="L288" s="144"/>
      <c r="M288" s="144"/>
      <c r="N288" s="144"/>
      <c r="O288" s="144"/>
      <c r="P288" s="144"/>
      <c r="Q288" s="144"/>
      <c r="R288" s="144"/>
      <c r="S288" s="142" t="s">
        <v>4624</v>
      </c>
      <c r="T288" s="144" t="s">
        <v>4625</v>
      </c>
      <c r="U288" s="144" t="s">
        <v>4626</v>
      </c>
      <c r="V288" s="144" t="s">
        <v>176</v>
      </c>
      <c r="W288" s="144" t="s">
        <v>1474</v>
      </c>
      <c r="X288" s="144" t="s">
        <v>1893</v>
      </c>
      <c r="Y288" s="144" t="s">
        <v>1475</v>
      </c>
      <c r="Z288" s="155" t="s">
        <v>4627</v>
      </c>
      <c r="AA288" s="156"/>
      <c r="AB288" s="156"/>
      <c r="AC288" s="156"/>
      <c r="AD288" s="156"/>
      <c r="AE288" s="156"/>
      <c r="AF288" s="156"/>
      <c r="AG288" s="156"/>
      <c r="AH288" s="156"/>
      <c r="AI288" s="156"/>
      <c r="AJ288" s="156"/>
      <c r="AK288" s="156"/>
      <c r="AL288" s="156"/>
      <c r="AM288" s="156"/>
      <c r="AN288" s="156"/>
      <c r="AO288" s="156"/>
      <c r="AP288" s="156"/>
      <c r="AQ288" s="156"/>
      <c r="AR288" s="156"/>
      <c r="AS288" s="140">
        <f t="shared" si="12"/>
        <v>0</v>
      </c>
      <c r="AT288" s="140">
        <f t="shared" si="13"/>
        <v>0</v>
      </c>
      <c r="AU288" s="156"/>
      <c r="AV288" s="140">
        <f t="shared" si="14"/>
        <v>0</v>
      </c>
      <c r="AW288" s="156"/>
      <c r="AX288" s="156"/>
    </row>
    <row r="289" s="209" customFormat="1" customHeight="1" spans="1:50">
      <c r="A289" s="199" t="s">
        <v>4628</v>
      </c>
      <c r="B289" s="199" t="s">
        <v>53</v>
      </c>
      <c r="C289" s="199" t="s">
        <v>4543</v>
      </c>
      <c r="D289" s="199" t="s">
        <v>1823</v>
      </c>
      <c r="E289" s="144" t="s">
        <v>3344</v>
      </c>
      <c r="F289" s="144" t="s">
        <v>2815</v>
      </c>
      <c r="G289" s="144" t="s">
        <v>4629</v>
      </c>
      <c r="H289" s="155" t="s">
        <v>3608</v>
      </c>
      <c r="I289" s="155" t="s">
        <v>4630</v>
      </c>
      <c r="J289" s="142" t="s">
        <v>4631</v>
      </c>
      <c r="K289" s="142" t="s">
        <v>4632</v>
      </c>
      <c r="L289" s="144" t="s">
        <v>2119</v>
      </c>
      <c r="M289" s="155" t="s">
        <v>525</v>
      </c>
      <c r="N289" s="155" t="s">
        <v>3608</v>
      </c>
      <c r="O289" s="155" t="s">
        <v>2129</v>
      </c>
      <c r="P289" s="142" t="s">
        <v>4633</v>
      </c>
      <c r="Q289" s="144" t="s">
        <v>4303</v>
      </c>
      <c r="R289" s="144" t="s">
        <v>1849</v>
      </c>
      <c r="S289" s="155" t="s">
        <v>3924</v>
      </c>
      <c r="T289" s="142" t="s">
        <v>4634</v>
      </c>
      <c r="U289" s="155" t="s">
        <v>1148</v>
      </c>
      <c r="V289" s="144" t="s">
        <v>4635</v>
      </c>
      <c r="W289" s="155" t="s">
        <v>4636</v>
      </c>
      <c r="X289" s="144" t="s">
        <v>3804</v>
      </c>
      <c r="Y289" s="155" t="s">
        <v>3924</v>
      </c>
      <c r="Z289" s="144" t="s">
        <v>3610</v>
      </c>
      <c r="AA289" s="156"/>
      <c r="AB289" s="156"/>
      <c r="AC289" s="156"/>
      <c r="AD289" s="156"/>
      <c r="AE289" s="156"/>
      <c r="AF289" s="156"/>
      <c r="AG289" s="156"/>
      <c r="AH289" s="156"/>
      <c r="AI289" s="156"/>
      <c r="AJ289" s="156"/>
      <c r="AK289" s="156"/>
      <c r="AL289" s="156"/>
      <c r="AM289" s="156"/>
      <c r="AN289" s="156"/>
      <c r="AO289" s="156"/>
      <c r="AP289" s="156"/>
      <c r="AQ289" s="156"/>
      <c r="AR289" s="156"/>
      <c r="AS289" s="140">
        <f t="shared" si="12"/>
        <v>0</v>
      </c>
      <c r="AT289" s="140">
        <f t="shared" si="13"/>
        <v>0</v>
      </c>
      <c r="AU289" s="156"/>
      <c r="AV289" s="140">
        <f t="shared" si="14"/>
        <v>0</v>
      </c>
      <c r="AW289" s="156"/>
      <c r="AX289" s="156"/>
    </row>
    <row r="290" s="209" customFormat="1" customHeight="1" spans="1:50">
      <c r="A290" s="199" t="s">
        <v>4637</v>
      </c>
      <c r="B290" s="199" t="s">
        <v>53</v>
      </c>
      <c r="C290" s="199" t="s">
        <v>4543</v>
      </c>
      <c r="D290" s="199" t="s">
        <v>4566</v>
      </c>
      <c r="E290" s="143"/>
      <c r="F290" s="144" t="s">
        <v>4638</v>
      </c>
      <c r="G290" s="143"/>
      <c r="H290" s="144" t="s">
        <v>1546</v>
      </c>
      <c r="I290" s="144" t="s">
        <v>4639</v>
      </c>
      <c r="J290" s="144" t="s">
        <v>1076</v>
      </c>
      <c r="K290" s="144" t="s">
        <v>423</v>
      </c>
      <c r="L290" s="144" t="s">
        <v>4640</v>
      </c>
      <c r="M290" s="144" t="s">
        <v>4338</v>
      </c>
      <c r="N290" s="144" t="s">
        <v>4641</v>
      </c>
      <c r="O290" s="144" t="s">
        <v>1922</v>
      </c>
      <c r="P290" s="143"/>
      <c r="Q290" s="144" t="s">
        <v>4642</v>
      </c>
      <c r="R290" s="144" t="s">
        <v>434</v>
      </c>
      <c r="S290" s="144" t="s">
        <v>4643</v>
      </c>
      <c r="T290" s="144" t="s">
        <v>864</v>
      </c>
      <c r="U290" s="144" t="s">
        <v>4644</v>
      </c>
      <c r="V290" s="144" t="s">
        <v>4645</v>
      </c>
      <c r="W290" s="144" t="s">
        <v>4646</v>
      </c>
      <c r="X290" s="144" t="s">
        <v>3376</v>
      </c>
      <c r="Y290" s="144" t="s">
        <v>1894</v>
      </c>
      <c r="Z290" s="144" t="s">
        <v>912</v>
      </c>
      <c r="AA290" s="156"/>
      <c r="AB290" s="156"/>
      <c r="AC290" s="156"/>
      <c r="AD290" s="156"/>
      <c r="AE290" s="156"/>
      <c r="AF290" s="156"/>
      <c r="AG290" s="156"/>
      <c r="AH290" s="156"/>
      <c r="AI290" s="156"/>
      <c r="AJ290" s="156"/>
      <c r="AK290" s="156"/>
      <c r="AL290" s="156"/>
      <c r="AM290" s="156"/>
      <c r="AN290" s="156"/>
      <c r="AO290" s="156"/>
      <c r="AP290" s="156"/>
      <c r="AQ290" s="156"/>
      <c r="AR290" s="156"/>
      <c r="AS290" s="140">
        <f t="shared" si="12"/>
        <v>4</v>
      </c>
      <c r="AT290" s="140">
        <f t="shared" si="13"/>
        <v>4</v>
      </c>
      <c r="AU290" s="156"/>
      <c r="AV290" s="140">
        <f t="shared" si="14"/>
        <v>0.5</v>
      </c>
      <c r="AW290" s="156"/>
      <c r="AX290" s="156"/>
    </row>
    <row r="291" s="209" customFormat="1" customHeight="1" spans="1:50">
      <c r="A291" s="199" t="s">
        <v>4647</v>
      </c>
      <c r="B291" s="199" t="s">
        <v>53</v>
      </c>
      <c r="C291" s="199" t="s">
        <v>4543</v>
      </c>
      <c r="D291" s="199" t="s">
        <v>4566</v>
      </c>
      <c r="E291" s="144" t="s">
        <v>4648</v>
      </c>
      <c r="F291" s="144" t="s">
        <v>3774</v>
      </c>
      <c r="G291" s="143" t="s">
        <v>1706</v>
      </c>
      <c r="H291" s="144" t="s">
        <v>4649</v>
      </c>
      <c r="I291" s="144" t="s">
        <v>4650</v>
      </c>
      <c r="J291" s="144" t="s">
        <v>4651</v>
      </c>
      <c r="K291" s="144" t="s">
        <v>4652</v>
      </c>
      <c r="L291" s="144" t="s">
        <v>2430</v>
      </c>
      <c r="M291" s="144" t="s">
        <v>4653</v>
      </c>
      <c r="N291" s="144" t="s">
        <v>4654</v>
      </c>
      <c r="O291" s="144" t="s">
        <v>4655</v>
      </c>
      <c r="P291" s="144" t="s">
        <v>4656</v>
      </c>
      <c r="Q291" s="144" t="s">
        <v>4657</v>
      </c>
      <c r="R291" s="144" t="s">
        <v>3652</v>
      </c>
      <c r="S291" s="144" t="s">
        <v>4658</v>
      </c>
      <c r="T291" s="144" t="s">
        <v>898</v>
      </c>
      <c r="U291" s="144" t="s">
        <v>4659</v>
      </c>
      <c r="V291" s="144" t="s">
        <v>2011</v>
      </c>
      <c r="W291" s="144" t="s">
        <v>4071</v>
      </c>
      <c r="X291" s="144" t="s">
        <v>4660</v>
      </c>
      <c r="Y291" s="144" t="s">
        <v>4661</v>
      </c>
      <c r="Z291" s="144" t="s">
        <v>4662</v>
      </c>
      <c r="AA291" s="156"/>
      <c r="AB291" s="156"/>
      <c r="AC291" s="156"/>
      <c r="AD291" s="156"/>
      <c r="AE291" s="156"/>
      <c r="AF291" s="156"/>
      <c r="AG291" s="156"/>
      <c r="AH291" s="156"/>
      <c r="AI291" s="156"/>
      <c r="AJ291" s="156"/>
      <c r="AK291" s="156"/>
      <c r="AL291" s="156"/>
      <c r="AM291" s="156"/>
      <c r="AN291" s="156"/>
      <c r="AO291" s="156"/>
      <c r="AP291" s="156"/>
      <c r="AQ291" s="156"/>
      <c r="AR291" s="156"/>
      <c r="AS291" s="140">
        <f t="shared" si="12"/>
        <v>13</v>
      </c>
      <c r="AT291" s="140">
        <f t="shared" si="13"/>
        <v>14</v>
      </c>
      <c r="AU291" s="156"/>
      <c r="AV291" s="140">
        <f t="shared" si="14"/>
        <v>1.25</v>
      </c>
      <c r="AW291" s="156"/>
      <c r="AX291" s="156"/>
    </row>
    <row r="292" s="209" customFormat="1" customHeight="1" spans="1:50">
      <c r="A292" s="199" t="s">
        <v>4663</v>
      </c>
      <c r="B292" s="199" t="s">
        <v>53</v>
      </c>
      <c r="C292" s="199" t="s">
        <v>4543</v>
      </c>
      <c r="D292" s="199" t="s">
        <v>1421</v>
      </c>
      <c r="E292" s="143"/>
      <c r="F292" s="143"/>
      <c r="G292" s="142" t="s">
        <v>4664</v>
      </c>
      <c r="H292" s="144" t="s">
        <v>3867</v>
      </c>
      <c r="I292" s="142" t="s">
        <v>4665</v>
      </c>
      <c r="J292" s="144" t="s">
        <v>319</v>
      </c>
      <c r="K292" s="144" t="s">
        <v>4666</v>
      </c>
      <c r="L292" s="144" t="s">
        <v>2919</v>
      </c>
      <c r="M292" s="144" t="s">
        <v>3781</v>
      </c>
      <c r="N292" s="143" t="s">
        <v>2129</v>
      </c>
      <c r="O292" s="142" t="s">
        <v>4667</v>
      </c>
      <c r="P292" s="144" t="s">
        <v>4668</v>
      </c>
      <c r="Q292" s="144" t="s">
        <v>486</v>
      </c>
      <c r="R292" s="144" t="s">
        <v>3788</v>
      </c>
      <c r="S292" s="144" t="s">
        <v>299</v>
      </c>
      <c r="T292" s="144" t="s">
        <v>4669</v>
      </c>
      <c r="U292" s="144" t="s">
        <v>4670</v>
      </c>
      <c r="V292" s="144" t="s">
        <v>3982</v>
      </c>
      <c r="W292" s="144" t="s">
        <v>3569</v>
      </c>
      <c r="X292" s="144" t="s">
        <v>4671</v>
      </c>
      <c r="Y292" s="144" t="s">
        <v>4672</v>
      </c>
      <c r="Z292" s="144" t="s">
        <v>3335</v>
      </c>
      <c r="AA292" s="156"/>
      <c r="AB292" s="156"/>
      <c r="AC292" s="156"/>
      <c r="AD292" s="156"/>
      <c r="AE292" s="156"/>
      <c r="AF292" s="156"/>
      <c r="AG292" s="156"/>
      <c r="AH292" s="156"/>
      <c r="AI292" s="156"/>
      <c r="AJ292" s="156"/>
      <c r="AK292" s="156"/>
      <c r="AL292" s="156"/>
      <c r="AM292" s="156"/>
      <c r="AN292" s="156"/>
      <c r="AO292" s="156"/>
      <c r="AP292" s="156"/>
      <c r="AQ292" s="156"/>
      <c r="AR292" s="156"/>
      <c r="AS292" s="140">
        <f t="shared" si="12"/>
        <v>1</v>
      </c>
      <c r="AT292" s="140">
        <f t="shared" si="13"/>
        <v>1</v>
      </c>
      <c r="AU292" s="156"/>
      <c r="AV292" s="140">
        <f t="shared" si="14"/>
        <v>0</v>
      </c>
      <c r="AW292" s="156"/>
      <c r="AX292" s="156"/>
    </row>
    <row r="293" s="209" customFormat="1" customHeight="1" spans="1:50">
      <c r="A293" s="199" t="s">
        <v>4673</v>
      </c>
      <c r="B293" s="199" t="s">
        <v>53</v>
      </c>
      <c r="C293" s="199" t="s">
        <v>4543</v>
      </c>
      <c r="D293" s="199" t="s">
        <v>4582</v>
      </c>
      <c r="E293" s="144" t="s">
        <v>4674</v>
      </c>
      <c r="F293" s="144" t="s">
        <v>4675</v>
      </c>
      <c r="G293" s="144" t="s">
        <v>4676</v>
      </c>
      <c r="H293" s="144" t="s">
        <v>4677</v>
      </c>
      <c r="I293" s="144" t="s">
        <v>4678</v>
      </c>
      <c r="J293" s="144" t="s">
        <v>592</v>
      </c>
      <c r="K293" s="144" t="s">
        <v>4679</v>
      </c>
      <c r="L293" s="144" t="s">
        <v>4680</v>
      </c>
      <c r="M293" s="144" t="s">
        <v>4681</v>
      </c>
      <c r="N293" s="144" t="s">
        <v>4682</v>
      </c>
      <c r="O293" s="144" t="s">
        <v>4683</v>
      </c>
      <c r="P293" s="143"/>
      <c r="Q293" s="144" t="s">
        <v>3827</v>
      </c>
      <c r="R293" s="144" t="s">
        <v>497</v>
      </c>
      <c r="S293" s="144" t="s">
        <v>4684</v>
      </c>
      <c r="T293" s="144" t="s">
        <v>4685</v>
      </c>
      <c r="U293" s="143" t="s">
        <v>4686</v>
      </c>
      <c r="V293" s="144" t="s">
        <v>4687</v>
      </c>
      <c r="W293" s="141"/>
      <c r="X293" s="141"/>
      <c r="Y293" s="141"/>
      <c r="Z293" s="141"/>
      <c r="AA293" s="156"/>
      <c r="AB293" s="156"/>
      <c r="AC293" s="156"/>
      <c r="AD293" s="156"/>
      <c r="AE293" s="156"/>
      <c r="AF293" s="156"/>
      <c r="AG293" s="156"/>
      <c r="AH293" s="156"/>
      <c r="AI293" s="156"/>
      <c r="AJ293" s="156"/>
      <c r="AK293" s="156"/>
      <c r="AL293" s="156"/>
      <c r="AM293" s="156"/>
      <c r="AN293" s="156"/>
      <c r="AO293" s="156"/>
      <c r="AP293" s="156"/>
      <c r="AQ293" s="156"/>
      <c r="AR293" s="156"/>
      <c r="AS293" s="140">
        <f t="shared" si="12"/>
        <v>3</v>
      </c>
      <c r="AT293" s="140">
        <f t="shared" si="13"/>
        <v>3</v>
      </c>
      <c r="AU293" s="156"/>
      <c r="AV293" s="140">
        <f t="shared" si="14"/>
        <v>0.125</v>
      </c>
      <c r="AW293" s="156"/>
      <c r="AX293" s="156"/>
    </row>
    <row r="294" s="209" customFormat="1" customHeight="1" spans="1:50">
      <c r="A294" s="199" t="s">
        <v>4688</v>
      </c>
      <c r="B294" s="199" t="s">
        <v>53</v>
      </c>
      <c r="C294" s="199" t="s">
        <v>4543</v>
      </c>
      <c r="D294" s="199" t="s">
        <v>4582</v>
      </c>
      <c r="E294" s="143" t="s">
        <v>3348</v>
      </c>
      <c r="F294" s="144" t="s">
        <v>4689</v>
      </c>
      <c r="G294" s="143"/>
      <c r="H294" s="143" t="s">
        <v>4690</v>
      </c>
      <c r="I294" s="143" t="s">
        <v>4691</v>
      </c>
      <c r="J294" s="143" t="s">
        <v>4692</v>
      </c>
      <c r="K294" s="144" t="s">
        <v>1963</v>
      </c>
      <c r="L294" s="144" t="s">
        <v>4693</v>
      </c>
      <c r="M294" s="143" t="s">
        <v>4694</v>
      </c>
      <c r="N294" s="143"/>
      <c r="O294" s="142" t="s">
        <v>4695</v>
      </c>
      <c r="P294" s="142" t="s">
        <v>4696</v>
      </c>
      <c r="Q294" s="143"/>
      <c r="R294" s="143" t="s">
        <v>3258</v>
      </c>
      <c r="S294" s="142" t="s">
        <v>4697</v>
      </c>
      <c r="T294" s="144" t="s">
        <v>3283</v>
      </c>
      <c r="U294" s="142" t="s">
        <v>4698</v>
      </c>
      <c r="V294" s="142" t="s">
        <v>4699</v>
      </c>
      <c r="W294" s="142" t="s">
        <v>4700</v>
      </c>
      <c r="X294" s="142" t="s">
        <v>4701</v>
      </c>
      <c r="Y294" s="144" t="s">
        <v>4702</v>
      </c>
      <c r="Z294" s="142" t="s">
        <v>4703</v>
      </c>
      <c r="AA294" s="156"/>
      <c r="AB294" s="156"/>
      <c r="AC294" s="156"/>
      <c r="AD294" s="156"/>
      <c r="AE294" s="156"/>
      <c r="AF294" s="156"/>
      <c r="AG294" s="156"/>
      <c r="AH294" s="156"/>
      <c r="AI294" s="156"/>
      <c r="AJ294" s="156"/>
      <c r="AK294" s="156"/>
      <c r="AL294" s="156"/>
      <c r="AM294" s="156"/>
      <c r="AN294" s="156"/>
      <c r="AO294" s="156"/>
      <c r="AP294" s="156"/>
      <c r="AQ294" s="156"/>
      <c r="AR294" s="156"/>
      <c r="AS294" s="140">
        <f t="shared" si="12"/>
        <v>7</v>
      </c>
      <c r="AT294" s="140">
        <f t="shared" si="13"/>
        <v>10</v>
      </c>
      <c r="AU294" s="156"/>
      <c r="AV294" s="140">
        <f t="shared" si="14"/>
        <v>1.125</v>
      </c>
      <c r="AW294" s="156"/>
      <c r="AX294" s="156"/>
    </row>
    <row r="295" s="209" customFormat="1" customHeight="1" spans="1:50">
      <c r="A295" s="199" t="s">
        <v>4704</v>
      </c>
      <c r="B295" s="199" t="s">
        <v>53</v>
      </c>
      <c r="C295" s="199" t="s">
        <v>4543</v>
      </c>
      <c r="D295" s="199" t="s">
        <v>4544</v>
      </c>
      <c r="E295" s="144" t="s">
        <v>659</v>
      </c>
      <c r="F295" s="144" t="s">
        <v>1862</v>
      </c>
      <c r="G295" s="155" t="s">
        <v>4705</v>
      </c>
      <c r="H295" s="155" t="s">
        <v>4706</v>
      </c>
      <c r="I295" s="144" t="s">
        <v>4583</v>
      </c>
      <c r="J295" s="144" t="s">
        <v>517</v>
      </c>
      <c r="K295" s="144" t="s">
        <v>274</v>
      </c>
      <c r="L295" s="144" t="s">
        <v>4707</v>
      </c>
      <c r="M295" s="144" t="s">
        <v>4708</v>
      </c>
      <c r="N295" s="144" t="s">
        <v>4709</v>
      </c>
      <c r="O295" s="155" t="s">
        <v>4710</v>
      </c>
      <c r="P295" s="155" t="s">
        <v>2175</v>
      </c>
      <c r="Q295" s="144" t="s">
        <v>4711</v>
      </c>
      <c r="R295" s="155" t="s">
        <v>4551</v>
      </c>
      <c r="S295" s="155" t="s">
        <v>4712</v>
      </c>
      <c r="T295" s="142" t="s">
        <v>4713</v>
      </c>
      <c r="U295" s="142" t="s">
        <v>4714</v>
      </c>
      <c r="V295" s="155" t="s">
        <v>4173</v>
      </c>
      <c r="W295" s="141"/>
      <c r="X295" s="141"/>
      <c r="Y295" s="141"/>
      <c r="Z295" s="141"/>
      <c r="AA295" s="156"/>
      <c r="AB295" s="156"/>
      <c r="AC295" s="156"/>
      <c r="AD295" s="156"/>
      <c r="AE295" s="156"/>
      <c r="AF295" s="156"/>
      <c r="AG295" s="156"/>
      <c r="AH295" s="156"/>
      <c r="AI295" s="156"/>
      <c r="AJ295" s="156"/>
      <c r="AK295" s="156"/>
      <c r="AL295" s="156"/>
      <c r="AM295" s="156"/>
      <c r="AN295" s="156"/>
      <c r="AO295" s="156"/>
      <c r="AP295" s="156"/>
      <c r="AQ295" s="156"/>
      <c r="AR295" s="156"/>
      <c r="AS295" s="140">
        <f t="shared" si="12"/>
        <v>2</v>
      </c>
      <c r="AT295" s="140">
        <f t="shared" si="13"/>
        <v>2</v>
      </c>
      <c r="AU295" s="156"/>
      <c r="AV295" s="140">
        <f t="shared" si="14"/>
        <v>1.25</v>
      </c>
      <c r="AW295" s="156"/>
      <c r="AX295" s="156"/>
    </row>
    <row r="296" s="209" customFormat="1" customHeight="1" spans="1:50">
      <c r="A296" s="199" t="s">
        <v>4715</v>
      </c>
      <c r="B296" s="199" t="s">
        <v>53</v>
      </c>
      <c r="C296" s="199" t="s">
        <v>4543</v>
      </c>
      <c r="D296" s="199" t="s">
        <v>1823</v>
      </c>
      <c r="E296" s="144" t="s">
        <v>4716</v>
      </c>
      <c r="F296" s="144" t="s">
        <v>4717</v>
      </c>
      <c r="G296" s="144" t="s">
        <v>4629</v>
      </c>
      <c r="H296" s="144" t="s">
        <v>320</v>
      </c>
      <c r="I296" s="144" t="s">
        <v>4629</v>
      </c>
      <c r="J296" s="155" t="s">
        <v>229</v>
      </c>
      <c r="K296" s="142" t="s">
        <v>4718</v>
      </c>
      <c r="L296" s="142" t="s">
        <v>4719</v>
      </c>
      <c r="M296" s="142" t="s">
        <v>4720</v>
      </c>
      <c r="N296" s="142" t="s">
        <v>4721</v>
      </c>
      <c r="O296" s="142" t="s">
        <v>4722</v>
      </c>
      <c r="P296" s="142" t="s">
        <v>4723</v>
      </c>
      <c r="Q296" s="142" t="s">
        <v>4724</v>
      </c>
      <c r="R296" s="142" t="s">
        <v>4634</v>
      </c>
      <c r="S296" s="142" t="s">
        <v>321</v>
      </c>
      <c r="T296" s="142" t="s">
        <v>4634</v>
      </c>
      <c r="U296" s="142" t="s">
        <v>4306</v>
      </c>
      <c r="V296" s="142" t="s">
        <v>4725</v>
      </c>
      <c r="W296" s="142" t="s">
        <v>4726</v>
      </c>
      <c r="X296" s="144" t="s">
        <v>1277</v>
      </c>
      <c r="Y296" s="142" t="s">
        <v>4727</v>
      </c>
      <c r="Z296" s="142" t="s">
        <v>327</v>
      </c>
      <c r="AA296" s="156"/>
      <c r="AB296" s="156"/>
      <c r="AC296" s="156"/>
      <c r="AD296" s="156"/>
      <c r="AE296" s="156"/>
      <c r="AF296" s="156"/>
      <c r="AG296" s="156"/>
      <c r="AH296" s="156"/>
      <c r="AI296" s="156"/>
      <c r="AJ296" s="156"/>
      <c r="AK296" s="156"/>
      <c r="AL296" s="156"/>
      <c r="AM296" s="156"/>
      <c r="AN296" s="156"/>
      <c r="AO296" s="156"/>
      <c r="AP296" s="156"/>
      <c r="AQ296" s="156"/>
      <c r="AR296" s="156"/>
      <c r="AS296" s="140">
        <f t="shared" si="12"/>
        <v>0</v>
      </c>
      <c r="AT296" s="140">
        <f t="shared" si="13"/>
        <v>0</v>
      </c>
      <c r="AU296" s="156"/>
      <c r="AV296" s="140">
        <f t="shared" si="14"/>
        <v>0</v>
      </c>
      <c r="AW296" s="156"/>
      <c r="AX296" s="156"/>
    </row>
    <row r="297" s="209" customFormat="1" customHeight="1" spans="1:50">
      <c r="A297" s="199" t="s">
        <v>4728</v>
      </c>
      <c r="B297" s="233" t="str">
        <f>VLOOKUP(A297,[1]Sheet1!$A:$B,2,0)</f>
        <v>上海嵩恒网络科技股份有限公司</v>
      </c>
      <c r="C297" s="233" t="str">
        <f>VLOOKUP(A297,[1]Sheet1!$A:$C,3,0)</f>
        <v>软件中心</v>
      </c>
      <c r="D297" s="233" t="str">
        <f>VLOOKUP(A297,[1]Sheet1!$A:$F,6,0)</f>
        <v>副总裁特别助理</v>
      </c>
      <c r="E297" s="234"/>
      <c r="F297" s="234"/>
      <c r="G297" s="234"/>
      <c r="H297" s="234"/>
      <c r="I297" s="234"/>
      <c r="J297" s="234"/>
      <c r="K297" s="234"/>
      <c r="L297" s="234"/>
      <c r="M297" s="234"/>
      <c r="N297" s="234"/>
      <c r="O297" s="234"/>
      <c r="P297" s="234"/>
      <c r="Q297" s="234"/>
      <c r="R297" s="234"/>
      <c r="S297" s="234"/>
      <c r="T297" s="234"/>
      <c r="U297" s="234"/>
      <c r="V297" s="234"/>
      <c r="W297" s="234"/>
      <c r="X297" s="234"/>
      <c r="Y297" s="234"/>
      <c r="Z297" s="234"/>
      <c r="AA297" s="156"/>
      <c r="AB297" s="156"/>
      <c r="AC297" s="156"/>
      <c r="AD297" s="156"/>
      <c r="AE297" s="156"/>
      <c r="AF297" s="156"/>
      <c r="AG297" s="156"/>
      <c r="AH297" s="156"/>
      <c r="AI297" s="156"/>
      <c r="AJ297" s="156"/>
      <c r="AK297" s="156"/>
      <c r="AL297" s="156"/>
      <c r="AM297" s="156"/>
      <c r="AN297" s="156"/>
      <c r="AO297" s="156"/>
      <c r="AP297" s="156"/>
      <c r="AQ297" s="156"/>
      <c r="AR297" s="156"/>
      <c r="AS297" s="140">
        <f t="shared" si="12"/>
        <v>0</v>
      </c>
      <c r="AT297" s="140">
        <f t="shared" si="13"/>
        <v>0</v>
      </c>
      <c r="AU297" s="156"/>
      <c r="AV297" s="140">
        <f t="shared" si="14"/>
        <v>0</v>
      </c>
      <c r="AW297" s="156"/>
      <c r="AX297" s="156"/>
    </row>
    <row r="298" s="209" customFormat="1" customHeight="1" spans="1:50">
      <c r="A298" s="199" t="s">
        <v>4729</v>
      </c>
      <c r="B298" s="199" t="s">
        <v>53</v>
      </c>
      <c r="C298" s="199" t="s">
        <v>4730</v>
      </c>
      <c r="D298" s="199" t="s">
        <v>87</v>
      </c>
      <c r="E298" s="144"/>
      <c r="F298" s="144"/>
      <c r="G298" s="144"/>
      <c r="H298" s="144"/>
      <c r="I298" s="144"/>
      <c r="J298" s="144"/>
      <c r="K298" s="144"/>
      <c r="L298" s="144"/>
      <c r="M298" s="142" t="s">
        <v>4731</v>
      </c>
      <c r="N298" s="144" t="s">
        <v>4732</v>
      </c>
      <c r="O298" s="144" t="s">
        <v>4591</v>
      </c>
      <c r="P298" s="144" t="s">
        <v>1810</v>
      </c>
      <c r="Q298" s="143" t="s">
        <v>72</v>
      </c>
      <c r="R298" s="144" t="s">
        <v>2057</v>
      </c>
      <c r="S298" s="144" t="s">
        <v>4580</v>
      </c>
      <c r="T298" s="144" t="s">
        <v>3798</v>
      </c>
      <c r="U298" s="144" t="s">
        <v>4733</v>
      </c>
      <c r="V298" s="144" t="s">
        <v>4734</v>
      </c>
      <c r="W298" s="144" t="s">
        <v>4735</v>
      </c>
      <c r="X298" s="144" t="s">
        <v>578</v>
      </c>
      <c r="Y298" s="144" t="s">
        <v>3611</v>
      </c>
      <c r="Z298" s="144" t="s">
        <v>3800</v>
      </c>
      <c r="AA298" s="156"/>
      <c r="AB298" s="156"/>
      <c r="AC298" s="156"/>
      <c r="AD298" s="156"/>
      <c r="AE298" s="156"/>
      <c r="AF298" s="156"/>
      <c r="AG298" s="156"/>
      <c r="AH298" s="156"/>
      <c r="AI298" s="156"/>
      <c r="AJ298" s="156"/>
      <c r="AK298" s="156"/>
      <c r="AL298" s="156"/>
      <c r="AM298" s="156"/>
      <c r="AN298" s="156"/>
      <c r="AO298" s="156"/>
      <c r="AP298" s="156"/>
      <c r="AQ298" s="156"/>
      <c r="AR298" s="156"/>
      <c r="AS298" s="140">
        <f t="shared" si="12"/>
        <v>0</v>
      </c>
      <c r="AT298" s="140">
        <f t="shared" si="13"/>
        <v>2</v>
      </c>
      <c r="AU298" s="156"/>
      <c r="AV298" s="140">
        <f t="shared" si="14"/>
        <v>0</v>
      </c>
      <c r="AW298" s="156"/>
      <c r="AX298" s="156"/>
    </row>
    <row r="299" s="209" customFormat="1" customHeight="1" spans="1:50">
      <c r="A299" s="199" t="s">
        <v>4736</v>
      </c>
      <c r="B299" s="199" t="s">
        <v>53</v>
      </c>
      <c r="C299" s="199" t="s">
        <v>4737</v>
      </c>
      <c r="D299" s="199" t="s">
        <v>162</v>
      </c>
      <c r="E299" s="144"/>
      <c r="F299" s="144"/>
      <c r="G299" s="144"/>
      <c r="H299" s="144"/>
      <c r="I299" s="144"/>
      <c r="J299" s="144"/>
      <c r="K299" s="144"/>
      <c r="L299" s="144"/>
      <c r="M299" s="144"/>
      <c r="N299" s="144"/>
      <c r="O299" s="144"/>
      <c r="P299" s="144"/>
      <c r="Q299" s="144"/>
      <c r="R299" s="144"/>
      <c r="S299" s="144"/>
      <c r="T299" s="144"/>
      <c r="U299" s="144"/>
      <c r="V299" s="144"/>
      <c r="W299" s="144"/>
      <c r="X299" s="142" t="s">
        <v>4738</v>
      </c>
      <c r="Y299" s="144" t="s">
        <v>4739</v>
      </c>
      <c r="Z299" s="144" t="s">
        <v>4740</v>
      </c>
      <c r="AA299" s="156"/>
      <c r="AB299" s="156"/>
      <c r="AC299" s="156"/>
      <c r="AD299" s="156"/>
      <c r="AE299" s="156"/>
      <c r="AF299" s="156"/>
      <c r="AG299" s="156"/>
      <c r="AH299" s="156"/>
      <c r="AI299" s="156"/>
      <c r="AJ299" s="156"/>
      <c r="AK299" s="156"/>
      <c r="AL299" s="156"/>
      <c r="AM299" s="156"/>
      <c r="AN299" s="156"/>
      <c r="AO299" s="156"/>
      <c r="AP299" s="156"/>
      <c r="AQ299" s="156"/>
      <c r="AR299" s="156"/>
      <c r="AS299" s="140">
        <f t="shared" si="12"/>
        <v>0</v>
      </c>
      <c r="AT299" s="140">
        <f t="shared" si="13"/>
        <v>0</v>
      </c>
      <c r="AU299" s="156"/>
      <c r="AV299" s="140">
        <f t="shared" si="14"/>
        <v>0</v>
      </c>
      <c r="AW299" s="156"/>
      <c r="AX299" s="156"/>
    </row>
    <row r="300" s="209" customFormat="1" customHeight="1" spans="1:50">
      <c r="A300" s="199" t="s">
        <v>4741</v>
      </c>
      <c r="B300" s="199" t="s">
        <v>53</v>
      </c>
      <c r="C300" s="199" t="s">
        <v>4737</v>
      </c>
      <c r="D300" s="199" t="s">
        <v>162</v>
      </c>
      <c r="E300" s="144" t="s">
        <v>4717</v>
      </c>
      <c r="F300" s="144" t="s">
        <v>838</v>
      </c>
      <c r="G300" s="144" t="s">
        <v>1463</v>
      </c>
      <c r="H300" s="144" t="s">
        <v>1150</v>
      </c>
      <c r="I300" s="142" t="s">
        <v>4742</v>
      </c>
      <c r="J300" s="144" t="s">
        <v>452</v>
      </c>
      <c r="K300" s="144" t="s">
        <v>683</v>
      </c>
      <c r="L300" s="144" t="s">
        <v>3559</v>
      </c>
      <c r="M300" s="144" t="s">
        <v>2698</v>
      </c>
      <c r="N300" s="144" t="s">
        <v>2057</v>
      </c>
      <c r="O300" s="144" t="s">
        <v>1291</v>
      </c>
      <c r="P300" s="144" t="s">
        <v>1842</v>
      </c>
      <c r="Q300" s="144" t="s">
        <v>3794</v>
      </c>
      <c r="R300" s="143" t="s">
        <v>2889</v>
      </c>
      <c r="S300" s="144" t="s">
        <v>2057</v>
      </c>
      <c r="T300" s="143" t="s">
        <v>1864</v>
      </c>
      <c r="U300" s="144" t="s">
        <v>2058</v>
      </c>
      <c r="V300" s="144" t="s">
        <v>4215</v>
      </c>
      <c r="W300" s="143" t="s">
        <v>4743</v>
      </c>
      <c r="X300" s="144" t="s">
        <v>4744</v>
      </c>
      <c r="Y300" s="144" t="s">
        <v>943</v>
      </c>
      <c r="Z300" s="144" t="s">
        <v>3798</v>
      </c>
      <c r="AA300" s="156"/>
      <c r="AB300" s="156"/>
      <c r="AC300" s="156"/>
      <c r="AD300" s="156"/>
      <c r="AE300" s="156"/>
      <c r="AF300" s="156"/>
      <c r="AG300" s="156"/>
      <c r="AH300" s="156"/>
      <c r="AI300" s="156"/>
      <c r="AJ300" s="156"/>
      <c r="AK300" s="156"/>
      <c r="AL300" s="156"/>
      <c r="AM300" s="156"/>
      <c r="AN300" s="156"/>
      <c r="AO300" s="156"/>
      <c r="AP300" s="156"/>
      <c r="AQ300" s="156"/>
      <c r="AR300" s="156"/>
      <c r="AS300" s="140">
        <f t="shared" si="12"/>
        <v>4</v>
      </c>
      <c r="AT300" s="140">
        <f t="shared" si="13"/>
        <v>5</v>
      </c>
      <c r="AU300" s="156"/>
      <c r="AV300" s="140">
        <f t="shared" si="14"/>
        <v>0.375</v>
      </c>
      <c r="AW300" s="156"/>
      <c r="AX300" s="156"/>
    </row>
    <row r="301" s="209" customFormat="1" customHeight="1" spans="1:50">
      <c r="A301" s="199" t="s">
        <v>4745</v>
      </c>
      <c r="B301" s="199" t="s">
        <v>53</v>
      </c>
      <c r="C301" s="199" t="s">
        <v>4737</v>
      </c>
      <c r="D301" s="199" t="s">
        <v>162</v>
      </c>
      <c r="E301" s="144" t="s">
        <v>1816</v>
      </c>
      <c r="F301" s="144" t="s">
        <v>703</v>
      </c>
      <c r="G301" s="144" t="s">
        <v>3476</v>
      </c>
      <c r="H301" s="144" t="s">
        <v>2418</v>
      </c>
      <c r="I301" s="144" t="s">
        <v>4746</v>
      </c>
      <c r="J301" s="144" t="s">
        <v>1011</v>
      </c>
      <c r="K301" s="144" t="s">
        <v>4747</v>
      </c>
      <c r="L301" s="143" t="s">
        <v>4748</v>
      </c>
      <c r="M301" s="144" t="s">
        <v>4749</v>
      </c>
      <c r="N301" s="144" t="s">
        <v>462</v>
      </c>
      <c r="O301" s="144" t="s">
        <v>3709</v>
      </c>
      <c r="P301" s="144" t="s">
        <v>175</v>
      </c>
      <c r="Q301" s="144" t="s">
        <v>4750</v>
      </c>
      <c r="R301" s="144" t="s">
        <v>4751</v>
      </c>
      <c r="S301" s="144" t="s">
        <v>4752</v>
      </c>
      <c r="T301" s="144" t="s">
        <v>3623</v>
      </c>
      <c r="U301" s="144" t="s">
        <v>4753</v>
      </c>
      <c r="V301" s="144" t="s">
        <v>700</v>
      </c>
      <c r="W301" s="143" t="s">
        <v>3869</v>
      </c>
      <c r="X301" s="144" t="s">
        <v>4754</v>
      </c>
      <c r="Y301" s="144" t="s">
        <v>4755</v>
      </c>
      <c r="Z301" s="144" t="s">
        <v>4756</v>
      </c>
      <c r="AA301" s="156"/>
      <c r="AB301" s="156"/>
      <c r="AC301" s="156"/>
      <c r="AD301" s="156"/>
      <c r="AE301" s="156"/>
      <c r="AF301" s="156"/>
      <c r="AG301" s="156"/>
      <c r="AH301" s="156"/>
      <c r="AI301" s="156"/>
      <c r="AJ301" s="156"/>
      <c r="AK301" s="156"/>
      <c r="AL301" s="156"/>
      <c r="AM301" s="156"/>
      <c r="AN301" s="156"/>
      <c r="AO301" s="156"/>
      <c r="AP301" s="156"/>
      <c r="AQ301" s="156"/>
      <c r="AR301" s="156"/>
      <c r="AS301" s="140">
        <f t="shared" si="12"/>
        <v>6</v>
      </c>
      <c r="AT301" s="140">
        <f t="shared" si="13"/>
        <v>11</v>
      </c>
      <c r="AU301" s="156"/>
      <c r="AV301" s="140">
        <f t="shared" si="14"/>
        <v>0.25</v>
      </c>
      <c r="AW301" s="156"/>
      <c r="AX301" s="156"/>
    </row>
    <row r="302" s="209" customFormat="1" customHeight="1" spans="1:50">
      <c r="A302" s="199" t="s">
        <v>4757</v>
      </c>
      <c r="B302" s="199" t="s">
        <v>53</v>
      </c>
      <c r="C302" s="199" t="s">
        <v>4737</v>
      </c>
      <c r="D302" s="199" t="s">
        <v>3214</v>
      </c>
      <c r="E302" s="144" t="s">
        <v>4758</v>
      </c>
      <c r="F302" s="144" t="s">
        <v>4759</v>
      </c>
      <c r="G302" s="144" t="s">
        <v>4760</v>
      </c>
      <c r="H302" s="144" t="s">
        <v>4761</v>
      </c>
      <c r="I302" s="144" t="s">
        <v>4762</v>
      </c>
      <c r="J302" s="144" t="s">
        <v>3811</v>
      </c>
      <c r="K302" s="144" t="s">
        <v>4763</v>
      </c>
      <c r="L302" s="144" t="s">
        <v>4764</v>
      </c>
      <c r="M302" s="144" t="s">
        <v>4765</v>
      </c>
      <c r="N302" s="144" t="s">
        <v>4766</v>
      </c>
      <c r="O302" s="144" t="s">
        <v>3475</v>
      </c>
      <c r="P302" s="144" t="s">
        <v>3809</v>
      </c>
      <c r="Q302" s="144" t="s">
        <v>4767</v>
      </c>
      <c r="R302" s="144" t="s">
        <v>4768</v>
      </c>
      <c r="S302" s="144" t="s">
        <v>571</v>
      </c>
      <c r="T302" s="144" t="s">
        <v>4769</v>
      </c>
      <c r="U302" s="144" t="s">
        <v>4770</v>
      </c>
      <c r="V302" s="144" t="s">
        <v>4764</v>
      </c>
      <c r="W302" s="144" t="s">
        <v>4771</v>
      </c>
      <c r="X302" s="144" t="s">
        <v>4772</v>
      </c>
      <c r="Y302" s="144" t="s">
        <v>4773</v>
      </c>
      <c r="Z302" s="144" t="s">
        <v>4774</v>
      </c>
      <c r="AA302" s="156"/>
      <c r="AB302" s="156"/>
      <c r="AC302" s="156"/>
      <c r="AD302" s="156"/>
      <c r="AE302" s="156"/>
      <c r="AF302" s="156"/>
      <c r="AG302" s="156"/>
      <c r="AH302" s="156"/>
      <c r="AI302" s="156"/>
      <c r="AJ302" s="156"/>
      <c r="AK302" s="156"/>
      <c r="AL302" s="156"/>
      <c r="AM302" s="156"/>
      <c r="AN302" s="156"/>
      <c r="AO302" s="156"/>
      <c r="AP302" s="156"/>
      <c r="AQ302" s="156"/>
      <c r="AR302" s="156"/>
      <c r="AS302" s="140">
        <f t="shared" si="12"/>
        <v>11</v>
      </c>
      <c r="AT302" s="140">
        <f t="shared" si="13"/>
        <v>21</v>
      </c>
      <c r="AU302" s="156"/>
      <c r="AV302" s="140">
        <f t="shared" si="14"/>
        <v>0.5</v>
      </c>
      <c r="AW302" s="156"/>
      <c r="AX302" s="156"/>
    </row>
    <row r="303" s="209" customFormat="1" customHeight="1" spans="1:50">
      <c r="A303" s="199" t="s">
        <v>4775</v>
      </c>
      <c r="B303" s="199" t="s">
        <v>53</v>
      </c>
      <c r="C303" s="199" t="s">
        <v>4737</v>
      </c>
      <c r="D303" s="199" t="s">
        <v>162</v>
      </c>
      <c r="E303" s="144" t="s">
        <v>4776</v>
      </c>
      <c r="F303" s="144" t="s">
        <v>2057</v>
      </c>
      <c r="G303" s="144" t="s">
        <v>3564</v>
      </c>
      <c r="H303" s="144" t="s">
        <v>4777</v>
      </c>
      <c r="I303" s="144" t="s">
        <v>73</v>
      </c>
      <c r="J303" s="144" t="s">
        <v>4778</v>
      </c>
      <c r="K303" s="144" t="s">
        <v>4779</v>
      </c>
      <c r="L303" s="144" t="s">
        <v>4780</v>
      </c>
      <c r="M303" s="144" t="s">
        <v>277</v>
      </c>
      <c r="N303" s="144" t="s">
        <v>4781</v>
      </c>
      <c r="O303" s="144" t="s">
        <v>3522</v>
      </c>
      <c r="P303" s="144" t="s">
        <v>4014</v>
      </c>
      <c r="Q303" s="144" t="s">
        <v>3564</v>
      </c>
      <c r="R303" s="144" t="s">
        <v>4782</v>
      </c>
      <c r="S303" s="144" t="s">
        <v>943</v>
      </c>
      <c r="T303" s="144" t="s">
        <v>1829</v>
      </c>
      <c r="U303" s="144" t="s">
        <v>4783</v>
      </c>
      <c r="V303" s="144" t="s">
        <v>3875</v>
      </c>
      <c r="W303" s="144" t="s">
        <v>4784</v>
      </c>
      <c r="X303" s="144" t="s">
        <v>4785</v>
      </c>
      <c r="Y303" s="144" t="s">
        <v>4786</v>
      </c>
      <c r="Z303" s="144" t="s">
        <v>4787</v>
      </c>
      <c r="AA303" s="156"/>
      <c r="AB303" s="156"/>
      <c r="AC303" s="156"/>
      <c r="AD303" s="156"/>
      <c r="AE303" s="156"/>
      <c r="AF303" s="156"/>
      <c r="AG303" s="156"/>
      <c r="AH303" s="156"/>
      <c r="AI303" s="156"/>
      <c r="AJ303" s="156"/>
      <c r="AK303" s="156"/>
      <c r="AL303" s="156"/>
      <c r="AM303" s="156"/>
      <c r="AN303" s="156"/>
      <c r="AO303" s="156"/>
      <c r="AP303" s="156"/>
      <c r="AQ303" s="156"/>
      <c r="AR303" s="156"/>
      <c r="AS303" s="140">
        <f t="shared" si="12"/>
        <v>1</v>
      </c>
      <c r="AT303" s="140">
        <f t="shared" si="13"/>
        <v>10</v>
      </c>
      <c r="AU303" s="156"/>
      <c r="AV303" s="140">
        <f t="shared" si="14"/>
        <v>0.25</v>
      </c>
      <c r="AW303" s="156"/>
      <c r="AX303" s="156"/>
    </row>
    <row r="304" s="209" customFormat="1" customHeight="1" spans="1:50">
      <c r="A304" s="199" t="s">
        <v>4788</v>
      </c>
      <c r="B304" s="199" t="s">
        <v>53</v>
      </c>
      <c r="C304" s="199" t="s">
        <v>4789</v>
      </c>
      <c r="D304" s="199" t="s">
        <v>1966</v>
      </c>
      <c r="E304" s="144" t="s">
        <v>4790</v>
      </c>
      <c r="F304" s="144" t="s">
        <v>2144</v>
      </c>
      <c r="G304" s="144" t="s">
        <v>3637</v>
      </c>
      <c r="H304" s="144" t="s">
        <v>3516</v>
      </c>
      <c r="I304" s="144" t="s">
        <v>4791</v>
      </c>
      <c r="J304" s="144" t="s">
        <v>3880</v>
      </c>
      <c r="K304" s="144" t="s">
        <v>4792</v>
      </c>
      <c r="L304" s="144" t="s">
        <v>3706</v>
      </c>
      <c r="M304" s="144" t="s">
        <v>2196</v>
      </c>
      <c r="N304" s="144" t="s">
        <v>1287</v>
      </c>
      <c r="O304" s="144" t="s">
        <v>3709</v>
      </c>
      <c r="P304" s="144" t="s">
        <v>4794</v>
      </c>
      <c r="Q304" s="144" t="s">
        <v>3564</v>
      </c>
      <c r="R304" s="144" t="s">
        <v>2393</v>
      </c>
      <c r="S304" s="144" t="s">
        <v>2855</v>
      </c>
      <c r="T304" s="144" t="s">
        <v>2926</v>
      </c>
      <c r="U304" s="144" t="s">
        <v>2038</v>
      </c>
      <c r="V304" s="143" t="s">
        <v>1787</v>
      </c>
      <c r="W304" s="144" t="s">
        <v>78</v>
      </c>
      <c r="X304" s="144" t="s">
        <v>857</v>
      </c>
      <c r="Y304" s="144" t="s">
        <v>4110</v>
      </c>
      <c r="Z304" s="144" t="s">
        <v>3798</v>
      </c>
      <c r="AA304" s="156"/>
      <c r="AB304" s="156"/>
      <c r="AC304" s="156"/>
      <c r="AD304" s="156"/>
      <c r="AE304" s="156"/>
      <c r="AF304" s="156"/>
      <c r="AG304" s="156"/>
      <c r="AH304" s="156"/>
      <c r="AI304" s="156"/>
      <c r="AJ304" s="156"/>
      <c r="AK304" s="156"/>
      <c r="AL304" s="156"/>
      <c r="AM304" s="156"/>
      <c r="AN304" s="156"/>
      <c r="AO304" s="156"/>
      <c r="AP304" s="156"/>
      <c r="AQ304" s="156"/>
      <c r="AR304" s="156"/>
      <c r="AS304" s="140">
        <f t="shared" si="12"/>
        <v>5</v>
      </c>
      <c r="AT304" s="140">
        <f t="shared" si="13"/>
        <v>12</v>
      </c>
      <c r="AU304" s="156"/>
      <c r="AV304" s="140">
        <f t="shared" si="14"/>
        <v>0.125</v>
      </c>
      <c r="AW304" s="156"/>
      <c r="AX304" s="156"/>
    </row>
    <row r="305" s="209" customFormat="1" customHeight="1" spans="1:50">
      <c r="A305" s="199" t="s">
        <v>4795</v>
      </c>
      <c r="B305" s="199" t="s">
        <v>53</v>
      </c>
      <c r="C305" s="199" t="s">
        <v>4789</v>
      </c>
      <c r="D305" s="199" t="s">
        <v>1966</v>
      </c>
      <c r="E305" s="142" t="s">
        <v>4796</v>
      </c>
      <c r="F305" s="144" t="s">
        <v>838</v>
      </c>
      <c r="G305" s="144" t="s">
        <v>4797</v>
      </c>
      <c r="H305" s="144" t="s">
        <v>4798</v>
      </c>
      <c r="I305" s="144" t="s">
        <v>2421</v>
      </c>
      <c r="J305" s="144" t="s">
        <v>4799</v>
      </c>
      <c r="K305" s="144" t="s">
        <v>4800</v>
      </c>
      <c r="L305" s="143" t="s">
        <v>4801</v>
      </c>
      <c r="M305" s="142" t="s">
        <v>4802</v>
      </c>
      <c r="N305" s="144" t="s">
        <v>4803</v>
      </c>
      <c r="O305" s="142" t="s">
        <v>4572</v>
      </c>
      <c r="P305" s="142" t="s">
        <v>4804</v>
      </c>
      <c r="Q305" s="143" t="s">
        <v>4805</v>
      </c>
      <c r="R305" s="144" t="s">
        <v>4806</v>
      </c>
      <c r="S305" s="143" t="s">
        <v>4807</v>
      </c>
      <c r="T305" s="144" t="s">
        <v>4808</v>
      </c>
      <c r="U305" s="144" t="s">
        <v>4809</v>
      </c>
      <c r="V305" s="144" t="s">
        <v>3814</v>
      </c>
      <c r="W305" s="143" t="s">
        <v>4810</v>
      </c>
      <c r="X305" s="144" t="s">
        <v>4811</v>
      </c>
      <c r="Y305" s="144" t="s">
        <v>4812</v>
      </c>
      <c r="Z305" s="144" t="s">
        <v>4799</v>
      </c>
      <c r="AA305" s="156"/>
      <c r="AB305" s="156"/>
      <c r="AC305" s="156"/>
      <c r="AD305" s="156"/>
      <c r="AE305" s="156"/>
      <c r="AF305" s="156"/>
      <c r="AG305" s="156"/>
      <c r="AH305" s="156"/>
      <c r="AI305" s="156"/>
      <c r="AJ305" s="156"/>
      <c r="AK305" s="156"/>
      <c r="AL305" s="156"/>
      <c r="AM305" s="156"/>
      <c r="AN305" s="156"/>
      <c r="AO305" s="156"/>
      <c r="AP305" s="156"/>
      <c r="AQ305" s="156"/>
      <c r="AR305" s="156"/>
      <c r="AS305" s="140">
        <f t="shared" si="12"/>
        <v>5</v>
      </c>
      <c r="AT305" s="140">
        <f t="shared" si="13"/>
        <v>13</v>
      </c>
      <c r="AU305" s="156"/>
      <c r="AV305" s="140">
        <f t="shared" si="14"/>
        <v>0.625</v>
      </c>
      <c r="AW305" s="156"/>
      <c r="AX305" s="156"/>
    </row>
    <row r="306" s="209" customFormat="1" customHeight="1" spans="1:50">
      <c r="A306" s="199" t="s">
        <v>4813</v>
      </c>
      <c r="B306" s="199" t="s">
        <v>53</v>
      </c>
      <c r="C306" s="199" t="s">
        <v>4789</v>
      </c>
      <c r="D306" s="199" t="s">
        <v>4814</v>
      </c>
      <c r="E306" s="144" t="s">
        <v>4815</v>
      </c>
      <c r="F306" s="144" t="s">
        <v>3927</v>
      </c>
      <c r="G306" s="144" t="s">
        <v>4816</v>
      </c>
      <c r="H306" s="144" t="s">
        <v>3344</v>
      </c>
      <c r="I306" s="144" t="s">
        <v>4817</v>
      </c>
      <c r="J306" s="144" t="s">
        <v>4818</v>
      </c>
      <c r="K306" s="144" t="s">
        <v>2052</v>
      </c>
      <c r="L306" s="144" t="s">
        <v>4819</v>
      </c>
      <c r="M306" s="144" t="s">
        <v>4820</v>
      </c>
      <c r="N306" s="144" t="s">
        <v>4821</v>
      </c>
      <c r="O306" s="144" t="s">
        <v>4822</v>
      </c>
      <c r="P306" s="144" t="s">
        <v>1970</v>
      </c>
      <c r="Q306" s="144" t="s">
        <v>4823</v>
      </c>
      <c r="R306" s="144" t="s">
        <v>4824</v>
      </c>
      <c r="S306" s="144" t="s">
        <v>4825</v>
      </c>
      <c r="T306" s="144" t="s">
        <v>4826</v>
      </c>
      <c r="U306" s="144" t="s">
        <v>1809</v>
      </c>
      <c r="V306" s="144" t="s">
        <v>4827</v>
      </c>
      <c r="W306" s="144" t="s">
        <v>4087</v>
      </c>
      <c r="X306" s="144" t="s">
        <v>4828</v>
      </c>
      <c r="Y306" s="144" t="s">
        <v>4829</v>
      </c>
      <c r="Z306" s="144" t="s">
        <v>3463</v>
      </c>
      <c r="AA306" s="156"/>
      <c r="AB306" s="156"/>
      <c r="AC306" s="156"/>
      <c r="AD306" s="156"/>
      <c r="AE306" s="156"/>
      <c r="AF306" s="156"/>
      <c r="AG306" s="156"/>
      <c r="AH306" s="156"/>
      <c r="AI306" s="156"/>
      <c r="AJ306" s="156"/>
      <c r="AK306" s="156"/>
      <c r="AL306" s="156"/>
      <c r="AM306" s="156"/>
      <c r="AN306" s="156"/>
      <c r="AO306" s="156"/>
      <c r="AP306" s="156"/>
      <c r="AQ306" s="156"/>
      <c r="AR306" s="156"/>
      <c r="AS306" s="140">
        <f t="shared" si="12"/>
        <v>8</v>
      </c>
      <c r="AT306" s="140">
        <f t="shared" si="13"/>
        <v>14</v>
      </c>
      <c r="AU306" s="156"/>
      <c r="AV306" s="140">
        <f t="shared" si="14"/>
        <v>0.625</v>
      </c>
      <c r="AW306" s="156"/>
      <c r="AX306" s="156"/>
    </row>
    <row r="307" s="209" customFormat="1" customHeight="1" spans="1:50">
      <c r="A307" s="199" t="s">
        <v>4830</v>
      </c>
      <c r="B307" s="199" t="s">
        <v>53</v>
      </c>
      <c r="C307" s="199" t="s">
        <v>4789</v>
      </c>
      <c r="D307" s="199" t="s">
        <v>115</v>
      </c>
      <c r="E307" s="144" t="s">
        <v>4790</v>
      </c>
      <c r="F307" s="144" t="s">
        <v>3798</v>
      </c>
      <c r="G307" s="144" t="s">
        <v>3637</v>
      </c>
      <c r="H307" s="143" t="s">
        <v>4831</v>
      </c>
      <c r="I307" s="144" t="s">
        <v>1650</v>
      </c>
      <c r="J307" s="144" t="s">
        <v>4405</v>
      </c>
      <c r="K307" s="144" t="s">
        <v>4118</v>
      </c>
      <c r="L307" s="144" t="s">
        <v>4832</v>
      </c>
      <c r="M307" s="144" t="s">
        <v>3061</v>
      </c>
      <c r="N307" s="143" t="s">
        <v>4124</v>
      </c>
      <c r="O307" s="144" t="s">
        <v>3564</v>
      </c>
      <c r="P307" s="144" t="s">
        <v>3594</v>
      </c>
      <c r="Q307" s="144" t="s">
        <v>2686</v>
      </c>
      <c r="R307" s="144" t="s">
        <v>3630</v>
      </c>
      <c r="S307" s="144" t="s">
        <v>2459</v>
      </c>
      <c r="T307" s="144" t="s">
        <v>1979</v>
      </c>
      <c r="U307" s="144" t="s">
        <v>1999</v>
      </c>
      <c r="V307" s="155" t="s">
        <v>3147</v>
      </c>
      <c r="W307" s="144" t="s">
        <v>295</v>
      </c>
      <c r="X307" s="144" t="s">
        <v>4833</v>
      </c>
      <c r="Y307" s="144" t="s">
        <v>4834</v>
      </c>
      <c r="Z307" s="144" t="s">
        <v>142</v>
      </c>
      <c r="AA307" s="156"/>
      <c r="AB307" s="156"/>
      <c r="AC307" s="156"/>
      <c r="AD307" s="156"/>
      <c r="AE307" s="156"/>
      <c r="AF307" s="156"/>
      <c r="AG307" s="156"/>
      <c r="AH307" s="156"/>
      <c r="AI307" s="156"/>
      <c r="AJ307" s="156"/>
      <c r="AK307" s="156"/>
      <c r="AL307" s="156"/>
      <c r="AM307" s="156"/>
      <c r="AN307" s="156"/>
      <c r="AO307" s="156"/>
      <c r="AP307" s="156"/>
      <c r="AQ307" s="156"/>
      <c r="AR307" s="156"/>
      <c r="AS307" s="140">
        <f t="shared" si="12"/>
        <v>3</v>
      </c>
      <c r="AT307" s="140">
        <f t="shared" si="13"/>
        <v>14</v>
      </c>
      <c r="AU307" s="156"/>
      <c r="AV307" s="140">
        <f t="shared" si="14"/>
        <v>0.25</v>
      </c>
      <c r="AW307" s="156"/>
      <c r="AX307" s="156"/>
    </row>
    <row r="308" s="209" customFormat="1" customHeight="1" spans="1:50">
      <c r="A308" s="199" t="s">
        <v>4835</v>
      </c>
      <c r="B308" s="199" t="s">
        <v>53</v>
      </c>
      <c r="C308" s="199" t="s">
        <v>4789</v>
      </c>
      <c r="D308" s="199" t="s">
        <v>1966</v>
      </c>
      <c r="E308" s="144" t="s">
        <v>4836</v>
      </c>
      <c r="F308" s="144" t="s">
        <v>4837</v>
      </c>
      <c r="G308" s="144" t="s">
        <v>2060</v>
      </c>
      <c r="H308" s="144" t="s">
        <v>4838</v>
      </c>
      <c r="I308" s="144" t="s">
        <v>4839</v>
      </c>
      <c r="J308" s="144" t="s">
        <v>584</v>
      </c>
      <c r="K308" s="144" t="s">
        <v>683</v>
      </c>
      <c r="L308" s="144" t="s">
        <v>4840</v>
      </c>
      <c r="M308" s="144" t="s">
        <v>2821</v>
      </c>
      <c r="N308" s="144" t="s">
        <v>3703</v>
      </c>
      <c r="O308" s="143"/>
      <c r="P308" s="143"/>
      <c r="Q308" s="144" t="s">
        <v>4841</v>
      </c>
      <c r="R308" s="144" t="s">
        <v>1995</v>
      </c>
      <c r="S308" s="144" t="s">
        <v>1816</v>
      </c>
      <c r="T308" s="144" t="s">
        <v>4800</v>
      </c>
      <c r="U308" s="144" t="s">
        <v>4842</v>
      </c>
      <c r="V308" s="144" t="s">
        <v>2697</v>
      </c>
      <c r="W308" s="144" t="s">
        <v>438</v>
      </c>
      <c r="X308" s="144" t="s">
        <v>4843</v>
      </c>
      <c r="Y308" s="143" t="s">
        <v>72</v>
      </c>
      <c r="Z308" s="143" t="s">
        <v>72</v>
      </c>
      <c r="AA308" s="156"/>
      <c r="AB308" s="156"/>
      <c r="AC308" s="156"/>
      <c r="AD308" s="156"/>
      <c r="AE308" s="156"/>
      <c r="AF308" s="156"/>
      <c r="AG308" s="156"/>
      <c r="AH308" s="156"/>
      <c r="AI308" s="156"/>
      <c r="AJ308" s="156"/>
      <c r="AK308" s="156"/>
      <c r="AL308" s="156"/>
      <c r="AM308" s="156"/>
      <c r="AN308" s="156"/>
      <c r="AO308" s="156"/>
      <c r="AP308" s="156"/>
      <c r="AQ308" s="156"/>
      <c r="AR308" s="156"/>
      <c r="AS308" s="140">
        <f t="shared" si="12"/>
        <v>6</v>
      </c>
      <c r="AT308" s="140">
        <f t="shared" si="13"/>
        <v>9</v>
      </c>
      <c r="AU308" s="156"/>
      <c r="AV308" s="140">
        <f t="shared" si="14"/>
        <v>0.75</v>
      </c>
      <c r="AW308" s="156"/>
      <c r="AX308" s="156"/>
    </row>
    <row r="309" s="209" customFormat="1" customHeight="1" spans="1:50">
      <c r="A309" s="199" t="s">
        <v>4844</v>
      </c>
      <c r="B309" s="199" t="s">
        <v>53</v>
      </c>
      <c r="C309" s="199" t="s">
        <v>4845</v>
      </c>
      <c r="D309" s="199" t="s">
        <v>4846</v>
      </c>
      <c r="E309" s="144" t="s">
        <v>4847</v>
      </c>
      <c r="F309" s="144" t="s">
        <v>4848</v>
      </c>
      <c r="G309" s="144" t="s">
        <v>4849</v>
      </c>
      <c r="H309" s="142" t="s">
        <v>4850</v>
      </c>
      <c r="I309" s="144" t="s">
        <v>579</v>
      </c>
      <c r="J309" s="144" t="s">
        <v>4851</v>
      </c>
      <c r="K309" s="144" t="s">
        <v>4852</v>
      </c>
      <c r="L309" s="144" t="s">
        <v>4853</v>
      </c>
      <c r="M309" s="144" t="s">
        <v>4854</v>
      </c>
      <c r="N309" s="144" t="s">
        <v>4803</v>
      </c>
      <c r="O309" s="144" t="s">
        <v>4855</v>
      </c>
      <c r="P309" s="144" t="s">
        <v>3109</v>
      </c>
      <c r="Q309" s="144" t="s">
        <v>2448</v>
      </c>
      <c r="R309" s="144" t="s">
        <v>4856</v>
      </c>
      <c r="S309" s="144" t="s">
        <v>4857</v>
      </c>
      <c r="T309" s="144" t="s">
        <v>4858</v>
      </c>
      <c r="U309" s="144" t="s">
        <v>3717</v>
      </c>
      <c r="V309" s="144" t="s">
        <v>3629</v>
      </c>
      <c r="W309" s="142" t="s">
        <v>4859</v>
      </c>
      <c r="X309" s="144" t="s">
        <v>4860</v>
      </c>
      <c r="Y309" s="144" t="s">
        <v>2394</v>
      </c>
      <c r="Z309" s="144" t="s">
        <v>1012</v>
      </c>
      <c r="AA309" s="156"/>
      <c r="AB309" s="156"/>
      <c r="AC309" s="156"/>
      <c r="AD309" s="156"/>
      <c r="AE309" s="156"/>
      <c r="AF309" s="156"/>
      <c r="AG309" s="156"/>
      <c r="AH309" s="156"/>
      <c r="AI309" s="156"/>
      <c r="AJ309" s="156"/>
      <c r="AK309" s="156"/>
      <c r="AL309" s="156"/>
      <c r="AM309" s="156"/>
      <c r="AN309" s="156"/>
      <c r="AO309" s="156"/>
      <c r="AP309" s="156"/>
      <c r="AQ309" s="156"/>
      <c r="AR309" s="156"/>
      <c r="AS309" s="140">
        <f t="shared" si="12"/>
        <v>10</v>
      </c>
      <c r="AT309" s="140">
        <f t="shared" si="13"/>
        <v>13</v>
      </c>
      <c r="AU309" s="156"/>
      <c r="AV309" s="140">
        <f t="shared" si="14"/>
        <v>0.375</v>
      </c>
      <c r="AW309" s="156"/>
      <c r="AX309" s="156"/>
    </row>
    <row r="310" s="209" customFormat="1" customHeight="1" spans="1:50">
      <c r="A310" s="199" t="s">
        <v>4861</v>
      </c>
      <c r="B310" s="199" t="s">
        <v>53</v>
      </c>
      <c r="C310" s="199" t="s">
        <v>4845</v>
      </c>
      <c r="D310" s="199" t="s">
        <v>4862</v>
      </c>
      <c r="E310" s="144" t="s">
        <v>4863</v>
      </c>
      <c r="F310" s="142" t="s">
        <v>4864</v>
      </c>
      <c r="G310" s="144" t="s">
        <v>4865</v>
      </c>
      <c r="H310" s="142" t="s">
        <v>333</v>
      </c>
      <c r="I310" s="142" t="s">
        <v>4866</v>
      </c>
      <c r="J310" s="144" t="s">
        <v>4867</v>
      </c>
      <c r="K310" s="144" t="s">
        <v>4038</v>
      </c>
      <c r="L310" s="144" t="s">
        <v>4868</v>
      </c>
      <c r="M310" s="144" t="s">
        <v>4869</v>
      </c>
      <c r="N310" s="144" t="s">
        <v>956</v>
      </c>
      <c r="O310" s="142" t="s">
        <v>4870</v>
      </c>
      <c r="P310" s="142" t="s">
        <v>4871</v>
      </c>
      <c r="Q310" s="144" t="s">
        <v>4872</v>
      </c>
      <c r="R310" s="144" t="s">
        <v>3638</v>
      </c>
      <c r="S310" s="142" t="s">
        <v>4164</v>
      </c>
      <c r="T310" s="144" t="s">
        <v>3638</v>
      </c>
      <c r="U310" s="143" t="s">
        <v>4090</v>
      </c>
      <c r="V310" s="144" t="s">
        <v>587</v>
      </c>
      <c r="W310" s="144" t="s">
        <v>4873</v>
      </c>
      <c r="X310" s="142" t="s">
        <v>4874</v>
      </c>
      <c r="Y310" s="144" t="s">
        <v>325</v>
      </c>
      <c r="Z310" s="144" t="s">
        <v>3188</v>
      </c>
      <c r="AA310" s="156"/>
      <c r="AB310" s="156"/>
      <c r="AC310" s="156"/>
      <c r="AD310" s="156"/>
      <c r="AE310" s="156"/>
      <c r="AF310" s="156"/>
      <c r="AG310" s="156"/>
      <c r="AH310" s="156"/>
      <c r="AI310" s="156"/>
      <c r="AJ310" s="156"/>
      <c r="AK310" s="156"/>
      <c r="AL310" s="156"/>
      <c r="AM310" s="156"/>
      <c r="AN310" s="156"/>
      <c r="AO310" s="156"/>
      <c r="AP310" s="156"/>
      <c r="AQ310" s="156"/>
      <c r="AR310" s="156"/>
      <c r="AS310" s="140">
        <f t="shared" si="12"/>
        <v>3</v>
      </c>
      <c r="AT310" s="140">
        <f t="shared" si="13"/>
        <v>10</v>
      </c>
      <c r="AU310" s="156"/>
      <c r="AV310" s="140">
        <f t="shared" si="14"/>
        <v>0.125</v>
      </c>
      <c r="AW310" s="156"/>
      <c r="AX310" s="156"/>
    </row>
    <row r="311" s="209" customFormat="1" customHeight="1" spans="1:50">
      <c r="A311" s="199" t="s">
        <v>4875</v>
      </c>
      <c r="B311" s="199" t="s">
        <v>53</v>
      </c>
      <c r="C311" s="199" t="s">
        <v>4876</v>
      </c>
      <c r="D311" s="199" t="s">
        <v>356</v>
      </c>
      <c r="E311" s="144" t="s">
        <v>4877</v>
      </c>
      <c r="F311" s="144" t="s">
        <v>4878</v>
      </c>
      <c r="G311" s="144" t="s">
        <v>2196</v>
      </c>
      <c r="H311" s="142" t="s">
        <v>4879</v>
      </c>
      <c r="I311" s="144" t="s">
        <v>4880</v>
      </c>
      <c r="J311" s="142" t="s">
        <v>4881</v>
      </c>
      <c r="K311" s="142" t="s">
        <v>4882</v>
      </c>
      <c r="L311" s="144" t="s">
        <v>4528</v>
      </c>
      <c r="M311" s="144" t="s">
        <v>4883</v>
      </c>
      <c r="N311" s="142" t="s">
        <v>4884</v>
      </c>
      <c r="O311" s="144" t="s">
        <v>4885</v>
      </c>
      <c r="P311" s="144" t="s">
        <v>2392</v>
      </c>
      <c r="Q311" s="144" t="s">
        <v>2435</v>
      </c>
      <c r="R311" s="144" t="s">
        <v>4886</v>
      </c>
      <c r="S311" s="144" t="s">
        <v>4887</v>
      </c>
      <c r="T311" s="142" t="s">
        <v>4888</v>
      </c>
      <c r="U311" s="142" t="s">
        <v>4889</v>
      </c>
      <c r="V311" s="144" t="s">
        <v>949</v>
      </c>
      <c r="W311" s="144" t="s">
        <v>4890</v>
      </c>
      <c r="X311" s="144" t="s">
        <v>4891</v>
      </c>
      <c r="Y311" s="144" t="s">
        <v>474</v>
      </c>
      <c r="Z311" s="142" t="s">
        <v>4892</v>
      </c>
      <c r="AA311" s="156"/>
      <c r="AB311" s="156"/>
      <c r="AC311" s="156"/>
      <c r="AD311" s="156"/>
      <c r="AE311" s="156"/>
      <c r="AF311" s="156"/>
      <c r="AG311" s="156"/>
      <c r="AH311" s="156"/>
      <c r="AI311" s="156"/>
      <c r="AJ311" s="156"/>
      <c r="AK311" s="156"/>
      <c r="AL311" s="156"/>
      <c r="AM311" s="156"/>
      <c r="AN311" s="156"/>
      <c r="AO311" s="156"/>
      <c r="AP311" s="156"/>
      <c r="AQ311" s="156"/>
      <c r="AR311" s="156"/>
      <c r="AS311" s="140">
        <f t="shared" si="12"/>
        <v>8</v>
      </c>
      <c r="AT311" s="140">
        <f t="shared" si="13"/>
        <v>15</v>
      </c>
      <c r="AU311" s="156"/>
      <c r="AV311" s="140">
        <f t="shared" si="14"/>
        <v>1.125</v>
      </c>
      <c r="AW311" s="156"/>
      <c r="AX311" s="156"/>
    </row>
    <row r="312" s="209" customFormat="1" customHeight="1" spans="1:50">
      <c r="A312" s="199" t="s">
        <v>4893</v>
      </c>
      <c r="B312" s="199" t="s">
        <v>53</v>
      </c>
      <c r="C312" s="199" t="s">
        <v>4876</v>
      </c>
      <c r="D312" s="199" t="s">
        <v>294</v>
      </c>
      <c r="E312" s="144" t="s">
        <v>4894</v>
      </c>
      <c r="F312" s="144" t="s">
        <v>4895</v>
      </c>
      <c r="G312" s="144" t="s">
        <v>170</v>
      </c>
      <c r="H312" s="144" t="s">
        <v>4896</v>
      </c>
      <c r="I312" s="143" t="s">
        <v>65</v>
      </c>
      <c r="J312" s="144" t="s">
        <v>4897</v>
      </c>
      <c r="K312" s="144" t="s">
        <v>4898</v>
      </c>
      <c r="L312" s="143" t="s">
        <v>104</v>
      </c>
      <c r="M312" s="144" t="s">
        <v>4899</v>
      </c>
      <c r="N312" s="144" t="s">
        <v>4186</v>
      </c>
      <c r="O312" s="144" t="s">
        <v>526</v>
      </c>
      <c r="P312" s="144" t="s">
        <v>416</v>
      </c>
      <c r="Q312" s="144" t="s">
        <v>4900</v>
      </c>
      <c r="R312" s="144" t="s">
        <v>418</v>
      </c>
      <c r="S312" s="144" t="s">
        <v>4901</v>
      </c>
      <c r="T312" s="144" t="s">
        <v>4902</v>
      </c>
      <c r="U312" s="144" t="s">
        <v>460</v>
      </c>
      <c r="V312" s="144" t="s">
        <v>4903</v>
      </c>
      <c r="W312" s="143" t="s">
        <v>123</v>
      </c>
      <c r="X312" s="144" t="s">
        <v>4904</v>
      </c>
      <c r="Y312" s="144" t="s">
        <v>877</v>
      </c>
      <c r="Z312" s="144" t="s">
        <v>4905</v>
      </c>
      <c r="AA312" s="156"/>
      <c r="AB312" s="156"/>
      <c r="AC312" s="156"/>
      <c r="AD312" s="156"/>
      <c r="AE312" s="156"/>
      <c r="AF312" s="156"/>
      <c r="AG312" s="156"/>
      <c r="AH312" s="156"/>
      <c r="AI312" s="156"/>
      <c r="AJ312" s="156"/>
      <c r="AK312" s="156"/>
      <c r="AL312" s="156"/>
      <c r="AM312" s="156"/>
      <c r="AN312" s="156"/>
      <c r="AO312" s="156"/>
      <c r="AP312" s="156"/>
      <c r="AQ312" s="156"/>
      <c r="AR312" s="156"/>
      <c r="AS312" s="140">
        <f t="shared" si="12"/>
        <v>3</v>
      </c>
      <c r="AT312" s="140">
        <f t="shared" si="13"/>
        <v>5</v>
      </c>
      <c r="AU312" s="156"/>
      <c r="AV312" s="140">
        <f t="shared" si="14"/>
        <v>0</v>
      </c>
      <c r="AW312" s="156"/>
      <c r="AX312" s="156"/>
    </row>
    <row r="313" s="209" customFormat="1" customHeight="1" spans="1:50">
      <c r="A313" s="199" t="s">
        <v>4907</v>
      </c>
      <c r="B313" s="199" t="s">
        <v>53</v>
      </c>
      <c r="C313" s="199" t="s">
        <v>4876</v>
      </c>
      <c r="D313" s="199" t="s">
        <v>162</v>
      </c>
      <c r="E313" s="144" t="s">
        <v>4038</v>
      </c>
      <c r="F313" s="144" t="s">
        <v>274</v>
      </c>
      <c r="G313" s="144" t="s">
        <v>4908</v>
      </c>
      <c r="H313" s="144" t="s">
        <v>4909</v>
      </c>
      <c r="I313" s="142" t="s">
        <v>4910</v>
      </c>
      <c r="J313" s="143" t="s">
        <v>4911</v>
      </c>
      <c r="K313" s="143" t="s">
        <v>3842</v>
      </c>
      <c r="L313" s="144" t="s">
        <v>381</v>
      </c>
      <c r="M313" s="144" t="s">
        <v>4912</v>
      </c>
      <c r="N313" s="144" t="s">
        <v>4913</v>
      </c>
      <c r="O313" s="144" t="s">
        <v>4914</v>
      </c>
      <c r="P313" s="144" t="s">
        <v>4915</v>
      </c>
      <c r="Q313" s="144" t="s">
        <v>4916</v>
      </c>
      <c r="R313" s="144" t="s">
        <v>4917</v>
      </c>
      <c r="S313" s="144" t="s">
        <v>4918</v>
      </c>
      <c r="T313" s="143" t="s">
        <v>2031</v>
      </c>
      <c r="U313" s="144" t="s">
        <v>3794</v>
      </c>
      <c r="V313" s="144" t="s">
        <v>4919</v>
      </c>
      <c r="W313" s="144" t="s">
        <v>4920</v>
      </c>
      <c r="X313" s="144" t="s">
        <v>4921</v>
      </c>
      <c r="Y313" s="142" t="s">
        <v>4922</v>
      </c>
      <c r="Z313" s="143" t="s">
        <v>4923</v>
      </c>
      <c r="AA313" s="156"/>
      <c r="AB313" s="156"/>
      <c r="AC313" s="156"/>
      <c r="AD313" s="156"/>
      <c r="AE313" s="156"/>
      <c r="AF313" s="156"/>
      <c r="AG313" s="156"/>
      <c r="AH313" s="156"/>
      <c r="AI313" s="156"/>
      <c r="AJ313" s="156"/>
      <c r="AK313" s="156"/>
      <c r="AL313" s="156"/>
      <c r="AM313" s="156"/>
      <c r="AN313" s="156"/>
      <c r="AO313" s="156"/>
      <c r="AP313" s="156"/>
      <c r="AQ313" s="156"/>
      <c r="AR313" s="156"/>
      <c r="AS313" s="140">
        <f t="shared" si="12"/>
        <v>8</v>
      </c>
      <c r="AT313" s="140">
        <f t="shared" si="13"/>
        <v>10</v>
      </c>
      <c r="AU313" s="156"/>
      <c r="AV313" s="140">
        <f t="shared" si="14"/>
        <v>1.375</v>
      </c>
      <c r="AW313" s="156"/>
      <c r="AX313" s="156"/>
    </row>
    <row r="314" s="209" customFormat="1" customHeight="1" spans="1:50">
      <c r="A314" s="199" t="s">
        <v>4924</v>
      </c>
      <c r="B314" s="199" t="s">
        <v>53</v>
      </c>
      <c r="C314" s="199" t="s">
        <v>4876</v>
      </c>
      <c r="D314" s="199" t="s">
        <v>2682</v>
      </c>
      <c r="E314" s="144" t="s">
        <v>1145</v>
      </c>
      <c r="F314" s="144" t="s">
        <v>1819</v>
      </c>
      <c r="G314" s="144" t="s">
        <v>3611</v>
      </c>
      <c r="H314" s="144" t="s">
        <v>4925</v>
      </c>
      <c r="I314" s="144" t="s">
        <v>4926</v>
      </c>
      <c r="J314" s="144" t="s">
        <v>4927</v>
      </c>
      <c r="K314" s="143" t="s">
        <v>4928</v>
      </c>
      <c r="L314" s="143" t="s">
        <v>4929</v>
      </c>
      <c r="M314" s="144" t="s">
        <v>3018</v>
      </c>
      <c r="N314" s="144" t="s">
        <v>1647</v>
      </c>
      <c r="O314" s="144" t="s">
        <v>2389</v>
      </c>
      <c r="P314" s="144" t="s">
        <v>948</v>
      </c>
      <c r="Q314" s="144" t="s">
        <v>4930</v>
      </c>
      <c r="R314" s="144" t="s">
        <v>301</v>
      </c>
      <c r="S314" s="144" t="s">
        <v>4931</v>
      </c>
      <c r="T314" s="144" t="s">
        <v>2010</v>
      </c>
      <c r="U314" s="144" t="s">
        <v>4932</v>
      </c>
      <c r="V314" s="144" t="s">
        <v>2698</v>
      </c>
      <c r="W314" s="144" t="s">
        <v>2122</v>
      </c>
      <c r="X314" s="144" t="s">
        <v>4071</v>
      </c>
      <c r="Y314" s="144" t="s">
        <v>839</v>
      </c>
      <c r="Z314" s="144" t="s">
        <v>882</v>
      </c>
      <c r="AA314" s="156"/>
      <c r="AB314" s="156"/>
      <c r="AC314" s="156"/>
      <c r="AD314" s="156"/>
      <c r="AE314" s="156"/>
      <c r="AF314" s="156"/>
      <c r="AG314" s="156"/>
      <c r="AH314" s="156"/>
      <c r="AI314" s="156"/>
      <c r="AJ314" s="156"/>
      <c r="AK314" s="156"/>
      <c r="AL314" s="156"/>
      <c r="AM314" s="156"/>
      <c r="AN314" s="156"/>
      <c r="AO314" s="156"/>
      <c r="AP314" s="156"/>
      <c r="AQ314" s="156"/>
      <c r="AR314" s="156"/>
      <c r="AS314" s="140">
        <f t="shared" si="12"/>
        <v>7</v>
      </c>
      <c r="AT314" s="140">
        <f t="shared" si="13"/>
        <v>12</v>
      </c>
      <c r="AU314" s="156"/>
      <c r="AV314" s="140">
        <f t="shared" si="14"/>
        <v>1.125</v>
      </c>
      <c r="AW314" s="156"/>
      <c r="AX314" s="156"/>
    </row>
    <row r="315" s="209" customFormat="1" customHeight="1" spans="1:50">
      <c r="A315" s="199" t="s">
        <v>4933</v>
      </c>
      <c r="B315" s="199" t="s">
        <v>53</v>
      </c>
      <c r="C315" s="199" t="s">
        <v>4876</v>
      </c>
      <c r="D315" s="199" t="s">
        <v>2682</v>
      </c>
      <c r="E315" s="144" t="s">
        <v>958</v>
      </c>
      <c r="F315" s="142" t="s">
        <v>4934</v>
      </c>
      <c r="G315" s="143" t="s">
        <v>1018</v>
      </c>
      <c r="H315" s="144" t="s">
        <v>4935</v>
      </c>
      <c r="I315" s="144" t="s">
        <v>4936</v>
      </c>
      <c r="J315" s="144" t="s">
        <v>4937</v>
      </c>
      <c r="K315" s="143" t="s">
        <v>3842</v>
      </c>
      <c r="L315" s="142"/>
      <c r="M315" s="144" t="s">
        <v>1866</v>
      </c>
      <c r="N315" s="144" t="s">
        <v>1151</v>
      </c>
      <c r="O315" s="144" t="s">
        <v>698</v>
      </c>
      <c r="P315" s="143" t="s">
        <v>4938</v>
      </c>
      <c r="Q315" s="144" t="s">
        <v>3291</v>
      </c>
      <c r="R315" s="144" t="s">
        <v>2421</v>
      </c>
      <c r="S315" s="143" t="s">
        <v>4939</v>
      </c>
      <c r="T315" s="143" t="s">
        <v>4940</v>
      </c>
      <c r="U315" s="144" t="s">
        <v>4779</v>
      </c>
      <c r="V315" s="144" t="s">
        <v>3475</v>
      </c>
      <c r="W315" s="143" t="s">
        <v>4941</v>
      </c>
      <c r="X315" s="144" t="s">
        <v>4942</v>
      </c>
      <c r="Y315" s="144" t="s">
        <v>4943</v>
      </c>
      <c r="Z315" s="144" t="s">
        <v>4200</v>
      </c>
      <c r="AA315" s="156"/>
      <c r="AB315" s="156"/>
      <c r="AC315" s="156"/>
      <c r="AD315" s="156"/>
      <c r="AE315" s="156"/>
      <c r="AF315" s="156"/>
      <c r="AG315" s="156"/>
      <c r="AH315" s="156"/>
      <c r="AI315" s="156"/>
      <c r="AJ315" s="156"/>
      <c r="AK315" s="156"/>
      <c r="AL315" s="156"/>
      <c r="AM315" s="156"/>
      <c r="AN315" s="156"/>
      <c r="AO315" s="156"/>
      <c r="AP315" s="156"/>
      <c r="AQ315" s="156"/>
      <c r="AR315" s="156"/>
      <c r="AS315" s="140">
        <f t="shared" si="12"/>
        <v>10</v>
      </c>
      <c r="AT315" s="140">
        <f t="shared" si="13"/>
        <v>14</v>
      </c>
      <c r="AU315" s="156"/>
      <c r="AV315" s="140">
        <f t="shared" si="14"/>
        <v>1.875</v>
      </c>
      <c r="AW315" s="156"/>
      <c r="AX315" s="156"/>
    </row>
    <row r="316" s="209" customFormat="1" customHeight="1" spans="1:50">
      <c r="A316" s="199" t="s">
        <v>4944</v>
      </c>
      <c r="B316" s="199" t="s">
        <v>53</v>
      </c>
      <c r="C316" s="199" t="s">
        <v>4876</v>
      </c>
      <c r="D316" s="199" t="s">
        <v>162</v>
      </c>
      <c r="E316" s="144" t="s">
        <v>1019</v>
      </c>
      <c r="F316" s="144" t="s">
        <v>2064</v>
      </c>
      <c r="G316" s="142" t="s">
        <v>4042</v>
      </c>
      <c r="H316" s="142" t="s">
        <v>4945</v>
      </c>
      <c r="I316" s="142" t="s">
        <v>4534</v>
      </c>
      <c r="J316" s="144" t="s">
        <v>4946</v>
      </c>
      <c r="K316" s="143" t="s">
        <v>1704</v>
      </c>
      <c r="L316" s="144" t="s">
        <v>295</v>
      </c>
      <c r="M316" s="144" t="s">
        <v>3316</v>
      </c>
      <c r="N316" s="144" t="s">
        <v>2234</v>
      </c>
      <c r="O316" s="144" t="s">
        <v>1472</v>
      </c>
      <c r="P316" s="144" t="s">
        <v>4947</v>
      </c>
      <c r="Q316" s="144" t="s">
        <v>1867</v>
      </c>
      <c r="R316" s="144" t="s">
        <v>4086</v>
      </c>
      <c r="S316" s="144" t="s">
        <v>4948</v>
      </c>
      <c r="T316" s="143" t="s">
        <v>4949</v>
      </c>
      <c r="U316" s="144" t="s">
        <v>1143</v>
      </c>
      <c r="V316" s="143" t="s">
        <v>4950</v>
      </c>
      <c r="W316" s="144" t="s">
        <v>2023</v>
      </c>
      <c r="X316" s="144" t="s">
        <v>4951</v>
      </c>
      <c r="Y316" s="142" t="s">
        <v>4952</v>
      </c>
      <c r="Z316" s="144" t="s">
        <v>381</v>
      </c>
      <c r="AA316" s="156"/>
      <c r="AB316" s="156"/>
      <c r="AC316" s="156"/>
      <c r="AD316" s="156"/>
      <c r="AE316" s="156"/>
      <c r="AF316" s="156"/>
      <c r="AG316" s="156"/>
      <c r="AH316" s="156"/>
      <c r="AI316" s="156"/>
      <c r="AJ316" s="156"/>
      <c r="AK316" s="156"/>
      <c r="AL316" s="156"/>
      <c r="AM316" s="156"/>
      <c r="AN316" s="156"/>
      <c r="AO316" s="156"/>
      <c r="AP316" s="156"/>
      <c r="AQ316" s="156"/>
      <c r="AR316" s="156"/>
      <c r="AS316" s="140">
        <f t="shared" si="12"/>
        <v>4</v>
      </c>
      <c r="AT316" s="140">
        <f t="shared" si="13"/>
        <v>12</v>
      </c>
      <c r="AU316" s="156"/>
      <c r="AV316" s="140">
        <f t="shared" si="14"/>
        <v>1.125</v>
      </c>
      <c r="AW316" s="156"/>
      <c r="AX316" s="156"/>
    </row>
    <row r="317" s="209" customFormat="1" customHeight="1" spans="1:50">
      <c r="A317" s="199" t="s">
        <v>4953</v>
      </c>
      <c r="B317" s="199" t="s">
        <v>53</v>
      </c>
      <c r="C317" s="199" t="s">
        <v>4954</v>
      </c>
      <c r="D317" s="199" t="s">
        <v>4955</v>
      </c>
      <c r="E317" s="144" t="s">
        <v>4956</v>
      </c>
      <c r="F317" s="144" t="s">
        <v>4190</v>
      </c>
      <c r="G317" s="144" t="s">
        <v>4522</v>
      </c>
      <c r="H317" s="144" t="s">
        <v>4957</v>
      </c>
      <c r="I317" s="144" t="s">
        <v>2336</v>
      </c>
      <c r="J317" s="144" t="s">
        <v>4716</v>
      </c>
      <c r="K317" s="144" t="s">
        <v>2427</v>
      </c>
      <c r="L317" s="144" t="s">
        <v>4958</v>
      </c>
      <c r="M317" s="144" t="s">
        <v>4959</v>
      </c>
      <c r="N317" s="144" t="s">
        <v>150</v>
      </c>
      <c r="O317" s="144" t="s">
        <v>450</v>
      </c>
      <c r="P317" s="144" t="s">
        <v>4960</v>
      </c>
      <c r="Q317" s="144" t="s">
        <v>4961</v>
      </c>
      <c r="R317" s="144" t="s">
        <v>4962</v>
      </c>
      <c r="S317" s="144" t="s">
        <v>4963</v>
      </c>
      <c r="T317" s="144" t="s">
        <v>4964</v>
      </c>
      <c r="U317" s="144" t="s">
        <v>4965</v>
      </c>
      <c r="V317" s="144" t="s">
        <v>4966</v>
      </c>
      <c r="W317" s="144" t="s">
        <v>4967</v>
      </c>
      <c r="X317" s="144" t="s">
        <v>2199</v>
      </c>
      <c r="Y317" s="144" t="s">
        <v>4968</v>
      </c>
      <c r="Z317" s="143" t="s">
        <v>4969</v>
      </c>
      <c r="AA317" s="156"/>
      <c r="AB317" s="156"/>
      <c r="AC317" s="156"/>
      <c r="AD317" s="156"/>
      <c r="AE317" s="156"/>
      <c r="AF317" s="156"/>
      <c r="AG317" s="156"/>
      <c r="AH317" s="156"/>
      <c r="AI317" s="156"/>
      <c r="AJ317" s="156"/>
      <c r="AK317" s="156"/>
      <c r="AL317" s="156"/>
      <c r="AM317" s="156"/>
      <c r="AN317" s="156"/>
      <c r="AO317" s="156"/>
      <c r="AP317" s="156"/>
      <c r="AQ317" s="156"/>
      <c r="AR317" s="156"/>
      <c r="AS317" s="140">
        <f t="shared" si="12"/>
        <v>4</v>
      </c>
      <c r="AT317" s="140">
        <f t="shared" si="13"/>
        <v>9</v>
      </c>
      <c r="AU317" s="156"/>
      <c r="AV317" s="140">
        <f t="shared" si="14"/>
        <v>0.125</v>
      </c>
      <c r="AW317" s="156"/>
      <c r="AX317" s="156"/>
    </row>
    <row r="318" s="209" customFormat="1" customHeight="1" spans="1:50">
      <c r="A318" s="199" t="s">
        <v>4970</v>
      </c>
      <c r="B318" s="199" t="s">
        <v>53</v>
      </c>
      <c r="C318" s="199" t="s">
        <v>4954</v>
      </c>
      <c r="D318" s="199" t="s">
        <v>4971</v>
      </c>
      <c r="E318" s="144" t="s">
        <v>4972</v>
      </c>
      <c r="F318" s="144" t="s">
        <v>4973</v>
      </c>
      <c r="G318" s="144" t="s">
        <v>4974</v>
      </c>
      <c r="H318" s="144" t="s">
        <v>2005</v>
      </c>
      <c r="I318" s="144" t="s">
        <v>3361</v>
      </c>
      <c r="J318" s="144" t="s">
        <v>4975</v>
      </c>
      <c r="K318" s="143" t="s">
        <v>4976</v>
      </c>
      <c r="L318" s="144" t="s">
        <v>4977</v>
      </c>
      <c r="M318" s="144" t="s">
        <v>2249</v>
      </c>
      <c r="N318" s="144" t="s">
        <v>4671</v>
      </c>
      <c r="O318" s="144" t="s">
        <v>4978</v>
      </c>
      <c r="P318" s="144" t="s">
        <v>1957</v>
      </c>
      <c r="Q318" s="144" t="s">
        <v>2901</v>
      </c>
      <c r="R318" s="144" t="s">
        <v>2334</v>
      </c>
      <c r="S318" s="144" t="s">
        <v>74</v>
      </c>
      <c r="T318" s="144" t="s">
        <v>4979</v>
      </c>
      <c r="U318" s="144" t="s">
        <v>4980</v>
      </c>
      <c r="V318" s="144" t="s">
        <v>3637</v>
      </c>
      <c r="W318" s="144" t="s">
        <v>1145</v>
      </c>
      <c r="X318" s="144" t="s">
        <v>4981</v>
      </c>
      <c r="Y318" s="144" t="s">
        <v>4982</v>
      </c>
      <c r="Z318" s="143" t="s">
        <v>4983</v>
      </c>
      <c r="AA318" s="156"/>
      <c r="AB318" s="156"/>
      <c r="AC318" s="156"/>
      <c r="AD318" s="156"/>
      <c r="AE318" s="156"/>
      <c r="AF318" s="156"/>
      <c r="AG318" s="156"/>
      <c r="AH318" s="156"/>
      <c r="AI318" s="156"/>
      <c r="AJ318" s="156"/>
      <c r="AK318" s="156"/>
      <c r="AL318" s="156"/>
      <c r="AM318" s="156"/>
      <c r="AN318" s="156"/>
      <c r="AO318" s="156"/>
      <c r="AP318" s="156"/>
      <c r="AQ318" s="156"/>
      <c r="AR318" s="156"/>
      <c r="AS318" s="140">
        <f t="shared" si="12"/>
        <v>2</v>
      </c>
      <c r="AT318" s="140">
        <f t="shared" si="13"/>
        <v>12</v>
      </c>
      <c r="AU318" s="156"/>
      <c r="AV318" s="140">
        <f t="shared" si="14"/>
        <v>0.25</v>
      </c>
      <c r="AW318" s="156"/>
      <c r="AX318" s="156"/>
    </row>
    <row r="319" s="209" customFormat="1" customHeight="1" spans="1:50">
      <c r="A319" s="199" t="s">
        <v>4984</v>
      </c>
      <c r="B319" s="199" t="s">
        <v>53</v>
      </c>
      <c r="C319" s="199" t="s">
        <v>4954</v>
      </c>
      <c r="D319" s="199" t="s">
        <v>2345</v>
      </c>
      <c r="E319" s="142" t="s">
        <v>4985</v>
      </c>
      <c r="F319" s="142" t="s">
        <v>4986</v>
      </c>
      <c r="G319" s="142" t="s">
        <v>4987</v>
      </c>
      <c r="H319" s="142" t="s">
        <v>4988</v>
      </c>
      <c r="I319" s="142" t="s">
        <v>4989</v>
      </c>
      <c r="J319" s="142" t="s">
        <v>4990</v>
      </c>
      <c r="K319" s="142" t="s">
        <v>4991</v>
      </c>
      <c r="L319" s="142" t="s">
        <v>4992</v>
      </c>
      <c r="M319" s="142" t="s">
        <v>4993</v>
      </c>
      <c r="N319" s="142" t="s">
        <v>4994</v>
      </c>
      <c r="O319" s="142" t="s">
        <v>4995</v>
      </c>
      <c r="P319" s="142" t="s">
        <v>4996</v>
      </c>
      <c r="Q319" s="142" t="s">
        <v>4997</v>
      </c>
      <c r="R319" s="142" t="s">
        <v>4998</v>
      </c>
      <c r="S319" s="142" t="s">
        <v>4999</v>
      </c>
      <c r="T319" s="142" t="s">
        <v>3494</v>
      </c>
      <c r="U319" s="142" t="s">
        <v>5000</v>
      </c>
      <c r="V319" s="142" t="s">
        <v>5001</v>
      </c>
      <c r="W319" s="142" t="s">
        <v>5002</v>
      </c>
      <c r="X319" s="142" t="s">
        <v>5003</v>
      </c>
      <c r="Y319" s="142" t="s">
        <v>5004</v>
      </c>
      <c r="Z319" s="142" t="s">
        <v>5005</v>
      </c>
      <c r="AA319" s="156"/>
      <c r="AB319" s="156"/>
      <c r="AC319" s="156"/>
      <c r="AD319" s="156"/>
      <c r="AE319" s="156"/>
      <c r="AF319" s="156"/>
      <c r="AG319" s="156"/>
      <c r="AH319" s="156"/>
      <c r="AI319" s="156"/>
      <c r="AJ319" s="156"/>
      <c r="AK319" s="156"/>
      <c r="AL319" s="156"/>
      <c r="AM319" s="156"/>
      <c r="AN319" s="156"/>
      <c r="AO319" s="156"/>
      <c r="AP319" s="156"/>
      <c r="AQ319" s="156"/>
      <c r="AR319" s="156"/>
      <c r="AS319" s="140">
        <f t="shared" si="12"/>
        <v>5</v>
      </c>
      <c r="AT319" s="140">
        <f t="shared" si="13"/>
        <v>15</v>
      </c>
      <c r="AU319" s="156"/>
      <c r="AV319" s="140">
        <f t="shared" si="14"/>
        <v>0.625</v>
      </c>
      <c r="AW319" s="156"/>
      <c r="AX319" s="156"/>
    </row>
    <row r="320" s="209" customFormat="1" customHeight="1" spans="1:50">
      <c r="A320" s="199" t="s">
        <v>5006</v>
      </c>
      <c r="B320" s="199" t="s">
        <v>53</v>
      </c>
      <c r="C320" s="199" t="s">
        <v>4954</v>
      </c>
      <c r="D320" s="199" t="s">
        <v>2345</v>
      </c>
      <c r="E320" s="144" t="s">
        <v>5007</v>
      </c>
      <c r="F320" s="144" t="s">
        <v>2907</v>
      </c>
      <c r="G320" s="144" t="s">
        <v>5008</v>
      </c>
      <c r="H320" s="144" t="s">
        <v>741</v>
      </c>
      <c r="I320" s="144" t="s">
        <v>5009</v>
      </c>
      <c r="J320" s="144" t="s">
        <v>4522</v>
      </c>
      <c r="K320" s="144" t="s">
        <v>5010</v>
      </c>
      <c r="L320" s="144" t="s">
        <v>5011</v>
      </c>
      <c r="M320" s="144" t="s">
        <v>2426</v>
      </c>
      <c r="N320" s="144" t="s">
        <v>2275</v>
      </c>
      <c r="O320" s="144" t="s">
        <v>5012</v>
      </c>
      <c r="P320" s="144" t="s">
        <v>3571</v>
      </c>
      <c r="Q320" s="144" t="s">
        <v>741</v>
      </c>
      <c r="R320" s="144" t="s">
        <v>5013</v>
      </c>
      <c r="S320" s="144" t="s">
        <v>2398</v>
      </c>
      <c r="T320" s="144" t="s">
        <v>2406</v>
      </c>
      <c r="U320" s="144" t="s">
        <v>2196</v>
      </c>
      <c r="V320" s="144" t="s">
        <v>5014</v>
      </c>
      <c r="W320" s="144" t="s">
        <v>5015</v>
      </c>
      <c r="X320" s="144" t="s">
        <v>4960</v>
      </c>
      <c r="Y320" s="144" t="s">
        <v>4790</v>
      </c>
      <c r="Z320" s="144" t="s">
        <v>3623</v>
      </c>
      <c r="AA320" s="156"/>
      <c r="AB320" s="156"/>
      <c r="AC320" s="156"/>
      <c r="AD320" s="156"/>
      <c r="AE320" s="156"/>
      <c r="AF320" s="156"/>
      <c r="AG320" s="156"/>
      <c r="AH320" s="156"/>
      <c r="AI320" s="156"/>
      <c r="AJ320" s="156"/>
      <c r="AK320" s="156"/>
      <c r="AL320" s="156"/>
      <c r="AM320" s="156"/>
      <c r="AN320" s="156"/>
      <c r="AO320" s="156"/>
      <c r="AP320" s="156"/>
      <c r="AQ320" s="156"/>
      <c r="AR320" s="156"/>
      <c r="AS320" s="140">
        <f t="shared" si="12"/>
        <v>2</v>
      </c>
      <c r="AT320" s="140">
        <f t="shared" si="13"/>
        <v>18</v>
      </c>
      <c r="AU320" s="156"/>
      <c r="AV320" s="140">
        <f t="shared" si="14"/>
        <v>0</v>
      </c>
      <c r="AW320" s="156"/>
      <c r="AX320" s="156"/>
    </row>
    <row r="321" s="209" customFormat="1" customHeight="1" spans="1:50">
      <c r="A321" s="199" t="s">
        <v>5016</v>
      </c>
      <c r="B321" s="199" t="s">
        <v>53</v>
      </c>
      <c r="C321" s="199" t="s">
        <v>4954</v>
      </c>
      <c r="D321" s="199" t="s">
        <v>4971</v>
      </c>
      <c r="E321" s="144" t="s">
        <v>3524</v>
      </c>
      <c r="F321" s="144" t="s">
        <v>5017</v>
      </c>
      <c r="G321" s="142" t="s">
        <v>5019</v>
      </c>
      <c r="H321" s="144" t="s">
        <v>5020</v>
      </c>
      <c r="I321" s="144" t="s">
        <v>3363</v>
      </c>
      <c r="J321" s="143" t="s">
        <v>3777</v>
      </c>
      <c r="K321" s="143" t="s">
        <v>5021</v>
      </c>
      <c r="L321" s="144" t="s">
        <v>5022</v>
      </c>
      <c r="M321" s="142" t="s">
        <v>5023</v>
      </c>
      <c r="N321" s="142" t="s">
        <v>5024</v>
      </c>
      <c r="O321" s="142" t="s">
        <v>4130</v>
      </c>
      <c r="P321" s="143"/>
      <c r="Q321" s="144" t="s">
        <v>5025</v>
      </c>
      <c r="R321" s="142" t="s">
        <v>5026</v>
      </c>
      <c r="S321" s="142" t="s">
        <v>5027</v>
      </c>
      <c r="T321" s="142" t="s">
        <v>5028</v>
      </c>
      <c r="U321" s="144" t="s">
        <v>5029</v>
      </c>
      <c r="V321" s="144" t="s">
        <v>953</v>
      </c>
      <c r="W321" s="144" t="s">
        <v>272</v>
      </c>
      <c r="X321" s="142" t="s">
        <v>5030</v>
      </c>
      <c r="Y321" s="143" t="s">
        <v>5031</v>
      </c>
      <c r="Z321" s="144" t="s">
        <v>5032</v>
      </c>
      <c r="AA321" s="156"/>
      <c r="AB321" s="156"/>
      <c r="AC321" s="156"/>
      <c r="AD321" s="156"/>
      <c r="AE321" s="156"/>
      <c r="AF321" s="156"/>
      <c r="AG321" s="156"/>
      <c r="AH321" s="156"/>
      <c r="AI321" s="156"/>
      <c r="AJ321" s="156"/>
      <c r="AK321" s="156"/>
      <c r="AL321" s="156"/>
      <c r="AM321" s="156"/>
      <c r="AN321" s="156"/>
      <c r="AO321" s="156"/>
      <c r="AP321" s="156"/>
      <c r="AQ321" s="156"/>
      <c r="AR321" s="156"/>
      <c r="AS321" s="140">
        <f t="shared" si="12"/>
        <v>9</v>
      </c>
      <c r="AT321" s="140">
        <f t="shared" si="13"/>
        <v>14</v>
      </c>
      <c r="AU321" s="156"/>
      <c r="AV321" s="140">
        <f t="shared" si="14"/>
        <v>1.5</v>
      </c>
      <c r="AW321" s="156"/>
      <c r="AX321" s="156"/>
    </row>
    <row r="322" s="209" customFormat="1" customHeight="1" spans="1:50">
      <c r="A322" s="199" t="s">
        <v>5033</v>
      </c>
      <c r="B322" s="199" t="s">
        <v>53</v>
      </c>
      <c r="C322" s="199" t="s">
        <v>4954</v>
      </c>
      <c r="D322" s="199" t="s">
        <v>5034</v>
      </c>
      <c r="E322" s="144" t="s">
        <v>5035</v>
      </c>
      <c r="F322" s="144" t="s">
        <v>5036</v>
      </c>
      <c r="G322" s="142" t="s">
        <v>5037</v>
      </c>
      <c r="H322" s="144" t="s">
        <v>3901</v>
      </c>
      <c r="I322" s="144" t="s">
        <v>5038</v>
      </c>
      <c r="J322" s="144" t="s">
        <v>5039</v>
      </c>
      <c r="K322" s="144" t="s">
        <v>5040</v>
      </c>
      <c r="L322" s="144" t="s">
        <v>5041</v>
      </c>
      <c r="M322" s="144" t="s">
        <v>2307</v>
      </c>
      <c r="N322" s="144" t="s">
        <v>5042</v>
      </c>
      <c r="O322" s="144" t="s">
        <v>3804</v>
      </c>
      <c r="P322" s="144" t="s">
        <v>1804</v>
      </c>
      <c r="Q322" s="144" t="s">
        <v>4839</v>
      </c>
      <c r="R322" s="144" t="s">
        <v>5043</v>
      </c>
      <c r="S322" s="142" t="s">
        <v>3664</v>
      </c>
      <c r="T322" s="144" t="s">
        <v>4786</v>
      </c>
      <c r="U322" s="144" t="s">
        <v>5044</v>
      </c>
      <c r="V322" s="144" t="s">
        <v>178</v>
      </c>
      <c r="W322" s="144" t="s">
        <v>5045</v>
      </c>
      <c r="X322" s="144" t="s">
        <v>5046</v>
      </c>
      <c r="Y322" s="144" t="s">
        <v>5047</v>
      </c>
      <c r="Z322" s="143" t="s">
        <v>5048</v>
      </c>
      <c r="AA322" s="156"/>
      <c r="AB322" s="156"/>
      <c r="AC322" s="156"/>
      <c r="AD322" s="156"/>
      <c r="AE322" s="156"/>
      <c r="AF322" s="156"/>
      <c r="AG322" s="156"/>
      <c r="AH322" s="156"/>
      <c r="AI322" s="156"/>
      <c r="AJ322" s="156"/>
      <c r="AK322" s="156"/>
      <c r="AL322" s="156"/>
      <c r="AM322" s="156"/>
      <c r="AN322" s="156"/>
      <c r="AO322" s="156"/>
      <c r="AP322" s="156"/>
      <c r="AQ322" s="156"/>
      <c r="AR322" s="156"/>
      <c r="AS322" s="140">
        <f t="shared" si="12"/>
        <v>3</v>
      </c>
      <c r="AT322" s="140">
        <f t="shared" si="13"/>
        <v>8</v>
      </c>
      <c r="AU322" s="156"/>
      <c r="AV322" s="140">
        <f t="shared" si="14"/>
        <v>0.375</v>
      </c>
      <c r="AW322" s="156"/>
      <c r="AX322" s="156"/>
    </row>
    <row r="323" s="209" customFormat="1" customHeight="1" spans="1:50">
      <c r="A323" s="199" t="s">
        <v>5049</v>
      </c>
      <c r="B323" s="199" t="s">
        <v>53</v>
      </c>
      <c r="C323" s="199" t="s">
        <v>4954</v>
      </c>
      <c r="D323" s="199" t="s">
        <v>2409</v>
      </c>
      <c r="E323" s="144"/>
      <c r="F323" s="144"/>
      <c r="G323" s="144"/>
      <c r="H323" s="144"/>
      <c r="I323" s="144"/>
      <c r="J323" s="144"/>
      <c r="K323" s="144"/>
      <c r="L323" s="144"/>
      <c r="M323" s="144"/>
      <c r="N323" s="144"/>
      <c r="O323" s="144"/>
      <c r="P323" s="142" t="s">
        <v>5050</v>
      </c>
      <c r="Q323" s="144" t="s">
        <v>5051</v>
      </c>
      <c r="R323" s="144" t="s">
        <v>5052</v>
      </c>
      <c r="S323" s="144" t="s">
        <v>5053</v>
      </c>
      <c r="T323" s="144" t="s">
        <v>5054</v>
      </c>
      <c r="U323" s="144" t="s">
        <v>5055</v>
      </c>
      <c r="V323" s="144" t="s">
        <v>5056</v>
      </c>
      <c r="W323" s="144" t="s">
        <v>4072</v>
      </c>
      <c r="X323" s="144" t="s">
        <v>5057</v>
      </c>
      <c r="Y323" s="144" t="s">
        <v>5058</v>
      </c>
      <c r="Z323" s="144" t="s">
        <v>2313</v>
      </c>
      <c r="AA323" s="156"/>
      <c r="AB323" s="156"/>
      <c r="AC323" s="156"/>
      <c r="AD323" s="156"/>
      <c r="AE323" s="156"/>
      <c r="AF323" s="156"/>
      <c r="AG323" s="156"/>
      <c r="AH323" s="156"/>
      <c r="AI323" s="156"/>
      <c r="AJ323" s="156"/>
      <c r="AK323" s="156"/>
      <c r="AL323" s="156"/>
      <c r="AM323" s="156"/>
      <c r="AN323" s="156"/>
      <c r="AO323" s="156"/>
      <c r="AP323" s="156"/>
      <c r="AQ323" s="156"/>
      <c r="AR323" s="156"/>
      <c r="AS323" s="140">
        <f t="shared" ref="AS323:AS386" si="15">COUNTIF(E323:Z323,"*22:*")+COUNTIF(E323:Z323,"*23:*")+COUNTIF(E323:Z323,"*00:*")+COUNTIF(E323:Z323,"*01:*")+COUNTIF(E323:Z323,"*02:*")+COUNTIF(E323:Z323,"*03:*")+COUNTIF(E323:Z323,"*21:*")+COUNTIF(E323:Z323,"*04:*")+COUNTIF(E323:Z323,"*05:*")</f>
        <v>0</v>
      </c>
      <c r="AT323" s="140">
        <f t="shared" ref="AT323:AT386" si="16">COUNTIF(E323:Z323,"*22:*")+COUNTIF(E323:Z323,"*23:*")+COUNTIF(E323:Z323,"*00:*")+COUNTIF(E323:Z323,"*01:*")+COUNTIF(E323:Z323,"*02:*")+COUNTIF(E323:Z323,"*03:*")+COUNTIF(E323:Z323,"*04:*")+COUNTIF(E323:Z323,"*05:*")+COUNTIF(E323:Z323,"*20:*")+COUNTIF(E323:Z323,"*21:*")</f>
        <v>3</v>
      </c>
      <c r="AU323" s="156"/>
      <c r="AV323" s="140">
        <f t="shared" ref="AV323:AV386" si="17">(COUNTIF(E323:Z323,"*22:*")+COUNTIF(E323:Z323,"*23:*")*2+COUNTIF(E323:Z323,"*00:*")*3+COUNTIF(E323:Z323,"*01:*")*4+COUNTIF(E323:Z323,"*02:*")*5+COUNTIF(E323:Z323,"*03:*")*6+COUNTIF(E323:Z323,"*04:*")*7+COUNTIF(E323:Z323,"*05:*")*8)/8</f>
        <v>0</v>
      </c>
      <c r="AW323" s="156"/>
      <c r="AX323" s="156"/>
    </row>
    <row r="324" s="209" customFormat="1" customHeight="1" spans="1:50">
      <c r="A324" s="199" t="s">
        <v>5059</v>
      </c>
      <c r="B324" s="199" t="s">
        <v>53</v>
      </c>
      <c r="C324" s="199" t="s">
        <v>4954</v>
      </c>
      <c r="D324" s="199" t="s">
        <v>5060</v>
      </c>
      <c r="E324" s="142" t="s">
        <v>4996</v>
      </c>
      <c r="F324" s="144" t="s">
        <v>5061</v>
      </c>
      <c r="G324" s="144" t="s">
        <v>3523</v>
      </c>
      <c r="H324" s="142" t="s">
        <v>5062</v>
      </c>
      <c r="I324" s="144" t="s">
        <v>4319</v>
      </c>
      <c r="J324" s="142" t="s">
        <v>2910</v>
      </c>
      <c r="K324" s="142" t="s">
        <v>2921</v>
      </c>
      <c r="L324" s="144" t="s">
        <v>3272</v>
      </c>
      <c r="M324" s="144" t="s">
        <v>5063</v>
      </c>
      <c r="N324" s="143" t="s">
        <v>3362</v>
      </c>
      <c r="O324" s="142" t="s">
        <v>5064</v>
      </c>
      <c r="P324" s="144" t="s">
        <v>5065</v>
      </c>
      <c r="Q324" s="142" t="s">
        <v>5066</v>
      </c>
      <c r="R324" s="144" t="s">
        <v>3351</v>
      </c>
      <c r="S324" s="144" t="s">
        <v>313</v>
      </c>
      <c r="T324" s="144" t="s">
        <v>3638</v>
      </c>
      <c r="U324" s="144" t="s">
        <v>5067</v>
      </c>
      <c r="V324" s="144" t="s">
        <v>5068</v>
      </c>
      <c r="W324" s="144" t="s">
        <v>3617</v>
      </c>
      <c r="X324" s="144" t="s">
        <v>2745</v>
      </c>
      <c r="Y324" s="144" t="s">
        <v>834</v>
      </c>
      <c r="Z324" s="142" t="s">
        <v>5069</v>
      </c>
      <c r="AA324" s="156"/>
      <c r="AB324" s="156"/>
      <c r="AC324" s="156"/>
      <c r="AD324" s="156"/>
      <c r="AE324" s="156"/>
      <c r="AF324" s="156"/>
      <c r="AG324" s="156"/>
      <c r="AH324" s="156"/>
      <c r="AI324" s="156"/>
      <c r="AJ324" s="156"/>
      <c r="AK324" s="156"/>
      <c r="AL324" s="156"/>
      <c r="AM324" s="156"/>
      <c r="AN324" s="156"/>
      <c r="AO324" s="156"/>
      <c r="AP324" s="156"/>
      <c r="AQ324" s="156"/>
      <c r="AR324" s="156"/>
      <c r="AS324" s="140">
        <f t="shared" si="15"/>
        <v>6</v>
      </c>
      <c r="AT324" s="140">
        <f t="shared" si="16"/>
        <v>15</v>
      </c>
      <c r="AU324" s="156"/>
      <c r="AV324" s="140">
        <f t="shared" si="17"/>
        <v>0.75</v>
      </c>
      <c r="AW324" s="156"/>
      <c r="AX324" s="156"/>
    </row>
    <row r="325" s="209" customFormat="1" customHeight="1" spans="1:50">
      <c r="A325" s="199" t="s">
        <v>5070</v>
      </c>
      <c r="B325" s="199" t="s">
        <v>53</v>
      </c>
      <c r="C325" s="199" t="s">
        <v>4954</v>
      </c>
      <c r="D325" s="199" t="s">
        <v>5071</v>
      </c>
      <c r="E325" s="144" t="s">
        <v>367</v>
      </c>
      <c r="F325" s="143" t="s">
        <v>2872</v>
      </c>
      <c r="G325" s="144" t="s">
        <v>5072</v>
      </c>
      <c r="H325" s="144" t="s">
        <v>5073</v>
      </c>
      <c r="I325" s="144" t="s">
        <v>3476</v>
      </c>
      <c r="J325" s="144" t="s">
        <v>2028</v>
      </c>
      <c r="K325" s="144" t="s">
        <v>1777</v>
      </c>
      <c r="L325" s="144" t="s">
        <v>5074</v>
      </c>
      <c r="M325" s="144" t="s">
        <v>2381</v>
      </c>
      <c r="N325" s="144" t="s">
        <v>1811</v>
      </c>
      <c r="O325" s="143" t="s">
        <v>5075</v>
      </c>
      <c r="P325" s="144" t="s">
        <v>351</v>
      </c>
      <c r="Q325" s="144" t="s">
        <v>3850</v>
      </c>
      <c r="R325" s="144" t="s">
        <v>3593</v>
      </c>
      <c r="S325" s="144" t="s">
        <v>5076</v>
      </c>
      <c r="T325" s="144" t="s">
        <v>2019</v>
      </c>
      <c r="U325" s="144" t="s">
        <v>5077</v>
      </c>
      <c r="V325" s="144" t="s">
        <v>2418</v>
      </c>
      <c r="W325" s="144" t="s">
        <v>5078</v>
      </c>
      <c r="X325" s="144" t="s">
        <v>3570</v>
      </c>
      <c r="Y325" s="142" t="s">
        <v>5079</v>
      </c>
      <c r="Z325" s="144" t="s">
        <v>4601</v>
      </c>
      <c r="AA325" s="156"/>
      <c r="AB325" s="156"/>
      <c r="AC325" s="156"/>
      <c r="AD325" s="156"/>
      <c r="AE325" s="156"/>
      <c r="AF325" s="156"/>
      <c r="AG325" s="156"/>
      <c r="AH325" s="156"/>
      <c r="AI325" s="156"/>
      <c r="AJ325" s="156"/>
      <c r="AK325" s="156"/>
      <c r="AL325" s="156"/>
      <c r="AM325" s="156"/>
      <c r="AN325" s="156"/>
      <c r="AO325" s="156"/>
      <c r="AP325" s="156"/>
      <c r="AQ325" s="156"/>
      <c r="AR325" s="156"/>
      <c r="AS325" s="140">
        <f t="shared" si="15"/>
        <v>2</v>
      </c>
      <c r="AT325" s="140">
        <f t="shared" si="16"/>
        <v>13</v>
      </c>
      <c r="AU325" s="156"/>
      <c r="AV325" s="140">
        <f t="shared" si="17"/>
        <v>0</v>
      </c>
      <c r="AW325" s="156"/>
      <c r="AX325" s="156"/>
    </row>
    <row r="326" s="209" customFormat="1" customHeight="1" spans="1:50">
      <c r="A326" s="199" t="s">
        <v>5080</v>
      </c>
      <c r="B326" s="199" t="s">
        <v>53</v>
      </c>
      <c r="C326" s="199" t="s">
        <v>4954</v>
      </c>
      <c r="D326" s="199" t="s">
        <v>2345</v>
      </c>
      <c r="E326" s="144" t="s">
        <v>3141</v>
      </c>
      <c r="F326" s="144" t="s">
        <v>5081</v>
      </c>
      <c r="G326" s="144" t="s">
        <v>3476</v>
      </c>
      <c r="H326" s="144" t="s">
        <v>5082</v>
      </c>
      <c r="I326" s="144" t="s">
        <v>5083</v>
      </c>
      <c r="J326" s="144" t="s">
        <v>3523</v>
      </c>
      <c r="K326" s="144" t="s">
        <v>4869</v>
      </c>
      <c r="L326" s="144" t="s">
        <v>5084</v>
      </c>
      <c r="M326" s="144" t="s">
        <v>4869</v>
      </c>
      <c r="N326" s="144" t="s">
        <v>3725</v>
      </c>
      <c r="O326" s="144" t="s">
        <v>3602</v>
      </c>
      <c r="P326" s="144" t="s">
        <v>885</v>
      </c>
      <c r="Q326" s="144" t="s">
        <v>5085</v>
      </c>
      <c r="R326" s="144" t="s">
        <v>5086</v>
      </c>
      <c r="S326" s="144" t="s">
        <v>1291</v>
      </c>
      <c r="T326" s="144" t="s">
        <v>1777</v>
      </c>
      <c r="U326" s="144" t="s">
        <v>5087</v>
      </c>
      <c r="V326" s="144" t="s">
        <v>2248</v>
      </c>
      <c r="W326" s="144" t="s">
        <v>312</v>
      </c>
      <c r="X326" s="144" t="s">
        <v>1967</v>
      </c>
      <c r="Y326" s="144" t="s">
        <v>3142</v>
      </c>
      <c r="Z326" s="144" t="s">
        <v>674</v>
      </c>
      <c r="AA326" s="156"/>
      <c r="AB326" s="156"/>
      <c r="AC326" s="156"/>
      <c r="AD326" s="156"/>
      <c r="AE326" s="156"/>
      <c r="AF326" s="156"/>
      <c r="AG326" s="156"/>
      <c r="AH326" s="156"/>
      <c r="AI326" s="156"/>
      <c r="AJ326" s="156"/>
      <c r="AK326" s="156"/>
      <c r="AL326" s="156"/>
      <c r="AM326" s="156"/>
      <c r="AN326" s="156"/>
      <c r="AO326" s="156"/>
      <c r="AP326" s="156"/>
      <c r="AQ326" s="156"/>
      <c r="AR326" s="156"/>
      <c r="AS326" s="140">
        <f t="shared" si="15"/>
        <v>1</v>
      </c>
      <c r="AT326" s="140">
        <f t="shared" si="16"/>
        <v>14</v>
      </c>
      <c r="AU326" s="156"/>
      <c r="AV326" s="140">
        <f t="shared" si="17"/>
        <v>0.125</v>
      </c>
      <c r="AW326" s="156"/>
      <c r="AX326" s="156"/>
    </row>
    <row r="327" s="209" customFormat="1" customHeight="1" spans="1:50">
      <c r="A327" s="199" t="s">
        <v>5088</v>
      </c>
      <c r="B327" s="199" t="s">
        <v>53</v>
      </c>
      <c r="C327" s="199" t="s">
        <v>4954</v>
      </c>
      <c r="D327" s="199" t="s">
        <v>4971</v>
      </c>
      <c r="E327" s="144" t="s">
        <v>5089</v>
      </c>
      <c r="F327" s="142" t="s">
        <v>5090</v>
      </c>
      <c r="G327" s="143" t="s">
        <v>1708</v>
      </c>
      <c r="H327" s="142" t="s">
        <v>4949</v>
      </c>
      <c r="I327" s="142" t="s">
        <v>5091</v>
      </c>
      <c r="J327" s="142" t="s">
        <v>5092</v>
      </c>
      <c r="K327" s="144" t="s">
        <v>3931</v>
      </c>
      <c r="L327" s="144" t="s">
        <v>5093</v>
      </c>
      <c r="M327" s="144" t="s">
        <v>5094</v>
      </c>
      <c r="N327" s="144" t="s">
        <v>1929</v>
      </c>
      <c r="O327" s="143" t="s">
        <v>5095</v>
      </c>
      <c r="P327" s="142" t="s">
        <v>5096</v>
      </c>
      <c r="Q327" s="142" t="s">
        <v>5097</v>
      </c>
      <c r="R327" s="142" t="s">
        <v>5098</v>
      </c>
      <c r="S327" s="142" t="s">
        <v>5099</v>
      </c>
      <c r="T327" s="142" t="s">
        <v>4892</v>
      </c>
      <c r="U327" s="143"/>
      <c r="V327" s="142" t="s">
        <v>5100</v>
      </c>
      <c r="W327" s="143" t="s">
        <v>5101</v>
      </c>
      <c r="X327" s="142" t="s">
        <v>5102</v>
      </c>
      <c r="Y327" s="142" t="s">
        <v>5103</v>
      </c>
      <c r="Z327" s="142" t="s">
        <v>5005</v>
      </c>
      <c r="AA327" s="156"/>
      <c r="AB327" s="156"/>
      <c r="AC327" s="156"/>
      <c r="AD327" s="156"/>
      <c r="AE327" s="156"/>
      <c r="AF327" s="156"/>
      <c r="AG327" s="156"/>
      <c r="AH327" s="156"/>
      <c r="AI327" s="156"/>
      <c r="AJ327" s="156"/>
      <c r="AK327" s="156"/>
      <c r="AL327" s="156"/>
      <c r="AM327" s="156"/>
      <c r="AN327" s="156"/>
      <c r="AO327" s="156"/>
      <c r="AP327" s="156"/>
      <c r="AQ327" s="156"/>
      <c r="AR327" s="156"/>
      <c r="AS327" s="140">
        <f t="shared" si="15"/>
        <v>0</v>
      </c>
      <c r="AT327" s="140">
        <f t="shared" si="16"/>
        <v>5</v>
      </c>
      <c r="AU327" s="156"/>
      <c r="AV327" s="140">
        <f t="shared" si="17"/>
        <v>0</v>
      </c>
      <c r="AW327" s="156"/>
      <c r="AX327" s="156"/>
    </row>
    <row r="328" s="209" customFormat="1" customHeight="1" spans="1:50">
      <c r="A328" s="199" t="s">
        <v>5104</v>
      </c>
      <c r="B328" s="199" t="s">
        <v>53</v>
      </c>
      <c r="C328" s="199" t="s">
        <v>4954</v>
      </c>
      <c r="D328" s="199" t="s">
        <v>5071</v>
      </c>
      <c r="E328" s="144" t="s">
        <v>1931</v>
      </c>
      <c r="F328" s="144" t="s">
        <v>1810</v>
      </c>
      <c r="G328" s="144" t="s">
        <v>5105</v>
      </c>
      <c r="H328" s="144" t="s">
        <v>742</v>
      </c>
      <c r="I328" s="144" t="s">
        <v>5106</v>
      </c>
      <c r="J328" s="144" t="s">
        <v>5107</v>
      </c>
      <c r="K328" s="144" t="s">
        <v>5108</v>
      </c>
      <c r="L328" s="144" t="s">
        <v>2034</v>
      </c>
      <c r="M328" s="144" t="s">
        <v>5109</v>
      </c>
      <c r="N328" s="144" t="s">
        <v>4075</v>
      </c>
      <c r="O328" s="144" t="s">
        <v>5110</v>
      </c>
      <c r="P328" s="144" t="s">
        <v>5111</v>
      </c>
      <c r="Q328" s="144" t="s">
        <v>5112</v>
      </c>
      <c r="R328" s="144" t="s">
        <v>2732</v>
      </c>
      <c r="S328" s="144" t="s">
        <v>3922</v>
      </c>
      <c r="T328" s="144" t="s">
        <v>3606</v>
      </c>
      <c r="U328" s="144" t="s">
        <v>2706</v>
      </c>
      <c r="V328" s="144" t="s">
        <v>3810</v>
      </c>
      <c r="W328" s="144" t="s">
        <v>5113</v>
      </c>
      <c r="X328" s="144" t="s">
        <v>2971</v>
      </c>
      <c r="Y328" s="144" t="s">
        <v>5114</v>
      </c>
      <c r="Z328" s="144" t="s">
        <v>3822</v>
      </c>
      <c r="AA328" s="156"/>
      <c r="AB328" s="156"/>
      <c r="AC328" s="156"/>
      <c r="AD328" s="156"/>
      <c r="AE328" s="156"/>
      <c r="AF328" s="156"/>
      <c r="AG328" s="156"/>
      <c r="AH328" s="156"/>
      <c r="AI328" s="156"/>
      <c r="AJ328" s="156"/>
      <c r="AK328" s="156"/>
      <c r="AL328" s="156"/>
      <c r="AM328" s="156"/>
      <c r="AN328" s="156"/>
      <c r="AO328" s="156"/>
      <c r="AP328" s="156"/>
      <c r="AQ328" s="156"/>
      <c r="AR328" s="156"/>
      <c r="AS328" s="140">
        <f t="shared" si="15"/>
        <v>4</v>
      </c>
      <c r="AT328" s="140">
        <f t="shared" si="16"/>
        <v>9</v>
      </c>
      <c r="AU328" s="156"/>
      <c r="AV328" s="140">
        <f t="shared" si="17"/>
        <v>0.125</v>
      </c>
      <c r="AW328" s="156"/>
      <c r="AX328" s="156"/>
    </row>
    <row r="329" s="209" customFormat="1" customHeight="1" spans="1:50">
      <c r="A329" s="199" t="s">
        <v>5115</v>
      </c>
      <c r="B329" s="199" t="s">
        <v>53</v>
      </c>
      <c r="C329" s="199" t="s">
        <v>4954</v>
      </c>
      <c r="D329" s="199" t="s">
        <v>5116</v>
      </c>
      <c r="E329" s="144"/>
      <c r="F329" s="144"/>
      <c r="G329" s="144"/>
      <c r="H329" s="144"/>
      <c r="I329" s="142" t="s">
        <v>5117</v>
      </c>
      <c r="J329" s="144" t="s">
        <v>5118</v>
      </c>
      <c r="K329" s="144" t="s">
        <v>5119</v>
      </c>
      <c r="L329" s="144" t="s">
        <v>5120</v>
      </c>
      <c r="M329" s="144" t="s">
        <v>5121</v>
      </c>
      <c r="N329" s="144" t="s">
        <v>5122</v>
      </c>
      <c r="O329" s="144" t="s">
        <v>5123</v>
      </c>
      <c r="P329" s="144" t="s">
        <v>5124</v>
      </c>
      <c r="Q329" s="144" t="s">
        <v>5125</v>
      </c>
      <c r="R329" s="144" t="s">
        <v>5126</v>
      </c>
      <c r="S329" s="144" t="s">
        <v>5127</v>
      </c>
      <c r="T329" s="144" t="s">
        <v>5128</v>
      </c>
      <c r="U329" s="144" t="s">
        <v>5129</v>
      </c>
      <c r="V329" s="144" t="s">
        <v>5130</v>
      </c>
      <c r="W329" s="144" t="s">
        <v>5131</v>
      </c>
      <c r="X329" s="144" t="s">
        <v>5132</v>
      </c>
      <c r="Y329" s="144" t="s">
        <v>5133</v>
      </c>
      <c r="Z329" s="144" t="s">
        <v>5134</v>
      </c>
      <c r="AA329" s="156"/>
      <c r="AB329" s="156"/>
      <c r="AC329" s="156"/>
      <c r="AD329" s="156"/>
      <c r="AE329" s="156"/>
      <c r="AF329" s="156"/>
      <c r="AG329" s="156"/>
      <c r="AH329" s="156"/>
      <c r="AI329" s="156"/>
      <c r="AJ329" s="156"/>
      <c r="AK329" s="156"/>
      <c r="AL329" s="156"/>
      <c r="AM329" s="156"/>
      <c r="AN329" s="156"/>
      <c r="AO329" s="156"/>
      <c r="AP329" s="156"/>
      <c r="AQ329" s="156"/>
      <c r="AR329" s="156"/>
      <c r="AS329" s="140">
        <f t="shared" si="15"/>
        <v>10</v>
      </c>
      <c r="AT329" s="140">
        <f t="shared" si="16"/>
        <v>15</v>
      </c>
      <c r="AU329" s="156"/>
      <c r="AV329" s="140">
        <f t="shared" si="17"/>
        <v>0.75</v>
      </c>
      <c r="AW329" s="156"/>
      <c r="AX329" s="156"/>
    </row>
    <row r="330" s="209" customFormat="1" customHeight="1" spans="1:50">
      <c r="A330" s="199" t="s">
        <v>5135</v>
      </c>
      <c r="B330" s="199" t="s">
        <v>53</v>
      </c>
      <c r="C330" s="199" t="s">
        <v>4954</v>
      </c>
      <c r="D330" s="199" t="s">
        <v>5071</v>
      </c>
      <c r="E330" s="143"/>
      <c r="F330" s="143"/>
      <c r="G330" s="143"/>
      <c r="H330" s="143"/>
      <c r="I330" s="144" t="s">
        <v>5136</v>
      </c>
      <c r="J330" s="144" t="s">
        <v>3247</v>
      </c>
      <c r="K330" s="144" t="s">
        <v>5137</v>
      </c>
      <c r="L330" s="144" t="s">
        <v>5139</v>
      </c>
      <c r="M330" s="144" t="s">
        <v>5140</v>
      </c>
      <c r="N330" s="144" t="s">
        <v>5141</v>
      </c>
      <c r="O330" s="144" t="s">
        <v>5142</v>
      </c>
      <c r="P330" s="144" t="s">
        <v>5143</v>
      </c>
      <c r="Q330" s="144" t="s">
        <v>5145</v>
      </c>
      <c r="R330" s="144" t="s">
        <v>5146</v>
      </c>
      <c r="S330" s="144" t="s">
        <v>5147</v>
      </c>
      <c r="T330" s="144" t="s">
        <v>5148</v>
      </c>
      <c r="U330" s="144" t="s">
        <v>5149</v>
      </c>
      <c r="V330" s="144" t="s">
        <v>5151</v>
      </c>
      <c r="W330" s="144" t="s">
        <v>5152</v>
      </c>
      <c r="X330" s="144" t="s">
        <v>640</v>
      </c>
      <c r="Y330" s="144" t="s">
        <v>5153</v>
      </c>
      <c r="Z330" s="144" t="s">
        <v>4005</v>
      </c>
      <c r="AA330" s="156"/>
      <c r="AB330" s="156"/>
      <c r="AC330" s="156"/>
      <c r="AD330" s="156"/>
      <c r="AE330" s="156"/>
      <c r="AF330" s="156"/>
      <c r="AG330" s="156"/>
      <c r="AH330" s="156"/>
      <c r="AI330" s="156"/>
      <c r="AJ330" s="156"/>
      <c r="AK330" s="156"/>
      <c r="AL330" s="156"/>
      <c r="AM330" s="156"/>
      <c r="AN330" s="156"/>
      <c r="AO330" s="156"/>
      <c r="AP330" s="156"/>
      <c r="AQ330" s="156"/>
      <c r="AR330" s="156"/>
      <c r="AS330" s="140">
        <f t="shared" si="15"/>
        <v>9</v>
      </c>
      <c r="AT330" s="140">
        <f t="shared" si="16"/>
        <v>13</v>
      </c>
      <c r="AU330" s="156"/>
      <c r="AV330" s="140">
        <f t="shared" si="17"/>
        <v>1.25</v>
      </c>
      <c r="AW330" s="156"/>
      <c r="AX330" s="156"/>
    </row>
    <row r="331" s="209" customFormat="1" customHeight="1" spans="1:50">
      <c r="A331" s="199" t="s">
        <v>5154</v>
      </c>
      <c r="B331" s="199" t="s">
        <v>53</v>
      </c>
      <c r="C331" s="199" t="s">
        <v>4954</v>
      </c>
      <c r="D331" s="199" t="s">
        <v>5155</v>
      </c>
      <c r="E331" s="144" t="s">
        <v>69</v>
      </c>
      <c r="F331" s="142" t="s">
        <v>5156</v>
      </c>
      <c r="G331" s="143" t="s">
        <v>5157</v>
      </c>
      <c r="H331" s="142" t="s">
        <v>5158</v>
      </c>
      <c r="I331" s="144" t="s">
        <v>5159</v>
      </c>
      <c r="J331" s="143"/>
      <c r="K331" s="143"/>
      <c r="L331" s="144" t="s">
        <v>5160</v>
      </c>
      <c r="M331" s="144" t="s">
        <v>5161</v>
      </c>
      <c r="N331" s="142" t="s">
        <v>5162</v>
      </c>
      <c r="O331" s="142" t="s">
        <v>5163</v>
      </c>
      <c r="P331" s="144" t="s">
        <v>5164</v>
      </c>
      <c r="Q331" s="143"/>
      <c r="R331" s="144" t="s">
        <v>5072</v>
      </c>
      <c r="S331" s="142" t="s">
        <v>5165</v>
      </c>
      <c r="T331" s="144" t="s">
        <v>5166</v>
      </c>
      <c r="U331" s="144" t="s">
        <v>5078</v>
      </c>
      <c r="V331" s="143" t="s">
        <v>5167</v>
      </c>
      <c r="W331" s="142" t="s">
        <v>5168</v>
      </c>
      <c r="X331" s="142" t="s">
        <v>5102</v>
      </c>
      <c r="Y331" s="144" t="s">
        <v>5169</v>
      </c>
      <c r="Z331" s="144" t="s">
        <v>5170</v>
      </c>
      <c r="AA331" s="156"/>
      <c r="AB331" s="156"/>
      <c r="AC331" s="156"/>
      <c r="AD331" s="156"/>
      <c r="AE331" s="156"/>
      <c r="AF331" s="156"/>
      <c r="AG331" s="156"/>
      <c r="AH331" s="156"/>
      <c r="AI331" s="156"/>
      <c r="AJ331" s="156"/>
      <c r="AK331" s="156"/>
      <c r="AL331" s="156"/>
      <c r="AM331" s="156"/>
      <c r="AN331" s="156"/>
      <c r="AO331" s="156"/>
      <c r="AP331" s="156"/>
      <c r="AQ331" s="156"/>
      <c r="AR331" s="156"/>
      <c r="AS331" s="140">
        <f t="shared" si="15"/>
        <v>0</v>
      </c>
      <c r="AT331" s="140">
        <f t="shared" si="16"/>
        <v>3</v>
      </c>
      <c r="AU331" s="156"/>
      <c r="AV331" s="140">
        <f t="shared" si="17"/>
        <v>0</v>
      </c>
      <c r="AW331" s="156"/>
      <c r="AX331" s="156"/>
    </row>
    <row r="332" s="209" customFormat="1" customHeight="1" spans="1:50">
      <c r="A332" s="199" t="s">
        <v>5171</v>
      </c>
      <c r="B332" s="199" t="s">
        <v>53</v>
      </c>
      <c r="C332" s="199" t="s">
        <v>5172</v>
      </c>
      <c r="D332" s="199" t="s">
        <v>378</v>
      </c>
      <c r="E332" s="144" t="s">
        <v>320</v>
      </c>
      <c r="F332" s="144" t="s">
        <v>3899</v>
      </c>
      <c r="G332" s="144" t="s">
        <v>1790</v>
      </c>
      <c r="H332" s="144" t="s">
        <v>5173</v>
      </c>
      <c r="I332" s="144" t="s">
        <v>873</v>
      </c>
      <c r="J332" s="143" t="s">
        <v>159</v>
      </c>
      <c r="K332" s="144" t="s">
        <v>864</v>
      </c>
      <c r="L332" s="143" t="s">
        <v>3777</v>
      </c>
      <c r="M332" s="144" t="s">
        <v>4869</v>
      </c>
      <c r="N332" s="143" t="s">
        <v>5174</v>
      </c>
      <c r="O332" s="142" t="s">
        <v>5175</v>
      </c>
      <c r="P332" s="144" t="s">
        <v>2010</v>
      </c>
      <c r="Q332" s="142" t="s">
        <v>4859</v>
      </c>
      <c r="R332" s="144" t="s">
        <v>4834</v>
      </c>
      <c r="S332" s="143" t="s">
        <v>762</v>
      </c>
      <c r="T332" s="144" t="s">
        <v>5177</v>
      </c>
      <c r="U332" s="142" t="s">
        <v>5178</v>
      </c>
      <c r="V332" s="142" t="s">
        <v>5179</v>
      </c>
      <c r="W332" s="144" t="s">
        <v>5180</v>
      </c>
      <c r="X332" s="144" t="s">
        <v>5181</v>
      </c>
      <c r="Y332" s="144" t="s">
        <v>3638</v>
      </c>
      <c r="Z332" s="143" t="s">
        <v>5182</v>
      </c>
      <c r="AA332" s="156"/>
      <c r="AB332" s="156"/>
      <c r="AC332" s="156"/>
      <c r="AD332" s="156"/>
      <c r="AE332" s="156"/>
      <c r="AF332" s="156"/>
      <c r="AG332" s="156"/>
      <c r="AH332" s="156"/>
      <c r="AI332" s="156"/>
      <c r="AJ332" s="156"/>
      <c r="AK332" s="156"/>
      <c r="AL332" s="156"/>
      <c r="AM332" s="156"/>
      <c r="AN332" s="156"/>
      <c r="AO332" s="156"/>
      <c r="AP332" s="156"/>
      <c r="AQ332" s="156"/>
      <c r="AR332" s="156"/>
      <c r="AS332" s="140">
        <f t="shared" si="15"/>
        <v>1</v>
      </c>
      <c r="AT332" s="140">
        <f t="shared" si="16"/>
        <v>9</v>
      </c>
      <c r="AU332" s="156"/>
      <c r="AV332" s="140">
        <f t="shared" si="17"/>
        <v>0.125</v>
      </c>
      <c r="AW332" s="156"/>
      <c r="AX332" s="156"/>
    </row>
    <row r="333" s="209" customFormat="1" customHeight="1" spans="1:50">
      <c r="A333" s="199" t="s">
        <v>5183</v>
      </c>
      <c r="B333" s="199" t="s">
        <v>53</v>
      </c>
      <c r="C333" s="199" t="s">
        <v>5172</v>
      </c>
      <c r="D333" s="199" t="s">
        <v>378</v>
      </c>
      <c r="E333" s="144" t="s">
        <v>4790</v>
      </c>
      <c r="F333" s="144" t="s">
        <v>3703</v>
      </c>
      <c r="G333" s="144" t="s">
        <v>3522</v>
      </c>
      <c r="H333" s="144" t="s">
        <v>5184</v>
      </c>
      <c r="I333" s="144" t="s">
        <v>4960</v>
      </c>
      <c r="J333" s="144" t="s">
        <v>4960</v>
      </c>
      <c r="K333" s="144" t="s">
        <v>5185</v>
      </c>
      <c r="L333" s="144" t="s">
        <v>1960</v>
      </c>
      <c r="M333" s="144" t="s">
        <v>2697</v>
      </c>
      <c r="N333" s="144" t="s">
        <v>5186</v>
      </c>
      <c r="O333" s="144" t="s">
        <v>3564</v>
      </c>
      <c r="P333" s="144" t="s">
        <v>2057</v>
      </c>
      <c r="Q333" s="143" t="s">
        <v>5187</v>
      </c>
      <c r="R333" s="144" t="s">
        <v>2436</v>
      </c>
      <c r="S333" s="144" t="s">
        <v>142</v>
      </c>
      <c r="T333" s="144" t="s">
        <v>4790</v>
      </c>
      <c r="U333" s="144" t="s">
        <v>875</v>
      </c>
      <c r="V333" s="143" t="s">
        <v>1787</v>
      </c>
      <c r="W333" s="143"/>
      <c r="X333" s="144" t="s">
        <v>2051</v>
      </c>
      <c r="Y333" s="144" t="s">
        <v>5188</v>
      </c>
      <c r="Z333" s="144" t="s">
        <v>3871</v>
      </c>
      <c r="AA333" s="156"/>
      <c r="AB333" s="156"/>
      <c r="AC333" s="156"/>
      <c r="AD333" s="156"/>
      <c r="AE333" s="156"/>
      <c r="AF333" s="156"/>
      <c r="AG333" s="156"/>
      <c r="AH333" s="156"/>
      <c r="AI333" s="156"/>
      <c r="AJ333" s="156"/>
      <c r="AK333" s="156"/>
      <c r="AL333" s="156"/>
      <c r="AM333" s="156"/>
      <c r="AN333" s="156"/>
      <c r="AO333" s="156"/>
      <c r="AP333" s="156"/>
      <c r="AQ333" s="156"/>
      <c r="AR333" s="156"/>
      <c r="AS333" s="140">
        <f t="shared" si="15"/>
        <v>0</v>
      </c>
      <c r="AT333" s="140">
        <f t="shared" si="16"/>
        <v>12</v>
      </c>
      <c r="AU333" s="156"/>
      <c r="AV333" s="140">
        <f t="shared" si="17"/>
        <v>0</v>
      </c>
      <c r="AW333" s="156"/>
      <c r="AX333" s="156"/>
    </row>
    <row r="334" s="209" customFormat="1" customHeight="1" spans="1:50">
      <c r="A334" s="199" t="s">
        <v>5189</v>
      </c>
      <c r="B334" s="199" t="s">
        <v>53</v>
      </c>
      <c r="C334" s="199" t="s">
        <v>5172</v>
      </c>
      <c r="D334" s="199" t="s">
        <v>378</v>
      </c>
      <c r="E334" s="144" t="s">
        <v>4863</v>
      </c>
      <c r="F334" s="142" t="s">
        <v>4864</v>
      </c>
      <c r="G334" s="144" t="s">
        <v>4865</v>
      </c>
      <c r="H334" s="142" t="s">
        <v>5190</v>
      </c>
      <c r="I334" s="144" t="s">
        <v>3524</v>
      </c>
      <c r="J334" s="144" t="s">
        <v>4867</v>
      </c>
      <c r="K334" s="144" t="s">
        <v>4038</v>
      </c>
      <c r="L334" s="144" t="s">
        <v>4868</v>
      </c>
      <c r="M334" s="144" t="s">
        <v>4869</v>
      </c>
      <c r="N334" s="144" t="s">
        <v>956</v>
      </c>
      <c r="O334" s="143" t="s">
        <v>3070</v>
      </c>
      <c r="P334" s="143" t="s">
        <v>1148</v>
      </c>
      <c r="Q334" s="144" t="s">
        <v>4872</v>
      </c>
      <c r="R334" s="144" t="s">
        <v>5191</v>
      </c>
      <c r="S334" s="144" t="s">
        <v>2694</v>
      </c>
      <c r="T334" s="144" t="s">
        <v>1143</v>
      </c>
      <c r="U334" s="155" t="s">
        <v>4090</v>
      </c>
      <c r="V334" s="144" t="s">
        <v>587</v>
      </c>
      <c r="W334" s="144" t="s">
        <v>2019</v>
      </c>
      <c r="X334" s="142" t="s">
        <v>4874</v>
      </c>
      <c r="Y334" s="144" t="s">
        <v>325</v>
      </c>
      <c r="Z334" s="144" t="s">
        <v>4087</v>
      </c>
      <c r="AA334" s="156"/>
      <c r="AB334" s="156"/>
      <c r="AC334" s="156"/>
      <c r="AD334" s="156"/>
      <c r="AE334" s="156"/>
      <c r="AF334" s="156"/>
      <c r="AG334" s="156"/>
      <c r="AH334" s="156"/>
      <c r="AI334" s="156"/>
      <c r="AJ334" s="156"/>
      <c r="AK334" s="156"/>
      <c r="AL334" s="156"/>
      <c r="AM334" s="156"/>
      <c r="AN334" s="156"/>
      <c r="AO334" s="156"/>
      <c r="AP334" s="156"/>
      <c r="AQ334" s="156"/>
      <c r="AR334" s="156"/>
      <c r="AS334" s="140">
        <f t="shared" si="15"/>
        <v>3</v>
      </c>
      <c r="AT334" s="140">
        <f t="shared" si="16"/>
        <v>10</v>
      </c>
      <c r="AU334" s="156"/>
      <c r="AV334" s="140">
        <f t="shared" si="17"/>
        <v>0.125</v>
      </c>
      <c r="AW334" s="156"/>
      <c r="AX334" s="156"/>
    </row>
    <row r="335" s="209" customFormat="1" customHeight="1" spans="1:50">
      <c r="A335" s="199" t="s">
        <v>5192</v>
      </c>
      <c r="B335" s="199" t="s">
        <v>53</v>
      </c>
      <c r="C335" s="199" t="s">
        <v>5172</v>
      </c>
      <c r="D335" s="199" t="s">
        <v>2132</v>
      </c>
      <c r="E335" s="144"/>
      <c r="F335" s="144"/>
      <c r="G335" s="144"/>
      <c r="H335" s="144"/>
      <c r="I335" s="144"/>
      <c r="J335" s="144"/>
      <c r="K335" s="144"/>
      <c r="L335" s="144"/>
      <c r="M335" s="144"/>
      <c r="N335" s="144"/>
      <c r="O335" s="142" t="s">
        <v>5193</v>
      </c>
      <c r="P335" s="144" t="s">
        <v>5194</v>
      </c>
      <c r="Q335" s="144" t="s">
        <v>5195</v>
      </c>
      <c r="R335" s="144" t="s">
        <v>5196</v>
      </c>
      <c r="S335" s="144" t="s">
        <v>4338</v>
      </c>
      <c r="T335" s="144" t="s">
        <v>5197</v>
      </c>
      <c r="U335" s="144" t="s">
        <v>5198</v>
      </c>
      <c r="V335" s="144" t="s">
        <v>1563</v>
      </c>
      <c r="W335" s="144" t="s">
        <v>3900</v>
      </c>
      <c r="X335" s="144" t="s">
        <v>5199</v>
      </c>
      <c r="Y335" s="144" t="s">
        <v>5200</v>
      </c>
      <c r="Z335" s="144" t="s">
        <v>5201</v>
      </c>
      <c r="AA335" s="156"/>
      <c r="AB335" s="156"/>
      <c r="AC335" s="156"/>
      <c r="AD335" s="156"/>
      <c r="AE335" s="156"/>
      <c r="AF335" s="156"/>
      <c r="AG335" s="156"/>
      <c r="AH335" s="156"/>
      <c r="AI335" s="156"/>
      <c r="AJ335" s="156"/>
      <c r="AK335" s="156"/>
      <c r="AL335" s="156"/>
      <c r="AM335" s="156"/>
      <c r="AN335" s="156"/>
      <c r="AO335" s="156"/>
      <c r="AP335" s="156"/>
      <c r="AQ335" s="156"/>
      <c r="AR335" s="156"/>
      <c r="AS335" s="140">
        <f t="shared" si="15"/>
        <v>0</v>
      </c>
      <c r="AT335" s="140">
        <f t="shared" si="16"/>
        <v>0</v>
      </c>
      <c r="AU335" s="156"/>
      <c r="AV335" s="140">
        <f t="shared" si="17"/>
        <v>0</v>
      </c>
      <c r="AW335" s="156"/>
      <c r="AX335" s="156"/>
    </row>
    <row r="336" s="209" customFormat="1" customHeight="1" spans="1:50">
      <c r="A336" s="199" t="s">
        <v>5202</v>
      </c>
      <c r="B336" s="199" t="s">
        <v>53</v>
      </c>
      <c r="C336" s="199" t="s">
        <v>5203</v>
      </c>
      <c r="D336" s="199" t="s">
        <v>5204</v>
      </c>
      <c r="E336" s="144" t="s">
        <v>5205</v>
      </c>
      <c r="F336" s="144" t="s">
        <v>5206</v>
      </c>
      <c r="G336" s="144" t="s">
        <v>5207</v>
      </c>
      <c r="H336" s="144" t="s">
        <v>657</v>
      </c>
      <c r="I336" s="144" t="s">
        <v>5208</v>
      </c>
      <c r="J336" s="144" t="s">
        <v>5209</v>
      </c>
      <c r="K336" s="144" t="s">
        <v>5210</v>
      </c>
      <c r="L336" s="144" t="s">
        <v>5211</v>
      </c>
      <c r="M336" s="144" t="s">
        <v>5212</v>
      </c>
      <c r="N336" s="144" t="s">
        <v>5213</v>
      </c>
      <c r="O336" s="144" t="s">
        <v>5214</v>
      </c>
      <c r="P336" s="144" t="s">
        <v>2877</v>
      </c>
      <c r="Q336" s="144" t="s">
        <v>5215</v>
      </c>
      <c r="R336" s="144" t="s">
        <v>5210</v>
      </c>
      <c r="S336" s="144" t="s">
        <v>2817</v>
      </c>
      <c r="T336" s="144" t="s">
        <v>5216</v>
      </c>
      <c r="U336" s="144" t="s">
        <v>5217</v>
      </c>
      <c r="V336" s="144" t="s">
        <v>5218</v>
      </c>
      <c r="W336" s="144" t="s">
        <v>5219</v>
      </c>
      <c r="X336" s="144" t="s">
        <v>5220</v>
      </c>
      <c r="Y336" s="144" t="s">
        <v>5221</v>
      </c>
      <c r="Z336" s="144" t="s">
        <v>3859</v>
      </c>
      <c r="AA336" s="156"/>
      <c r="AB336" s="156"/>
      <c r="AC336" s="156"/>
      <c r="AD336" s="156"/>
      <c r="AE336" s="156"/>
      <c r="AF336" s="156"/>
      <c r="AG336" s="156"/>
      <c r="AH336" s="156"/>
      <c r="AI336" s="156"/>
      <c r="AJ336" s="156"/>
      <c r="AK336" s="156"/>
      <c r="AL336" s="156"/>
      <c r="AM336" s="156"/>
      <c r="AN336" s="156"/>
      <c r="AO336" s="156"/>
      <c r="AP336" s="156"/>
      <c r="AQ336" s="156"/>
      <c r="AR336" s="156"/>
      <c r="AS336" s="140">
        <f t="shared" si="15"/>
        <v>4</v>
      </c>
      <c r="AT336" s="140">
        <f t="shared" si="16"/>
        <v>10</v>
      </c>
      <c r="AU336" s="156"/>
      <c r="AV336" s="140">
        <f t="shared" si="17"/>
        <v>0</v>
      </c>
      <c r="AW336" s="156"/>
      <c r="AX336" s="156"/>
    </row>
    <row r="337" s="209" customFormat="1" customHeight="1" spans="1:50">
      <c r="A337" s="199" t="s">
        <v>5222</v>
      </c>
      <c r="B337" s="199" t="s">
        <v>136</v>
      </c>
      <c r="C337" s="199" t="s">
        <v>5223</v>
      </c>
      <c r="D337" s="199" t="s">
        <v>316</v>
      </c>
      <c r="E337" s="144" t="s">
        <v>5224</v>
      </c>
      <c r="F337" s="144" t="s">
        <v>5225</v>
      </c>
      <c r="G337" s="144" t="s">
        <v>5226</v>
      </c>
      <c r="H337" s="144" t="s">
        <v>5227</v>
      </c>
      <c r="I337" s="144" t="s">
        <v>5228</v>
      </c>
      <c r="J337" s="144" t="s">
        <v>5229</v>
      </c>
      <c r="K337" s="144" t="s">
        <v>1738</v>
      </c>
      <c r="L337" s="144" t="s">
        <v>5230</v>
      </c>
      <c r="M337" s="144" t="s">
        <v>5231</v>
      </c>
      <c r="N337" s="144" t="s">
        <v>5232</v>
      </c>
      <c r="O337" s="144" t="s">
        <v>5233</v>
      </c>
      <c r="P337" s="144" t="s">
        <v>5234</v>
      </c>
      <c r="Q337" s="144" t="s">
        <v>5235</v>
      </c>
      <c r="R337" s="144" t="s">
        <v>5236</v>
      </c>
      <c r="S337" s="144" t="s">
        <v>5237</v>
      </c>
      <c r="T337" s="144" t="s">
        <v>5238</v>
      </c>
      <c r="U337" s="144" t="s">
        <v>1424</v>
      </c>
      <c r="V337" s="144" t="s">
        <v>5239</v>
      </c>
      <c r="W337" s="144" t="s">
        <v>5240</v>
      </c>
      <c r="X337" s="143" t="s">
        <v>5241</v>
      </c>
      <c r="Y337" s="144" t="s">
        <v>5242</v>
      </c>
      <c r="Z337" s="144" t="s">
        <v>4640</v>
      </c>
      <c r="AA337" s="156"/>
      <c r="AB337" s="156"/>
      <c r="AC337" s="156"/>
      <c r="AD337" s="156"/>
      <c r="AE337" s="156"/>
      <c r="AF337" s="156"/>
      <c r="AG337" s="156"/>
      <c r="AH337" s="156"/>
      <c r="AI337" s="156"/>
      <c r="AJ337" s="156"/>
      <c r="AK337" s="156"/>
      <c r="AL337" s="156"/>
      <c r="AM337" s="156"/>
      <c r="AN337" s="156"/>
      <c r="AO337" s="156"/>
      <c r="AP337" s="156"/>
      <c r="AQ337" s="156"/>
      <c r="AR337" s="156"/>
      <c r="AS337" s="140">
        <f t="shared" si="15"/>
        <v>0</v>
      </c>
      <c r="AT337" s="140">
        <f t="shared" si="16"/>
        <v>2</v>
      </c>
      <c r="AU337" s="156"/>
      <c r="AV337" s="140">
        <f t="shared" si="17"/>
        <v>0</v>
      </c>
      <c r="AW337" s="156"/>
      <c r="AX337" s="156"/>
    </row>
    <row r="338" s="209" customFormat="1" customHeight="1" spans="1:50">
      <c r="A338" s="199" t="s">
        <v>5243</v>
      </c>
      <c r="B338" s="199" t="s">
        <v>136</v>
      </c>
      <c r="C338" s="199" t="s">
        <v>5223</v>
      </c>
      <c r="D338" s="199" t="s">
        <v>4814</v>
      </c>
      <c r="E338" s="144" t="s">
        <v>5244</v>
      </c>
      <c r="F338" s="144" t="s">
        <v>5245</v>
      </c>
      <c r="G338" s="144" t="s">
        <v>5246</v>
      </c>
      <c r="H338" s="144" t="s">
        <v>5247</v>
      </c>
      <c r="I338" s="144" t="s">
        <v>5248</v>
      </c>
      <c r="J338" s="144" t="s">
        <v>5249</v>
      </c>
      <c r="K338" s="144" t="s">
        <v>5250</v>
      </c>
      <c r="L338" s="144" t="s">
        <v>5251</v>
      </c>
      <c r="M338" s="144" t="s">
        <v>5252</v>
      </c>
      <c r="N338" s="144" t="s">
        <v>5253</v>
      </c>
      <c r="O338" s="144" t="s">
        <v>5254</v>
      </c>
      <c r="P338" s="144" t="s">
        <v>5255</v>
      </c>
      <c r="Q338" s="144" t="s">
        <v>5256</v>
      </c>
      <c r="R338" s="144" t="s">
        <v>5257</v>
      </c>
      <c r="S338" s="144" t="s">
        <v>5258</v>
      </c>
      <c r="T338" s="144" t="s">
        <v>5259</v>
      </c>
      <c r="U338" s="144" t="s">
        <v>5260</v>
      </c>
      <c r="V338" s="144" t="s">
        <v>5261</v>
      </c>
      <c r="W338" s="144" t="s">
        <v>5262</v>
      </c>
      <c r="X338" s="144" t="s">
        <v>5263</v>
      </c>
      <c r="Y338" s="144" t="s">
        <v>5264</v>
      </c>
      <c r="Z338" s="144" t="s">
        <v>5265</v>
      </c>
      <c r="AA338" s="156"/>
      <c r="AB338" s="156"/>
      <c r="AC338" s="156"/>
      <c r="AD338" s="156"/>
      <c r="AE338" s="156"/>
      <c r="AF338" s="156"/>
      <c r="AG338" s="156"/>
      <c r="AH338" s="156"/>
      <c r="AI338" s="156"/>
      <c r="AJ338" s="156"/>
      <c r="AK338" s="156"/>
      <c r="AL338" s="156"/>
      <c r="AM338" s="156"/>
      <c r="AN338" s="156"/>
      <c r="AO338" s="156"/>
      <c r="AP338" s="156"/>
      <c r="AQ338" s="156"/>
      <c r="AR338" s="156"/>
      <c r="AS338" s="140">
        <f t="shared" si="15"/>
        <v>0</v>
      </c>
      <c r="AT338" s="140">
        <f t="shared" si="16"/>
        <v>8</v>
      </c>
      <c r="AU338" s="156"/>
      <c r="AV338" s="140">
        <f t="shared" si="17"/>
        <v>0</v>
      </c>
      <c r="AW338" s="156"/>
      <c r="AX338" s="156"/>
    </row>
    <row r="339" s="209" customFormat="1" customHeight="1" spans="1:50">
      <c r="A339" s="199" t="s">
        <v>5267</v>
      </c>
      <c r="B339" s="199" t="s">
        <v>136</v>
      </c>
      <c r="C339" s="199" t="s">
        <v>5223</v>
      </c>
      <c r="D339" s="199" t="s">
        <v>316</v>
      </c>
      <c r="E339" s="144" t="s">
        <v>5268</v>
      </c>
      <c r="F339" s="143" t="s">
        <v>5269</v>
      </c>
      <c r="G339" s="144" t="s">
        <v>5270</v>
      </c>
      <c r="H339" s="144" t="s">
        <v>5197</v>
      </c>
      <c r="I339" s="144" t="s">
        <v>5271</v>
      </c>
      <c r="J339" s="144" t="s">
        <v>5272</v>
      </c>
      <c r="K339" s="144" t="s">
        <v>1874</v>
      </c>
      <c r="L339" s="144" t="s">
        <v>5273</v>
      </c>
      <c r="M339" s="144" t="s">
        <v>5274</v>
      </c>
      <c r="N339" s="144" t="s">
        <v>5275</v>
      </c>
      <c r="O339" s="144" t="s">
        <v>5276</v>
      </c>
      <c r="P339" s="144" t="s">
        <v>5277</v>
      </c>
      <c r="Q339" s="144" t="s">
        <v>5278</v>
      </c>
      <c r="R339" s="144" t="s">
        <v>3962</v>
      </c>
      <c r="S339" s="144" t="s">
        <v>5279</v>
      </c>
      <c r="T339" s="144" t="s">
        <v>3949</v>
      </c>
      <c r="U339" s="144" t="s">
        <v>520</v>
      </c>
      <c r="V339" s="144" t="s">
        <v>5280</v>
      </c>
      <c r="W339" s="144" t="s">
        <v>5281</v>
      </c>
      <c r="X339" s="143" t="s">
        <v>5282</v>
      </c>
      <c r="Y339" s="144" t="s">
        <v>4182</v>
      </c>
      <c r="Z339" s="144" t="s">
        <v>1597</v>
      </c>
      <c r="AA339" s="156"/>
      <c r="AB339" s="156"/>
      <c r="AC339" s="156"/>
      <c r="AD339" s="156"/>
      <c r="AE339" s="156"/>
      <c r="AF339" s="156"/>
      <c r="AG339" s="156"/>
      <c r="AH339" s="156"/>
      <c r="AI339" s="156"/>
      <c r="AJ339" s="156"/>
      <c r="AK339" s="156"/>
      <c r="AL339" s="156"/>
      <c r="AM339" s="156"/>
      <c r="AN339" s="156"/>
      <c r="AO339" s="156"/>
      <c r="AP339" s="156"/>
      <c r="AQ339" s="156"/>
      <c r="AR339" s="156"/>
      <c r="AS339" s="140">
        <f t="shared" si="15"/>
        <v>0</v>
      </c>
      <c r="AT339" s="140">
        <f t="shared" si="16"/>
        <v>3</v>
      </c>
      <c r="AU339" s="156"/>
      <c r="AV339" s="140">
        <f t="shared" si="17"/>
        <v>0</v>
      </c>
      <c r="AW339" s="156"/>
      <c r="AX339" s="156"/>
    </row>
    <row r="340" s="209" customFormat="1" customHeight="1" spans="1:50">
      <c r="A340" s="199" t="s">
        <v>5283</v>
      </c>
      <c r="B340" s="199" t="s">
        <v>136</v>
      </c>
      <c r="C340" s="199" t="s">
        <v>5223</v>
      </c>
      <c r="D340" s="199" t="s">
        <v>4814</v>
      </c>
      <c r="E340" s="144" t="s">
        <v>5284</v>
      </c>
      <c r="F340" s="144" t="s">
        <v>5285</v>
      </c>
      <c r="G340" s="144" t="s">
        <v>5286</v>
      </c>
      <c r="H340" s="144" t="s">
        <v>5287</v>
      </c>
      <c r="I340" s="144" t="s">
        <v>5288</v>
      </c>
      <c r="J340" s="144" t="s">
        <v>5289</v>
      </c>
      <c r="K340" s="144" t="s">
        <v>4064</v>
      </c>
      <c r="L340" s="144" t="s">
        <v>5273</v>
      </c>
      <c r="M340" s="144" t="s">
        <v>5290</v>
      </c>
      <c r="N340" s="144" t="s">
        <v>5291</v>
      </c>
      <c r="O340" s="144" t="s">
        <v>3955</v>
      </c>
      <c r="P340" s="144" t="s">
        <v>5292</v>
      </c>
      <c r="Q340" s="144" t="s">
        <v>5293</v>
      </c>
      <c r="R340" s="144" t="s">
        <v>5294</v>
      </c>
      <c r="S340" s="144" t="s">
        <v>5295</v>
      </c>
      <c r="T340" s="144" t="s">
        <v>5296</v>
      </c>
      <c r="U340" s="144" t="s">
        <v>5297</v>
      </c>
      <c r="V340" s="144" t="s">
        <v>5298</v>
      </c>
      <c r="W340" s="144" t="s">
        <v>3160</v>
      </c>
      <c r="X340" s="144" t="s">
        <v>5299</v>
      </c>
      <c r="Y340" s="144" t="s">
        <v>5300</v>
      </c>
      <c r="Z340" s="144" t="s">
        <v>5301</v>
      </c>
      <c r="AA340" s="156"/>
      <c r="AB340" s="156"/>
      <c r="AC340" s="156"/>
      <c r="AD340" s="156"/>
      <c r="AE340" s="156"/>
      <c r="AF340" s="156"/>
      <c r="AG340" s="156"/>
      <c r="AH340" s="156"/>
      <c r="AI340" s="156"/>
      <c r="AJ340" s="156"/>
      <c r="AK340" s="156"/>
      <c r="AL340" s="156"/>
      <c r="AM340" s="156"/>
      <c r="AN340" s="156"/>
      <c r="AO340" s="156"/>
      <c r="AP340" s="156"/>
      <c r="AQ340" s="156"/>
      <c r="AR340" s="156"/>
      <c r="AS340" s="140">
        <f t="shared" si="15"/>
        <v>0</v>
      </c>
      <c r="AT340" s="140">
        <f t="shared" si="16"/>
        <v>0</v>
      </c>
      <c r="AU340" s="156"/>
      <c r="AV340" s="140">
        <f t="shared" si="17"/>
        <v>0</v>
      </c>
      <c r="AW340" s="156"/>
      <c r="AX340" s="156"/>
    </row>
    <row r="341" s="209" customFormat="1" customHeight="1" spans="1:50">
      <c r="A341" s="199" t="s">
        <v>5302</v>
      </c>
      <c r="B341" s="199" t="s">
        <v>136</v>
      </c>
      <c r="C341" s="199" t="s">
        <v>5303</v>
      </c>
      <c r="D341" s="199" t="s">
        <v>378</v>
      </c>
      <c r="E341" s="144" t="s">
        <v>5304</v>
      </c>
      <c r="F341" s="144" t="s">
        <v>5305</v>
      </c>
      <c r="G341" s="144" t="s">
        <v>5306</v>
      </c>
      <c r="H341" s="144" t="s">
        <v>5307</v>
      </c>
      <c r="I341" s="144" t="s">
        <v>3743</v>
      </c>
      <c r="J341" s="144" t="s">
        <v>5308</v>
      </c>
      <c r="K341" s="144" t="s">
        <v>5309</v>
      </c>
      <c r="L341" s="144" t="s">
        <v>5068</v>
      </c>
      <c r="M341" s="144" t="s">
        <v>5310</v>
      </c>
      <c r="N341" s="144" t="s">
        <v>5311</v>
      </c>
      <c r="O341" s="144" t="s">
        <v>5312</v>
      </c>
      <c r="P341" s="144" t="s">
        <v>5313</v>
      </c>
      <c r="Q341" s="144" t="s">
        <v>5314</v>
      </c>
      <c r="R341" s="144" t="s">
        <v>5315</v>
      </c>
      <c r="S341" s="144" t="s">
        <v>5316</v>
      </c>
      <c r="T341" s="144" t="s">
        <v>5317</v>
      </c>
      <c r="U341" s="144" t="s">
        <v>5318</v>
      </c>
      <c r="V341" s="144" t="s">
        <v>5319</v>
      </c>
      <c r="W341" s="144" t="s">
        <v>5320</v>
      </c>
      <c r="X341" s="144" t="s">
        <v>5321</v>
      </c>
      <c r="Y341" s="144" t="s">
        <v>5322</v>
      </c>
      <c r="Z341" s="144" t="s">
        <v>5323</v>
      </c>
      <c r="AA341" s="156"/>
      <c r="AB341" s="156"/>
      <c r="AC341" s="156"/>
      <c r="AD341" s="156"/>
      <c r="AE341" s="156"/>
      <c r="AF341" s="156"/>
      <c r="AG341" s="156"/>
      <c r="AH341" s="156"/>
      <c r="AI341" s="156"/>
      <c r="AJ341" s="156"/>
      <c r="AK341" s="156"/>
      <c r="AL341" s="156"/>
      <c r="AM341" s="156"/>
      <c r="AN341" s="156"/>
      <c r="AO341" s="156"/>
      <c r="AP341" s="156"/>
      <c r="AQ341" s="156"/>
      <c r="AR341" s="156"/>
      <c r="AS341" s="140">
        <f t="shared" si="15"/>
        <v>0</v>
      </c>
      <c r="AT341" s="140">
        <f t="shared" si="16"/>
        <v>7</v>
      </c>
      <c r="AU341" s="156"/>
      <c r="AV341" s="140">
        <f t="shared" si="17"/>
        <v>0</v>
      </c>
      <c r="AW341" s="156"/>
      <c r="AX341" s="156"/>
    </row>
    <row r="342" s="209" customFormat="1" customHeight="1" spans="1:50">
      <c r="A342" s="199" t="s">
        <v>5325</v>
      </c>
      <c r="B342" s="199" t="s">
        <v>136</v>
      </c>
      <c r="C342" s="199" t="s">
        <v>5303</v>
      </c>
      <c r="D342" s="199" t="s">
        <v>2659</v>
      </c>
      <c r="E342" s="144" t="s">
        <v>5326</v>
      </c>
      <c r="F342" s="144" t="s">
        <v>5327</v>
      </c>
      <c r="G342" s="144" t="s">
        <v>5328</v>
      </c>
      <c r="H342" s="144" t="s">
        <v>5329</v>
      </c>
      <c r="I342" s="144" t="s">
        <v>5330</v>
      </c>
      <c r="J342" s="144" t="s">
        <v>5331</v>
      </c>
      <c r="K342" s="144" t="s">
        <v>5332</v>
      </c>
      <c r="L342" s="144" t="s">
        <v>5333</v>
      </c>
      <c r="M342" s="144" t="s">
        <v>5334</v>
      </c>
      <c r="N342" s="144" t="s">
        <v>5335</v>
      </c>
      <c r="O342" s="144" t="s">
        <v>5336</v>
      </c>
      <c r="P342" s="144" t="s">
        <v>5337</v>
      </c>
      <c r="Q342" s="144" t="s">
        <v>5338</v>
      </c>
      <c r="R342" s="144" t="s">
        <v>5339</v>
      </c>
      <c r="S342" s="144" t="s">
        <v>5340</v>
      </c>
      <c r="T342" s="144" t="s">
        <v>5341</v>
      </c>
      <c r="U342" s="144" t="s">
        <v>5342</v>
      </c>
      <c r="V342" s="144" t="s">
        <v>5343</v>
      </c>
      <c r="W342" s="144" t="s">
        <v>5344</v>
      </c>
      <c r="X342" s="144" t="s">
        <v>5345</v>
      </c>
      <c r="Y342" s="144" t="s">
        <v>5346</v>
      </c>
      <c r="Z342" s="144" t="s">
        <v>5347</v>
      </c>
      <c r="AA342" s="156"/>
      <c r="AB342" s="156"/>
      <c r="AC342" s="156"/>
      <c r="AD342" s="156"/>
      <c r="AE342" s="156"/>
      <c r="AF342" s="156"/>
      <c r="AG342" s="156"/>
      <c r="AH342" s="156"/>
      <c r="AI342" s="156"/>
      <c r="AJ342" s="156"/>
      <c r="AK342" s="156"/>
      <c r="AL342" s="156"/>
      <c r="AM342" s="156"/>
      <c r="AN342" s="156"/>
      <c r="AO342" s="156"/>
      <c r="AP342" s="156"/>
      <c r="AQ342" s="156"/>
      <c r="AR342" s="156"/>
      <c r="AS342" s="140">
        <f t="shared" si="15"/>
        <v>1</v>
      </c>
      <c r="AT342" s="140">
        <f t="shared" si="16"/>
        <v>6</v>
      </c>
      <c r="AU342" s="156"/>
      <c r="AV342" s="140">
        <f t="shared" si="17"/>
        <v>0</v>
      </c>
      <c r="AW342" s="156"/>
      <c r="AX342" s="156"/>
    </row>
    <row r="343" s="209" customFormat="1" customHeight="1" spans="1:50">
      <c r="A343" s="199" t="s">
        <v>5348</v>
      </c>
      <c r="B343" s="199" t="s">
        <v>136</v>
      </c>
      <c r="C343" s="199" t="s">
        <v>5303</v>
      </c>
      <c r="D343" s="199" t="s">
        <v>5349</v>
      </c>
      <c r="E343" s="144" t="s">
        <v>5350</v>
      </c>
      <c r="F343" s="144" t="s">
        <v>5351</v>
      </c>
      <c r="G343" s="144" t="s">
        <v>5328</v>
      </c>
      <c r="H343" s="144" t="s">
        <v>5352</v>
      </c>
      <c r="I343" s="144" t="s">
        <v>5330</v>
      </c>
      <c r="J343" s="144" t="s">
        <v>5331</v>
      </c>
      <c r="K343" s="144" t="s">
        <v>5353</v>
      </c>
      <c r="L343" s="144" t="s">
        <v>5333</v>
      </c>
      <c r="M343" s="144" t="s">
        <v>5354</v>
      </c>
      <c r="N343" s="144" t="s">
        <v>5355</v>
      </c>
      <c r="O343" s="144" t="s">
        <v>5336</v>
      </c>
      <c r="P343" s="144" t="s">
        <v>5356</v>
      </c>
      <c r="Q343" s="144" t="s">
        <v>5357</v>
      </c>
      <c r="R343" s="144" t="s">
        <v>2473</v>
      </c>
      <c r="S343" s="144" t="s">
        <v>5358</v>
      </c>
      <c r="T343" s="144" t="s">
        <v>5341</v>
      </c>
      <c r="U343" s="144" t="s">
        <v>5342</v>
      </c>
      <c r="V343" s="144" t="s">
        <v>5359</v>
      </c>
      <c r="W343" s="144" t="s">
        <v>5344</v>
      </c>
      <c r="X343" s="144" t="s">
        <v>5360</v>
      </c>
      <c r="Y343" s="144" t="s">
        <v>5346</v>
      </c>
      <c r="Z343" s="144" t="s">
        <v>5347</v>
      </c>
      <c r="AA343" s="156"/>
      <c r="AB343" s="156"/>
      <c r="AC343" s="156"/>
      <c r="AD343" s="156"/>
      <c r="AE343" s="156"/>
      <c r="AF343" s="156"/>
      <c r="AG343" s="156"/>
      <c r="AH343" s="156"/>
      <c r="AI343" s="156"/>
      <c r="AJ343" s="156"/>
      <c r="AK343" s="156"/>
      <c r="AL343" s="156"/>
      <c r="AM343" s="156"/>
      <c r="AN343" s="156"/>
      <c r="AO343" s="156"/>
      <c r="AP343" s="156"/>
      <c r="AQ343" s="156"/>
      <c r="AR343" s="156"/>
      <c r="AS343" s="140">
        <f t="shared" si="15"/>
        <v>1</v>
      </c>
      <c r="AT343" s="140">
        <f t="shared" si="16"/>
        <v>6</v>
      </c>
      <c r="AU343" s="156"/>
      <c r="AV343" s="140">
        <f t="shared" si="17"/>
        <v>0</v>
      </c>
      <c r="AW343" s="156"/>
      <c r="AX343" s="156"/>
    </row>
    <row r="344" s="209" customFormat="1" customHeight="1" spans="1:50">
      <c r="A344" s="199" t="s">
        <v>5361</v>
      </c>
      <c r="B344" s="233" t="str">
        <f>VLOOKUP(A344,[1]Sheet1!$A:$B,2,0)</f>
        <v>上海嵩恒网络科技股份有限公司</v>
      </c>
      <c r="C344" s="233" t="str">
        <f>VLOOKUP(A344,[1]Sheet1!$A:$C,3,0)</f>
        <v>市场部</v>
      </c>
      <c r="D344" s="233" t="str">
        <f>VLOOKUP(A344,[1]Sheet1!$A:$F,6,0)</f>
        <v>市场助理实习生</v>
      </c>
      <c r="E344" s="155" t="s">
        <v>1705</v>
      </c>
      <c r="F344" s="144" t="s">
        <v>5362</v>
      </c>
      <c r="G344" s="144" t="s">
        <v>5363</v>
      </c>
      <c r="H344" s="144" t="s">
        <v>5236</v>
      </c>
      <c r="I344" s="144" t="s">
        <v>5364</v>
      </c>
      <c r="J344" s="144" t="s">
        <v>5365</v>
      </c>
      <c r="K344" s="144" t="s">
        <v>5366</v>
      </c>
      <c r="L344" s="144" t="s">
        <v>5367</v>
      </c>
      <c r="M344" s="234"/>
      <c r="N344" s="234"/>
      <c r="O344" s="234"/>
      <c r="P344" s="234"/>
      <c r="Q344" s="234"/>
      <c r="R344" s="234"/>
      <c r="S344" s="234"/>
      <c r="T344" s="234"/>
      <c r="U344" s="234"/>
      <c r="V344" s="234"/>
      <c r="W344" s="234"/>
      <c r="X344" s="234"/>
      <c r="Y344" s="234"/>
      <c r="Z344" s="234"/>
      <c r="AA344" s="156"/>
      <c r="AB344" s="156"/>
      <c r="AC344" s="156"/>
      <c r="AD344" s="156"/>
      <c r="AE344" s="156"/>
      <c r="AF344" s="156"/>
      <c r="AG344" s="156"/>
      <c r="AH344" s="156"/>
      <c r="AI344" s="156"/>
      <c r="AJ344" s="156"/>
      <c r="AK344" s="156"/>
      <c r="AL344" s="156"/>
      <c r="AM344" s="156"/>
      <c r="AN344" s="156"/>
      <c r="AO344" s="156"/>
      <c r="AP344" s="156"/>
      <c r="AQ344" s="156"/>
      <c r="AR344" s="156"/>
      <c r="AS344" s="140">
        <f t="shared" si="15"/>
        <v>0</v>
      </c>
      <c r="AT344" s="140">
        <f t="shared" si="16"/>
        <v>2</v>
      </c>
      <c r="AU344" s="156"/>
      <c r="AV344" s="140">
        <f t="shared" si="17"/>
        <v>0</v>
      </c>
      <c r="AW344" s="156"/>
      <c r="AX344" s="156"/>
    </row>
    <row r="345" s="209" customFormat="1" customHeight="1" spans="1:50">
      <c r="A345" s="199" t="s">
        <v>5368</v>
      </c>
      <c r="B345" s="199" t="s">
        <v>53</v>
      </c>
      <c r="C345" s="199" t="s">
        <v>5369</v>
      </c>
      <c r="D345" s="199" t="s">
        <v>5370</v>
      </c>
      <c r="E345" s="144" t="s">
        <v>5371</v>
      </c>
      <c r="F345" s="144" t="s">
        <v>4734</v>
      </c>
      <c r="G345" s="144" t="s">
        <v>5372</v>
      </c>
      <c r="H345" s="144" t="s">
        <v>3220</v>
      </c>
      <c r="I345" s="144" t="s">
        <v>282</v>
      </c>
      <c r="J345" s="144" t="s">
        <v>5373</v>
      </c>
      <c r="K345" s="144" t="s">
        <v>5374</v>
      </c>
      <c r="L345" s="144" t="s">
        <v>486</v>
      </c>
      <c r="M345" s="144" t="s">
        <v>4776</v>
      </c>
      <c r="N345" s="144" t="s">
        <v>5375</v>
      </c>
      <c r="O345" s="144" t="s">
        <v>3794</v>
      </c>
      <c r="P345" s="144" t="s">
        <v>3878</v>
      </c>
      <c r="Q345" s="144" t="s">
        <v>5376</v>
      </c>
      <c r="R345" s="144" t="s">
        <v>273</v>
      </c>
      <c r="S345" s="144" t="s">
        <v>166</v>
      </c>
      <c r="T345" s="144" t="s">
        <v>5377</v>
      </c>
      <c r="U345" s="144" t="s">
        <v>5378</v>
      </c>
      <c r="V345" s="144" t="s">
        <v>3892</v>
      </c>
      <c r="W345" s="144" t="s">
        <v>1078</v>
      </c>
      <c r="X345" s="144" t="s">
        <v>5379</v>
      </c>
      <c r="Y345" s="144" t="s">
        <v>5380</v>
      </c>
      <c r="Z345" s="144" t="s">
        <v>648</v>
      </c>
      <c r="AA345" s="156"/>
      <c r="AB345" s="156"/>
      <c r="AC345" s="156"/>
      <c r="AD345" s="156"/>
      <c r="AE345" s="156"/>
      <c r="AF345" s="156"/>
      <c r="AG345" s="156"/>
      <c r="AH345" s="156"/>
      <c r="AI345" s="156"/>
      <c r="AJ345" s="156"/>
      <c r="AK345" s="156"/>
      <c r="AL345" s="156"/>
      <c r="AM345" s="156"/>
      <c r="AN345" s="156"/>
      <c r="AO345" s="156"/>
      <c r="AP345" s="156"/>
      <c r="AQ345" s="156"/>
      <c r="AR345" s="156"/>
      <c r="AS345" s="140">
        <f t="shared" si="15"/>
        <v>0</v>
      </c>
      <c r="AT345" s="140">
        <f t="shared" si="16"/>
        <v>0</v>
      </c>
      <c r="AU345" s="156"/>
      <c r="AV345" s="140">
        <f t="shared" si="17"/>
        <v>0</v>
      </c>
      <c r="AW345" s="156"/>
      <c r="AX345" s="156"/>
    </row>
    <row r="346" s="209" customFormat="1" customHeight="1" spans="1:50">
      <c r="A346" s="199" t="s">
        <v>5381</v>
      </c>
      <c r="B346" s="199" t="s">
        <v>53</v>
      </c>
      <c r="C346" s="199" t="s">
        <v>5369</v>
      </c>
      <c r="D346" s="199" t="s">
        <v>5382</v>
      </c>
      <c r="E346" s="155" t="s">
        <v>2129</v>
      </c>
      <c r="F346" s="155" t="s">
        <v>1018</v>
      </c>
      <c r="G346" s="144" t="s">
        <v>5383</v>
      </c>
      <c r="H346" s="144" t="s">
        <v>5384</v>
      </c>
      <c r="I346" s="144" t="s">
        <v>5385</v>
      </c>
      <c r="J346" s="155" t="s">
        <v>1290</v>
      </c>
      <c r="K346" s="144" t="s">
        <v>5386</v>
      </c>
      <c r="L346" s="144" t="s">
        <v>5387</v>
      </c>
      <c r="M346" s="144" t="s">
        <v>5388</v>
      </c>
      <c r="N346" s="144" t="s">
        <v>5389</v>
      </c>
      <c r="O346" s="144" t="s">
        <v>1936</v>
      </c>
      <c r="P346" s="144" t="s">
        <v>5390</v>
      </c>
      <c r="Q346" s="144" t="s">
        <v>5391</v>
      </c>
      <c r="R346" s="143"/>
      <c r="S346" s="144" t="s">
        <v>5392</v>
      </c>
      <c r="T346" s="143" t="s">
        <v>5393</v>
      </c>
      <c r="U346" s="144" t="s">
        <v>5394</v>
      </c>
      <c r="V346" s="144" t="s">
        <v>5395</v>
      </c>
      <c r="W346" s="144" t="s">
        <v>5396</v>
      </c>
      <c r="X346" s="144" t="s">
        <v>5397</v>
      </c>
      <c r="Y346" s="144" t="s">
        <v>5398</v>
      </c>
      <c r="Z346" s="144" t="s">
        <v>1175</v>
      </c>
      <c r="AA346" s="156"/>
      <c r="AB346" s="156"/>
      <c r="AC346" s="156"/>
      <c r="AD346" s="156"/>
      <c r="AE346" s="156"/>
      <c r="AF346" s="156"/>
      <c r="AG346" s="156"/>
      <c r="AH346" s="156"/>
      <c r="AI346" s="156"/>
      <c r="AJ346" s="156"/>
      <c r="AK346" s="156"/>
      <c r="AL346" s="156"/>
      <c r="AM346" s="156"/>
      <c r="AN346" s="156"/>
      <c r="AO346" s="156"/>
      <c r="AP346" s="156"/>
      <c r="AQ346" s="156"/>
      <c r="AR346" s="156"/>
      <c r="AS346" s="140">
        <f t="shared" si="15"/>
        <v>0</v>
      </c>
      <c r="AT346" s="140">
        <f t="shared" si="16"/>
        <v>0</v>
      </c>
      <c r="AU346" s="156"/>
      <c r="AV346" s="140">
        <f t="shared" si="17"/>
        <v>0</v>
      </c>
      <c r="AW346" s="156"/>
      <c r="AX346" s="156"/>
    </row>
    <row r="347" s="209" customFormat="1" customHeight="1" spans="1:50">
      <c r="A347" s="199" t="s">
        <v>5399</v>
      </c>
      <c r="B347" s="199" t="s">
        <v>53</v>
      </c>
      <c r="C347" s="199" t="s">
        <v>5369</v>
      </c>
      <c r="D347" s="199" t="s">
        <v>5400</v>
      </c>
      <c r="E347" s="144" t="s">
        <v>5401</v>
      </c>
      <c r="F347" s="143" t="s">
        <v>104</v>
      </c>
      <c r="G347" s="144" t="s">
        <v>5402</v>
      </c>
      <c r="H347" s="144" t="s">
        <v>5403</v>
      </c>
      <c r="I347" s="144" t="s">
        <v>5404</v>
      </c>
      <c r="J347" s="143" t="s">
        <v>5405</v>
      </c>
      <c r="K347" s="144" t="s">
        <v>4168</v>
      </c>
      <c r="L347" s="144" t="s">
        <v>5406</v>
      </c>
      <c r="M347" s="144" t="s">
        <v>5407</v>
      </c>
      <c r="N347" s="144" t="s">
        <v>5403</v>
      </c>
      <c r="O347" s="144" t="s">
        <v>5408</v>
      </c>
      <c r="P347" s="144" t="s">
        <v>5409</v>
      </c>
      <c r="Q347" s="143"/>
      <c r="R347" s="144" t="s">
        <v>1896</v>
      </c>
      <c r="S347" s="144" t="s">
        <v>5410</v>
      </c>
      <c r="T347" s="144" t="s">
        <v>1753</v>
      </c>
      <c r="U347" s="144" t="s">
        <v>3998</v>
      </c>
      <c r="V347" s="144" t="s">
        <v>1897</v>
      </c>
      <c r="W347" s="144" t="s">
        <v>715</v>
      </c>
      <c r="X347" s="144" t="s">
        <v>5411</v>
      </c>
      <c r="Y347" s="144" t="s">
        <v>5412</v>
      </c>
      <c r="Z347" s="155" t="s">
        <v>5413</v>
      </c>
      <c r="AA347" s="156"/>
      <c r="AB347" s="156"/>
      <c r="AC347" s="156"/>
      <c r="AD347" s="156"/>
      <c r="AE347" s="156"/>
      <c r="AF347" s="156"/>
      <c r="AG347" s="156"/>
      <c r="AH347" s="156"/>
      <c r="AI347" s="156"/>
      <c r="AJ347" s="156"/>
      <c r="AK347" s="156"/>
      <c r="AL347" s="156"/>
      <c r="AM347" s="156"/>
      <c r="AN347" s="156"/>
      <c r="AO347" s="156"/>
      <c r="AP347" s="156"/>
      <c r="AQ347" s="156"/>
      <c r="AR347" s="156"/>
      <c r="AS347" s="140">
        <f t="shared" si="15"/>
        <v>0</v>
      </c>
      <c r="AT347" s="140">
        <f t="shared" si="16"/>
        <v>0</v>
      </c>
      <c r="AU347" s="156"/>
      <c r="AV347" s="140">
        <f t="shared" si="17"/>
        <v>0</v>
      </c>
      <c r="AW347" s="156"/>
      <c r="AX347" s="156"/>
    </row>
    <row r="348" s="209" customFormat="1" customHeight="1" spans="1:50">
      <c r="A348" s="199" t="s">
        <v>5414</v>
      </c>
      <c r="B348" s="199" t="s">
        <v>53</v>
      </c>
      <c r="C348" s="199" t="s">
        <v>5369</v>
      </c>
      <c r="D348" s="199" t="s">
        <v>5370</v>
      </c>
      <c r="E348" s="144" t="s">
        <v>5415</v>
      </c>
      <c r="F348" s="143" t="s">
        <v>360</v>
      </c>
      <c r="G348" s="144" t="s">
        <v>5416</v>
      </c>
      <c r="H348" s="144" t="s">
        <v>5384</v>
      </c>
      <c r="I348" s="143" t="s">
        <v>1018</v>
      </c>
      <c r="J348" s="143"/>
      <c r="K348" s="144" t="s">
        <v>519</v>
      </c>
      <c r="L348" s="144" t="s">
        <v>5417</v>
      </c>
      <c r="M348" s="144" t="s">
        <v>5418</v>
      </c>
      <c r="N348" s="144" t="s">
        <v>5419</v>
      </c>
      <c r="O348" s="144" t="s">
        <v>1809</v>
      </c>
      <c r="P348" s="144" t="s">
        <v>5420</v>
      </c>
      <c r="Q348" s="144" t="s">
        <v>5421</v>
      </c>
      <c r="R348" s="144" t="s">
        <v>5422</v>
      </c>
      <c r="S348" s="144" t="s">
        <v>4023</v>
      </c>
      <c r="T348" s="144" t="s">
        <v>5423</v>
      </c>
      <c r="U348" s="144" t="s">
        <v>5424</v>
      </c>
      <c r="V348" s="144" t="s">
        <v>5425</v>
      </c>
      <c r="W348" s="144" t="s">
        <v>5426</v>
      </c>
      <c r="X348" s="144" t="s">
        <v>5427</v>
      </c>
      <c r="Y348" s="143" t="s">
        <v>5428</v>
      </c>
      <c r="Z348" s="144" t="s">
        <v>5429</v>
      </c>
      <c r="AA348" s="156"/>
      <c r="AB348" s="156"/>
      <c r="AC348" s="156"/>
      <c r="AD348" s="156"/>
      <c r="AE348" s="156"/>
      <c r="AF348" s="156"/>
      <c r="AG348" s="156"/>
      <c r="AH348" s="156"/>
      <c r="AI348" s="156"/>
      <c r="AJ348" s="156"/>
      <c r="AK348" s="156"/>
      <c r="AL348" s="156"/>
      <c r="AM348" s="156"/>
      <c r="AN348" s="156"/>
      <c r="AO348" s="156"/>
      <c r="AP348" s="156"/>
      <c r="AQ348" s="156"/>
      <c r="AR348" s="156"/>
      <c r="AS348" s="140">
        <f t="shared" si="15"/>
        <v>2</v>
      </c>
      <c r="AT348" s="140">
        <f t="shared" si="16"/>
        <v>3</v>
      </c>
      <c r="AU348" s="156"/>
      <c r="AV348" s="140">
        <f t="shared" si="17"/>
        <v>0</v>
      </c>
      <c r="AW348" s="156"/>
      <c r="AX348" s="156"/>
    </row>
    <row r="349" s="209" customFormat="1" customHeight="1" spans="1:50">
      <c r="A349" s="199" t="s">
        <v>5430</v>
      </c>
      <c r="B349" s="199" t="s">
        <v>53</v>
      </c>
      <c r="C349" s="199" t="s">
        <v>5369</v>
      </c>
      <c r="D349" s="199" t="s">
        <v>5431</v>
      </c>
      <c r="E349" s="144" t="s">
        <v>5432</v>
      </c>
      <c r="F349" s="144" t="s">
        <v>873</v>
      </c>
      <c r="G349" s="144" t="s">
        <v>5433</v>
      </c>
      <c r="H349" s="144" t="s">
        <v>142</v>
      </c>
      <c r="I349" s="144" t="s">
        <v>5434</v>
      </c>
      <c r="J349" s="144" t="s">
        <v>382</v>
      </c>
      <c r="K349" s="144" t="s">
        <v>3531</v>
      </c>
      <c r="L349" s="144" t="s">
        <v>1024</v>
      </c>
      <c r="M349" s="144" t="s">
        <v>3611</v>
      </c>
      <c r="N349" s="144" t="s">
        <v>280</v>
      </c>
      <c r="O349" s="144" t="s">
        <v>753</v>
      </c>
      <c r="P349" s="143" t="s">
        <v>2030</v>
      </c>
      <c r="Q349" s="144" t="s">
        <v>5435</v>
      </c>
      <c r="R349" s="144" t="s">
        <v>1799</v>
      </c>
      <c r="S349" s="144" t="s">
        <v>1140</v>
      </c>
      <c r="T349" s="144" t="s">
        <v>864</v>
      </c>
      <c r="U349" s="144" t="s">
        <v>1143</v>
      </c>
      <c r="V349" s="144" t="s">
        <v>3279</v>
      </c>
      <c r="W349" s="144" t="s">
        <v>3818</v>
      </c>
      <c r="X349" s="143" t="s">
        <v>149</v>
      </c>
      <c r="Y349" s="144" t="s">
        <v>882</v>
      </c>
      <c r="Z349" s="144" t="s">
        <v>142</v>
      </c>
      <c r="AA349" s="156"/>
      <c r="AB349" s="156"/>
      <c r="AC349" s="156"/>
      <c r="AD349" s="156"/>
      <c r="AE349" s="156"/>
      <c r="AF349" s="156"/>
      <c r="AG349" s="156"/>
      <c r="AH349" s="156"/>
      <c r="AI349" s="156"/>
      <c r="AJ349" s="156"/>
      <c r="AK349" s="156"/>
      <c r="AL349" s="156"/>
      <c r="AM349" s="156"/>
      <c r="AN349" s="156"/>
      <c r="AO349" s="156"/>
      <c r="AP349" s="156"/>
      <c r="AQ349" s="156"/>
      <c r="AR349" s="156"/>
      <c r="AS349" s="140">
        <f t="shared" si="15"/>
        <v>0</v>
      </c>
      <c r="AT349" s="140">
        <f t="shared" si="16"/>
        <v>0</v>
      </c>
      <c r="AU349" s="156"/>
      <c r="AV349" s="140">
        <f t="shared" si="17"/>
        <v>0</v>
      </c>
      <c r="AW349" s="156"/>
      <c r="AX349" s="156"/>
    </row>
    <row r="350" s="209" customFormat="1" customHeight="1" spans="1:50">
      <c r="A350" s="199" t="s">
        <v>5436</v>
      </c>
      <c r="B350" s="199" t="s">
        <v>53</v>
      </c>
      <c r="C350" s="199" t="s">
        <v>5369</v>
      </c>
      <c r="D350" s="199" t="s">
        <v>5370</v>
      </c>
      <c r="E350" s="144" t="s">
        <v>881</v>
      </c>
      <c r="F350" s="144" t="s">
        <v>5437</v>
      </c>
      <c r="G350" s="144" t="s">
        <v>5438</v>
      </c>
      <c r="H350" s="144" t="s">
        <v>5439</v>
      </c>
      <c r="I350" s="144" t="s">
        <v>5440</v>
      </c>
      <c r="J350" s="144" t="s">
        <v>383</v>
      </c>
      <c r="K350" s="144" t="s">
        <v>383</v>
      </c>
      <c r="L350" s="144" t="s">
        <v>4029</v>
      </c>
      <c r="M350" s="144" t="s">
        <v>1613</v>
      </c>
      <c r="N350" s="144" t="s">
        <v>4649</v>
      </c>
      <c r="O350" s="144" t="s">
        <v>5441</v>
      </c>
      <c r="P350" s="144" t="s">
        <v>5442</v>
      </c>
      <c r="Q350" s="144" t="s">
        <v>4649</v>
      </c>
      <c r="R350" s="144" t="s">
        <v>5443</v>
      </c>
      <c r="S350" s="142" t="s">
        <v>1542</v>
      </c>
      <c r="T350" s="144" t="s">
        <v>5444</v>
      </c>
      <c r="U350" s="144" t="s">
        <v>3994</v>
      </c>
      <c r="V350" s="143" t="s">
        <v>5445</v>
      </c>
      <c r="W350" s="144" t="s">
        <v>1562</v>
      </c>
      <c r="X350" s="144" t="s">
        <v>711</v>
      </c>
      <c r="Y350" s="144" t="s">
        <v>1535</v>
      </c>
      <c r="Z350" s="144" t="s">
        <v>5446</v>
      </c>
      <c r="AA350" s="156"/>
      <c r="AB350" s="156"/>
      <c r="AC350" s="156"/>
      <c r="AD350" s="156"/>
      <c r="AE350" s="156"/>
      <c r="AF350" s="156"/>
      <c r="AG350" s="156"/>
      <c r="AH350" s="156"/>
      <c r="AI350" s="156"/>
      <c r="AJ350" s="156"/>
      <c r="AK350" s="156"/>
      <c r="AL350" s="156"/>
      <c r="AM350" s="156"/>
      <c r="AN350" s="156"/>
      <c r="AO350" s="156"/>
      <c r="AP350" s="156"/>
      <c r="AQ350" s="156"/>
      <c r="AR350" s="156"/>
      <c r="AS350" s="140">
        <f t="shared" si="15"/>
        <v>0</v>
      </c>
      <c r="AT350" s="140">
        <f t="shared" si="16"/>
        <v>0</v>
      </c>
      <c r="AU350" s="156"/>
      <c r="AV350" s="140">
        <f t="shared" si="17"/>
        <v>0</v>
      </c>
      <c r="AW350" s="156"/>
      <c r="AX350" s="156"/>
    </row>
    <row r="351" s="209" customFormat="1" customHeight="1" spans="1:50">
      <c r="A351" s="199" t="s">
        <v>5447</v>
      </c>
      <c r="B351" s="199" t="s">
        <v>53</v>
      </c>
      <c r="C351" s="199" t="s">
        <v>5369</v>
      </c>
      <c r="D351" s="199" t="s">
        <v>5400</v>
      </c>
      <c r="E351" s="144" t="s">
        <v>881</v>
      </c>
      <c r="F351" s="142" t="s">
        <v>5448</v>
      </c>
      <c r="G351" s="142" t="s">
        <v>5449</v>
      </c>
      <c r="H351" s="142" t="s">
        <v>5450</v>
      </c>
      <c r="I351" s="144" t="s">
        <v>5440</v>
      </c>
      <c r="J351" s="144" t="s">
        <v>753</v>
      </c>
      <c r="K351" s="144" t="s">
        <v>5451</v>
      </c>
      <c r="L351" s="144" t="s">
        <v>5451</v>
      </c>
      <c r="M351" s="144" t="s">
        <v>753</v>
      </c>
      <c r="N351" s="144" t="s">
        <v>867</v>
      </c>
      <c r="O351" s="144" t="s">
        <v>5452</v>
      </c>
      <c r="P351" s="144" t="s">
        <v>5453</v>
      </c>
      <c r="Q351" s="144" t="s">
        <v>5454</v>
      </c>
      <c r="R351" s="142" t="s">
        <v>5455</v>
      </c>
      <c r="S351" s="143"/>
      <c r="T351" s="143"/>
      <c r="U351" s="144" t="s">
        <v>5456</v>
      </c>
      <c r="V351" s="142" t="s">
        <v>5457</v>
      </c>
      <c r="W351" s="142" t="s">
        <v>5458</v>
      </c>
      <c r="X351" s="144" t="s">
        <v>5451</v>
      </c>
      <c r="Y351" s="144" t="s">
        <v>4716</v>
      </c>
      <c r="Z351" s="142" t="s">
        <v>5459</v>
      </c>
      <c r="AA351" s="156"/>
      <c r="AB351" s="156"/>
      <c r="AC351" s="156"/>
      <c r="AD351" s="156"/>
      <c r="AE351" s="156"/>
      <c r="AF351" s="156"/>
      <c r="AG351" s="156"/>
      <c r="AH351" s="156"/>
      <c r="AI351" s="156"/>
      <c r="AJ351" s="156"/>
      <c r="AK351" s="156"/>
      <c r="AL351" s="156"/>
      <c r="AM351" s="156"/>
      <c r="AN351" s="156"/>
      <c r="AO351" s="156"/>
      <c r="AP351" s="156"/>
      <c r="AQ351" s="156"/>
      <c r="AR351" s="156"/>
      <c r="AS351" s="140">
        <f t="shared" si="15"/>
        <v>0</v>
      </c>
      <c r="AT351" s="140">
        <f t="shared" si="16"/>
        <v>0</v>
      </c>
      <c r="AU351" s="156"/>
      <c r="AV351" s="140">
        <f t="shared" si="17"/>
        <v>0</v>
      </c>
      <c r="AW351" s="156"/>
      <c r="AX351" s="156"/>
    </row>
    <row r="352" s="209" customFormat="1" customHeight="1" spans="1:50">
      <c r="A352" s="199" t="s">
        <v>5460</v>
      </c>
      <c r="B352" s="199" t="s">
        <v>53</v>
      </c>
      <c r="C352" s="199" t="s">
        <v>5369</v>
      </c>
      <c r="D352" s="199" t="s">
        <v>5400</v>
      </c>
      <c r="E352" s="144"/>
      <c r="F352" s="144"/>
      <c r="G352" s="144"/>
      <c r="H352" s="144"/>
      <c r="I352" s="144"/>
      <c r="J352" s="144"/>
      <c r="K352" s="144"/>
      <c r="L352" s="144"/>
      <c r="M352" s="144"/>
      <c r="N352" s="144"/>
      <c r="O352" s="144"/>
      <c r="P352" s="144"/>
      <c r="Q352" s="144"/>
      <c r="R352" s="144"/>
      <c r="S352" s="142" t="s">
        <v>5461</v>
      </c>
      <c r="T352" s="144" t="s">
        <v>4199</v>
      </c>
      <c r="U352" s="144" t="s">
        <v>5462</v>
      </c>
      <c r="V352" s="144" t="s">
        <v>3784</v>
      </c>
      <c r="W352" s="144" t="s">
        <v>5463</v>
      </c>
      <c r="X352" s="144" t="s">
        <v>1829</v>
      </c>
      <c r="Y352" s="144" t="s">
        <v>4787</v>
      </c>
      <c r="Z352" s="144" t="s">
        <v>702</v>
      </c>
      <c r="AA352" s="156"/>
      <c r="AB352" s="156"/>
      <c r="AC352" s="156"/>
      <c r="AD352" s="156"/>
      <c r="AE352" s="156"/>
      <c r="AF352" s="156"/>
      <c r="AG352" s="156"/>
      <c r="AH352" s="156"/>
      <c r="AI352" s="156"/>
      <c r="AJ352" s="156"/>
      <c r="AK352" s="156"/>
      <c r="AL352" s="156"/>
      <c r="AM352" s="156"/>
      <c r="AN352" s="156"/>
      <c r="AO352" s="156"/>
      <c r="AP352" s="156"/>
      <c r="AQ352" s="156"/>
      <c r="AR352" s="156"/>
      <c r="AS352" s="140">
        <f t="shared" si="15"/>
        <v>0</v>
      </c>
      <c r="AT352" s="140">
        <f t="shared" si="16"/>
        <v>0</v>
      </c>
      <c r="AU352" s="156"/>
      <c r="AV352" s="140">
        <f t="shared" si="17"/>
        <v>0</v>
      </c>
      <c r="AW352" s="156"/>
      <c r="AX352" s="156"/>
    </row>
    <row r="353" s="209" customFormat="1" customHeight="1" spans="1:50">
      <c r="A353" s="199" t="s">
        <v>5464</v>
      </c>
      <c r="B353" s="199" t="s">
        <v>53</v>
      </c>
      <c r="C353" s="199" t="s">
        <v>5369</v>
      </c>
      <c r="D353" s="199" t="s">
        <v>5370</v>
      </c>
      <c r="E353" s="144" t="s">
        <v>3881</v>
      </c>
      <c r="F353" s="144" t="s">
        <v>5465</v>
      </c>
      <c r="G353" s="144" t="s">
        <v>1142</v>
      </c>
      <c r="H353" s="144" t="s">
        <v>1083</v>
      </c>
      <c r="I353" s="144" t="s">
        <v>5466</v>
      </c>
      <c r="J353" s="144" t="s">
        <v>5217</v>
      </c>
      <c r="K353" s="144" t="s">
        <v>4853</v>
      </c>
      <c r="L353" s="144" t="s">
        <v>448</v>
      </c>
      <c r="M353" s="144" t="s">
        <v>5467</v>
      </c>
      <c r="N353" s="144" t="s">
        <v>3754</v>
      </c>
      <c r="O353" s="144" t="s">
        <v>3588</v>
      </c>
      <c r="P353" s="144" t="s">
        <v>1288</v>
      </c>
      <c r="Q353" s="144" t="s">
        <v>5468</v>
      </c>
      <c r="R353" s="144" t="s">
        <v>3817</v>
      </c>
      <c r="S353" s="144" t="s">
        <v>5469</v>
      </c>
      <c r="T353" s="144" t="s">
        <v>5470</v>
      </c>
      <c r="U353" s="144" t="s">
        <v>5471</v>
      </c>
      <c r="V353" s="144" t="s">
        <v>5472</v>
      </c>
      <c r="W353" s="144" t="s">
        <v>639</v>
      </c>
      <c r="X353" s="144" t="s">
        <v>5473</v>
      </c>
      <c r="Y353" s="144" t="s">
        <v>4556</v>
      </c>
      <c r="Z353" s="143"/>
      <c r="AA353" s="156"/>
      <c r="AB353" s="156"/>
      <c r="AC353" s="156"/>
      <c r="AD353" s="156"/>
      <c r="AE353" s="156"/>
      <c r="AF353" s="156"/>
      <c r="AG353" s="156"/>
      <c r="AH353" s="156"/>
      <c r="AI353" s="156"/>
      <c r="AJ353" s="156"/>
      <c r="AK353" s="156"/>
      <c r="AL353" s="156"/>
      <c r="AM353" s="156"/>
      <c r="AN353" s="156"/>
      <c r="AO353" s="156"/>
      <c r="AP353" s="156"/>
      <c r="AQ353" s="156"/>
      <c r="AR353" s="156"/>
      <c r="AS353" s="140">
        <f t="shared" si="15"/>
        <v>2</v>
      </c>
      <c r="AT353" s="140">
        <f t="shared" si="16"/>
        <v>2</v>
      </c>
      <c r="AU353" s="156"/>
      <c r="AV353" s="140">
        <f t="shared" si="17"/>
        <v>0</v>
      </c>
      <c r="AW353" s="156"/>
      <c r="AX353" s="156"/>
    </row>
    <row r="354" s="209" customFormat="1" customHeight="1" spans="1:50">
      <c r="A354" s="199" t="s">
        <v>5474</v>
      </c>
      <c r="B354" s="199" t="s">
        <v>53</v>
      </c>
      <c r="C354" s="199" t="s">
        <v>5369</v>
      </c>
      <c r="D354" s="199" t="s">
        <v>5370</v>
      </c>
      <c r="E354" s="144"/>
      <c r="F354" s="144"/>
      <c r="G354" s="144"/>
      <c r="H354" s="144"/>
      <c r="I354" s="144"/>
      <c r="J354" s="144"/>
      <c r="K354" s="144"/>
      <c r="L354" s="144"/>
      <c r="M354" s="144"/>
      <c r="N354" s="144"/>
      <c r="O354" s="144"/>
      <c r="P354" s="144"/>
      <c r="Q354" s="144"/>
      <c r="R354" s="144"/>
      <c r="S354" s="144"/>
      <c r="T354" s="144"/>
      <c r="U354" s="144"/>
      <c r="V354" s="155" t="s">
        <v>5475</v>
      </c>
      <c r="W354" s="144" t="s">
        <v>5476</v>
      </c>
      <c r="X354" s="144" t="s">
        <v>5476</v>
      </c>
      <c r="Y354" s="144" t="s">
        <v>4338</v>
      </c>
      <c r="Z354" s="144" t="s">
        <v>5477</v>
      </c>
      <c r="AA354" s="156"/>
      <c r="AB354" s="156"/>
      <c r="AC354" s="156"/>
      <c r="AD354" s="156"/>
      <c r="AE354" s="156"/>
      <c r="AF354" s="156"/>
      <c r="AG354" s="156"/>
      <c r="AH354" s="156"/>
      <c r="AI354" s="156"/>
      <c r="AJ354" s="156"/>
      <c r="AK354" s="156"/>
      <c r="AL354" s="156"/>
      <c r="AM354" s="156"/>
      <c r="AN354" s="156"/>
      <c r="AO354" s="156"/>
      <c r="AP354" s="156"/>
      <c r="AQ354" s="156"/>
      <c r="AR354" s="156"/>
      <c r="AS354" s="140">
        <f t="shared" si="15"/>
        <v>0</v>
      </c>
      <c r="AT354" s="140">
        <f t="shared" si="16"/>
        <v>0</v>
      </c>
      <c r="AU354" s="156"/>
      <c r="AV354" s="140">
        <f t="shared" si="17"/>
        <v>0</v>
      </c>
      <c r="AW354" s="156"/>
      <c r="AX354" s="156"/>
    </row>
    <row r="355" s="209" customFormat="1" customHeight="1" spans="1:50">
      <c r="A355" s="199" t="s">
        <v>5478</v>
      </c>
      <c r="B355" s="199" t="s">
        <v>53</v>
      </c>
      <c r="C355" s="199" t="s">
        <v>5369</v>
      </c>
      <c r="D355" s="199" t="s">
        <v>5479</v>
      </c>
      <c r="E355" s="144" t="s">
        <v>1820</v>
      </c>
      <c r="F355" s="144" t="s">
        <v>4303</v>
      </c>
      <c r="G355" s="141"/>
      <c r="H355" s="141"/>
      <c r="I355" s="141"/>
      <c r="J355" s="141"/>
      <c r="K355" s="141"/>
      <c r="L355" s="144" t="s">
        <v>1024</v>
      </c>
      <c r="M355" s="144" t="s">
        <v>882</v>
      </c>
      <c r="N355" s="144" t="s">
        <v>385</v>
      </c>
      <c r="O355" s="144" t="s">
        <v>1463</v>
      </c>
      <c r="P355" s="144" t="s">
        <v>381</v>
      </c>
      <c r="Q355" s="144" t="s">
        <v>1012</v>
      </c>
      <c r="R355" s="144" t="s">
        <v>4038</v>
      </c>
      <c r="S355" s="155" t="s">
        <v>740</v>
      </c>
      <c r="T355" s="142" t="s">
        <v>5480</v>
      </c>
      <c r="U355" s="144" t="s">
        <v>395</v>
      </c>
      <c r="V355" s="144" t="s">
        <v>325</v>
      </c>
      <c r="W355" s="142" t="s">
        <v>4695</v>
      </c>
      <c r="X355" s="144" t="s">
        <v>1152</v>
      </c>
      <c r="Y355" s="142" t="s">
        <v>5481</v>
      </c>
      <c r="Z355" s="142" t="s">
        <v>5482</v>
      </c>
      <c r="AA355" s="156"/>
      <c r="AB355" s="156"/>
      <c r="AC355" s="156"/>
      <c r="AD355" s="156"/>
      <c r="AE355" s="156"/>
      <c r="AF355" s="156"/>
      <c r="AG355" s="156"/>
      <c r="AH355" s="156"/>
      <c r="AI355" s="156"/>
      <c r="AJ355" s="156"/>
      <c r="AK355" s="156"/>
      <c r="AL355" s="156"/>
      <c r="AM355" s="156"/>
      <c r="AN355" s="156"/>
      <c r="AO355" s="156"/>
      <c r="AP355" s="156"/>
      <c r="AQ355" s="156"/>
      <c r="AR355" s="156"/>
      <c r="AS355" s="140">
        <f t="shared" si="15"/>
        <v>0</v>
      </c>
      <c r="AT355" s="140">
        <f t="shared" si="16"/>
        <v>0</v>
      </c>
      <c r="AU355" s="156"/>
      <c r="AV355" s="140">
        <f t="shared" si="17"/>
        <v>0</v>
      </c>
      <c r="AW355" s="156"/>
      <c r="AX355" s="156"/>
    </row>
    <row r="356" s="209" customFormat="1" customHeight="1" spans="1:50">
      <c r="A356" s="199" t="s">
        <v>5483</v>
      </c>
      <c r="B356" s="199" t="s">
        <v>53</v>
      </c>
      <c r="C356" s="199" t="s">
        <v>5369</v>
      </c>
      <c r="D356" s="199" t="s">
        <v>5400</v>
      </c>
      <c r="E356" s="144" t="s">
        <v>1811</v>
      </c>
      <c r="F356" s="144" t="s">
        <v>3709</v>
      </c>
      <c r="G356" s="144" t="s">
        <v>3703</v>
      </c>
      <c r="H356" s="143"/>
      <c r="I356" s="144" t="s">
        <v>3891</v>
      </c>
      <c r="J356" s="144" t="s">
        <v>3611</v>
      </c>
      <c r="K356" s="144" t="s">
        <v>462</v>
      </c>
      <c r="L356" s="144" t="s">
        <v>5107</v>
      </c>
      <c r="M356" s="144" t="s">
        <v>3296</v>
      </c>
      <c r="N356" s="144" t="s">
        <v>866</v>
      </c>
      <c r="O356" s="142" t="s">
        <v>5484</v>
      </c>
      <c r="P356" s="144" t="s">
        <v>5485</v>
      </c>
      <c r="Q356" s="144" t="s">
        <v>1929</v>
      </c>
      <c r="R356" s="144" t="s">
        <v>5486</v>
      </c>
      <c r="S356" s="142" t="s">
        <v>4634</v>
      </c>
      <c r="T356" s="144" t="s">
        <v>397</v>
      </c>
      <c r="U356" s="144" t="s">
        <v>857</v>
      </c>
      <c r="V356" s="144" t="s">
        <v>3718</v>
      </c>
      <c r="W356" s="144" t="s">
        <v>5487</v>
      </c>
      <c r="X356" s="143"/>
      <c r="Y356" s="144" t="s">
        <v>2040</v>
      </c>
      <c r="Z356" s="144" t="s">
        <v>4733</v>
      </c>
      <c r="AA356" s="156"/>
      <c r="AB356" s="156"/>
      <c r="AC356" s="156"/>
      <c r="AD356" s="156"/>
      <c r="AE356" s="156"/>
      <c r="AF356" s="156"/>
      <c r="AG356" s="156"/>
      <c r="AH356" s="156"/>
      <c r="AI356" s="156"/>
      <c r="AJ356" s="156"/>
      <c r="AK356" s="156"/>
      <c r="AL356" s="156"/>
      <c r="AM356" s="156"/>
      <c r="AN356" s="156"/>
      <c r="AO356" s="156"/>
      <c r="AP356" s="156"/>
      <c r="AQ356" s="156"/>
      <c r="AR356" s="156"/>
      <c r="AS356" s="140">
        <f t="shared" si="15"/>
        <v>0</v>
      </c>
      <c r="AT356" s="140">
        <f t="shared" si="16"/>
        <v>0</v>
      </c>
      <c r="AU356" s="156"/>
      <c r="AV356" s="140">
        <f t="shared" si="17"/>
        <v>0</v>
      </c>
      <c r="AW356" s="156"/>
      <c r="AX356" s="156"/>
    </row>
    <row r="357" s="209" customFormat="1" customHeight="1" spans="1:50">
      <c r="A357" s="199" t="s">
        <v>5488</v>
      </c>
      <c r="B357" s="199" t="s">
        <v>53</v>
      </c>
      <c r="C357" s="199" t="s">
        <v>5489</v>
      </c>
      <c r="D357" s="199" t="s">
        <v>5490</v>
      </c>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56"/>
      <c r="AB357" s="156"/>
      <c r="AC357" s="156"/>
      <c r="AD357" s="156"/>
      <c r="AE357" s="156"/>
      <c r="AF357" s="156"/>
      <c r="AG357" s="156"/>
      <c r="AH357" s="156"/>
      <c r="AI357" s="156"/>
      <c r="AJ357" s="156"/>
      <c r="AK357" s="156"/>
      <c r="AL357" s="156"/>
      <c r="AM357" s="156"/>
      <c r="AN357" s="156"/>
      <c r="AO357" s="156"/>
      <c r="AP357" s="156"/>
      <c r="AQ357" s="156"/>
      <c r="AR357" s="156"/>
      <c r="AS357" s="140">
        <f t="shared" si="15"/>
        <v>0</v>
      </c>
      <c r="AT357" s="140">
        <f t="shared" si="16"/>
        <v>0</v>
      </c>
      <c r="AU357" s="156"/>
      <c r="AV357" s="140">
        <f t="shared" si="17"/>
        <v>0</v>
      </c>
      <c r="AW357" s="156"/>
      <c r="AX357" s="156"/>
    </row>
    <row r="358" s="209" customFormat="1" customHeight="1" spans="1:50">
      <c r="A358" s="199" t="s">
        <v>5491</v>
      </c>
      <c r="B358" s="199" t="s">
        <v>53</v>
      </c>
      <c r="C358" s="199" t="s">
        <v>5492</v>
      </c>
      <c r="D358" s="199" t="s">
        <v>5493</v>
      </c>
      <c r="E358" s="144" t="s">
        <v>5494</v>
      </c>
      <c r="F358" s="144" t="s">
        <v>5495</v>
      </c>
      <c r="G358" s="144" t="s">
        <v>5496</v>
      </c>
      <c r="H358" s="144" t="s">
        <v>1283</v>
      </c>
      <c r="I358" s="144" t="s">
        <v>5497</v>
      </c>
      <c r="J358" s="144" t="s">
        <v>5498</v>
      </c>
      <c r="K358" s="144" t="s">
        <v>5499</v>
      </c>
      <c r="L358" s="144" t="s">
        <v>5500</v>
      </c>
      <c r="M358" s="144" t="s">
        <v>5501</v>
      </c>
      <c r="N358" s="144" t="s">
        <v>695</v>
      </c>
      <c r="O358" s="144" t="s">
        <v>5502</v>
      </c>
      <c r="P358" s="144" t="s">
        <v>5503</v>
      </c>
      <c r="Q358" s="144" t="s">
        <v>5504</v>
      </c>
      <c r="R358" s="144" t="s">
        <v>5505</v>
      </c>
      <c r="S358" s="144" t="s">
        <v>5506</v>
      </c>
      <c r="T358" s="144" t="s">
        <v>5507</v>
      </c>
      <c r="U358" s="144" t="s">
        <v>5508</v>
      </c>
      <c r="V358" s="144" t="s">
        <v>5509</v>
      </c>
      <c r="W358" s="144" t="s">
        <v>5510</v>
      </c>
      <c r="X358" s="144" t="s">
        <v>1850</v>
      </c>
      <c r="Y358" s="144" t="s">
        <v>5511</v>
      </c>
      <c r="Z358" s="144" t="s">
        <v>5512</v>
      </c>
      <c r="AA358" s="156"/>
      <c r="AB358" s="156"/>
      <c r="AC358" s="156"/>
      <c r="AD358" s="156"/>
      <c r="AE358" s="156"/>
      <c r="AF358" s="156"/>
      <c r="AG358" s="156"/>
      <c r="AH358" s="156"/>
      <c r="AI358" s="156"/>
      <c r="AJ358" s="156"/>
      <c r="AK358" s="156"/>
      <c r="AL358" s="156"/>
      <c r="AM358" s="156"/>
      <c r="AN358" s="156"/>
      <c r="AO358" s="156"/>
      <c r="AP358" s="156"/>
      <c r="AQ358" s="156"/>
      <c r="AR358" s="156"/>
      <c r="AS358" s="140">
        <f t="shared" si="15"/>
        <v>4</v>
      </c>
      <c r="AT358" s="140">
        <f t="shared" si="16"/>
        <v>8</v>
      </c>
      <c r="AU358" s="156"/>
      <c r="AV358" s="140">
        <f t="shared" si="17"/>
        <v>0</v>
      </c>
      <c r="AW358" s="156"/>
      <c r="AX358" s="156"/>
    </row>
    <row r="359" s="209" customFormat="1" customHeight="1" spans="1:50">
      <c r="A359" s="199" t="s">
        <v>5513</v>
      </c>
      <c r="B359" s="199" t="s">
        <v>53</v>
      </c>
      <c r="C359" s="199" t="s">
        <v>5492</v>
      </c>
      <c r="D359" s="199" t="s">
        <v>5514</v>
      </c>
      <c r="E359" s="144" t="s">
        <v>1082</v>
      </c>
      <c r="F359" s="144" t="s">
        <v>4127</v>
      </c>
      <c r="G359" s="144" t="s">
        <v>1956</v>
      </c>
      <c r="H359" s="144" t="s">
        <v>3788</v>
      </c>
      <c r="I359" s="144" t="s">
        <v>450</v>
      </c>
      <c r="J359" s="144" t="s">
        <v>3785</v>
      </c>
      <c r="K359" s="144" t="s">
        <v>1657</v>
      </c>
      <c r="L359" s="144" t="s">
        <v>5515</v>
      </c>
      <c r="M359" s="144" t="s">
        <v>5516</v>
      </c>
      <c r="N359" s="144" t="s">
        <v>3821</v>
      </c>
      <c r="O359" s="144" t="s">
        <v>1818</v>
      </c>
      <c r="P359" s="144" t="s">
        <v>2863</v>
      </c>
      <c r="Q359" s="144" t="s">
        <v>5517</v>
      </c>
      <c r="R359" s="144" t="s">
        <v>322</v>
      </c>
      <c r="S359" s="144" t="s">
        <v>5518</v>
      </c>
      <c r="T359" s="144" t="s">
        <v>2860</v>
      </c>
      <c r="U359" s="144" t="s">
        <v>2860</v>
      </c>
      <c r="V359" s="144" t="s">
        <v>3531</v>
      </c>
      <c r="W359" s="144" t="s">
        <v>2193</v>
      </c>
      <c r="X359" s="144" t="s">
        <v>1931</v>
      </c>
      <c r="Y359" s="144" t="s">
        <v>5519</v>
      </c>
      <c r="Z359" s="143"/>
      <c r="AA359" s="156"/>
      <c r="AB359" s="156"/>
      <c r="AC359" s="156"/>
      <c r="AD359" s="156"/>
      <c r="AE359" s="156"/>
      <c r="AF359" s="156"/>
      <c r="AG359" s="156"/>
      <c r="AH359" s="156"/>
      <c r="AI359" s="156"/>
      <c r="AJ359" s="156"/>
      <c r="AK359" s="156"/>
      <c r="AL359" s="156"/>
      <c r="AM359" s="156"/>
      <c r="AN359" s="156"/>
      <c r="AO359" s="156"/>
      <c r="AP359" s="156"/>
      <c r="AQ359" s="156"/>
      <c r="AR359" s="156"/>
      <c r="AS359" s="140">
        <f t="shared" si="15"/>
        <v>0</v>
      </c>
      <c r="AT359" s="140">
        <f t="shared" si="16"/>
        <v>0</v>
      </c>
      <c r="AU359" s="156"/>
      <c r="AV359" s="140">
        <f t="shared" si="17"/>
        <v>0</v>
      </c>
      <c r="AW359" s="156"/>
      <c r="AX359" s="156"/>
    </row>
    <row r="360" s="209" customFormat="1" customHeight="1" spans="1:50">
      <c r="A360" s="199" t="s">
        <v>5520</v>
      </c>
      <c r="B360" s="199" t="s">
        <v>53</v>
      </c>
      <c r="C360" s="199" t="s">
        <v>5521</v>
      </c>
      <c r="D360" s="199" t="s">
        <v>5522</v>
      </c>
      <c r="E360" s="144" t="s">
        <v>5523</v>
      </c>
      <c r="F360" s="144" t="s">
        <v>5524</v>
      </c>
      <c r="G360" s="144" t="s">
        <v>5525</v>
      </c>
      <c r="H360" s="144" t="s">
        <v>5253</v>
      </c>
      <c r="I360" s="144" t="s">
        <v>5526</v>
      </c>
      <c r="J360" s="144" t="s">
        <v>5527</v>
      </c>
      <c r="K360" s="144" t="s">
        <v>4065</v>
      </c>
      <c r="L360" s="144" t="s">
        <v>5528</v>
      </c>
      <c r="M360" s="144" t="s">
        <v>5529</v>
      </c>
      <c r="N360" s="144"/>
      <c r="O360" s="144"/>
      <c r="P360" s="144"/>
      <c r="Q360" s="144"/>
      <c r="R360" s="144"/>
      <c r="S360" s="144"/>
      <c r="T360" s="144"/>
      <c r="U360" s="144"/>
      <c r="V360" s="144"/>
      <c r="W360" s="144"/>
      <c r="X360" s="144"/>
      <c r="Y360" s="144"/>
      <c r="Z360" s="144"/>
      <c r="AA360" s="156"/>
      <c r="AB360" s="156"/>
      <c r="AC360" s="156"/>
      <c r="AD360" s="156"/>
      <c r="AE360" s="156"/>
      <c r="AF360" s="156"/>
      <c r="AG360" s="156"/>
      <c r="AH360" s="156"/>
      <c r="AI360" s="156"/>
      <c r="AJ360" s="156"/>
      <c r="AK360" s="156"/>
      <c r="AL360" s="156"/>
      <c r="AM360" s="156"/>
      <c r="AN360" s="156"/>
      <c r="AO360" s="156"/>
      <c r="AP360" s="156"/>
      <c r="AQ360" s="156"/>
      <c r="AR360" s="156"/>
      <c r="AS360" s="140">
        <f t="shared" si="15"/>
        <v>1</v>
      </c>
      <c r="AT360" s="140">
        <f t="shared" si="16"/>
        <v>3</v>
      </c>
      <c r="AU360" s="156"/>
      <c r="AV360" s="140">
        <f t="shared" si="17"/>
        <v>0</v>
      </c>
      <c r="AW360" s="156"/>
      <c r="AX360" s="156"/>
    </row>
    <row r="361" s="209" customFormat="1" customHeight="1" spans="1:50">
      <c r="A361" s="199" t="s">
        <v>5530</v>
      </c>
      <c r="B361" s="199" t="s">
        <v>53</v>
      </c>
      <c r="C361" s="199" t="s">
        <v>5521</v>
      </c>
      <c r="D361" s="199" t="s">
        <v>5531</v>
      </c>
      <c r="E361" s="144" t="s">
        <v>5532</v>
      </c>
      <c r="F361" s="144" t="s">
        <v>5533</v>
      </c>
      <c r="G361" s="144" t="s">
        <v>5534</v>
      </c>
      <c r="H361" s="144" t="s">
        <v>5535</v>
      </c>
      <c r="I361" s="144" t="s">
        <v>1175</v>
      </c>
      <c r="J361" s="144" t="s">
        <v>5536</v>
      </c>
      <c r="K361" s="144" t="s">
        <v>5537</v>
      </c>
      <c r="L361" s="144" t="s">
        <v>5538</v>
      </c>
      <c r="M361" s="144" t="s">
        <v>572</v>
      </c>
      <c r="N361" s="144" t="s">
        <v>5539</v>
      </c>
      <c r="O361" s="144" t="s">
        <v>5540</v>
      </c>
      <c r="P361" s="144" t="s">
        <v>5541</v>
      </c>
      <c r="Q361" s="144" t="s">
        <v>5542</v>
      </c>
      <c r="R361" s="144" t="s">
        <v>5543</v>
      </c>
      <c r="S361" s="144" t="s">
        <v>5544</v>
      </c>
      <c r="T361" s="144" t="s">
        <v>5545</v>
      </c>
      <c r="U361" s="144" t="s">
        <v>5546</v>
      </c>
      <c r="V361" s="144" t="s">
        <v>639</v>
      </c>
      <c r="W361" s="144" t="s">
        <v>5372</v>
      </c>
      <c r="X361" s="144" t="s">
        <v>5547</v>
      </c>
      <c r="Y361" s="144" t="s">
        <v>5548</v>
      </c>
      <c r="Z361" s="144" t="s">
        <v>5549</v>
      </c>
      <c r="AA361" s="156"/>
      <c r="AB361" s="156"/>
      <c r="AC361" s="156"/>
      <c r="AD361" s="156"/>
      <c r="AE361" s="156"/>
      <c r="AF361" s="156"/>
      <c r="AG361" s="156"/>
      <c r="AH361" s="156"/>
      <c r="AI361" s="156"/>
      <c r="AJ361" s="156"/>
      <c r="AK361" s="156"/>
      <c r="AL361" s="156"/>
      <c r="AM361" s="156"/>
      <c r="AN361" s="156"/>
      <c r="AO361" s="156"/>
      <c r="AP361" s="156"/>
      <c r="AQ361" s="156"/>
      <c r="AR361" s="156"/>
      <c r="AS361" s="140">
        <f t="shared" si="15"/>
        <v>3</v>
      </c>
      <c r="AT361" s="140">
        <f t="shared" si="16"/>
        <v>5</v>
      </c>
      <c r="AU361" s="156"/>
      <c r="AV361" s="140">
        <f t="shared" si="17"/>
        <v>0.25</v>
      </c>
      <c r="AW361" s="156"/>
      <c r="AX361" s="156"/>
    </row>
    <row r="362" s="209" customFormat="1" customHeight="1" spans="1:50">
      <c r="A362" s="199" t="s">
        <v>5550</v>
      </c>
      <c r="B362" s="199" t="s">
        <v>53</v>
      </c>
      <c r="C362" s="199" t="s">
        <v>5551</v>
      </c>
      <c r="D362" s="199" t="s">
        <v>5552</v>
      </c>
      <c r="E362" s="144"/>
      <c r="F362" s="144"/>
      <c r="G362" s="144"/>
      <c r="H362" s="144"/>
      <c r="I362" s="144"/>
      <c r="J362" s="144"/>
      <c r="K362" s="144"/>
      <c r="L362" s="144"/>
      <c r="M362" s="144"/>
      <c r="N362" s="144"/>
      <c r="O362" s="144"/>
      <c r="P362" s="144"/>
      <c r="Q362" s="142" t="s">
        <v>5553</v>
      </c>
      <c r="R362" s="144" t="s">
        <v>5554</v>
      </c>
      <c r="S362" s="144" t="s">
        <v>5555</v>
      </c>
      <c r="T362" s="144" t="s">
        <v>5556</v>
      </c>
      <c r="U362" s="144" t="s">
        <v>5557</v>
      </c>
      <c r="V362" s="144" t="s">
        <v>2116</v>
      </c>
      <c r="W362" s="143" t="s">
        <v>3362</v>
      </c>
      <c r="X362" s="143" t="s">
        <v>1808</v>
      </c>
      <c r="Y362" s="155" t="s">
        <v>847</v>
      </c>
      <c r="Z362" s="144" t="s">
        <v>3534</v>
      </c>
      <c r="AA362" s="156"/>
      <c r="AB362" s="156"/>
      <c r="AC362" s="156"/>
      <c r="AD362" s="156"/>
      <c r="AE362" s="156"/>
      <c r="AF362" s="156"/>
      <c r="AG362" s="156"/>
      <c r="AH362" s="156"/>
      <c r="AI362" s="156"/>
      <c r="AJ362" s="156"/>
      <c r="AK362" s="156"/>
      <c r="AL362" s="156"/>
      <c r="AM362" s="156"/>
      <c r="AN362" s="156"/>
      <c r="AO362" s="156"/>
      <c r="AP362" s="156"/>
      <c r="AQ362" s="156"/>
      <c r="AR362" s="156"/>
      <c r="AS362" s="140">
        <f t="shared" si="15"/>
        <v>0</v>
      </c>
      <c r="AT362" s="140">
        <f t="shared" si="16"/>
        <v>0</v>
      </c>
      <c r="AU362" s="156"/>
      <c r="AV362" s="140">
        <f t="shared" si="17"/>
        <v>0</v>
      </c>
      <c r="AW362" s="156"/>
      <c r="AX362" s="156"/>
    </row>
    <row r="363" s="209" customFormat="1" customHeight="1" spans="1:50">
      <c r="A363" s="199" t="s">
        <v>5558</v>
      </c>
      <c r="B363" s="199" t="s">
        <v>53</v>
      </c>
      <c r="C363" s="199" t="s">
        <v>5551</v>
      </c>
      <c r="D363" s="199" t="s">
        <v>5559</v>
      </c>
      <c r="E363" s="144" t="s">
        <v>5560</v>
      </c>
      <c r="F363" s="143" t="s">
        <v>151</v>
      </c>
      <c r="G363" s="144" t="s">
        <v>3601</v>
      </c>
      <c r="H363" s="144" t="s">
        <v>1849</v>
      </c>
      <c r="I363" s="144" t="s">
        <v>3821</v>
      </c>
      <c r="J363" s="144" t="s">
        <v>2840</v>
      </c>
      <c r="K363" s="144" t="s">
        <v>3596</v>
      </c>
      <c r="L363" s="144" t="s">
        <v>5561</v>
      </c>
      <c r="M363" s="142" t="s">
        <v>4115</v>
      </c>
      <c r="N363" s="144" t="s">
        <v>3881</v>
      </c>
      <c r="O363" s="142" t="s">
        <v>5562</v>
      </c>
      <c r="P363" s="142" t="s">
        <v>5563</v>
      </c>
      <c r="Q363" s="144" t="s">
        <v>5564</v>
      </c>
      <c r="R363" s="144" t="s">
        <v>2250</v>
      </c>
      <c r="S363" s="144" t="s">
        <v>312</v>
      </c>
      <c r="T363" s="144" t="s">
        <v>5565</v>
      </c>
      <c r="U363" s="144" t="s">
        <v>3718</v>
      </c>
      <c r="V363" s="144" t="s">
        <v>2861</v>
      </c>
      <c r="W363" s="144" t="s">
        <v>4127</v>
      </c>
      <c r="X363" s="155" t="s">
        <v>2243</v>
      </c>
      <c r="Y363" s="144" t="s">
        <v>3275</v>
      </c>
      <c r="Z363" s="144" t="s">
        <v>1854</v>
      </c>
      <c r="AA363" s="156"/>
      <c r="AB363" s="156"/>
      <c r="AC363" s="156"/>
      <c r="AD363" s="156"/>
      <c r="AE363" s="156"/>
      <c r="AF363" s="156"/>
      <c r="AG363" s="156"/>
      <c r="AH363" s="156"/>
      <c r="AI363" s="156"/>
      <c r="AJ363" s="156"/>
      <c r="AK363" s="156"/>
      <c r="AL363" s="156"/>
      <c r="AM363" s="156"/>
      <c r="AN363" s="156"/>
      <c r="AO363" s="156"/>
      <c r="AP363" s="156"/>
      <c r="AQ363" s="156"/>
      <c r="AR363" s="156"/>
      <c r="AS363" s="140">
        <f t="shared" si="15"/>
        <v>1</v>
      </c>
      <c r="AT363" s="140">
        <f t="shared" si="16"/>
        <v>1</v>
      </c>
      <c r="AU363" s="156"/>
      <c r="AV363" s="140">
        <f t="shared" si="17"/>
        <v>0</v>
      </c>
      <c r="AW363" s="156"/>
      <c r="AX363" s="156"/>
    </row>
    <row r="364" s="209" customFormat="1" customHeight="1" spans="1:50">
      <c r="A364" s="199" t="s">
        <v>5566</v>
      </c>
      <c r="B364" s="199" t="s">
        <v>53</v>
      </c>
      <c r="C364" s="199" t="s">
        <v>5567</v>
      </c>
      <c r="D364" s="199" t="s">
        <v>5514</v>
      </c>
      <c r="E364" s="144" t="s">
        <v>325</v>
      </c>
      <c r="F364" s="142" t="s">
        <v>4718</v>
      </c>
      <c r="G364" s="144" t="s">
        <v>2009</v>
      </c>
      <c r="H364" s="144" t="s">
        <v>5568</v>
      </c>
      <c r="I364" s="144" t="s">
        <v>2870</v>
      </c>
      <c r="J364" s="144" t="s">
        <v>5569</v>
      </c>
      <c r="K364" s="144" t="s">
        <v>3821</v>
      </c>
      <c r="L364" s="144" t="s">
        <v>5570</v>
      </c>
      <c r="M364" s="142" t="s">
        <v>5571</v>
      </c>
      <c r="N364" s="143" t="s">
        <v>151</v>
      </c>
      <c r="O364" s="143" t="s">
        <v>3323</v>
      </c>
      <c r="P364" s="144" t="s">
        <v>3718</v>
      </c>
      <c r="Q364" s="144" t="s">
        <v>4809</v>
      </c>
      <c r="R364" s="144" t="s">
        <v>319</v>
      </c>
      <c r="S364" s="142" t="s">
        <v>5571</v>
      </c>
      <c r="T364" s="144" t="s">
        <v>1819</v>
      </c>
      <c r="U364" s="142" t="s">
        <v>3719</v>
      </c>
      <c r="V364" s="144" t="s">
        <v>319</v>
      </c>
      <c r="W364" s="144" t="s">
        <v>4594</v>
      </c>
      <c r="X364" s="143" t="s">
        <v>149</v>
      </c>
      <c r="Y364" s="144" t="s">
        <v>922</v>
      </c>
      <c r="Z364" s="144" t="s">
        <v>323</v>
      </c>
      <c r="AA364" s="156"/>
      <c r="AB364" s="156"/>
      <c r="AC364" s="156"/>
      <c r="AD364" s="156"/>
      <c r="AE364" s="156"/>
      <c r="AF364" s="156"/>
      <c r="AG364" s="156"/>
      <c r="AH364" s="156"/>
      <c r="AI364" s="156"/>
      <c r="AJ364" s="156"/>
      <c r="AK364" s="156"/>
      <c r="AL364" s="156"/>
      <c r="AM364" s="156"/>
      <c r="AN364" s="156"/>
      <c r="AO364" s="156"/>
      <c r="AP364" s="156"/>
      <c r="AQ364" s="156"/>
      <c r="AR364" s="156"/>
      <c r="AS364" s="140">
        <f t="shared" si="15"/>
        <v>0</v>
      </c>
      <c r="AT364" s="140">
        <f t="shared" si="16"/>
        <v>0</v>
      </c>
      <c r="AU364" s="156"/>
      <c r="AV364" s="140">
        <f t="shared" si="17"/>
        <v>0</v>
      </c>
      <c r="AW364" s="156"/>
      <c r="AX364" s="156"/>
    </row>
    <row r="365" s="209" customFormat="1" customHeight="1" spans="1:50">
      <c r="A365" s="199" t="s">
        <v>5572</v>
      </c>
      <c r="B365" s="199" t="s">
        <v>53</v>
      </c>
      <c r="C365" s="199" t="s">
        <v>5567</v>
      </c>
      <c r="D365" s="199" t="s">
        <v>5573</v>
      </c>
      <c r="E365" s="143" t="s">
        <v>3924</v>
      </c>
      <c r="F365" s="144" t="s">
        <v>4973</v>
      </c>
      <c r="G365" s="142" t="s">
        <v>5574</v>
      </c>
      <c r="H365" s="144" t="s">
        <v>276</v>
      </c>
      <c r="I365" s="144" t="s">
        <v>2861</v>
      </c>
      <c r="J365" s="144" t="s">
        <v>5452</v>
      </c>
      <c r="K365" s="144" t="s">
        <v>1807</v>
      </c>
      <c r="L365" s="144" t="s">
        <v>4590</v>
      </c>
      <c r="M365" s="143" t="s">
        <v>3997</v>
      </c>
      <c r="N365" s="143"/>
      <c r="O365" s="143"/>
      <c r="P365" s="143"/>
      <c r="Q365" s="142" t="s">
        <v>5575</v>
      </c>
      <c r="R365" s="144" t="s">
        <v>2913</v>
      </c>
      <c r="S365" s="144" t="s">
        <v>744</v>
      </c>
      <c r="T365" s="144" t="s">
        <v>283</v>
      </c>
      <c r="U365" s="144" t="s">
        <v>1179</v>
      </c>
      <c r="V365" s="142" t="s">
        <v>5576</v>
      </c>
      <c r="W365" s="144" t="s">
        <v>1141</v>
      </c>
      <c r="X365" s="143"/>
      <c r="Y365" s="143"/>
      <c r="Z365" s="143"/>
      <c r="AA365" s="156"/>
      <c r="AB365" s="156"/>
      <c r="AC365" s="156"/>
      <c r="AD365" s="156"/>
      <c r="AE365" s="156"/>
      <c r="AF365" s="156"/>
      <c r="AG365" s="156"/>
      <c r="AH365" s="156"/>
      <c r="AI365" s="156"/>
      <c r="AJ365" s="156"/>
      <c r="AK365" s="156"/>
      <c r="AL365" s="156"/>
      <c r="AM365" s="156"/>
      <c r="AN365" s="156"/>
      <c r="AO365" s="156"/>
      <c r="AP365" s="156"/>
      <c r="AQ365" s="156"/>
      <c r="AR365" s="156"/>
      <c r="AS365" s="140">
        <f t="shared" si="15"/>
        <v>0</v>
      </c>
      <c r="AT365" s="140">
        <f t="shared" si="16"/>
        <v>0</v>
      </c>
      <c r="AU365" s="156"/>
      <c r="AV365" s="140">
        <f t="shared" si="17"/>
        <v>0</v>
      </c>
      <c r="AW365" s="156"/>
      <c r="AX365" s="156"/>
    </row>
    <row r="366" s="209" customFormat="1" customHeight="1" spans="1:50">
      <c r="A366" s="199" t="s">
        <v>5577</v>
      </c>
      <c r="B366" s="199" t="s">
        <v>53</v>
      </c>
      <c r="C366" s="199" t="s">
        <v>5567</v>
      </c>
      <c r="D366" s="199" t="s">
        <v>5552</v>
      </c>
      <c r="E366" s="144"/>
      <c r="F366" s="144"/>
      <c r="G366" s="144"/>
      <c r="H366" s="144"/>
      <c r="I366" s="144"/>
      <c r="J366" s="144"/>
      <c r="K366" s="144"/>
      <c r="L366" s="144"/>
      <c r="M366" s="144"/>
      <c r="N366" s="144"/>
      <c r="O366" s="144"/>
      <c r="P366" s="144"/>
      <c r="Q366" s="142" t="s">
        <v>5578</v>
      </c>
      <c r="R366" s="144" t="s">
        <v>5579</v>
      </c>
      <c r="S366" s="144" t="s">
        <v>5580</v>
      </c>
      <c r="T366" s="144" t="s">
        <v>5581</v>
      </c>
      <c r="U366" s="144" t="s">
        <v>5582</v>
      </c>
      <c r="V366" s="144" t="s">
        <v>5583</v>
      </c>
      <c r="W366" s="155" t="s">
        <v>5584</v>
      </c>
      <c r="X366" s="144"/>
      <c r="Y366" s="144"/>
      <c r="Z366" s="144"/>
      <c r="AA366" s="156"/>
      <c r="AB366" s="156"/>
      <c r="AC366" s="156"/>
      <c r="AD366" s="156"/>
      <c r="AE366" s="156"/>
      <c r="AF366" s="156"/>
      <c r="AG366" s="156"/>
      <c r="AH366" s="156"/>
      <c r="AI366" s="156"/>
      <c r="AJ366" s="156"/>
      <c r="AK366" s="156"/>
      <c r="AL366" s="156"/>
      <c r="AM366" s="156"/>
      <c r="AN366" s="156"/>
      <c r="AO366" s="156"/>
      <c r="AP366" s="156"/>
      <c r="AQ366" s="156"/>
      <c r="AR366" s="156"/>
      <c r="AS366" s="140">
        <f t="shared" si="15"/>
        <v>0</v>
      </c>
      <c r="AT366" s="140">
        <f t="shared" si="16"/>
        <v>0</v>
      </c>
      <c r="AU366" s="156"/>
      <c r="AV366" s="140">
        <f t="shared" si="17"/>
        <v>0</v>
      </c>
      <c r="AW366" s="156"/>
      <c r="AX366" s="156"/>
    </row>
    <row r="367" s="209" customFormat="1" customHeight="1" spans="1:50">
      <c r="A367" s="199" t="s">
        <v>5585</v>
      </c>
      <c r="B367" s="199" t="s">
        <v>53</v>
      </c>
      <c r="C367" s="199" t="s">
        <v>5586</v>
      </c>
      <c r="D367" s="199" t="s">
        <v>5587</v>
      </c>
      <c r="E367" s="144" t="s">
        <v>5588</v>
      </c>
      <c r="F367" s="144" t="s">
        <v>5589</v>
      </c>
      <c r="G367" s="144" t="s">
        <v>2219</v>
      </c>
      <c r="H367" s="144" t="s">
        <v>2919</v>
      </c>
      <c r="I367" s="144" t="s">
        <v>5590</v>
      </c>
      <c r="J367" s="144" t="s">
        <v>2545</v>
      </c>
      <c r="K367" s="144" t="s">
        <v>5591</v>
      </c>
      <c r="L367" s="144" t="s">
        <v>5592</v>
      </c>
      <c r="M367" s="144" t="s">
        <v>5593</v>
      </c>
      <c r="N367" s="144" t="s">
        <v>5594</v>
      </c>
      <c r="O367" s="144" t="s">
        <v>5595</v>
      </c>
      <c r="P367" s="144" t="s">
        <v>5596</v>
      </c>
      <c r="Q367" s="144" t="s">
        <v>4088</v>
      </c>
      <c r="R367" s="144" t="s">
        <v>3150</v>
      </c>
      <c r="S367" s="144" t="s">
        <v>4829</v>
      </c>
      <c r="T367" s="142" t="s">
        <v>5597</v>
      </c>
      <c r="U367" s="144" t="s">
        <v>5094</v>
      </c>
      <c r="V367" s="143"/>
      <c r="W367" s="143"/>
      <c r="X367" s="144" t="s">
        <v>5598</v>
      </c>
      <c r="Y367" s="144" t="s">
        <v>3275</v>
      </c>
      <c r="Z367" s="144" t="s">
        <v>850</v>
      </c>
      <c r="AA367" s="156"/>
      <c r="AB367" s="156"/>
      <c r="AC367" s="156"/>
      <c r="AD367" s="156"/>
      <c r="AE367" s="156"/>
      <c r="AF367" s="156"/>
      <c r="AG367" s="156"/>
      <c r="AH367" s="156"/>
      <c r="AI367" s="156"/>
      <c r="AJ367" s="156"/>
      <c r="AK367" s="156"/>
      <c r="AL367" s="156"/>
      <c r="AM367" s="156"/>
      <c r="AN367" s="156"/>
      <c r="AO367" s="156"/>
      <c r="AP367" s="156"/>
      <c r="AQ367" s="156"/>
      <c r="AR367" s="156"/>
      <c r="AS367" s="140">
        <f t="shared" si="15"/>
        <v>0</v>
      </c>
      <c r="AT367" s="140">
        <f t="shared" si="16"/>
        <v>2</v>
      </c>
      <c r="AU367" s="156"/>
      <c r="AV367" s="140">
        <f t="shared" si="17"/>
        <v>0</v>
      </c>
      <c r="AW367" s="156"/>
      <c r="AX367" s="156"/>
    </row>
    <row r="368" s="209" customFormat="1" customHeight="1" spans="1:50">
      <c r="A368" s="199" t="s">
        <v>5599</v>
      </c>
      <c r="B368" s="199" t="s">
        <v>53</v>
      </c>
      <c r="C368" s="199" t="s">
        <v>5586</v>
      </c>
      <c r="D368" s="199" t="s">
        <v>5587</v>
      </c>
      <c r="E368" s="144" t="s">
        <v>5600</v>
      </c>
      <c r="F368" s="144" t="s">
        <v>3863</v>
      </c>
      <c r="G368" s="144" t="s">
        <v>5601</v>
      </c>
      <c r="H368" s="144" t="s">
        <v>5602</v>
      </c>
      <c r="I368" s="144" t="s">
        <v>3820</v>
      </c>
      <c r="J368" s="144" t="s">
        <v>1931</v>
      </c>
      <c r="K368" s="144" t="s">
        <v>5515</v>
      </c>
      <c r="L368" s="144" t="s">
        <v>2871</v>
      </c>
      <c r="M368" s="144" t="s">
        <v>5603</v>
      </c>
      <c r="N368" s="143"/>
      <c r="O368" s="143"/>
      <c r="P368" s="143"/>
      <c r="Q368" s="144" t="s">
        <v>5604</v>
      </c>
      <c r="R368" s="144" t="s">
        <v>450</v>
      </c>
      <c r="S368" s="144" t="s">
        <v>3927</v>
      </c>
      <c r="T368" s="144" t="s">
        <v>3867</v>
      </c>
      <c r="U368" s="144" t="s">
        <v>2861</v>
      </c>
      <c r="V368" s="144" t="s">
        <v>3859</v>
      </c>
      <c r="W368" s="144" t="s">
        <v>309</v>
      </c>
      <c r="X368" s="143"/>
      <c r="Y368" s="143"/>
      <c r="Z368" s="143"/>
      <c r="AA368" s="156"/>
      <c r="AB368" s="156"/>
      <c r="AC368" s="156"/>
      <c r="AD368" s="156"/>
      <c r="AE368" s="156"/>
      <c r="AF368" s="156"/>
      <c r="AG368" s="156"/>
      <c r="AH368" s="156"/>
      <c r="AI368" s="156"/>
      <c r="AJ368" s="156"/>
      <c r="AK368" s="156"/>
      <c r="AL368" s="156"/>
      <c r="AM368" s="156"/>
      <c r="AN368" s="156"/>
      <c r="AO368" s="156"/>
      <c r="AP368" s="156"/>
      <c r="AQ368" s="156"/>
      <c r="AR368" s="156"/>
      <c r="AS368" s="140">
        <f t="shared" si="15"/>
        <v>0</v>
      </c>
      <c r="AT368" s="140">
        <f t="shared" si="16"/>
        <v>0</v>
      </c>
      <c r="AU368" s="156"/>
      <c r="AV368" s="140">
        <f t="shared" si="17"/>
        <v>0</v>
      </c>
      <c r="AW368" s="156"/>
      <c r="AX368" s="156"/>
    </row>
    <row r="369" s="209" customFormat="1" customHeight="1" spans="1:50">
      <c r="A369" s="199" t="s">
        <v>5605</v>
      </c>
      <c r="B369" s="199" t="s">
        <v>53</v>
      </c>
      <c r="C369" s="199" t="s">
        <v>5586</v>
      </c>
      <c r="D369" s="199" t="s">
        <v>5552</v>
      </c>
      <c r="E369" s="144" t="s">
        <v>5606</v>
      </c>
      <c r="F369" s="144" t="s">
        <v>2915</v>
      </c>
      <c r="G369" s="144" t="s">
        <v>5607</v>
      </c>
      <c r="H369" s="144" t="s">
        <v>5598</v>
      </c>
      <c r="I369" s="144" t="s">
        <v>5608</v>
      </c>
      <c r="J369" s="144" t="s">
        <v>5609</v>
      </c>
      <c r="K369" s="144" t="s">
        <v>3745</v>
      </c>
      <c r="L369" s="144" t="s">
        <v>5504</v>
      </c>
      <c r="M369" s="144" t="s">
        <v>3456</v>
      </c>
      <c r="N369" s="144" t="s">
        <v>5610</v>
      </c>
      <c r="O369" s="144" t="s">
        <v>5611</v>
      </c>
      <c r="P369" s="144" t="s">
        <v>4012</v>
      </c>
      <c r="Q369" s="144" t="s">
        <v>5612</v>
      </c>
      <c r="R369" s="144" t="s">
        <v>4783</v>
      </c>
      <c r="S369" s="144" t="s">
        <v>5613</v>
      </c>
      <c r="T369" s="144" t="s">
        <v>5614</v>
      </c>
      <c r="U369" s="144" t="s">
        <v>5615</v>
      </c>
      <c r="V369" s="144" t="s">
        <v>2540</v>
      </c>
      <c r="W369" s="144" t="s">
        <v>5616</v>
      </c>
      <c r="X369" s="144" t="s">
        <v>1805</v>
      </c>
      <c r="Y369" s="144" t="s">
        <v>5592</v>
      </c>
      <c r="Z369" s="144" t="s">
        <v>5185</v>
      </c>
      <c r="AA369" s="156"/>
      <c r="AB369" s="156"/>
      <c r="AC369" s="156"/>
      <c r="AD369" s="156"/>
      <c r="AE369" s="156"/>
      <c r="AF369" s="156"/>
      <c r="AG369" s="156"/>
      <c r="AH369" s="156"/>
      <c r="AI369" s="156"/>
      <c r="AJ369" s="156"/>
      <c r="AK369" s="156"/>
      <c r="AL369" s="156"/>
      <c r="AM369" s="156"/>
      <c r="AN369" s="156"/>
      <c r="AO369" s="156"/>
      <c r="AP369" s="156"/>
      <c r="AQ369" s="156"/>
      <c r="AR369" s="156"/>
      <c r="AS369" s="140">
        <f t="shared" si="15"/>
        <v>1</v>
      </c>
      <c r="AT369" s="140">
        <f t="shared" si="16"/>
        <v>4</v>
      </c>
      <c r="AU369" s="156"/>
      <c r="AV369" s="140">
        <f t="shared" si="17"/>
        <v>0</v>
      </c>
      <c r="AW369" s="156"/>
      <c r="AX369" s="156"/>
    </row>
    <row r="370" s="209" customFormat="1" customHeight="1" spans="1:50">
      <c r="A370" s="199" t="s">
        <v>5617</v>
      </c>
      <c r="B370" s="199" t="s">
        <v>53</v>
      </c>
      <c r="C370" s="199" t="s">
        <v>5586</v>
      </c>
      <c r="D370" s="199" t="s">
        <v>5618</v>
      </c>
      <c r="E370" s="143" t="s">
        <v>151</v>
      </c>
      <c r="F370" s="144" t="s">
        <v>2303</v>
      </c>
      <c r="G370" s="144" t="s">
        <v>4821</v>
      </c>
      <c r="H370" s="143" t="s">
        <v>5619</v>
      </c>
      <c r="I370" s="143"/>
      <c r="J370" s="143"/>
      <c r="K370" s="143"/>
      <c r="L370" s="144" t="s">
        <v>4361</v>
      </c>
      <c r="M370" s="144" t="s">
        <v>5620</v>
      </c>
      <c r="N370" s="144" t="s">
        <v>439</v>
      </c>
      <c r="O370" s="144" t="s">
        <v>5621</v>
      </c>
      <c r="P370" s="144" t="s">
        <v>2338</v>
      </c>
      <c r="Q370" s="144" t="s">
        <v>3329</v>
      </c>
      <c r="R370" s="144" t="s">
        <v>5622</v>
      </c>
      <c r="S370" s="143" t="s">
        <v>5623</v>
      </c>
      <c r="T370" s="144" t="s">
        <v>5624</v>
      </c>
      <c r="U370" s="144" t="s">
        <v>2389</v>
      </c>
      <c r="V370" s="144" t="s">
        <v>3586</v>
      </c>
      <c r="W370" s="144" t="s">
        <v>5625</v>
      </c>
      <c r="X370" s="144" t="s">
        <v>83</v>
      </c>
      <c r="Y370" s="143" t="s">
        <v>1955</v>
      </c>
      <c r="Z370" s="144" t="s">
        <v>5626</v>
      </c>
      <c r="AA370" s="156"/>
      <c r="AB370" s="156"/>
      <c r="AC370" s="156"/>
      <c r="AD370" s="156"/>
      <c r="AE370" s="156"/>
      <c r="AF370" s="156"/>
      <c r="AG370" s="156"/>
      <c r="AH370" s="156"/>
      <c r="AI370" s="156"/>
      <c r="AJ370" s="156"/>
      <c r="AK370" s="156"/>
      <c r="AL370" s="156"/>
      <c r="AM370" s="156"/>
      <c r="AN370" s="156"/>
      <c r="AO370" s="156"/>
      <c r="AP370" s="156"/>
      <c r="AQ370" s="156"/>
      <c r="AR370" s="156"/>
      <c r="AS370" s="140">
        <f t="shared" si="15"/>
        <v>3</v>
      </c>
      <c r="AT370" s="140">
        <f t="shared" si="16"/>
        <v>10</v>
      </c>
      <c r="AU370" s="156"/>
      <c r="AV370" s="140">
        <f t="shared" si="17"/>
        <v>0</v>
      </c>
      <c r="AW370" s="156"/>
      <c r="AX370" s="156"/>
    </row>
    <row r="371" s="209" customFormat="1" customHeight="1" spans="1:50">
      <c r="A371" s="199" t="s">
        <v>5627</v>
      </c>
      <c r="B371" s="199" t="s">
        <v>53</v>
      </c>
      <c r="C371" s="199" t="s">
        <v>5586</v>
      </c>
      <c r="D371" s="199" t="s">
        <v>5514</v>
      </c>
      <c r="E371" s="142" t="s">
        <v>5628</v>
      </c>
      <c r="F371" s="143" t="s">
        <v>847</v>
      </c>
      <c r="G371" s="144" t="s">
        <v>5629</v>
      </c>
      <c r="H371" s="144" t="s">
        <v>2016</v>
      </c>
      <c r="I371" s="144" t="s">
        <v>5630</v>
      </c>
      <c r="J371" s="144" t="s">
        <v>5631</v>
      </c>
      <c r="K371" s="143" t="s">
        <v>3234</v>
      </c>
      <c r="L371" s="144" t="s">
        <v>5632</v>
      </c>
      <c r="M371" s="144" t="s">
        <v>5633</v>
      </c>
      <c r="N371" s="144" t="s">
        <v>5634</v>
      </c>
      <c r="O371" s="144" t="s">
        <v>5635</v>
      </c>
      <c r="P371" s="144" t="s">
        <v>4960</v>
      </c>
      <c r="Q371" s="144" t="s">
        <v>5636</v>
      </c>
      <c r="R371" s="144" t="s">
        <v>5637</v>
      </c>
      <c r="S371" s="144" t="s">
        <v>5638</v>
      </c>
      <c r="T371" s="144" t="s">
        <v>5639</v>
      </c>
      <c r="U371" s="142" t="s">
        <v>2142</v>
      </c>
      <c r="V371" s="144" t="s">
        <v>5640</v>
      </c>
      <c r="W371" s="144" t="s">
        <v>153</v>
      </c>
      <c r="X371" s="144" t="s">
        <v>153</v>
      </c>
      <c r="Y371" s="144" t="s">
        <v>438</v>
      </c>
      <c r="Z371" s="144" t="s">
        <v>277</v>
      </c>
      <c r="AA371" s="156"/>
      <c r="AB371" s="156"/>
      <c r="AC371" s="156"/>
      <c r="AD371" s="156"/>
      <c r="AE371" s="156"/>
      <c r="AF371" s="156"/>
      <c r="AG371" s="156"/>
      <c r="AH371" s="156"/>
      <c r="AI371" s="156"/>
      <c r="AJ371" s="156"/>
      <c r="AK371" s="156"/>
      <c r="AL371" s="156"/>
      <c r="AM371" s="156"/>
      <c r="AN371" s="156"/>
      <c r="AO371" s="156"/>
      <c r="AP371" s="156"/>
      <c r="AQ371" s="156"/>
      <c r="AR371" s="156"/>
      <c r="AS371" s="140">
        <f t="shared" si="15"/>
        <v>2</v>
      </c>
      <c r="AT371" s="140">
        <f t="shared" si="16"/>
        <v>3</v>
      </c>
      <c r="AU371" s="156"/>
      <c r="AV371" s="140">
        <f t="shared" si="17"/>
        <v>0</v>
      </c>
      <c r="AW371" s="156"/>
      <c r="AX371" s="156"/>
    </row>
    <row r="372" s="209" customFormat="1" customHeight="1" spans="1:50">
      <c r="A372" s="199" t="s">
        <v>5641</v>
      </c>
      <c r="B372" s="199" t="s">
        <v>53</v>
      </c>
      <c r="C372" s="199" t="s">
        <v>5586</v>
      </c>
      <c r="D372" s="199" t="s">
        <v>5642</v>
      </c>
      <c r="E372" s="144" t="s">
        <v>5643</v>
      </c>
      <c r="F372" s="144" t="s">
        <v>4590</v>
      </c>
      <c r="G372" s="144" t="s">
        <v>5644</v>
      </c>
      <c r="H372" s="144" t="s">
        <v>5645</v>
      </c>
      <c r="I372" s="144" t="s">
        <v>3814</v>
      </c>
      <c r="J372" s="144" t="s">
        <v>5631</v>
      </c>
      <c r="K372" s="144" t="s">
        <v>5646</v>
      </c>
      <c r="L372" s="144" t="s">
        <v>736</v>
      </c>
      <c r="M372" s="144" t="s">
        <v>5647</v>
      </c>
      <c r="N372" s="144" t="s">
        <v>5648</v>
      </c>
      <c r="O372" s="144" t="s">
        <v>2331</v>
      </c>
      <c r="P372" s="144" t="s">
        <v>5649</v>
      </c>
      <c r="Q372" s="144" t="s">
        <v>5650</v>
      </c>
      <c r="R372" s="144" t="s">
        <v>5651</v>
      </c>
      <c r="S372" s="144" t="s">
        <v>5652</v>
      </c>
      <c r="T372" s="144" t="s">
        <v>5653</v>
      </c>
      <c r="U372" s="144" t="s">
        <v>5654</v>
      </c>
      <c r="V372" s="144" t="s">
        <v>5655</v>
      </c>
      <c r="W372" s="144" t="s">
        <v>5656</v>
      </c>
      <c r="X372" s="141"/>
      <c r="Y372" s="141"/>
      <c r="Z372" s="141"/>
      <c r="AA372" s="156"/>
      <c r="AB372" s="156"/>
      <c r="AC372" s="156"/>
      <c r="AD372" s="156"/>
      <c r="AE372" s="156"/>
      <c r="AF372" s="156"/>
      <c r="AG372" s="156"/>
      <c r="AH372" s="156"/>
      <c r="AI372" s="156"/>
      <c r="AJ372" s="156"/>
      <c r="AK372" s="156"/>
      <c r="AL372" s="156"/>
      <c r="AM372" s="156"/>
      <c r="AN372" s="156"/>
      <c r="AO372" s="156"/>
      <c r="AP372" s="156"/>
      <c r="AQ372" s="156"/>
      <c r="AR372" s="156"/>
      <c r="AS372" s="140">
        <f t="shared" si="15"/>
        <v>3</v>
      </c>
      <c r="AT372" s="140">
        <f t="shared" si="16"/>
        <v>10</v>
      </c>
      <c r="AU372" s="156"/>
      <c r="AV372" s="140">
        <f t="shared" si="17"/>
        <v>0</v>
      </c>
      <c r="AW372" s="156"/>
      <c r="AX372" s="156"/>
    </row>
    <row r="373" s="209" customFormat="1" customHeight="1" spans="1:50">
      <c r="A373" s="199" t="s">
        <v>5657</v>
      </c>
      <c r="B373" s="233" t="str">
        <f>VLOOKUP(A373,[1]Sheet1!$A:$B,2,0)</f>
        <v>上海嵩视文化传播有限公司</v>
      </c>
      <c r="C373" s="233" t="str">
        <f>VLOOKUP(A373,[1]Sheet1!$A:$C,3,0)</f>
        <v>嵩视</v>
      </c>
      <c r="D373" s="233" t="str">
        <f>VLOOKUP(A373,[1]Sheet1!$A:$F,6,0)</f>
        <v>PHP开发工程师</v>
      </c>
      <c r="E373" s="234"/>
      <c r="F373" s="234"/>
      <c r="G373" s="234"/>
      <c r="H373" s="234"/>
      <c r="I373" s="234"/>
      <c r="J373" s="234"/>
      <c r="K373" s="234"/>
      <c r="L373" s="234"/>
      <c r="M373" s="234"/>
      <c r="N373" s="234"/>
      <c r="O373" s="234"/>
      <c r="P373" s="234"/>
      <c r="Q373" s="234"/>
      <c r="R373" s="234"/>
      <c r="S373" s="234"/>
      <c r="T373" s="234"/>
      <c r="U373" s="234"/>
      <c r="V373" s="234"/>
      <c r="W373" s="234"/>
      <c r="X373" s="234"/>
      <c r="Y373" s="234"/>
      <c r="Z373" s="234"/>
      <c r="AA373" s="156"/>
      <c r="AB373" s="156"/>
      <c r="AC373" s="156"/>
      <c r="AD373" s="156"/>
      <c r="AE373" s="156"/>
      <c r="AF373" s="156"/>
      <c r="AG373" s="156"/>
      <c r="AH373" s="156"/>
      <c r="AI373" s="156"/>
      <c r="AJ373" s="156"/>
      <c r="AK373" s="156"/>
      <c r="AL373" s="156"/>
      <c r="AM373" s="156"/>
      <c r="AN373" s="156"/>
      <c r="AO373" s="156"/>
      <c r="AP373" s="156"/>
      <c r="AQ373" s="156"/>
      <c r="AR373" s="156"/>
      <c r="AS373" s="140">
        <f t="shared" si="15"/>
        <v>0</v>
      </c>
      <c r="AT373" s="140">
        <f t="shared" si="16"/>
        <v>0</v>
      </c>
      <c r="AU373" s="156"/>
      <c r="AV373" s="140">
        <f t="shared" si="17"/>
        <v>0</v>
      </c>
      <c r="AW373" s="156"/>
      <c r="AX373" s="156"/>
    </row>
    <row r="374" s="209" customFormat="1" customHeight="1" spans="1:50">
      <c r="A374" s="199" t="s">
        <v>5658</v>
      </c>
      <c r="B374" s="233" t="str">
        <f>VLOOKUP(A374,[1]Sheet1!$A:$B,2,0)</f>
        <v>上海嵩视文化传播有限公司</v>
      </c>
      <c r="C374" s="233" t="str">
        <f>VLOOKUP(A374,[1]Sheet1!$A:$C,3,0)</f>
        <v>嵩视</v>
      </c>
      <c r="D374" s="233" t="str">
        <f>VLOOKUP(A374,[1]Sheet1!$A:$F,6,0)</f>
        <v>C++开发工程师</v>
      </c>
      <c r="E374" s="234"/>
      <c r="F374" s="234"/>
      <c r="G374" s="234"/>
      <c r="H374" s="234"/>
      <c r="I374" s="234"/>
      <c r="J374" s="234"/>
      <c r="K374" s="234"/>
      <c r="L374" s="234"/>
      <c r="M374" s="234"/>
      <c r="N374" s="234"/>
      <c r="O374" s="234"/>
      <c r="P374" s="234"/>
      <c r="Q374" s="234"/>
      <c r="R374" s="234"/>
      <c r="S374" s="234"/>
      <c r="T374" s="234"/>
      <c r="U374" s="234"/>
      <c r="V374" s="234"/>
      <c r="W374" s="234"/>
      <c r="X374" s="234"/>
      <c r="Y374" s="234"/>
      <c r="Z374" s="234"/>
      <c r="AA374" s="156"/>
      <c r="AB374" s="156"/>
      <c r="AC374" s="156"/>
      <c r="AD374" s="156"/>
      <c r="AE374" s="156"/>
      <c r="AF374" s="156"/>
      <c r="AG374" s="156"/>
      <c r="AH374" s="156"/>
      <c r="AI374" s="156"/>
      <c r="AJ374" s="156"/>
      <c r="AK374" s="156"/>
      <c r="AL374" s="156"/>
      <c r="AM374" s="156"/>
      <c r="AN374" s="156"/>
      <c r="AO374" s="156"/>
      <c r="AP374" s="156"/>
      <c r="AQ374" s="156"/>
      <c r="AR374" s="156"/>
      <c r="AS374" s="140">
        <f t="shared" si="15"/>
        <v>0</v>
      </c>
      <c r="AT374" s="140">
        <f t="shared" si="16"/>
        <v>0</v>
      </c>
      <c r="AU374" s="156"/>
      <c r="AV374" s="140">
        <f t="shared" si="17"/>
        <v>0</v>
      </c>
      <c r="AW374" s="156"/>
      <c r="AX374" s="156"/>
    </row>
    <row r="375" s="209" customFormat="1" customHeight="1" spans="1:50">
      <c r="A375" s="199" t="s">
        <v>5661</v>
      </c>
      <c r="B375" s="199" t="s">
        <v>53</v>
      </c>
      <c r="C375" s="199" t="s">
        <v>5662</v>
      </c>
      <c r="D375" s="199" t="s">
        <v>5663</v>
      </c>
      <c r="E375" s="144" t="s">
        <v>3443</v>
      </c>
      <c r="F375" s="144" t="s">
        <v>4776</v>
      </c>
      <c r="G375" s="144" t="s">
        <v>5664</v>
      </c>
      <c r="H375" s="144" t="s">
        <v>5665</v>
      </c>
      <c r="I375" s="144" t="s">
        <v>952</v>
      </c>
      <c r="J375" s="144" t="s">
        <v>5666</v>
      </c>
      <c r="K375" s="144" t="s">
        <v>5667</v>
      </c>
      <c r="L375" s="144" t="s">
        <v>5668</v>
      </c>
      <c r="M375" s="144" t="s">
        <v>5669</v>
      </c>
      <c r="N375" s="144" t="s">
        <v>5670</v>
      </c>
      <c r="O375" s="144" t="s">
        <v>1907</v>
      </c>
      <c r="P375" s="143" t="s">
        <v>347</v>
      </c>
      <c r="Q375" s="144" t="s">
        <v>3928</v>
      </c>
      <c r="R375" s="144" t="s">
        <v>5671</v>
      </c>
      <c r="S375" s="144" t="s">
        <v>5672</v>
      </c>
      <c r="T375" s="144" t="s">
        <v>5673</v>
      </c>
      <c r="U375" s="144" t="s">
        <v>3392</v>
      </c>
      <c r="V375" s="144" t="s">
        <v>5674</v>
      </c>
      <c r="W375" s="144" t="s">
        <v>5675</v>
      </c>
      <c r="X375" s="144" t="s">
        <v>5676</v>
      </c>
      <c r="Y375" s="144" t="s">
        <v>5677</v>
      </c>
      <c r="Z375" s="144" t="s">
        <v>5678</v>
      </c>
      <c r="AA375" s="156"/>
      <c r="AB375" s="156"/>
      <c r="AC375" s="156"/>
      <c r="AD375" s="156"/>
      <c r="AE375" s="156"/>
      <c r="AF375" s="156"/>
      <c r="AG375" s="156"/>
      <c r="AH375" s="156"/>
      <c r="AI375" s="156"/>
      <c r="AJ375" s="156"/>
      <c r="AK375" s="156"/>
      <c r="AL375" s="156"/>
      <c r="AM375" s="156"/>
      <c r="AN375" s="156"/>
      <c r="AO375" s="156"/>
      <c r="AP375" s="156"/>
      <c r="AQ375" s="156"/>
      <c r="AR375" s="156"/>
      <c r="AS375" s="140">
        <f t="shared" si="15"/>
        <v>0</v>
      </c>
      <c r="AT375" s="140">
        <f t="shared" si="16"/>
        <v>2</v>
      </c>
      <c r="AU375" s="156"/>
      <c r="AV375" s="140">
        <f t="shared" si="17"/>
        <v>0</v>
      </c>
      <c r="AW375" s="156"/>
      <c r="AX375" s="156"/>
    </row>
    <row r="376" s="209" customFormat="1" customHeight="1" spans="1:50">
      <c r="A376" s="199" t="s">
        <v>5679</v>
      </c>
      <c r="B376" s="199" t="s">
        <v>53</v>
      </c>
      <c r="C376" s="199" t="s">
        <v>5680</v>
      </c>
      <c r="D376" s="199" t="s">
        <v>5681</v>
      </c>
      <c r="E376" s="143" t="s">
        <v>3730</v>
      </c>
      <c r="F376" s="143" t="s">
        <v>3049</v>
      </c>
      <c r="G376" s="143" t="s">
        <v>5682</v>
      </c>
      <c r="H376" s="144" t="s">
        <v>5683</v>
      </c>
      <c r="I376" s="144" t="s">
        <v>5684</v>
      </c>
      <c r="J376" s="212" t="s">
        <v>5685</v>
      </c>
      <c r="K376" s="144" t="s">
        <v>5686</v>
      </c>
      <c r="L376" s="144" t="s">
        <v>5687</v>
      </c>
      <c r="M376" s="143" t="s">
        <v>5688</v>
      </c>
      <c r="N376" s="144" t="s">
        <v>5689</v>
      </c>
      <c r="O376" s="144" t="s">
        <v>5690</v>
      </c>
      <c r="P376" s="212" t="s">
        <v>5691</v>
      </c>
      <c r="Q376" s="144" t="s">
        <v>5692</v>
      </c>
      <c r="R376" s="212" t="s">
        <v>5693</v>
      </c>
      <c r="S376" s="142" t="s">
        <v>5694</v>
      </c>
      <c r="T376" s="212" t="s">
        <v>5695</v>
      </c>
      <c r="U376" s="142" t="s">
        <v>5696</v>
      </c>
      <c r="V376" s="144" t="s">
        <v>5697</v>
      </c>
      <c r="W376" s="144" t="s">
        <v>5698</v>
      </c>
      <c r="X376" s="144" t="s">
        <v>5699</v>
      </c>
      <c r="Y376" s="212" t="s">
        <v>5700</v>
      </c>
      <c r="Z376" s="144" t="s">
        <v>5701</v>
      </c>
      <c r="AA376" s="156"/>
      <c r="AB376" s="156"/>
      <c r="AC376" s="156"/>
      <c r="AD376" s="156"/>
      <c r="AE376" s="156"/>
      <c r="AF376" s="156"/>
      <c r="AG376" s="156"/>
      <c r="AH376" s="156"/>
      <c r="AI376" s="156"/>
      <c r="AJ376" s="156"/>
      <c r="AK376" s="156"/>
      <c r="AL376" s="156"/>
      <c r="AM376" s="156"/>
      <c r="AN376" s="156"/>
      <c r="AO376" s="156"/>
      <c r="AP376" s="156"/>
      <c r="AQ376" s="156"/>
      <c r="AR376" s="156"/>
      <c r="AS376" s="140">
        <f t="shared" si="15"/>
        <v>2</v>
      </c>
      <c r="AT376" s="140">
        <f t="shared" si="16"/>
        <v>2</v>
      </c>
      <c r="AU376" s="156"/>
      <c r="AV376" s="140">
        <f t="shared" si="17"/>
        <v>0</v>
      </c>
      <c r="AW376" s="156"/>
      <c r="AX376" s="156"/>
    </row>
    <row r="377" s="209" customFormat="1" customHeight="1" spans="1:50">
      <c r="A377" s="199" t="s">
        <v>5702</v>
      </c>
      <c r="B377" s="199" t="s">
        <v>53</v>
      </c>
      <c r="C377" s="199" t="s">
        <v>5703</v>
      </c>
      <c r="D377" s="199" t="s">
        <v>5704</v>
      </c>
      <c r="E377" s="144" t="s">
        <v>1837</v>
      </c>
      <c r="F377" s="144" t="s">
        <v>3727</v>
      </c>
      <c r="G377" s="144" t="s">
        <v>528</v>
      </c>
      <c r="H377" s="144" t="s">
        <v>5705</v>
      </c>
      <c r="I377" s="144" t="s">
        <v>5706</v>
      </c>
      <c r="J377" s="144" t="s">
        <v>5707</v>
      </c>
      <c r="K377" s="144" t="s">
        <v>583</v>
      </c>
      <c r="L377" s="144" t="s">
        <v>1647</v>
      </c>
      <c r="M377" s="144" t="s">
        <v>1838</v>
      </c>
      <c r="N377" s="144" t="s">
        <v>5434</v>
      </c>
      <c r="O377" s="144" t="s">
        <v>2819</v>
      </c>
      <c r="P377" s="144" t="s">
        <v>5708</v>
      </c>
      <c r="Q377" s="144" t="s">
        <v>5709</v>
      </c>
      <c r="R377" s="144" t="s">
        <v>5710</v>
      </c>
      <c r="S377" s="144" t="s">
        <v>5711</v>
      </c>
      <c r="T377" s="144" t="s">
        <v>583</v>
      </c>
      <c r="U377" s="144" t="s">
        <v>5712</v>
      </c>
      <c r="V377" s="144" t="s">
        <v>5164</v>
      </c>
      <c r="W377" s="144" t="s">
        <v>290</v>
      </c>
      <c r="X377" s="144" t="s">
        <v>5713</v>
      </c>
      <c r="Y377" s="144" t="s">
        <v>5714</v>
      </c>
      <c r="Z377" s="144" t="s">
        <v>2871</v>
      </c>
      <c r="AA377" s="156"/>
      <c r="AB377" s="156"/>
      <c r="AC377" s="156"/>
      <c r="AD377" s="156"/>
      <c r="AE377" s="156"/>
      <c r="AF377" s="156"/>
      <c r="AG377" s="156"/>
      <c r="AH377" s="156"/>
      <c r="AI377" s="156"/>
      <c r="AJ377" s="156"/>
      <c r="AK377" s="156"/>
      <c r="AL377" s="156"/>
      <c r="AM377" s="156"/>
      <c r="AN377" s="156"/>
      <c r="AO377" s="156"/>
      <c r="AP377" s="156"/>
      <c r="AQ377" s="156"/>
      <c r="AR377" s="156"/>
      <c r="AS377" s="140">
        <f t="shared" si="15"/>
        <v>0</v>
      </c>
      <c r="AT377" s="140">
        <f t="shared" si="16"/>
        <v>0</v>
      </c>
      <c r="AU377" s="156"/>
      <c r="AV377" s="140">
        <f t="shared" si="17"/>
        <v>0</v>
      </c>
      <c r="AW377" s="156"/>
      <c r="AX377" s="156"/>
    </row>
    <row r="378" s="209" customFormat="1" customHeight="1" spans="1:50">
      <c r="A378" s="199" t="s">
        <v>5715</v>
      </c>
      <c r="B378" s="199" t="s">
        <v>53</v>
      </c>
      <c r="C378" s="199" t="s">
        <v>5716</v>
      </c>
      <c r="D378" s="199" t="s">
        <v>5704</v>
      </c>
      <c r="E378" s="144" t="s">
        <v>4909</v>
      </c>
      <c r="F378" s="144" t="s">
        <v>5717</v>
      </c>
      <c r="G378" s="144" t="s">
        <v>5718</v>
      </c>
      <c r="H378" s="143" t="s">
        <v>159</v>
      </c>
      <c r="I378" s="144" t="s">
        <v>286</v>
      </c>
      <c r="J378" s="144" t="s">
        <v>5719</v>
      </c>
      <c r="K378" s="143" t="s">
        <v>5720</v>
      </c>
      <c r="L378" s="144" t="s">
        <v>1012</v>
      </c>
      <c r="M378" s="144" t="s">
        <v>5721</v>
      </c>
      <c r="N378" s="144" t="s">
        <v>5722</v>
      </c>
      <c r="O378" s="143" t="s">
        <v>878</v>
      </c>
      <c r="P378" s="144" t="s">
        <v>5723</v>
      </c>
      <c r="Q378" s="144" t="s">
        <v>5724</v>
      </c>
      <c r="R378" s="142" t="s">
        <v>5725</v>
      </c>
      <c r="S378" s="144" t="s">
        <v>5726</v>
      </c>
      <c r="T378" s="144" t="s">
        <v>5727</v>
      </c>
      <c r="U378" s="143" t="s">
        <v>5728</v>
      </c>
      <c r="V378" s="144" t="s">
        <v>5676</v>
      </c>
      <c r="W378" s="144" t="s">
        <v>5729</v>
      </c>
      <c r="X378" s="144" t="s">
        <v>177</v>
      </c>
      <c r="Y378" s="144" t="s">
        <v>3931</v>
      </c>
      <c r="Z378" s="144" t="s">
        <v>5565</v>
      </c>
      <c r="AA378" s="156"/>
      <c r="AB378" s="156"/>
      <c r="AC378" s="156"/>
      <c r="AD378" s="156"/>
      <c r="AE378" s="156"/>
      <c r="AF378" s="156"/>
      <c r="AG378" s="156"/>
      <c r="AH378" s="156"/>
      <c r="AI378" s="156"/>
      <c r="AJ378" s="156"/>
      <c r="AK378" s="156"/>
      <c r="AL378" s="156"/>
      <c r="AM378" s="156"/>
      <c r="AN378" s="156"/>
      <c r="AO378" s="156"/>
      <c r="AP378" s="156"/>
      <c r="AQ378" s="156"/>
      <c r="AR378" s="156"/>
      <c r="AS378" s="140">
        <f t="shared" si="15"/>
        <v>2</v>
      </c>
      <c r="AT378" s="140">
        <f t="shared" si="16"/>
        <v>4</v>
      </c>
      <c r="AU378" s="156"/>
      <c r="AV378" s="140">
        <f t="shared" si="17"/>
        <v>0.25</v>
      </c>
      <c r="AW378" s="156"/>
      <c r="AX378" s="156"/>
    </row>
    <row r="379" s="209" customFormat="1" customHeight="1" spans="1:50">
      <c r="A379" s="199" t="s">
        <v>5730</v>
      </c>
      <c r="B379" s="199" t="s">
        <v>53</v>
      </c>
      <c r="C379" s="199" t="s">
        <v>5716</v>
      </c>
      <c r="D379" s="199" t="s">
        <v>5731</v>
      </c>
      <c r="E379" s="144" t="s">
        <v>3017</v>
      </c>
      <c r="F379" s="144" t="s">
        <v>385</v>
      </c>
      <c r="G379" s="144" t="s">
        <v>5732</v>
      </c>
      <c r="H379" s="144" t="s">
        <v>5733</v>
      </c>
      <c r="I379" s="144" t="s">
        <v>5734</v>
      </c>
      <c r="J379" s="144" t="s">
        <v>5735</v>
      </c>
      <c r="K379" s="143"/>
      <c r="L379" s="144" t="s">
        <v>5736</v>
      </c>
      <c r="M379" s="144" t="s">
        <v>5737</v>
      </c>
      <c r="N379" s="144" t="s">
        <v>5738</v>
      </c>
      <c r="O379" s="144" t="s">
        <v>5739</v>
      </c>
      <c r="P379" s="155" t="s">
        <v>97</v>
      </c>
      <c r="Q379" s="144" t="s">
        <v>2218</v>
      </c>
      <c r="R379" s="144" t="s">
        <v>5740</v>
      </c>
      <c r="S379" s="144" t="s">
        <v>5741</v>
      </c>
      <c r="T379" s="143"/>
      <c r="U379" s="144" t="s">
        <v>2458</v>
      </c>
      <c r="V379" s="143"/>
      <c r="W379" s="143"/>
      <c r="X379" s="143"/>
      <c r="Y379" s="143"/>
      <c r="Z379" s="143"/>
      <c r="AA379" s="156"/>
      <c r="AB379" s="156"/>
      <c r="AC379" s="156"/>
      <c r="AD379" s="156"/>
      <c r="AE379" s="156"/>
      <c r="AF379" s="156"/>
      <c r="AG379" s="156"/>
      <c r="AH379" s="156"/>
      <c r="AI379" s="156"/>
      <c r="AJ379" s="156"/>
      <c r="AK379" s="156"/>
      <c r="AL379" s="156"/>
      <c r="AM379" s="156"/>
      <c r="AN379" s="156"/>
      <c r="AO379" s="156"/>
      <c r="AP379" s="156"/>
      <c r="AQ379" s="156"/>
      <c r="AR379" s="156"/>
      <c r="AS379" s="140">
        <f t="shared" si="15"/>
        <v>8</v>
      </c>
      <c r="AT379" s="140">
        <f t="shared" si="16"/>
        <v>10</v>
      </c>
      <c r="AU379" s="156"/>
      <c r="AV379" s="140">
        <f t="shared" si="17"/>
        <v>0.125</v>
      </c>
      <c r="AW379" s="156"/>
      <c r="AX379" s="156"/>
    </row>
    <row r="380" s="209" customFormat="1" customHeight="1" spans="1:50">
      <c r="A380" s="199" t="s">
        <v>5742</v>
      </c>
      <c r="B380" s="199" t="s">
        <v>53</v>
      </c>
      <c r="C380" s="199" t="s">
        <v>5716</v>
      </c>
      <c r="D380" s="199" t="s">
        <v>5531</v>
      </c>
      <c r="E380" s="144" t="s">
        <v>1897</v>
      </c>
      <c r="F380" s="144" t="s">
        <v>5743</v>
      </c>
      <c r="G380" s="144" t="s">
        <v>5744</v>
      </c>
      <c r="H380" s="144" t="s">
        <v>176</v>
      </c>
      <c r="I380" s="144" t="s">
        <v>3998</v>
      </c>
      <c r="J380" s="144" t="s">
        <v>5745</v>
      </c>
      <c r="K380" s="144" t="s">
        <v>5746</v>
      </c>
      <c r="L380" s="144" t="s">
        <v>5747</v>
      </c>
      <c r="M380" s="144" t="s">
        <v>5748</v>
      </c>
      <c r="N380" s="144" t="s">
        <v>2334</v>
      </c>
      <c r="O380" s="144" t="s">
        <v>5749</v>
      </c>
      <c r="P380" s="144" t="s">
        <v>5750</v>
      </c>
      <c r="Q380" s="144" t="s">
        <v>4909</v>
      </c>
      <c r="R380" s="144" t="s">
        <v>5751</v>
      </c>
      <c r="S380" s="143" t="s">
        <v>5075</v>
      </c>
      <c r="T380" s="144" t="s">
        <v>5752</v>
      </c>
      <c r="U380" s="144" t="s">
        <v>5753</v>
      </c>
      <c r="V380" s="144" t="s">
        <v>5754</v>
      </c>
      <c r="W380" s="143" t="s">
        <v>5755</v>
      </c>
      <c r="X380" s="144" t="s">
        <v>5756</v>
      </c>
      <c r="Y380" s="143" t="s">
        <v>97</v>
      </c>
      <c r="Z380" s="144" t="s">
        <v>5757</v>
      </c>
      <c r="AA380" s="156"/>
      <c r="AB380" s="156"/>
      <c r="AC380" s="156"/>
      <c r="AD380" s="156"/>
      <c r="AE380" s="156"/>
      <c r="AF380" s="156"/>
      <c r="AG380" s="156"/>
      <c r="AH380" s="156"/>
      <c r="AI380" s="156"/>
      <c r="AJ380" s="156"/>
      <c r="AK380" s="156"/>
      <c r="AL380" s="156"/>
      <c r="AM380" s="156"/>
      <c r="AN380" s="156"/>
      <c r="AO380" s="156"/>
      <c r="AP380" s="156"/>
      <c r="AQ380" s="156"/>
      <c r="AR380" s="156"/>
      <c r="AS380" s="140">
        <f t="shared" si="15"/>
        <v>4</v>
      </c>
      <c r="AT380" s="140">
        <f t="shared" si="16"/>
        <v>5</v>
      </c>
      <c r="AU380" s="156"/>
      <c r="AV380" s="140">
        <f t="shared" si="17"/>
        <v>0</v>
      </c>
      <c r="AW380" s="156"/>
      <c r="AX380" s="156"/>
    </row>
    <row r="381" s="209" customFormat="1" customHeight="1" spans="1:50">
      <c r="A381" s="199" t="s">
        <v>5758</v>
      </c>
      <c r="B381" s="199" t="s">
        <v>53</v>
      </c>
      <c r="C381" s="199" t="s">
        <v>5716</v>
      </c>
      <c r="D381" s="199" t="s">
        <v>5731</v>
      </c>
      <c r="E381" s="144" t="s">
        <v>3954</v>
      </c>
      <c r="F381" s="144" t="s">
        <v>5759</v>
      </c>
      <c r="G381" s="144" t="s">
        <v>5760</v>
      </c>
      <c r="H381" s="143" t="s">
        <v>5761</v>
      </c>
      <c r="I381" s="144" t="s">
        <v>5762</v>
      </c>
      <c r="J381" s="144" t="s">
        <v>5763</v>
      </c>
      <c r="K381" s="144" t="s">
        <v>5764</v>
      </c>
      <c r="L381" s="144" t="s">
        <v>5765</v>
      </c>
      <c r="M381" s="144" t="s">
        <v>5766</v>
      </c>
      <c r="N381" s="143" t="s">
        <v>5767</v>
      </c>
      <c r="O381" s="144" t="s">
        <v>5768</v>
      </c>
      <c r="P381" s="144" t="s">
        <v>5769</v>
      </c>
      <c r="Q381" s="144" t="s">
        <v>5770</v>
      </c>
      <c r="R381" s="144" t="s">
        <v>5771</v>
      </c>
      <c r="S381" s="144" t="s">
        <v>5772</v>
      </c>
      <c r="T381" s="144" t="s">
        <v>5773</v>
      </c>
      <c r="U381" s="143" t="s">
        <v>5774</v>
      </c>
      <c r="V381" s="144" t="s">
        <v>5775</v>
      </c>
      <c r="W381" s="144" t="s">
        <v>5776</v>
      </c>
      <c r="X381" s="144" t="s">
        <v>5777</v>
      </c>
      <c r="Y381" s="144" t="s">
        <v>5778</v>
      </c>
      <c r="Z381" s="143" t="s">
        <v>5779</v>
      </c>
      <c r="AA381" s="156"/>
      <c r="AB381" s="156"/>
      <c r="AC381" s="156"/>
      <c r="AD381" s="156"/>
      <c r="AE381" s="156"/>
      <c r="AF381" s="156"/>
      <c r="AG381" s="156"/>
      <c r="AH381" s="156"/>
      <c r="AI381" s="156"/>
      <c r="AJ381" s="156"/>
      <c r="AK381" s="156"/>
      <c r="AL381" s="156"/>
      <c r="AM381" s="156"/>
      <c r="AN381" s="156"/>
      <c r="AO381" s="156"/>
      <c r="AP381" s="156"/>
      <c r="AQ381" s="156"/>
      <c r="AR381" s="156"/>
      <c r="AS381" s="140">
        <f t="shared" si="15"/>
        <v>1</v>
      </c>
      <c r="AT381" s="140">
        <f t="shared" si="16"/>
        <v>3</v>
      </c>
      <c r="AU381" s="156"/>
      <c r="AV381" s="140">
        <f t="shared" si="17"/>
        <v>0.25</v>
      </c>
      <c r="AW381" s="156"/>
      <c r="AX381" s="156"/>
    </row>
    <row r="382" s="209" customFormat="1" customHeight="1" spans="1:50">
      <c r="A382" s="199" t="s">
        <v>5780</v>
      </c>
      <c r="B382" s="199" t="s">
        <v>53</v>
      </c>
      <c r="C382" s="199" t="s">
        <v>5716</v>
      </c>
      <c r="D382" s="199" t="s">
        <v>5704</v>
      </c>
      <c r="E382" s="144"/>
      <c r="F382" s="144"/>
      <c r="G382" s="144"/>
      <c r="H382" s="144"/>
      <c r="I382" s="144"/>
      <c r="J382" s="144"/>
      <c r="K382" s="144"/>
      <c r="L382" s="144"/>
      <c r="M382" s="144"/>
      <c r="N382" s="144"/>
      <c r="O382" s="144"/>
      <c r="P382" s="144"/>
      <c r="Q382" s="144"/>
      <c r="R382" s="144"/>
      <c r="S382" s="144"/>
      <c r="T382" s="144"/>
      <c r="U382" s="144"/>
      <c r="V382" s="144"/>
      <c r="W382" s="155" t="s">
        <v>5781</v>
      </c>
      <c r="X382" s="144" t="s">
        <v>936</v>
      </c>
      <c r="Y382" s="144" t="s">
        <v>5782</v>
      </c>
      <c r="Z382" s="144" t="s">
        <v>5564</v>
      </c>
      <c r="AA382" s="156"/>
      <c r="AB382" s="156"/>
      <c r="AC382" s="156"/>
      <c r="AD382" s="156"/>
      <c r="AE382" s="156"/>
      <c r="AF382" s="156"/>
      <c r="AG382" s="156"/>
      <c r="AH382" s="156"/>
      <c r="AI382" s="156"/>
      <c r="AJ382" s="156"/>
      <c r="AK382" s="156"/>
      <c r="AL382" s="156"/>
      <c r="AM382" s="156"/>
      <c r="AN382" s="156"/>
      <c r="AO382" s="156"/>
      <c r="AP382" s="156"/>
      <c r="AQ382" s="156"/>
      <c r="AR382" s="156"/>
      <c r="AS382" s="140">
        <f t="shared" si="15"/>
        <v>0</v>
      </c>
      <c r="AT382" s="140">
        <f t="shared" si="16"/>
        <v>0</v>
      </c>
      <c r="AU382" s="156"/>
      <c r="AV382" s="140">
        <f t="shared" si="17"/>
        <v>0</v>
      </c>
      <c r="AW382" s="156"/>
      <c r="AX382" s="156"/>
    </row>
    <row r="383" s="209" customFormat="1" customHeight="1" spans="1:50">
      <c r="A383" s="199" t="s">
        <v>5783</v>
      </c>
      <c r="B383" s="199" t="s">
        <v>53</v>
      </c>
      <c r="C383" s="199" t="s">
        <v>5716</v>
      </c>
      <c r="D383" s="199" t="s">
        <v>5704</v>
      </c>
      <c r="E383" s="144" t="s">
        <v>5784</v>
      </c>
      <c r="F383" s="144" t="s">
        <v>497</v>
      </c>
      <c r="G383" s="143" t="s">
        <v>216</v>
      </c>
      <c r="H383" s="144" t="s">
        <v>4973</v>
      </c>
      <c r="I383" s="144" t="s">
        <v>956</v>
      </c>
      <c r="J383" s="143" t="s">
        <v>2006</v>
      </c>
      <c r="K383" s="144" t="s">
        <v>2125</v>
      </c>
      <c r="L383" s="144" t="s">
        <v>5785</v>
      </c>
      <c r="M383" s="144" t="s">
        <v>5786</v>
      </c>
      <c r="N383" s="144" t="s">
        <v>4594</v>
      </c>
      <c r="O383" s="144" t="s">
        <v>4616</v>
      </c>
      <c r="P383" s="144" t="s">
        <v>5787</v>
      </c>
      <c r="Q383" s="144" t="s">
        <v>5788</v>
      </c>
      <c r="R383" s="143" t="s">
        <v>2030</v>
      </c>
      <c r="S383" s="142" t="s">
        <v>5789</v>
      </c>
      <c r="T383" s="144" t="s">
        <v>704</v>
      </c>
      <c r="U383" s="144" t="s">
        <v>925</v>
      </c>
      <c r="V383" s="144" t="s">
        <v>5790</v>
      </c>
      <c r="W383" s="144" t="s">
        <v>1140</v>
      </c>
      <c r="X383" s="144" t="s">
        <v>5791</v>
      </c>
      <c r="Y383" s="142" t="s">
        <v>327</v>
      </c>
      <c r="Z383" s="142" t="s">
        <v>845</v>
      </c>
      <c r="AA383" s="156"/>
      <c r="AB383" s="156"/>
      <c r="AC383" s="156"/>
      <c r="AD383" s="156"/>
      <c r="AE383" s="156"/>
      <c r="AF383" s="156"/>
      <c r="AG383" s="156"/>
      <c r="AH383" s="156"/>
      <c r="AI383" s="156"/>
      <c r="AJ383" s="156"/>
      <c r="AK383" s="156"/>
      <c r="AL383" s="156"/>
      <c r="AM383" s="156"/>
      <c r="AN383" s="156"/>
      <c r="AO383" s="156"/>
      <c r="AP383" s="156"/>
      <c r="AQ383" s="156"/>
      <c r="AR383" s="156"/>
      <c r="AS383" s="140">
        <f t="shared" si="15"/>
        <v>0</v>
      </c>
      <c r="AT383" s="140">
        <f t="shared" si="16"/>
        <v>0</v>
      </c>
      <c r="AU383" s="156"/>
      <c r="AV383" s="140">
        <f t="shared" si="17"/>
        <v>0</v>
      </c>
      <c r="AW383" s="156"/>
      <c r="AX383" s="156"/>
    </row>
    <row r="384" s="209" customFormat="1" customHeight="1" spans="1:50">
      <c r="A384" s="199" t="s">
        <v>5792</v>
      </c>
      <c r="B384" s="199" t="s">
        <v>136</v>
      </c>
      <c r="C384" s="199" t="s">
        <v>5793</v>
      </c>
      <c r="D384" s="199" t="s">
        <v>2659</v>
      </c>
      <c r="E384" s="144" t="s">
        <v>382</v>
      </c>
      <c r="F384" s="144" t="s">
        <v>884</v>
      </c>
      <c r="G384" s="144" t="s">
        <v>5794</v>
      </c>
      <c r="H384" s="144" t="s">
        <v>4799</v>
      </c>
      <c r="I384" s="144" t="s">
        <v>5795</v>
      </c>
      <c r="J384" s="144" t="s">
        <v>1999</v>
      </c>
      <c r="K384" s="144" t="s">
        <v>5796</v>
      </c>
      <c r="L384" s="143"/>
      <c r="M384" s="143"/>
      <c r="N384" s="143"/>
      <c r="O384" s="143"/>
      <c r="P384" s="144" t="s">
        <v>3588</v>
      </c>
      <c r="Q384" s="143" t="s">
        <v>5797</v>
      </c>
      <c r="R384" s="144" t="s">
        <v>5798</v>
      </c>
      <c r="S384" s="144" t="s">
        <v>5011</v>
      </c>
      <c r="T384" s="144" t="s">
        <v>5799</v>
      </c>
      <c r="U384" s="144" t="s">
        <v>2410</v>
      </c>
      <c r="V384" s="144" t="s">
        <v>5800</v>
      </c>
      <c r="W384" s="144" t="s">
        <v>5801</v>
      </c>
      <c r="X384" s="144" t="s">
        <v>174</v>
      </c>
      <c r="Y384" s="144" t="s">
        <v>5164</v>
      </c>
      <c r="Z384" s="144" t="s">
        <v>5802</v>
      </c>
      <c r="AA384" s="156"/>
      <c r="AB384" s="156"/>
      <c r="AC384" s="156"/>
      <c r="AD384" s="156"/>
      <c r="AE384" s="156"/>
      <c r="AF384" s="156"/>
      <c r="AG384" s="156"/>
      <c r="AH384" s="156"/>
      <c r="AI384" s="156"/>
      <c r="AJ384" s="156"/>
      <c r="AK384" s="156"/>
      <c r="AL384" s="156"/>
      <c r="AM384" s="156"/>
      <c r="AN384" s="156"/>
      <c r="AO384" s="156"/>
      <c r="AP384" s="156"/>
      <c r="AQ384" s="156"/>
      <c r="AR384" s="156"/>
      <c r="AS384" s="140">
        <f t="shared" si="15"/>
        <v>0</v>
      </c>
      <c r="AT384" s="140">
        <f t="shared" si="16"/>
        <v>0</v>
      </c>
      <c r="AU384" s="156"/>
      <c r="AV384" s="140">
        <f t="shared" si="17"/>
        <v>0</v>
      </c>
      <c r="AW384" s="156"/>
      <c r="AX384" s="156"/>
    </row>
    <row r="385" s="209" customFormat="1" customHeight="1" spans="1:50">
      <c r="A385" s="199" t="s">
        <v>5803</v>
      </c>
      <c r="B385" s="199" t="s">
        <v>53</v>
      </c>
      <c r="C385" s="199" t="s">
        <v>5804</v>
      </c>
      <c r="D385" s="199" t="s">
        <v>5805</v>
      </c>
      <c r="E385" s="144" t="s">
        <v>5806</v>
      </c>
      <c r="F385" s="144" t="s">
        <v>5807</v>
      </c>
      <c r="G385" s="144" t="s">
        <v>5808</v>
      </c>
      <c r="H385" s="144" t="s">
        <v>5809</v>
      </c>
      <c r="I385" s="144" t="s">
        <v>5810</v>
      </c>
      <c r="J385" s="144" t="s">
        <v>5811</v>
      </c>
      <c r="K385" s="144" t="s">
        <v>5812</v>
      </c>
      <c r="L385" s="144" t="s">
        <v>4915</v>
      </c>
      <c r="M385" s="144" t="s">
        <v>5813</v>
      </c>
      <c r="N385" s="144" t="s">
        <v>623</v>
      </c>
      <c r="O385" s="144" t="s">
        <v>5814</v>
      </c>
      <c r="P385" s="144" t="s">
        <v>5608</v>
      </c>
      <c r="Q385" s="144" t="s">
        <v>5815</v>
      </c>
      <c r="R385" s="144" t="s">
        <v>5816</v>
      </c>
      <c r="S385" s="144" t="s">
        <v>5817</v>
      </c>
      <c r="T385" s="144" t="s">
        <v>5818</v>
      </c>
      <c r="U385" s="144" t="s">
        <v>5813</v>
      </c>
      <c r="V385" s="144" t="s">
        <v>5819</v>
      </c>
      <c r="W385" s="144" t="s">
        <v>5820</v>
      </c>
      <c r="X385" s="144" t="s">
        <v>5821</v>
      </c>
      <c r="Y385" s="144" t="s">
        <v>5822</v>
      </c>
      <c r="Z385" s="144" t="s">
        <v>5823</v>
      </c>
      <c r="AA385" s="156"/>
      <c r="AB385" s="156"/>
      <c r="AC385" s="156"/>
      <c r="AD385" s="156"/>
      <c r="AE385" s="156"/>
      <c r="AF385" s="156"/>
      <c r="AG385" s="156"/>
      <c r="AH385" s="156"/>
      <c r="AI385" s="156"/>
      <c r="AJ385" s="156"/>
      <c r="AK385" s="156"/>
      <c r="AL385" s="156"/>
      <c r="AM385" s="156"/>
      <c r="AN385" s="156"/>
      <c r="AO385" s="156"/>
      <c r="AP385" s="156"/>
      <c r="AQ385" s="156"/>
      <c r="AR385" s="156"/>
      <c r="AS385" s="140">
        <f t="shared" si="15"/>
        <v>0</v>
      </c>
      <c r="AT385" s="140">
        <f t="shared" si="16"/>
        <v>0</v>
      </c>
      <c r="AU385" s="156"/>
      <c r="AV385" s="140">
        <f t="shared" si="17"/>
        <v>0</v>
      </c>
      <c r="AW385" s="156"/>
      <c r="AX385" s="156"/>
    </row>
    <row r="386" s="209" customFormat="1" customHeight="1" spans="1:50">
      <c r="A386" s="199" t="s">
        <v>5824</v>
      </c>
      <c r="B386" s="199" t="s">
        <v>136</v>
      </c>
      <c r="C386" s="199" t="s">
        <v>5825</v>
      </c>
      <c r="D386" s="199" t="s">
        <v>378</v>
      </c>
      <c r="E386" s="144" t="s">
        <v>5826</v>
      </c>
      <c r="F386" s="144" t="s">
        <v>492</v>
      </c>
      <c r="G386" s="144" t="s">
        <v>5827</v>
      </c>
      <c r="H386" s="144" t="s">
        <v>5828</v>
      </c>
      <c r="I386" s="144" t="s">
        <v>5829</v>
      </c>
      <c r="J386" s="144" t="s">
        <v>5830</v>
      </c>
      <c r="K386" s="144" t="s">
        <v>562</v>
      </c>
      <c r="L386" s="143"/>
      <c r="M386" s="143"/>
      <c r="N386" s="143"/>
      <c r="O386" s="143"/>
      <c r="P386" s="144" t="s">
        <v>5831</v>
      </c>
      <c r="Q386" s="144" t="s">
        <v>5832</v>
      </c>
      <c r="R386" s="144" t="s">
        <v>290</v>
      </c>
      <c r="S386" s="144" t="s">
        <v>5833</v>
      </c>
      <c r="T386" s="144" t="s">
        <v>5834</v>
      </c>
      <c r="U386" s="144" t="s">
        <v>5835</v>
      </c>
      <c r="V386" s="144" t="s">
        <v>5836</v>
      </c>
      <c r="W386" s="144" t="s">
        <v>5837</v>
      </c>
      <c r="X386" s="144" t="s">
        <v>5838</v>
      </c>
      <c r="Y386" s="144" t="s">
        <v>5676</v>
      </c>
      <c r="Z386" s="144" t="s">
        <v>5555</v>
      </c>
      <c r="AA386" s="156"/>
      <c r="AB386" s="156"/>
      <c r="AC386" s="156"/>
      <c r="AD386" s="156"/>
      <c r="AE386" s="156"/>
      <c r="AF386" s="156"/>
      <c r="AG386" s="156"/>
      <c r="AH386" s="156"/>
      <c r="AI386" s="156"/>
      <c r="AJ386" s="156"/>
      <c r="AK386" s="156"/>
      <c r="AL386" s="156"/>
      <c r="AM386" s="156"/>
      <c r="AN386" s="156"/>
      <c r="AO386" s="156"/>
      <c r="AP386" s="156"/>
      <c r="AQ386" s="156"/>
      <c r="AR386" s="156"/>
      <c r="AS386" s="140">
        <f t="shared" si="15"/>
        <v>0</v>
      </c>
      <c r="AT386" s="140">
        <f t="shared" si="16"/>
        <v>0</v>
      </c>
      <c r="AU386" s="156"/>
      <c r="AV386" s="140">
        <f t="shared" si="17"/>
        <v>0</v>
      </c>
      <c r="AW386" s="156"/>
      <c r="AX386" s="156"/>
    </row>
    <row r="387" s="209" customFormat="1" customHeight="1" spans="1:50">
      <c r="A387" s="199" t="s">
        <v>5839</v>
      </c>
      <c r="B387" s="199" t="s">
        <v>53</v>
      </c>
      <c r="C387" s="199" t="s">
        <v>5840</v>
      </c>
      <c r="D387" s="199" t="s">
        <v>5841</v>
      </c>
      <c r="E387" s="141"/>
      <c r="F387" s="141"/>
      <c r="G387" s="141"/>
      <c r="H387" s="141"/>
      <c r="I387" s="141"/>
      <c r="J387" s="141"/>
      <c r="K387" s="141"/>
      <c r="L387" s="141"/>
      <c r="M387" s="141"/>
      <c r="N387" s="141"/>
      <c r="O387" s="141"/>
      <c r="P387" s="141"/>
      <c r="Q387" s="141"/>
      <c r="R387" s="141"/>
      <c r="S387" s="141"/>
      <c r="T387" s="141"/>
      <c r="U387" s="141"/>
      <c r="V387" s="143"/>
      <c r="W387" s="143"/>
      <c r="X387" s="143"/>
      <c r="Y387" s="143"/>
      <c r="Z387" s="141"/>
      <c r="AA387" s="156"/>
      <c r="AB387" s="156"/>
      <c r="AC387" s="156"/>
      <c r="AD387" s="156"/>
      <c r="AE387" s="156"/>
      <c r="AF387" s="156"/>
      <c r="AG387" s="156"/>
      <c r="AH387" s="156"/>
      <c r="AI387" s="156"/>
      <c r="AJ387" s="156"/>
      <c r="AK387" s="156"/>
      <c r="AL387" s="156"/>
      <c r="AM387" s="156"/>
      <c r="AN387" s="156"/>
      <c r="AO387" s="156"/>
      <c r="AP387" s="156"/>
      <c r="AQ387" s="156"/>
      <c r="AR387" s="156"/>
      <c r="AS387" s="140">
        <f t="shared" ref="AS387:AS450" si="18">COUNTIF(E387:Z387,"*22:*")+COUNTIF(E387:Z387,"*23:*")+COUNTIF(E387:Z387,"*00:*")+COUNTIF(E387:Z387,"*01:*")+COUNTIF(E387:Z387,"*02:*")+COUNTIF(E387:Z387,"*03:*")+COUNTIF(E387:Z387,"*21:*")+COUNTIF(E387:Z387,"*04:*")+COUNTIF(E387:Z387,"*05:*")</f>
        <v>0</v>
      </c>
      <c r="AT387" s="140">
        <f t="shared" ref="AT387:AT450" si="19">COUNTIF(E387:Z387,"*22:*")+COUNTIF(E387:Z387,"*23:*")+COUNTIF(E387:Z387,"*00:*")+COUNTIF(E387:Z387,"*01:*")+COUNTIF(E387:Z387,"*02:*")+COUNTIF(E387:Z387,"*03:*")+COUNTIF(E387:Z387,"*04:*")+COUNTIF(E387:Z387,"*05:*")+COUNTIF(E387:Z387,"*20:*")+COUNTIF(E387:Z387,"*21:*")</f>
        <v>0</v>
      </c>
      <c r="AU387" s="156"/>
      <c r="AV387" s="140">
        <f t="shared" ref="AV387:AV450" si="20">(COUNTIF(E387:Z387,"*22:*")+COUNTIF(E387:Z387,"*23:*")*2+COUNTIF(E387:Z387,"*00:*")*3+COUNTIF(E387:Z387,"*01:*")*4+COUNTIF(E387:Z387,"*02:*")*5+COUNTIF(E387:Z387,"*03:*")*6+COUNTIF(E387:Z387,"*04:*")*7+COUNTIF(E387:Z387,"*05:*")*8)/8</f>
        <v>0</v>
      </c>
      <c r="AW387" s="156"/>
      <c r="AX387" s="156"/>
    </row>
    <row r="388" s="209" customFormat="1" customHeight="1" spans="1:50">
      <c r="A388" s="199" t="s">
        <v>5842</v>
      </c>
      <c r="B388" s="199" t="s">
        <v>53</v>
      </c>
      <c r="C388" s="199" t="s">
        <v>5843</v>
      </c>
      <c r="D388" s="199" t="s">
        <v>5844</v>
      </c>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56"/>
      <c r="AB388" s="156"/>
      <c r="AC388" s="156"/>
      <c r="AD388" s="156"/>
      <c r="AE388" s="156"/>
      <c r="AF388" s="156"/>
      <c r="AG388" s="156"/>
      <c r="AH388" s="156"/>
      <c r="AI388" s="156"/>
      <c r="AJ388" s="156"/>
      <c r="AK388" s="156"/>
      <c r="AL388" s="156"/>
      <c r="AM388" s="156"/>
      <c r="AN388" s="156"/>
      <c r="AO388" s="156"/>
      <c r="AP388" s="156"/>
      <c r="AQ388" s="156"/>
      <c r="AR388" s="156"/>
      <c r="AS388" s="140">
        <f t="shared" si="18"/>
        <v>0</v>
      </c>
      <c r="AT388" s="140">
        <f t="shared" si="19"/>
        <v>0</v>
      </c>
      <c r="AU388" s="156"/>
      <c r="AV388" s="140">
        <f t="shared" si="20"/>
        <v>0</v>
      </c>
      <c r="AW388" s="156"/>
      <c r="AX388" s="156"/>
    </row>
    <row r="389" s="209" customFormat="1" customHeight="1" spans="1:50">
      <c r="A389" s="199" t="s">
        <v>5845</v>
      </c>
      <c r="B389" s="199" t="s">
        <v>53</v>
      </c>
      <c r="C389" s="199" t="s">
        <v>5843</v>
      </c>
      <c r="D389" s="199" t="s">
        <v>2259</v>
      </c>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56"/>
      <c r="AB389" s="156"/>
      <c r="AC389" s="156"/>
      <c r="AD389" s="156"/>
      <c r="AE389" s="156"/>
      <c r="AF389" s="156"/>
      <c r="AG389" s="156"/>
      <c r="AH389" s="156"/>
      <c r="AI389" s="156"/>
      <c r="AJ389" s="156"/>
      <c r="AK389" s="156"/>
      <c r="AL389" s="156"/>
      <c r="AM389" s="156"/>
      <c r="AN389" s="156"/>
      <c r="AO389" s="156"/>
      <c r="AP389" s="156"/>
      <c r="AQ389" s="156"/>
      <c r="AR389" s="156"/>
      <c r="AS389" s="140">
        <f t="shared" si="18"/>
        <v>0</v>
      </c>
      <c r="AT389" s="140">
        <f t="shared" si="19"/>
        <v>0</v>
      </c>
      <c r="AU389" s="156"/>
      <c r="AV389" s="140">
        <f t="shared" si="20"/>
        <v>0</v>
      </c>
      <c r="AW389" s="156"/>
      <c r="AX389" s="156"/>
    </row>
    <row r="390" s="209" customFormat="1" customHeight="1" spans="1:50">
      <c r="A390" s="199" t="s">
        <v>5846</v>
      </c>
      <c r="B390" s="199" t="s">
        <v>53</v>
      </c>
      <c r="C390" s="199" t="s">
        <v>5843</v>
      </c>
      <c r="D390" s="199" t="s">
        <v>5847</v>
      </c>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56"/>
      <c r="AB390" s="156"/>
      <c r="AC390" s="156"/>
      <c r="AD390" s="156"/>
      <c r="AE390" s="156"/>
      <c r="AF390" s="156"/>
      <c r="AG390" s="156"/>
      <c r="AH390" s="156"/>
      <c r="AI390" s="156"/>
      <c r="AJ390" s="156"/>
      <c r="AK390" s="156"/>
      <c r="AL390" s="156"/>
      <c r="AM390" s="156"/>
      <c r="AN390" s="156"/>
      <c r="AO390" s="156"/>
      <c r="AP390" s="156"/>
      <c r="AQ390" s="156"/>
      <c r="AR390" s="156"/>
      <c r="AS390" s="140">
        <f t="shared" si="18"/>
        <v>0</v>
      </c>
      <c r="AT390" s="140">
        <f t="shared" si="19"/>
        <v>0</v>
      </c>
      <c r="AU390" s="156"/>
      <c r="AV390" s="140">
        <f t="shared" si="20"/>
        <v>0</v>
      </c>
      <c r="AW390" s="156"/>
      <c r="AX390" s="156"/>
    </row>
    <row r="391" s="209" customFormat="1" customHeight="1" spans="1:50">
      <c r="A391" s="199" t="s">
        <v>5848</v>
      </c>
      <c r="B391" s="199" t="s">
        <v>53</v>
      </c>
      <c r="C391" s="199" t="s">
        <v>5843</v>
      </c>
      <c r="D391" s="199" t="s">
        <v>2259</v>
      </c>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56"/>
      <c r="AB391" s="156"/>
      <c r="AC391" s="156"/>
      <c r="AD391" s="156"/>
      <c r="AE391" s="156"/>
      <c r="AF391" s="156"/>
      <c r="AG391" s="156"/>
      <c r="AH391" s="156"/>
      <c r="AI391" s="156"/>
      <c r="AJ391" s="156"/>
      <c r="AK391" s="156"/>
      <c r="AL391" s="156"/>
      <c r="AM391" s="156"/>
      <c r="AN391" s="156"/>
      <c r="AO391" s="156"/>
      <c r="AP391" s="156"/>
      <c r="AQ391" s="156"/>
      <c r="AR391" s="156"/>
      <c r="AS391" s="140">
        <f t="shared" si="18"/>
        <v>0</v>
      </c>
      <c r="AT391" s="140">
        <f t="shared" si="19"/>
        <v>0</v>
      </c>
      <c r="AU391" s="156"/>
      <c r="AV391" s="140">
        <f t="shared" si="20"/>
        <v>0</v>
      </c>
      <c r="AW391" s="156"/>
      <c r="AX391" s="156"/>
    </row>
    <row r="392" s="209" customFormat="1" customHeight="1" spans="1:50">
      <c r="A392" s="199" t="s">
        <v>5849</v>
      </c>
      <c r="B392" s="199" t="s">
        <v>53</v>
      </c>
      <c r="C392" s="199" t="s">
        <v>5843</v>
      </c>
      <c r="D392" s="199" t="s">
        <v>5850</v>
      </c>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56"/>
      <c r="AB392" s="156"/>
      <c r="AC392" s="156"/>
      <c r="AD392" s="156"/>
      <c r="AE392" s="156"/>
      <c r="AF392" s="156"/>
      <c r="AG392" s="156"/>
      <c r="AH392" s="156"/>
      <c r="AI392" s="156"/>
      <c r="AJ392" s="156"/>
      <c r="AK392" s="156"/>
      <c r="AL392" s="156"/>
      <c r="AM392" s="156"/>
      <c r="AN392" s="156"/>
      <c r="AO392" s="156"/>
      <c r="AP392" s="156"/>
      <c r="AQ392" s="156"/>
      <c r="AR392" s="156"/>
      <c r="AS392" s="140">
        <f t="shared" si="18"/>
        <v>0</v>
      </c>
      <c r="AT392" s="140">
        <f t="shared" si="19"/>
        <v>0</v>
      </c>
      <c r="AU392" s="156"/>
      <c r="AV392" s="140">
        <f t="shared" si="20"/>
        <v>0</v>
      </c>
      <c r="AW392" s="156"/>
      <c r="AX392" s="156"/>
    </row>
    <row r="393" s="209" customFormat="1" customHeight="1" spans="1:50">
      <c r="A393" s="199" t="s">
        <v>5851</v>
      </c>
      <c r="B393" s="199" t="s">
        <v>53</v>
      </c>
      <c r="C393" s="199" t="s">
        <v>5843</v>
      </c>
      <c r="D393" s="199" t="s">
        <v>5852</v>
      </c>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56"/>
      <c r="AB393" s="156"/>
      <c r="AC393" s="156"/>
      <c r="AD393" s="156"/>
      <c r="AE393" s="156"/>
      <c r="AF393" s="156"/>
      <c r="AG393" s="156"/>
      <c r="AH393" s="156"/>
      <c r="AI393" s="156"/>
      <c r="AJ393" s="156"/>
      <c r="AK393" s="156"/>
      <c r="AL393" s="156"/>
      <c r="AM393" s="156"/>
      <c r="AN393" s="156"/>
      <c r="AO393" s="156"/>
      <c r="AP393" s="156"/>
      <c r="AQ393" s="156"/>
      <c r="AR393" s="156"/>
      <c r="AS393" s="140">
        <f t="shared" si="18"/>
        <v>0</v>
      </c>
      <c r="AT393" s="140">
        <f t="shared" si="19"/>
        <v>0</v>
      </c>
      <c r="AU393" s="156"/>
      <c r="AV393" s="140">
        <f t="shared" si="20"/>
        <v>0</v>
      </c>
      <c r="AW393" s="156"/>
      <c r="AX393" s="156"/>
    </row>
    <row r="394" s="209" customFormat="1" customHeight="1" spans="1:50">
      <c r="A394" s="199" t="s">
        <v>5853</v>
      </c>
      <c r="B394" s="199" t="s">
        <v>53</v>
      </c>
      <c r="C394" s="199" t="s">
        <v>5843</v>
      </c>
      <c r="D394" s="199" t="s">
        <v>5852</v>
      </c>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56"/>
      <c r="AB394" s="156"/>
      <c r="AC394" s="156"/>
      <c r="AD394" s="156"/>
      <c r="AE394" s="156"/>
      <c r="AF394" s="156"/>
      <c r="AG394" s="156"/>
      <c r="AH394" s="156"/>
      <c r="AI394" s="156"/>
      <c r="AJ394" s="156"/>
      <c r="AK394" s="156"/>
      <c r="AL394" s="156"/>
      <c r="AM394" s="156"/>
      <c r="AN394" s="156"/>
      <c r="AO394" s="156"/>
      <c r="AP394" s="156"/>
      <c r="AQ394" s="156"/>
      <c r="AR394" s="156"/>
      <c r="AS394" s="140">
        <f t="shared" si="18"/>
        <v>0</v>
      </c>
      <c r="AT394" s="140">
        <f t="shared" si="19"/>
        <v>0</v>
      </c>
      <c r="AU394" s="156"/>
      <c r="AV394" s="140">
        <f t="shared" si="20"/>
        <v>0</v>
      </c>
      <c r="AW394" s="156"/>
      <c r="AX394" s="156"/>
    </row>
    <row r="395" s="209" customFormat="1" customHeight="1" spans="1:50">
      <c r="A395" s="199" t="s">
        <v>5854</v>
      </c>
      <c r="B395" s="199" t="s">
        <v>53</v>
      </c>
      <c r="C395" s="199" t="s">
        <v>5843</v>
      </c>
      <c r="D395" s="199" t="s">
        <v>5855</v>
      </c>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56"/>
      <c r="AB395" s="156"/>
      <c r="AC395" s="156"/>
      <c r="AD395" s="156"/>
      <c r="AE395" s="156"/>
      <c r="AF395" s="156"/>
      <c r="AG395" s="156"/>
      <c r="AH395" s="156"/>
      <c r="AI395" s="156"/>
      <c r="AJ395" s="156"/>
      <c r="AK395" s="156"/>
      <c r="AL395" s="156"/>
      <c r="AM395" s="156"/>
      <c r="AN395" s="156"/>
      <c r="AO395" s="156"/>
      <c r="AP395" s="156"/>
      <c r="AQ395" s="156"/>
      <c r="AR395" s="156"/>
      <c r="AS395" s="140">
        <f t="shared" si="18"/>
        <v>0</v>
      </c>
      <c r="AT395" s="140">
        <f t="shared" si="19"/>
        <v>0</v>
      </c>
      <c r="AU395" s="156"/>
      <c r="AV395" s="140">
        <f t="shared" si="20"/>
        <v>0</v>
      </c>
      <c r="AW395" s="156"/>
      <c r="AX395" s="156"/>
    </row>
    <row r="396" s="209" customFormat="1" customHeight="1" spans="1:50">
      <c r="A396" s="199" t="s">
        <v>5856</v>
      </c>
      <c r="B396" s="199" t="s">
        <v>53</v>
      </c>
      <c r="C396" s="199" t="s">
        <v>5843</v>
      </c>
      <c r="D396" s="199" t="s">
        <v>5857</v>
      </c>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56"/>
      <c r="AB396" s="156"/>
      <c r="AC396" s="156"/>
      <c r="AD396" s="156"/>
      <c r="AE396" s="156"/>
      <c r="AF396" s="156"/>
      <c r="AG396" s="156"/>
      <c r="AH396" s="156"/>
      <c r="AI396" s="156"/>
      <c r="AJ396" s="156"/>
      <c r="AK396" s="156"/>
      <c r="AL396" s="156"/>
      <c r="AM396" s="156"/>
      <c r="AN396" s="156"/>
      <c r="AO396" s="156"/>
      <c r="AP396" s="156"/>
      <c r="AQ396" s="156"/>
      <c r="AR396" s="156"/>
      <c r="AS396" s="140">
        <f t="shared" si="18"/>
        <v>0</v>
      </c>
      <c r="AT396" s="140">
        <f t="shared" si="19"/>
        <v>0</v>
      </c>
      <c r="AU396" s="156"/>
      <c r="AV396" s="140">
        <f t="shared" si="20"/>
        <v>0</v>
      </c>
      <c r="AW396" s="156"/>
      <c r="AX396" s="156"/>
    </row>
    <row r="397" s="209" customFormat="1" customHeight="1" spans="1:50">
      <c r="A397" s="199" t="s">
        <v>5858</v>
      </c>
      <c r="B397" s="199" t="s">
        <v>53</v>
      </c>
      <c r="C397" s="199" t="s">
        <v>5859</v>
      </c>
      <c r="D397" s="199" t="s">
        <v>5860</v>
      </c>
      <c r="E397" s="155" t="s">
        <v>5861</v>
      </c>
      <c r="F397" s="142" t="s">
        <v>5862</v>
      </c>
      <c r="G397" s="155" t="s">
        <v>3445</v>
      </c>
      <c r="H397" s="142" t="s">
        <v>5863</v>
      </c>
      <c r="I397" s="142" t="s">
        <v>5864</v>
      </c>
      <c r="J397" s="155" t="s">
        <v>5865</v>
      </c>
      <c r="K397" s="142" t="s">
        <v>5866</v>
      </c>
      <c r="L397" s="142" t="s">
        <v>5867</v>
      </c>
      <c r="M397" s="155" t="s">
        <v>5868</v>
      </c>
      <c r="N397" s="143"/>
      <c r="O397" s="231">
        <v>0.984027777777778</v>
      </c>
      <c r="P397" s="155" t="s">
        <v>1780</v>
      </c>
      <c r="Q397" s="142" t="s">
        <v>5869</v>
      </c>
      <c r="R397" s="155" t="s">
        <v>5870</v>
      </c>
      <c r="S397" s="155" t="s">
        <v>676</v>
      </c>
      <c r="T397" s="142" t="s">
        <v>5871</v>
      </c>
      <c r="U397" s="155" t="s">
        <v>5872</v>
      </c>
      <c r="V397" s="142" t="s">
        <v>5873</v>
      </c>
      <c r="W397" s="155" t="s">
        <v>5874</v>
      </c>
      <c r="X397" s="142" t="s">
        <v>5875</v>
      </c>
      <c r="Y397" s="142" t="s">
        <v>5876</v>
      </c>
      <c r="Z397" s="155" t="s">
        <v>5877</v>
      </c>
      <c r="AA397" s="156"/>
      <c r="AB397" s="156"/>
      <c r="AC397" s="156"/>
      <c r="AD397" s="156"/>
      <c r="AE397" s="156"/>
      <c r="AF397" s="156"/>
      <c r="AG397" s="156"/>
      <c r="AH397" s="156"/>
      <c r="AI397" s="156"/>
      <c r="AJ397" s="156"/>
      <c r="AK397" s="156"/>
      <c r="AL397" s="156"/>
      <c r="AM397" s="156"/>
      <c r="AN397" s="156"/>
      <c r="AO397" s="156"/>
      <c r="AP397" s="156"/>
      <c r="AQ397" s="156"/>
      <c r="AR397" s="156"/>
      <c r="AS397" s="140">
        <f t="shared" si="18"/>
        <v>10</v>
      </c>
      <c r="AT397" s="140">
        <f t="shared" si="19"/>
        <v>12</v>
      </c>
      <c r="AU397" s="156"/>
      <c r="AV397" s="140">
        <f t="shared" si="20"/>
        <v>1.5</v>
      </c>
      <c r="AW397" s="156"/>
      <c r="AX397" s="156"/>
    </row>
    <row r="398" s="209" customFormat="1" customHeight="1" spans="1:50">
      <c r="A398" s="199" t="s">
        <v>5878</v>
      </c>
      <c r="B398" s="199" t="s">
        <v>53</v>
      </c>
      <c r="C398" s="199" t="s">
        <v>5859</v>
      </c>
      <c r="D398" s="199" t="s">
        <v>5879</v>
      </c>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2" t="s">
        <v>5880</v>
      </c>
      <c r="AA398" s="156"/>
      <c r="AB398" s="156"/>
      <c r="AC398" s="156"/>
      <c r="AD398" s="156"/>
      <c r="AE398" s="156"/>
      <c r="AF398" s="156"/>
      <c r="AG398" s="156"/>
      <c r="AH398" s="156"/>
      <c r="AI398" s="156"/>
      <c r="AJ398" s="156"/>
      <c r="AK398" s="156"/>
      <c r="AL398" s="156"/>
      <c r="AM398" s="156"/>
      <c r="AN398" s="156"/>
      <c r="AO398" s="156"/>
      <c r="AP398" s="156"/>
      <c r="AQ398" s="156"/>
      <c r="AR398" s="156"/>
      <c r="AS398" s="140">
        <f t="shared" si="18"/>
        <v>0</v>
      </c>
      <c r="AT398" s="140">
        <f t="shared" si="19"/>
        <v>0</v>
      </c>
      <c r="AU398" s="156"/>
      <c r="AV398" s="140">
        <f t="shared" si="20"/>
        <v>0</v>
      </c>
      <c r="AW398" s="156"/>
      <c r="AX398" s="156"/>
    </row>
    <row r="399" s="209" customFormat="1" customHeight="1" spans="1:50">
      <c r="A399" s="199" t="s">
        <v>5881</v>
      </c>
      <c r="B399" s="199" t="s">
        <v>53</v>
      </c>
      <c r="C399" s="199" t="s">
        <v>5882</v>
      </c>
      <c r="D399" s="199" t="s">
        <v>5514</v>
      </c>
      <c r="E399" s="142" t="s">
        <v>5883</v>
      </c>
      <c r="F399" s="142" t="s">
        <v>5884</v>
      </c>
      <c r="G399" s="143"/>
      <c r="H399" s="143" t="s">
        <v>5885</v>
      </c>
      <c r="I399" s="143" t="s">
        <v>5886</v>
      </c>
      <c r="J399" s="142" t="s">
        <v>5887</v>
      </c>
      <c r="K399" s="142" t="s">
        <v>5096</v>
      </c>
      <c r="L399" s="143" t="s">
        <v>5888</v>
      </c>
      <c r="M399" s="142" t="s">
        <v>4871</v>
      </c>
      <c r="N399" s="142" t="s">
        <v>5889</v>
      </c>
      <c r="O399" s="142" t="s">
        <v>4584</v>
      </c>
      <c r="P399" s="142" t="s">
        <v>5890</v>
      </c>
      <c r="Q399" s="143"/>
      <c r="R399" s="142" t="s">
        <v>5891</v>
      </c>
      <c r="S399" s="142" t="s">
        <v>5892</v>
      </c>
      <c r="T399" s="142" t="s">
        <v>5893</v>
      </c>
      <c r="U399" s="142" t="s">
        <v>5894</v>
      </c>
      <c r="V399" s="143"/>
      <c r="W399" s="143"/>
      <c r="X399" s="143" t="s">
        <v>5895</v>
      </c>
      <c r="Y399" s="143" t="s">
        <v>5896</v>
      </c>
      <c r="Z399" s="142" t="s">
        <v>5897</v>
      </c>
      <c r="AA399" s="156"/>
      <c r="AB399" s="156"/>
      <c r="AC399" s="156"/>
      <c r="AD399" s="156"/>
      <c r="AE399" s="156"/>
      <c r="AF399" s="156"/>
      <c r="AG399" s="156"/>
      <c r="AH399" s="156"/>
      <c r="AI399" s="156"/>
      <c r="AJ399" s="156"/>
      <c r="AK399" s="156"/>
      <c r="AL399" s="156"/>
      <c r="AM399" s="156"/>
      <c r="AN399" s="156"/>
      <c r="AO399" s="156"/>
      <c r="AP399" s="156"/>
      <c r="AQ399" s="156"/>
      <c r="AR399" s="156"/>
      <c r="AS399" s="140">
        <f t="shared" si="18"/>
        <v>0</v>
      </c>
      <c r="AT399" s="140">
        <f t="shared" si="19"/>
        <v>0</v>
      </c>
      <c r="AU399" s="156"/>
      <c r="AV399" s="140">
        <f t="shared" si="20"/>
        <v>0</v>
      </c>
      <c r="AW399" s="156"/>
      <c r="AX399" s="156"/>
    </row>
    <row r="400" s="209" customFormat="1" customHeight="1" spans="1:50">
      <c r="A400" s="199" t="s">
        <v>5898</v>
      </c>
      <c r="B400" s="199" t="s">
        <v>53</v>
      </c>
      <c r="C400" s="199" t="s">
        <v>5899</v>
      </c>
      <c r="D400" s="199" t="s">
        <v>5900</v>
      </c>
      <c r="E400" s="144" t="s">
        <v>3281</v>
      </c>
      <c r="F400" s="144" t="s">
        <v>5901</v>
      </c>
      <c r="G400" s="144" t="s">
        <v>3315</v>
      </c>
      <c r="H400" s="144" t="s">
        <v>5902</v>
      </c>
      <c r="I400" s="144" t="s">
        <v>5903</v>
      </c>
      <c r="J400" s="144" t="s">
        <v>5904</v>
      </c>
      <c r="K400" s="144" t="s">
        <v>595</v>
      </c>
      <c r="L400" s="144" t="s">
        <v>429</v>
      </c>
      <c r="M400" s="144" t="s">
        <v>5905</v>
      </c>
      <c r="N400" s="144" t="s">
        <v>326</v>
      </c>
      <c r="O400" s="144" t="s">
        <v>5906</v>
      </c>
      <c r="P400" s="144" t="s">
        <v>2877</v>
      </c>
      <c r="Q400" s="144" t="s">
        <v>850</v>
      </c>
      <c r="R400" s="144" t="s">
        <v>5907</v>
      </c>
      <c r="S400" s="144" t="s">
        <v>5908</v>
      </c>
      <c r="T400" s="144" t="s">
        <v>5589</v>
      </c>
      <c r="U400" s="144" t="s">
        <v>5909</v>
      </c>
      <c r="V400" s="144" t="s">
        <v>5910</v>
      </c>
      <c r="W400" s="144" t="s">
        <v>5911</v>
      </c>
      <c r="X400" s="144" t="s">
        <v>5912</v>
      </c>
      <c r="Y400" s="144" t="s">
        <v>3879</v>
      </c>
      <c r="Z400" s="144" t="s">
        <v>5913</v>
      </c>
      <c r="AA400" s="156"/>
      <c r="AB400" s="156"/>
      <c r="AC400" s="156"/>
      <c r="AD400" s="156"/>
      <c r="AE400" s="156"/>
      <c r="AF400" s="156"/>
      <c r="AG400" s="156"/>
      <c r="AH400" s="156"/>
      <c r="AI400" s="156"/>
      <c r="AJ400" s="156"/>
      <c r="AK400" s="156"/>
      <c r="AL400" s="156"/>
      <c r="AM400" s="156"/>
      <c r="AN400" s="156"/>
      <c r="AO400" s="156"/>
      <c r="AP400" s="156"/>
      <c r="AQ400" s="156"/>
      <c r="AR400" s="156"/>
      <c r="AS400" s="140">
        <f t="shared" si="18"/>
        <v>7</v>
      </c>
      <c r="AT400" s="140">
        <f t="shared" si="19"/>
        <v>13</v>
      </c>
      <c r="AU400" s="156"/>
      <c r="AV400" s="140">
        <f t="shared" si="20"/>
        <v>0.625</v>
      </c>
      <c r="AW400" s="156"/>
      <c r="AX400" s="156"/>
    </row>
    <row r="401" s="209" customFormat="1" customHeight="1" spans="1:50">
      <c r="A401" s="199" t="s">
        <v>5914</v>
      </c>
      <c r="B401" s="199" t="s">
        <v>53</v>
      </c>
      <c r="C401" s="199" t="s">
        <v>5899</v>
      </c>
      <c r="D401" s="199" t="s">
        <v>5900</v>
      </c>
      <c r="E401" s="144" t="s">
        <v>1142</v>
      </c>
      <c r="F401" s="144" t="s">
        <v>5915</v>
      </c>
      <c r="G401" s="143" t="s">
        <v>229</v>
      </c>
      <c r="H401" s="143" t="s">
        <v>5916</v>
      </c>
      <c r="I401" s="144" t="s">
        <v>5917</v>
      </c>
      <c r="J401" s="144" t="s">
        <v>5918</v>
      </c>
      <c r="K401" s="144" t="s">
        <v>319</v>
      </c>
      <c r="L401" s="144" t="s">
        <v>5919</v>
      </c>
      <c r="M401" s="144" t="s">
        <v>5920</v>
      </c>
      <c r="N401" s="144" t="s">
        <v>5921</v>
      </c>
      <c r="O401" s="143" t="s">
        <v>3202</v>
      </c>
      <c r="P401" s="144" t="s">
        <v>2856</v>
      </c>
      <c r="Q401" s="144" t="s">
        <v>4127</v>
      </c>
      <c r="R401" s="144" t="s">
        <v>5922</v>
      </c>
      <c r="S401" s="144" t="s">
        <v>4143</v>
      </c>
      <c r="T401" s="144" t="s">
        <v>3919</v>
      </c>
      <c r="U401" s="144" t="s">
        <v>3141</v>
      </c>
      <c r="V401" s="142" t="s">
        <v>5923</v>
      </c>
      <c r="W401" s="144" t="s">
        <v>2868</v>
      </c>
      <c r="X401" s="144" t="s">
        <v>3332</v>
      </c>
      <c r="Y401" s="142" t="s">
        <v>2093</v>
      </c>
      <c r="Z401" s="144" t="s">
        <v>944</v>
      </c>
      <c r="AA401" s="156"/>
      <c r="AB401" s="156"/>
      <c r="AC401" s="156"/>
      <c r="AD401" s="156"/>
      <c r="AE401" s="156"/>
      <c r="AF401" s="156"/>
      <c r="AG401" s="156"/>
      <c r="AH401" s="156"/>
      <c r="AI401" s="156"/>
      <c r="AJ401" s="156"/>
      <c r="AK401" s="156"/>
      <c r="AL401" s="156"/>
      <c r="AM401" s="156"/>
      <c r="AN401" s="156"/>
      <c r="AO401" s="156"/>
      <c r="AP401" s="156"/>
      <c r="AQ401" s="156"/>
      <c r="AR401" s="156"/>
      <c r="AS401" s="140">
        <f t="shared" si="18"/>
        <v>6</v>
      </c>
      <c r="AT401" s="140">
        <f t="shared" si="19"/>
        <v>10</v>
      </c>
      <c r="AU401" s="156"/>
      <c r="AV401" s="140">
        <f t="shared" si="20"/>
        <v>0.5</v>
      </c>
      <c r="AW401" s="156"/>
      <c r="AX401" s="156"/>
    </row>
    <row r="402" s="209" customFormat="1" customHeight="1" spans="1:50">
      <c r="A402" s="199" t="s">
        <v>5924</v>
      </c>
      <c r="B402" s="199" t="s">
        <v>53</v>
      </c>
      <c r="C402" s="199" t="s">
        <v>5899</v>
      </c>
      <c r="D402" s="199" t="s">
        <v>5522</v>
      </c>
      <c r="E402" s="144"/>
      <c r="F402" s="144"/>
      <c r="G402" s="144"/>
      <c r="H402" s="144"/>
      <c r="I402" s="144"/>
      <c r="J402" s="144"/>
      <c r="K402" s="144"/>
      <c r="L402" s="144"/>
      <c r="M402" s="144"/>
      <c r="N402" s="155" t="s">
        <v>4694</v>
      </c>
      <c r="O402" s="144" t="s">
        <v>5925</v>
      </c>
      <c r="P402" s="142" t="s">
        <v>5926</v>
      </c>
      <c r="Q402" s="144" t="s">
        <v>526</v>
      </c>
      <c r="R402" s="144" t="s">
        <v>2243</v>
      </c>
      <c r="S402" s="144"/>
      <c r="T402" s="144"/>
      <c r="U402" s="144"/>
      <c r="V402" s="144"/>
      <c r="W402" s="144"/>
      <c r="X402" s="144"/>
      <c r="Y402" s="144"/>
      <c r="Z402" s="144"/>
      <c r="AA402" s="156"/>
      <c r="AB402" s="156"/>
      <c r="AC402" s="156"/>
      <c r="AD402" s="156"/>
      <c r="AE402" s="156"/>
      <c r="AF402" s="156"/>
      <c r="AG402" s="156"/>
      <c r="AH402" s="156"/>
      <c r="AI402" s="156"/>
      <c r="AJ402" s="156"/>
      <c r="AK402" s="156"/>
      <c r="AL402" s="156"/>
      <c r="AM402" s="156"/>
      <c r="AN402" s="156"/>
      <c r="AO402" s="156"/>
      <c r="AP402" s="156"/>
      <c r="AQ402" s="156"/>
      <c r="AR402" s="156"/>
      <c r="AS402" s="140">
        <f t="shared" si="18"/>
        <v>0</v>
      </c>
      <c r="AT402" s="140">
        <f t="shared" si="19"/>
        <v>0</v>
      </c>
      <c r="AU402" s="156"/>
      <c r="AV402" s="140">
        <f t="shared" si="20"/>
        <v>0</v>
      </c>
      <c r="AW402" s="156"/>
      <c r="AX402" s="156"/>
    </row>
    <row r="403" s="209" customFormat="1" customHeight="1" spans="1:50">
      <c r="A403" s="199" t="s">
        <v>5927</v>
      </c>
      <c r="B403" s="199" t="s">
        <v>53</v>
      </c>
      <c r="C403" s="199" t="s">
        <v>5899</v>
      </c>
      <c r="D403" s="199" t="s">
        <v>5928</v>
      </c>
      <c r="E403" s="144" t="s">
        <v>4790</v>
      </c>
      <c r="F403" s="143" t="s">
        <v>97</v>
      </c>
      <c r="G403" s="144" t="s">
        <v>5929</v>
      </c>
      <c r="H403" s="144" t="s">
        <v>5930</v>
      </c>
      <c r="I403" s="143" t="s">
        <v>5931</v>
      </c>
      <c r="J403" s="144" t="s">
        <v>2816</v>
      </c>
      <c r="K403" s="144" t="s">
        <v>309</v>
      </c>
      <c r="L403" s="143"/>
      <c r="M403" s="143"/>
      <c r="N403" s="143"/>
      <c r="O403" s="143"/>
      <c r="P403" s="143"/>
      <c r="Q403" s="144" t="s">
        <v>3275</v>
      </c>
      <c r="R403" s="144" t="s">
        <v>5932</v>
      </c>
      <c r="S403" s="144" t="s">
        <v>5217</v>
      </c>
      <c r="T403" s="143" t="s">
        <v>5933</v>
      </c>
      <c r="U403" s="143"/>
      <c r="V403" s="144" t="s">
        <v>5934</v>
      </c>
      <c r="W403" s="144" t="s">
        <v>5935</v>
      </c>
      <c r="X403" s="144" t="s">
        <v>2915</v>
      </c>
      <c r="Y403" s="144" t="s">
        <v>5936</v>
      </c>
      <c r="Z403" s="144" t="s">
        <v>5937</v>
      </c>
      <c r="AA403" s="156"/>
      <c r="AB403" s="156"/>
      <c r="AC403" s="156"/>
      <c r="AD403" s="156"/>
      <c r="AE403" s="156"/>
      <c r="AF403" s="156"/>
      <c r="AG403" s="156"/>
      <c r="AH403" s="156"/>
      <c r="AI403" s="156"/>
      <c r="AJ403" s="156"/>
      <c r="AK403" s="156"/>
      <c r="AL403" s="156"/>
      <c r="AM403" s="156"/>
      <c r="AN403" s="156"/>
      <c r="AO403" s="156"/>
      <c r="AP403" s="156"/>
      <c r="AQ403" s="156"/>
      <c r="AR403" s="156"/>
      <c r="AS403" s="140">
        <f t="shared" si="18"/>
        <v>0</v>
      </c>
      <c r="AT403" s="140">
        <f t="shared" si="19"/>
        <v>3</v>
      </c>
      <c r="AU403" s="156"/>
      <c r="AV403" s="140">
        <f t="shared" si="20"/>
        <v>0</v>
      </c>
      <c r="AW403" s="156"/>
      <c r="AX403" s="156"/>
    </row>
    <row r="404" s="209" customFormat="1" customHeight="1" spans="1:50">
      <c r="A404" s="199" t="s">
        <v>5938</v>
      </c>
      <c r="B404" s="199" t="s">
        <v>53</v>
      </c>
      <c r="C404" s="199" t="s">
        <v>5899</v>
      </c>
      <c r="D404" s="199" t="s">
        <v>5900</v>
      </c>
      <c r="E404" s="142" t="s">
        <v>5939</v>
      </c>
      <c r="F404" s="144" t="s">
        <v>4517</v>
      </c>
      <c r="G404" s="144" t="s">
        <v>4982</v>
      </c>
      <c r="H404" s="144" t="s">
        <v>5515</v>
      </c>
      <c r="I404" s="144" t="s">
        <v>2859</v>
      </c>
      <c r="J404" s="143"/>
      <c r="K404" s="143"/>
      <c r="L404" s="144" t="s">
        <v>2725</v>
      </c>
      <c r="M404" s="144" t="s">
        <v>4086</v>
      </c>
      <c r="N404" s="144" t="s">
        <v>4735</v>
      </c>
      <c r="O404" s="144" t="s">
        <v>3340</v>
      </c>
      <c r="P404" s="143" t="s">
        <v>4694</v>
      </c>
      <c r="Q404" s="144" t="s">
        <v>5940</v>
      </c>
      <c r="R404" s="144" t="s">
        <v>5191</v>
      </c>
      <c r="S404" s="144" t="s">
        <v>1807</v>
      </c>
      <c r="T404" s="144" t="s">
        <v>3694</v>
      </c>
      <c r="U404" s="143" t="s">
        <v>2030</v>
      </c>
      <c r="V404" s="144" t="s">
        <v>1837</v>
      </c>
      <c r="W404" s="144" t="s">
        <v>2870</v>
      </c>
      <c r="X404" s="144" t="s">
        <v>5784</v>
      </c>
      <c r="Y404" s="144" t="s">
        <v>692</v>
      </c>
      <c r="Z404" s="144" t="s">
        <v>5941</v>
      </c>
      <c r="AA404" s="156"/>
      <c r="AB404" s="156"/>
      <c r="AC404" s="156"/>
      <c r="AD404" s="156"/>
      <c r="AE404" s="156"/>
      <c r="AF404" s="156"/>
      <c r="AG404" s="156"/>
      <c r="AH404" s="156"/>
      <c r="AI404" s="156"/>
      <c r="AJ404" s="156"/>
      <c r="AK404" s="156"/>
      <c r="AL404" s="156"/>
      <c r="AM404" s="156"/>
      <c r="AN404" s="156"/>
      <c r="AO404" s="156"/>
      <c r="AP404" s="156"/>
      <c r="AQ404" s="156"/>
      <c r="AR404" s="156"/>
      <c r="AS404" s="140">
        <f t="shared" si="18"/>
        <v>2</v>
      </c>
      <c r="AT404" s="140">
        <f t="shared" si="19"/>
        <v>3</v>
      </c>
      <c r="AU404" s="156"/>
      <c r="AV404" s="140">
        <f t="shared" si="20"/>
        <v>0.375</v>
      </c>
      <c r="AW404" s="156"/>
      <c r="AX404" s="156"/>
    </row>
    <row r="405" s="209" customFormat="1" customHeight="1" spans="1:50">
      <c r="A405" s="199" t="s">
        <v>5942</v>
      </c>
      <c r="B405" s="199" t="s">
        <v>53</v>
      </c>
      <c r="C405" s="199" t="s">
        <v>5899</v>
      </c>
      <c r="D405" s="199" t="s">
        <v>5928</v>
      </c>
      <c r="E405" s="144" t="s">
        <v>2056</v>
      </c>
      <c r="F405" s="144" t="s">
        <v>5943</v>
      </c>
      <c r="G405" s="144" t="s">
        <v>5944</v>
      </c>
      <c r="H405" s="144" t="s">
        <v>5945</v>
      </c>
      <c r="I405" s="144" t="s">
        <v>5946</v>
      </c>
      <c r="J405" s="144" t="s">
        <v>5947</v>
      </c>
      <c r="K405" s="144" t="s">
        <v>4553</v>
      </c>
      <c r="L405" s="144" t="s">
        <v>5948</v>
      </c>
      <c r="M405" s="144" t="s">
        <v>2341</v>
      </c>
      <c r="N405" s="144" t="s">
        <v>5949</v>
      </c>
      <c r="O405" s="144" t="s">
        <v>5950</v>
      </c>
      <c r="P405" s="144" t="s">
        <v>4744</v>
      </c>
      <c r="Q405" s="144" t="s">
        <v>5951</v>
      </c>
      <c r="R405" s="144" t="s">
        <v>5952</v>
      </c>
      <c r="S405" s="144" t="s">
        <v>1809</v>
      </c>
      <c r="T405" s="144" t="s">
        <v>5953</v>
      </c>
      <c r="U405" s="144" t="s">
        <v>5954</v>
      </c>
      <c r="V405" s="144" t="s">
        <v>5955</v>
      </c>
      <c r="W405" s="144" t="s">
        <v>1847</v>
      </c>
      <c r="X405" s="144" t="s">
        <v>5956</v>
      </c>
      <c r="Y405" s="144" t="s">
        <v>503</v>
      </c>
      <c r="Z405" s="144" t="s">
        <v>2151</v>
      </c>
      <c r="AA405" s="156"/>
      <c r="AB405" s="156"/>
      <c r="AC405" s="156"/>
      <c r="AD405" s="156"/>
      <c r="AE405" s="156"/>
      <c r="AF405" s="156"/>
      <c r="AG405" s="156"/>
      <c r="AH405" s="156"/>
      <c r="AI405" s="156"/>
      <c r="AJ405" s="156"/>
      <c r="AK405" s="156"/>
      <c r="AL405" s="156"/>
      <c r="AM405" s="156"/>
      <c r="AN405" s="156"/>
      <c r="AO405" s="156"/>
      <c r="AP405" s="156"/>
      <c r="AQ405" s="156"/>
      <c r="AR405" s="156"/>
      <c r="AS405" s="140">
        <f t="shared" si="18"/>
        <v>9</v>
      </c>
      <c r="AT405" s="140">
        <f t="shared" si="19"/>
        <v>10</v>
      </c>
      <c r="AU405" s="156"/>
      <c r="AV405" s="140">
        <f t="shared" si="20"/>
        <v>1.125</v>
      </c>
      <c r="AW405" s="156"/>
      <c r="AX405" s="156"/>
    </row>
    <row r="406" s="209" customFormat="1" customHeight="1" spans="1:50">
      <c r="A406" s="199" t="s">
        <v>5957</v>
      </c>
      <c r="B406" s="199" t="s">
        <v>53</v>
      </c>
      <c r="C406" s="199" t="s">
        <v>5899</v>
      </c>
      <c r="D406" s="199" t="s">
        <v>5928</v>
      </c>
      <c r="E406" s="144"/>
      <c r="F406" s="144"/>
      <c r="G406" s="144"/>
      <c r="H406" s="144"/>
      <c r="I406" s="144"/>
      <c r="J406" s="144"/>
      <c r="K406" s="144"/>
      <c r="L406" s="142" t="s">
        <v>5958</v>
      </c>
      <c r="M406" s="144" t="s">
        <v>5959</v>
      </c>
      <c r="N406" s="144" t="s">
        <v>5960</v>
      </c>
      <c r="O406" s="144" t="s">
        <v>5961</v>
      </c>
      <c r="P406" s="144" t="s">
        <v>3279</v>
      </c>
      <c r="Q406" s="144" t="s">
        <v>3859</v>
      </c>
      <c r="R406" s="144" t="s">
        <v>2123</v>
      </c>
      <c r="S406" s="144" t="s">
        <v>2020</v>
      </c>
      <c r="T406" s="144" t="s">
        <v>5962</v>
      </c>
      <c r="U406" s="144" t="s">
        <v>5076</v>
      </c>
      <c r="V406" s="144" t="s">
        <v>5152</v>
      </c>
      <c r="W406" s="144" t="s">
        <v>2819</v>
      </c>
      <c r="X406" s="144" t="s">
        <v>3270</v>
      </c>
      <c r="Y406" s="144" t="s">
        <v>4119</v>
      </c>
      <c r="Z406" s="144" t="s">
        <v>2190</v>
      </c>
      <c r="AA406" s="156"/>
      <c r="AB406" s="156"/>
      <c r="AC406" s="156"/>
      <c r="AD406" s="156"/>
      <c r="AE406" s="156"/>
      <c r="AF406" s="156"/>
      <c r="AG406" s="156"/>
      <c r="AH406" s="156"/>
      <c r="AI406" s="156"/>
      <c r="AJ406" s="156"/>
      <c r="AK406" s="156"/>
      <c r="AL406" s="156"/>
      <c r="AM406" s="156"/>
      <c r="AN406" s="156"/>
      <c r="AO406" s="156"/>
      <c r="AP406" s="156"/>
      <c r="AQ406" s="156"/>
      <c r="AR406" s="156"/>
      <c r="AS406" s="140">
        <f t="shared" si="18"/>
        <v>1</v>
      </c>
      <c r="AT406" s="140">
        <f t="shared" si="19"/>
        <v>2</v>
      </c>
      <c r="AU406" s="156"/>
      <c r="AV406" s="140">
        <f t="shared" si="20"/>
        <v>0</v>
      </c>
      <c r="AW406" s="156"/>
      <c r="AX406" s="156"/>
    </row>
    <row r="407" s="209" customFormat="1" customHeight="1" spans="1:50">
      <c r="A407" s="199" t="s">
        <v>5963</v>
      </c>
      <c r="B407" s="199" t="s">
        <v>53</v>
      </c>
      <c r="C407" s="199" t="s">
        <v>5899</v>
      </c>
      <c r="D407" s="199" t="s">
        <v>5964</v>
      </c>
      <c r="E407" s="144" t="s">
        <v>5965</v>
      </c>
      <c r="F407" s="144" t="s">
        <v>5966</v>
      </c>
      <c r="G407" s="144" t="s">
        <v>5967</v>
      </c>
      <c r="H407" s="144" t="s">
        <v>5968</v>
      </c>
      <c r="I407" s="143"/>
      <c r="J407" s="143" t="s">
        <v>5969</v>
      </c>
      <c r="K407" s="144" t="s">
        <v>5063</v>
      </c>
      <c r="L407" s="144" t="s">
        <v>5970</v>
      </c>
      <c r="M407" s="144" t="s">
        <v>2552</v>
      </c>
      <c r="N407" s="143" t="s">
        <v>5971</v>
      </c>
      <c r="O407" s="144" t="s">
        <v>5972</v>
      </c>
      <c r="P407" s="143" t="s">
        <v>5973</v>
      </c>
      <c r="Q407" s="144" t="s">
        <v>5974</v>
      </c>
      <c r="R407" s="144" t="s">
        <v>4657</v>
      </c>
      <c r="S407" s="144" t="s">
        <v>5975</v>
      </c>
      <c r="T407" s="144" t="s">
        <v>5976</v>
      </c>
      <c r="U407" s="144" t="s">
        <v>5977</v>
      </c>
      <c r="V407" s="144" t="s">
        <v>2224</v>
      </c>
      <c r="W407" s="144" t="s">
        <v>5978</v>
      </c>
      <c r="X407" s="144" t="s">
        <v>5979</v>
      </c>
      <c r="Y407" s="144" t="s">
        <v>5980</v>
      </c>
      <c r="Z407" s="143" t="s">
        <v>5981</v>
      </c>
      <c r="AA407" s="156"/>
      <c r="AB407" s="156"/>
      <c r="AC407" s="156"/>
      <c r="AD407" s="156"/>
      <c r="AE407" s="156"/>
      <c r="AF407" s="156"/>
      <c r="AG407" s="156"/>
      <c r="AH407" s="156"/>
      <c r="AI407" s="156"/>
      <c r="AJ407" s="156"/>
      <c r="AK407" s="156"/>
      <c r="AL407" s="156"/>
      <c r="AM407" s="156"/>
      <c r="AN407" s="156"/>
      <c r="AO407" s="156"/>
      <c r="AP407" s="156"/>
      <c r="AQ407" s="156"/>
      <c r="AR407" s="156"/>
      <c r="AS407" s="140">
        <f t="shared" si="18"/>
        <v>18</v>
      </c>
      <c r="AT407" s="140">
        <f t="shared" si="19"/>
        <v>21</v>
      </c>
      <c r="AU407" s="156"/>
      <c r="AV407" s="140">
        <f t="shared" si="20"/>
        <v>3.625</v>
      </c>
      <c r="AW407" s="156"/>
      <c r="AX407" s="156"/>
    </row>
    <row r="408" s="209" customFormat="1" customHeight="1" spans="1:50">
      <c r="A408" s="199" t="s">
        <v>5982</v>
      </c>
      <c r="B408" s="199" t="s">
        <v>53</v>
      </c>
      <c r="C408" s="199" t="s">
        <v>5899</v>
      </c>
      <c r="D408" s="199" t="s">
        <v>5900</v>
      </c>
      <c r="E408" s="144" t="s">
        <v>5180</v>
      </c>
      <c r="F408" s="144" t="s">
        <v>5983</v>
      </c>
      <c r="G408" s="144" t="s">
        <v>5984</v>
      </c>
      <c r="H408" s="144" t="s">
        <v>5985</v>
      </c>
      <c r="I408" s="144" t="s">
        <v>5986</v>
      </c>
      <c r="J408" s="144" t="s">
        <v>4178</v>
      </c>
      <c r="K408" s="143" t="s">
        <v>5987</v>
      </c>
      <c r="L408" s="144" t="s">
        <v>3444</v>
      </c>
      <c r="M408" s="144" t="s">
        <v>5988</v>
      </c>
      <c r="N408" s="144" t="s">
        <v>5989</v>
      </c>
      <c r="O408" s="144" t="s">
        <v>5915</v>
      </c>
      <c r="P408" s="144" t="s">
        <v>5990</v>
      </c>
      <c r="Q408" s="144" t="s">
        <v>5992</v>
      </c>
      <c r="R408" s="144" t="s">
        <v>5993</v>
      </c>
      <c r="S408" s="144" t="s">
        <v>5994</v>
      </c>
      <c r="T408" s="142" t="s">
        <v>5995</v>
      </c>
      <c r="U408" s="144" t="s">
        <v>5739</v>
      </c>
      <c r="V408" s="144" t="s">
        <v>5996</v>
      </c>
      <c r="W408" s="144" t="s">
        <v>5997</v>
      </c>
      <c r="X408" s="144" t="s">
        <v>5998</v>
      </c>
      <c r="Y408" s="142" t="s">
        <v>2093</v>
      </c>
      <c r="Z408" s="144" t="s">
        <v>5999</v>
      </c>
      <c r="AA408" s="156"/>
      <c r="AB408" s="156"/>
      <c r="AC408" s="156"/>
      <c r="AD408" s="156"/>
      <c r="AE408" s="156"/>
      <c r="AF408" s="156"/>
      <c r="AG408" s="156"/>
      <c r="AH408" s="156"/>
      <c r="AI408" s="156"/>
      <c r="AJ408" s="156"/>
      <c r="AK408" s="156"/>
      <c r="AL408" s="156"/>
      <c r="AM408" s="156"/>
      <c r="AN408" s="156"/>
      <c r="AO408" s="156"/>
      <c r="AP408" s="156"/>
      <c r="AQ408" s="156"/>
      <c r="AR408" s="156"/>
      <c r="AS408" s="140">
        <f t="shared" si="18"/>
        <v>16</v>
      </c>
      <c r="AT408" s="140">
        <f t="shared" si="19"/>
        <v>20</v>
      </c>
      <c r="AU408" s="156"/>
      <c r="AV408" s="140">
        <f t="shared" si="20"/>
        <v>2.25</v>
      </c>
      <c r="AW408" s="156"/>
      <c r="AX408" s="156"/>
    </row>
    <row r="409" s="209" customFormat="1" customHeight="1" spans="1:50">
      <c r="A409" s="199" t="s">
        <v>6000</v>
      </c>
      <c r="B409" s="199" t="s">
        <v>53</v>
      </c>
      <c r="C409" s="199" t="s">
        <v>6001</v>
      </c>
      <c r="D409" s="199" t="s">
        <v>2345</v>
      </c>
      <c r="E409" s="142" t="s">
        <v>6002</v>
      </c>
      <c r="F409" s="142" t="s">
        <v>6003</v>
      </c>
      <c r="G409" s="142" t="s">
        <v>6004</v>
      </c>
      <c r="H409" s="142" t="s">
        <v>6005</v>
      </c>
      <c r="I409" s="142" t="s">
        <v>6006</v>
      </c>
      <c r="J409" s="142" t="s">
        <v>6007</v>
      </c>
      <c r="K409" s="142" t="s">
        <v>6008</v>
      </c>
      <c r="L409" s="142" t="s">
        <v>6009</v>
      </c>
      <c r="M409" s="142" t="s">
        <v>6010</v>
      </c>
      <c r="N409" s="142" t="s">
        <v>6011</v>
      </c>
      <c r="O409" s="142" t="s">
        <v>6012</v>
      </c>
      <c r="P409" s="142" t="s">
        <v>6013</v>
      </c>
      <c r="Q409" s="142" t="s">
        <v>6014</v>
      </c>
      <c r="R409" s="142" t="s">
        <v>6015</v>
      </c>
      <c r="S409" s="142" t="s">
        <v>6016</v>
      </c>
      <c r="T409" s="142" t="s">
        <v>6017</v>
      </c>
      <c r="U409" s="142" t="s">
        <v>6018</v>
      </c>
      <c r="V409" s="142" t="s">
        <v>6019</v>
      </c>
      <c r="W409" s="142" t="s">
        <v>6020</v>
      </c>
      <c r="X409" s="142" t="s">
        <v>6021</v>
      </c>
      <c r="Y409" s="142" t="s">
        <v>6022</v>
      </c>
      <c r="Z409" s="142" t="s">
        <v>6023</v>
      </c>
      <c r="AA409" s="156"/>
      <c r="AB409" s="156"/>
      <c r="AC409" s="156"/>
      <c r="AD409" s="156"/>
      <c r="AE409" s="156"/>
      <c r="AF409" s="156"/>
      <c r="AG409" s="156"/>
      <c r="AH409" s="156"/>
      <c r="AI409" s="156"/>
      <c r="AJ409" s="156"/>
      <c r="AK409" s="156"/>
      <c r="AL409" s="156"/>
      <c r="AM409" s="156"/>
      <c r="AN409" s="156"/>
      <c r="AO409" s="156"/>
      <c r="AP409" s="156"/>
      <c r="AQ409" s="156"/>
      <c r="AR409" s="156"/>
      <c r="AS409" s="140">
        <f t="shared" si="18"/>
        <v>7</v>
      </c>
      <c r="AT409" s="140">
        <f t="shared" si="19"/>
        <v>12</v>
      </c>
      <c r="AU409" s="156"/>
      <c r="AV409" s="140">
        <f t="shared" si="20"/>
        <v>0.125</v>
      </c>
      <c r="AW409" s="156"/>
      <c r="AX409" s="156"/>
    </row>
    <row r="410" s="209" customFormat="1" customHeight="1" spans="1:50">
      <c r="A410" s="199" t="s">
        <v>6024</v>
      </c>
      <c r="B410" s="199" t="s">
        <v>53</v>
      </c>
      <c r="C410" s="199" t="s">
        <v>6001</v>
      </c>
      <c r="D410" s="199" t="s">
        <v>2345</v>
      </c>
      <c r="E410" s="142" t="s">
        <v>6025</v>
      </c>
      <c r="F410" s="142" t="s">
        <v>6026</v>
      </c>
      <c r="G410" s="142" t="s">
        <v>6027</v>
      </c>
      <c r="H410" s="142" t="s">
        <v>6028</v>
      </c>
      <c r="I410" s="144" t="s">
        <v>5994</v>
      </c>
      <c r="J410" s="142" t="s">
        <v>6029</v>
      </c>
      <c r="K410" s="142" t="s">
        <v>6030</v>
      </c>
      <c r="L410" s="144" t="s">
        <v>6031</v>
      </c>
      <c r="M410" s="142" t="s">
        <v>6032</v>
      </c>
      <c r="N410" s="144" t="s">
        <v>6033</v>
      </c>
      <c r="O410" s="142" t="s">
        <v>6034</v>
      </c>
      <c r="P410" s="144" t="s">
        <v>6035</v>
      </c>
      <c r="Q410" s="142" t="s">
        <v>6036</v>
      </c>
      <c r="R410" s="142" t="s">
        <v>6037</v>
      </c>
      <c r="S410" s="142" t="s">
        <v>6038</v>
      </c>
      <c r="T410" s="142" t="s">
        <v>6039</v>
      </c>
      <c r="U410" s="144" t="s">
        <v>3142</v>
      </c>
      <c r="V410" s="142" t="s">
        <v>6040</v>
      </c>
      <c r="W410" s="142" t="s">
        <v>6041</v>
      </c>
      <c r="X410" s="142" t="s">
        <v>6042</v>
      </c>
      <c r="Y410" s="142" t="s">
        <v>6043</v>
      </c>
      <c r="Z410" s="142" t="s">
        <v>6044</v>
      </c>
      <c r="AA410" s="156"/>
      <c r="AB410" s="156"/>
      <c r="AC410" s="156"/>
      <c r="AD410" s="156"/>
      <c r="AE410" s="156"/>
      <c r="AF410" s="156"/>
      <c r="AG410" s="156"/>
      <c r="AH410" s="156"/>
      <c r="AI410" s="156"/>
      <c r="AJ410" s="156"/>
      <c r="AK410" s="156"/>
      <c r="AL410" s="156"/>
      <c r="AM410" s="156"/>
      <c r="AN410" s="156"/>
      <c r="AO410" s="156"/>
      <c r="AP410" s="156"/>
      <c r="AQ410" s="156"/>
      <c r="AR410" s="156"/>
      <c r="AS410" s="140">
        <f t="shared" si="18"/>
        <v>12</v>
      </c>
      <c r="AT410" s="140">
        <f t="shared" si="19"/>
        <v>22</v>
      </c>
      <c r="AU410" s="156"/>
      <c r="AV410" s="140">
        <f t="shared" si="20"/>
        <v>0.875</v>
      </c>
      <c r="AW410" s="156"/>
      <c r="AX410" s="156"/>
    </row>
    <row r="411" s="209" customFormat="1" customHeight="1" spans="1:50">
      <c r="A411" s="199" t="s">
        <v>6045</v>
      </c>
      <c r="B411" s="199" t="s">
        <v>53</v>
      </c>
      <c r="C411" s="199" t="s">
        <v>6001</v>
      </c>
      <c r="D411" s="199" t="s">
        <v>2345</v>
      </c>
      <c r="E411" s="144"/>
      <c r="F411" s="144"/>
      <c r="G411" s="155" t="s">
        <v>6046</v>
      </c>
      <c r="H411" s="142" t="s">
        <v>6047</v>
      </c>
      <c r="I411" s="144" t="s">
        <v>6048</v>
      </c>
      <c r="J411" s="144" t="s">
        <v>6049</v>
      </c>
      <c r="K411" s="144" t="s">
        <v>4361</v>
      </c>
      <c r="L411" s="144" t="s">
        <v>6050</v>
      </c>
      <c r="M411" s="144" t="s">
        <v>6051</v>
      </c>
      <c r="N411" s="144" t="s">
        <v>6052</v>
      </c>
      <c r="O411" s="144" t="s">
        <v>2373</v>
      </c>
      <c r="P411" s="144" t="s">
        <v>6053</v>
      </c>
      <c r="Q411" s="144" t="s">
        <v>417</v>
      </c>
      <c r="R411" s="144" t="s">
        <v>6054</v>
      </c>
      <c r="S411" s="144" t="s">
        <v>6055</v>
      </c>
      <c r="T411" s="144" t="s">
        <v>6056</v>
      </c>
      <c r="U411" s="144" t="s">
        <v>6057</v>
      </c>
      <c r="V411" s="144" t="s">
        <v>6058</v>
      </c>
      <c r="W411" s="144" t="s">
        <v>6059</v>
      </c>
      <c r="X411" s="144" t="s">
        <v>6060</v>
      </c>
      <c r="Y411" s="144" t="s">
        <v>6061</v>
      </c>
      <c r="Z411" s="144" t="s">
        <v>6062</v>
      </c>
      <c r="AA411" s="156"/>
      <c r="AB411" s="156"/>
      <c r="AC411" s="156"/>
      <c r="AD411" s="156"/>
      <c r="AE411" s="156"/>
      <c r="AF411" s="156"/>
      <c r="AG411" s="156"/>
      <c r="AH411" s="156"/>
      <c r="AI411" s="156"/>
      <c r="AJ411" s="156"/>
      <c r="AK411" s="156"/>
      <c r="AL411" s="156"/>
      <c r="AM411" s="156"/>
      <c r="AN411" s="156"/>
      <c r="AO411" s="156"/>
      <c r="AP411" s="156"/>
      <c r="AQ411" s="156"/>
      <c r="AR411" s="156"/>
      <c r="AS411" s="140">
        <f t="shared" si="18"/>
        <v>0</v>
      </c>
      <c r="AT411" s="140">
        <f t="shared" si="19"/>
        <v>19</v>
      </c>
      <c r="AU411" s="156"/>
      <c r="AV411" s="140">
        <f t="shared" si="20"/>
        <v>0</v>
      </c>
      <c r="AW411" s="156"/>
      <c r="AX411" s="156"/>
    </row>
    <row r="412" s="209" customFormat="1" customHeight="1" spans="1:50">
      <c r="A412" s="199" t="s">
        <v>6063</v>
      </c>
      <c r="B412" s="199" t="s">
        <v>53</v>
      </c>
      <c r="C412" s="199" t="s">
        <v>6001</v>
      </c>
      <c r="D412" s="199" t="s">
        <v>2735</v>
      </c>
      <c r="E412" s="142" t="s">
        <v>6064</v>
      </c>
      <c r="F412" s="142" t="s">
        <v>6065</v>
      </c>
      <c r="G412" s="142" t="s">
        <v>6066</v>
      </c>
      <c r="H412" s="142" t="s">
        <v>6067</v>
      </c>
      <c r="I412" s="142" t="s">
        <v>6068</v>
      </c>
      <c r="J412" s="142" t="s">
        <v>6069</v>
      </c>
      <c r="K412" s="142" t="s">
        <v>6070</v>
      </c>
      <c r="L412" s="142" t="s">
        <v>6071</v>
      </c>
      <c r="M412" s="142" t="s">
        <v>6072</v>
      </c>
      <c r="N412" s="142" t="s">
        <v>6073</v>
      </c>
      <c r="O412" s="144" t="s">
        <v>6074</v>
      </c>
      <c r="P412" s="142" t="s">
        <v>6075</v>
      </c>
      <c r="Q412" s="142" t="s">
        <v>6076</v>
      </c>
      <c r="R412" s="142" t="s">
        <v>6077</v>
      </c>
      <c r="S412" s="142" t="s">
        <v>6078</v>
      </c>
      <c r="T412" s="142" t="s">
        <v>6079</v>
      </c>
      <c r="U412" s="142" t="s">
        <v>6080</v>
      </c>
      <c r="V412" s="142" t="s">
        <v>6081</v>
      </c>
      <c r="W412" s="142" t="s">
        <v>6082</v>
      </c>
      <c r="X412" s="142" t="s">
        <v>6083</v>
      </c>
      <c r="Y412" s="142" t="s">
        <v>6084</v>
      </c>
      <c r="Z412" s="142" t="s">
        <v>6085</v>
      </c>
      <c r="AA412" s="156"/>
      <c r="AB412" s="156"/>
      <c r="AC412" s="156"/>
      <c r="AD412" s="156"/>
      <c r="AE412" s="156"/>
      <c r="AF412" s="156"/>
      <c r="AG412" s="156"/>
      <c r="AH412" s="156"/>
      <c r="AI412" s="156"/>
      <c r="AJ412" s="156"/>
      <c r="AK412" s="156"/>
      <c r="AL412" s="156"/>
      <c r="AM412" s="156"/>
      <c r="AN412" s="156"/>
      <c r="AO412" s="156"/>
      <c r="AP412" s="156"/>
      <c r="AQ412" s="156"/>
      <c r="AR412" s="156"/>
      <c r="AS412" s="140">
        <f t="shared" si="18"/>
        <v>1</v>
      </c>
      <c r="AT412" s="140">
        <f t="shared" si="19"/>
        <v>21</v>
      </c>
      <c r="AU412" s="156"/>
      <c r="AV412" s="140">
        <f t="shared" si="20"/>
        <v>0.125</v>
      </c>
      <c r="AW412" s="156"/>
      <c r="AX412" s="156"/>
    </row>
    <row r="413" s="209" customFormat="1" customHeight="1" spans="1:50">
      <c r="A413" s="199" t="s">
        <v>6086</v>
      </c>
      <c r="B413" s="199" t="s">
        <v>53</v>
      </c>
      <c r="C413" s="199" t="s">
        <v>6001</v>
      </c>
      <c r="D413" s="199" t="s">
        <v>2345</v>
      </c>
      <c r="E413" s="142" t="s">
        <v>6087</v>
      </c>
      <c r="F413" s="142" t="s">
        <v>6088</v>
      </c>
      <c r="G413" s="142" t="s">
        <v>6089</v>
      </c>
      <c r="H413" s="142" t="s">
        <v>6090</v>
      </c>
      <c r="I413" s="142" t="s">
        <v>6091</v>
      </c>
      <c r="J413" s="142" t="s">
        <v>6092</v>
      </c>
      <c r="K413" s="142" t="s">
        <v>6093</v>
      </c>
      <c r="L413" s="142" t="s">
        <v>6094</v>
      </c>
      <c r="M413" s="142" t="s">
        <v>6095</v>
      </c>
      <c r="N413" s="142" t="s">
        <v>6096</v>
      </c>
      <c r="O413" s="142" t="s">
        <v>6097</v>
      </c>
      <c r="P413" s="142" t="s">
        <v>6098</v>
      </c>
      <c r="Q413" s="144" t="s">
        <v>5635</v>
      </c>
      <c r="R413" s="142" t="s">
        <v>6099</v>
      </c>
      <c r="S413" s="142" t="s">
        <v>6100</v>
      </c>
      <c r="T413" s="142" t="s">
        <v>6101</v>
      </c>
      <c r="U413" s="142" t="s">
        <v>6102</v>
      </c>
      <c r="V413" s="142" t="s">
        <v>6103</v>
      </c>
      <c r="W413" s="142" t="s">
        <v>6104</v>
      </c>
      <c r="X413" s="142" t="s">
        <v>6105</v>
      </c>
      <c r="Y413" s="142" t="s">
        <v>6106</v>
      </c>
      <c r="Z413" s="142" t="s">
        <v>6107</v>
      </c>
      <c r="AA413" s="156"/>
      <c r="AB413" s="156"/>
      <c r="AC413" s="156"/>
      <c r="AD413" s="156"/>
      <c r="AE413" s="156"/>
      <c r="AF413" s="156"/>
      <c r="AG413" s="156"/>
      <c r="AH413" s="156"/>
      <c r="AI413" s="156"/>
      <c r="AJ413" s="156"/>
      <c r="AK413" s="156"/>
      <c r="AL413" s="156"/>
      <c r="AM413" s="156"/>
      <c r="AN413" s="156"/>
      <c r="AO413" s="156"/>
      <c r="AP413" s="156"/>
      <c r="AQ413" s="156"/>
      <c r="AR413" s="156"/>
      <c r="AS413" s="140">
        <f t="shared" si="18"/>
        <v>1</v>
      </c>
      <c r="AT413" s="140">
        <f t="shared" si="19"/>
        <v>9</v>
      </c>
      <c r="AU413" s="156"/>
      <c r="AV413" s="140">
        <f t="shared" si="20"/>
        <v>0</v>
      </c>
      <c r="AW413" s="156"/>
      <c r="AX413" s="156"/>
    </row>
    <row r="414" s="209" customFormat="1" customHeight="1" spans="1:50">
      <c r="A414" s="199" t="s">
        <v>6108</v>
      </c>
      <c r="B414" s="199" t="s">
        <v>53</v>
      </c>
      <c r="C414" s="199" t="s">
        <v>6001</v>
      </c>
      <c r="D414" s="199" t="s">
        <v>2345</v>
      </c>
      <c r="E414" s="142" t="s">
        <v>6109</v>
      </c>
      <c r="F414" s="142" t="s">
        <v>6110</v>
      </c>
      <c r="G414" s="142" t="s">
        <v>6111</v>
      </c>
      <c r="H414" s="142" t="s">
        <v>6112</v>
      </c>
      <c r="I414" s="142" t="s">
        <v>6113</v>
      </c>
      <c r="J414" s="142" t="s">
        <v>6114</v>
      </c>
      <c r="K414" s="142" t="s">
        <v>6115</v>
      </c>
      <c r="L414" s="142" t="s">
        <v>6116</v>
      </c>
      <c r="M414" s="142" t="s">
        <v>6117</v>
      </c>
      <c r="N414" s="142" t="s">
        <v>6118</v>
      </c>
      <c r="O414" s="142" t="s">
        <v>6119</v>
      </c>
      <c r="P414" s="142" t="s">
        <v>6120</v>
      </c>
      <c r="Q414" s="142" t="s">
        <v>6121</v>
      </c>
      <c r="R414" s="142" t="s">
        <v>6122</v>
      </c>
      <c r="S414" s="142" t="s">
        <v>6123</v>
      </c>
      <c r="T414" s="142" t="s">
        <v>6122</v>
      </c>
      <c r="U414" s="142" t="s">
        <v>6124</v>
      </c>
      <c r="V414" s="142" t="s">
        <v>6125</v>
      </c>
      <c r="W414" s="142" t="s">
        <v>6126</v>
      </c>
      <c r="X414" s="142" t="s">
        <v>6127</v>
      </c>
      <c r="Y414" s="142" t="s">
        <v>6128</v>
      </c>
      <c r="Z414" s="142" t="s">
        <v>6129</v>
      </c>
      <c r="AA414" s="156"/>
      <c r="AB414" s="156"/>
      <c r="AC414" s="156"/>
      <c r="AD414" s="156"/>
      <c r="AE414" s="156"/>
      <c r="AF414" s="156"/>
      <c r="AG414" s="156"/>
      <c r="AH414" s="156"/>
      <c r="AI414" s="156"/>
      <c r="AJ414" s="156"/>
      <c r="AK414" s="156"/>
      <c r="AL414" s="156"/>
      <c r="AM414" s="156"/>
      <c r="AN414" s="156"/>
      <c r="AO414" s="156"/>
      <c r="AP414" s="156"/>
      <c r="AQ414" s="156"/>
      <c r="AR414" s="156"/>
      <c r="AS414" s="140">
        <f t="shared" si="18"/>
        <v>6</v>
      </c>
      <c r="AT414" s="140">
        <f t="shared" si="19"/>
        <v>14</v>
      </c>
      <c r="AU414" s="156"/>
      <c r="AV414" s="140">
        <f t="shared" si="20"/>
        <v>0.5</v>
      </c>
      <c r="AW414" s="156"/>
      <c r="AX414" s="156"/>
    </row>
    <row r="415" s="209" customFormat="1" customHeight="1" spans="1:50">
      <c r="A415" s="199" t="s">
        <v>6130</v>
      </c>
      <c r="B415" s="199" t="s">
        <v>53</v>
      </c>
      <c r="C415" s="199" t="s">
        <v>6131</v>
      </c>
      <c r="D415" s="199" t="s">
        <v>6132</v>
      </c>
      <c r="E415" s="142" t="s">
        <v>6133</v>
      </c>
      <c r="F415" s="142" t="s">
        <v>6134</v>
      </c>
      <c r="G415" s="142" t="s">
        <v>6135</v>
      </c>
      <c r="H415" s="142" t="s">
        <v>6136</v>
      </c>
      <c r="I415" s="142" t="s">
        <v>6137</v>
      </c>
      <c r="J415" s="142" t="s">
        <v>6138</v>
      </c>
      <c r="K415" s="155" t="s">
        <v>6139</v>
      </c>
      <c r="L415" s="142" t="s">
        <v>6140</v>
      </c>
      <c r="M415" s="155" t="s">
        <v>4627</v>
      </c>
      <c r="N415" s="144" t="s">
        <v>6141</v>
      </c>
      <c r="O415" s="142" t="s">
        <v>6142</v>
      </c>
      <c r="P415" s="142" t="s">
        <v>6143</v>
      </c>
      <c r="Q415" s="141"/>
      <c r="R415" s="155" t="s">
        <v>6144</v>
      </c>
      <c r="S415" s="155" t="s">
        <v>6145</v>
      </c>
      <c r="T415" s="155" t="s">
        <v>6146</v>
      </c>
      <c r="U415" s="155" t="s">
        <v>3060</v>
      </c>
      <c r="V415" s="142" t="s">
        <v>6147</v>
      </c>
      <c r="W415" s="142" t="s">
        <v>6148</v>
      </c>
      <c r="X415" s="142" t="s">
        <v>6149</v>
      </c>
      <c r="Y415" s="155" t="s">
        <v>6150</v>
      </c>
      <c r="Z415" s="142" t="s">
        <v>6151</v>
      </c>
      <c r="AA415" s="156"/>
      <c r="AB415" s="156"/>
      <c r="AC415" s="156"/>
      <c r="AD415" s="156"/>
      <c r="AE415" s="156"/>
      <c r="AF415" s="156"/>
      <c r="AG415" s="156"/>
      <c r="AH415" s="156"/>
      <c r="AI415" s="156"/>
      <c r="AJ415" s="156"/>
      <c r="AK415" s="156"/>
      <c r="AL415" s="156"/>
      <c r="AM415" s="156"/>
      <c r="AN415" s="156"/>
      <c r="AO415" s="156"/>
      <c r="AP415" s="156"/>
      <c r="AQ415" s="156"/>
      <c r="AR415" s="156"/>
      <c r="AS415" s="140">
        <f t="shared" si="18"/>
        <v>20</v>
      </c>
      <c r="AT415" s="140">
        <f t="shared" si="19"/>
        <v>20</v>
      </c>
      <c r="AU415" s="156"/>
      <c r="AV415" s="140">
        <f t="shared" si="20"/>
        <v>5.75</v>
      </c>
      <c r="AW415" s="156"/>
      <c r="AX415" s="156"/>
    </row>
    <row r="416" s="209" customFormat="1" customHeight="1" spans="1:50">
      <c r="A416" s="199" t="s">
        <v>6152</v>
      </c>
      <c r="B416" s="199" t="s">
        <v>53</v>
      </c>
      <c r="C416" s="199" t="s">
        <v>6131</v>
      </c>
      <c r="D416" s="199" t="s">
        <v>2345</v>
      </c>
      <c r="E416" s="144" t="s">
        <v>5177</v>
      </c>
      <c r="F416" s="142" t="s">
        <v>6153</v>
      </c>
      <c r="G416" s="142" t="s">
        <v>6154</v>
      </c>
      <c r="H416" s="144" t="s">
        <v>6155</v>
      </c>
      <c r="I416" s="144" t="s">
        <v>6156</v>
      </c>
      <c r="J416" s="142" t="s">
        <v>6157</v>
      </c>
      <c r="K416" s="144" t="s">
        <v>2039</v>
      </c>
      <c r="L416" s="144" t="s">
        <v>6158</v>
      </c>
      <c r="M416" s="144" t="s">
        <v>6159</v>
      </c>
      <c r="N416" s="155" t="s">
        <v>6160</v>
      </c>
      <c r="O416" s="144" t="s">
        <v>6161</v>
      </c>
      <c r="P416" s="144" t="s">
        <v>6162</v>
      </c>
      <c r="Q416" s="144" t="s">
        <v>6163</v>
      </c>
      <c r="R416" s="144" t="s">
        <v>6164</v>
      </c>
      <c r="S416" s="144" t="s">
        <v>6165</v>
      </c>
      <c r="T416" s="141"/>
      <c r="U416" s="141"/>
      <c r="V416" s="144" t="s">
        <v>6166</v>
      </c>
      <c r="W416" s="144" t="s">
        <v>6167</v>
      </c>
      <c r="X416" s="144" t="s">
        <v>6168</v>
      </c>
      <c r="Y416" s="142" t="s">
        <v>6169</v>
      </c>
      <c r="Z416" s="142" t="s">
        <v>6170</v>
      </c>
      <c r="AA416" s="156"/>
      <c r="AB416" s="156"/>
      <c r="AC416" s="156"/>
      <c r="AD416" s="156"/>
      <c r="AE416" s="156"/>
      <c r="AF416" s="156"/>
      <c r="AG416" s="156"/>
      <c r="AH416" s="156"/>
      <c r="AI416" s="156"/>
      <c r="AJ416" s="156"/>
      <c r="AK416" s="156"/>
      <c r="AL416" s="156"/>
      <c r="AM416" s="156"/>
      <c r="AN416" s="156"/>
      <c r="AO416" s="156"/>
      <c r="AP416" s="156"/>
      <c r="AQ416" s="156"/>
      <c r="AR416" s="156"/>
      <c r="AS416" s="140">
        <f t="shared" si="18"/>
        <v>5</v>
      </c>
      <c r="AT416" s="140">
        <f t="shared" si="19"/>
        <v>6</v>
      </c>
      <c r="AU416" s="156"/>
      <c r="AV416" s="140">
        <f t="shared" si="20"/>
        <v>0.125</v>
      </c>
      <c r="AW416" s="156"/>
      <c r="AX416" s="156"/>
    </row>
    <row r="417" s="209" customFormat="1" customHeight="1" spans="1:50">
      <c r="A417" s="199" t="s">
        <v>6171</v>
      </c>
      <c r="B417" s="199" t="s">
        <v>53</v>
      </c>
      <c r="C417" s="199" t="s">
        <v>6131</v>
      </c>
      <c r="D417" s="199" t="s">
        <v>2345</v>
      </c>
      <c r="E417" s="142" t="s">
        <v>6172</v>
      </c>
      <c r="F417" s="155" t="s">
        <v>125</v>
      </c>
      <c r="G417" s="142" t="s">
        <v>3664</v>
      </c>
      <c r="H417" s="142" t="s">
        <v>6173</v>
      </c>
      <c r="I417" s="142" t="s">
        <v>6174</v>
      </c>
      <c r="J417" s="142" t="s">
        <v>6175</v>
      </c>
      <c r="K417" s="142" t="s">
        <v>6080</v>
      </c>
      <c r="L417" s="144" t="s">
        <v>6176</v>
      </c>
      <c r="M417" s="142" t="s">
        <v>6177</v>
      </c>
      <c r="N417" s="142" t="s">
        <v>6178</v>
      </c>
      <c r="O417" s="142" t="s">
        <v>6179</v>
      </c>
      <c r="P417" s="142" t="s">
        <v>6180</v>
      </c>
      <c r="Q417" s="142" t="s">
        <v>6181</v>
      </c>
      <c r="R417" s="155" t="s">
        <v>525</v>
      </c>
      <c r="S417" s="155" t="s">
        <v>123</v>
      </c>
      <c r="T417" s="142" t="s">
        <v>6182</v>
      </c>
      <c r="U417" s="142" t="s">
        <v>6183</v>
      </c>
      <c r="V417" s="142" t="s">
        <v>6184</v>
      </c>
      <c r="W417" s="142" t="s">
        <v>6185</v>
      </c>
      <c r="X417" s="142" t="s">
        <v>6186</v>
      </c>
      <c r="Y417" s="141"/>
      <c r="Z417" s="142" t="s">
        <v>2161</v>
      </c>
      <c r="AA417" s="156"/>
      <c r="AB417" s="156"/>
      <c r="AC417" s="156"/>
      <c r="AD417" s="156"/>
      <c r="AE417" s="156"/>
      <c r="AF417" s="156"/>
      <c r="AG417" s="156"/>
      <c r="AH417" s="156"/>
      <c r="AI417" s="156"/>
      <c r="AJ417" s="156"/>
      <c r="AK417" s="156"/>
      <c r="AL417" s="156"/>
      <c r="AM417" s="156"/>
      <c r="AN417" s="156"/>
      <c r="AO417" s="156"/>
      <c r="AP417" s="156"/>
      <c r="AQ417" s="156"/>
      <c r="AR417" s="156"/>
      <c r="AS417" s="140">
        <f t="shared" si="18"/>
        <v>7</v>
      </c>
      <c r="AT417" s="140">
        <f t="shared" si="19"/>
        <v>13</v>
      </c>
      <c r="AU417" s="156"/>
      <c r="AV417" s="140">
        <f t="shared" si="20"/>
        <v>1.25</v>
      </c>
      <c r="AW417" s="156"/>
      <c r="AX417" s="156"/>
    </row>
    <row r="418" s="209" customFormat="1" customHeight="1" spans="1:50">
      <c r="A418" s="199" t="s">
        <v>6187</v>
      </c>
      <c r="B418" s="199" t="s">
        <v>53</v>
      </c>
      <c r="C418" s="199" t="s">
        <v>6188</v>
      </c>
      <c r="D418" s="199" t="s">
        <v>6189</v>
      </c>
      <c r="E418" s="144" t="s">
        <v>4198</v>
      </c>
      <c r="F418" s="144" t="s">
        <v>4960</v>
      </c>
      <c r="G418" s="144" t="s">
        <v>4154</v>
      </c>
      <c r="H418" s="144" t="s">
        <v>2340</v>
      </c>
      <c r="I418" s="144" t="s">
        <v>2356</v>
      </c>
      <c r="J418" s="144" t="s">
        <v>2413</v>
      </c>
      <c r="K418" s="144" t="s">
        <v>6190</v>
      </c>
      <c r="L418" s="144" t="s">
        <v>2427</v>
      </c>
      <c r="M418" s="144" t="s">
        <v>6191</v>
      </c>
      <c r="N418" s="144" t="s">
        <v>6192</v>
      </c>
      <c r="O418" s="144" t="s">
        <v>2246</v>
      </c>
      <c r="P418" s="144" t="s">
        <v>6193</v>
      </c>
      <c r="Q418" s="144" t="s">
        <v>3077</v>
      </c>
      <c r="R418" s="144" t="s">
        <v>2255</v>
      </c>
      <c r="S418" s="144" t="s">
        <v>6195</v>
      </c>
      <c r="T418" s="144" t="s">
        <v>6196</v>
      </c>
      <c r="U418" s="144" t="s">
        <v>6197</v>
      </c>
      <c r="V418" s="144" t="s">
        <v>4827</v>
      </c>
      <c r="W418" s="144" t="s">
        <v>6198</v>
      </c>
      <c r="X418" s="144" t="s">
        <v>4858</v>
      </c>
      <c r="Y418" s="144" t="s">
        <v>2421</v>
      </c>
      <c r="Z418" s="144" t="s">
        <v>6199</v>
      </c>
      <c r="AA418" s="156"/>
      <c r="AB418" s="156"/>
      <c r="AC418" s="156"/>
      <c r="AD418" s="156"/>
      <c r="AE418" s="156"/>
      <c r="AF418" s="156"/>
      <c r="AG418" s="156"/>
      <c r="AH418" s="156"/>
      <c r="AI418" s="156"/>
      <c r="AJ418" s="156"/>
      <c r="AK418" s="156"/>
      <c r="AL418" s="156"/>
      <c r="AM418" s="156"/>
      <c r="AN418" s="156"/>
      <c r="AO418" s="156"/>
      <c r="AP418" s="156"/>
      <c r="AQ418" s="156"/>
      <c r="AR418" s="156"/>
      <c r="AS418" s="140">
        <f t="shared" si="18"/>
        <v>15</v>
      </c>
      <c r="AT418" s="140">
        <f t="shared" si="19"/>
        <v>22</v>
      </c>
      <c r="AU418" s="156"/>
      <c r="AV418" s="140">
        <f t="shared" si="20"/>
        <v>0.625</v>
      </c>
      <c r="AW418" s="156"/>
      <c r="AX418" s="156"/>
    </row>
    <row r="419" s="209" customFormat="1" customHeight="1" spans="1:50">
      <c r="A419" s="199" t="s">
        <v>6200</v>
      </c>
      <c r="B419" s="199" t="s">
        <v>53</v>
      </c>
      <c r="C419" s="199" t="s">
        <v>6188</v>
      </c>
      <c r="D419" s="199" t="s">
        <v>6189</v>
      </c>
      <c r="E419" s="155" t="s">
        <v>3605</v>
      </c>
      <c r="F419" s="142" t="s">
        <v>6201</v>
      </c>
      <c r="G419" s="142" t="s">
        <v>6202</v>
      </c>
      <c r="H419" s="142" t="s">
        <v>6203</v>
      </c>
      <c r="I419" s="142" t="s">
        <v>6204</v>
      </c>
      <c r="J419" s="142" t="s">
        <v>6205</v>
      </c>
      <c r="K419" s="142" t="s">
        <v>2440</v>
      </c>
      <c r="L419" s="142" t="s">
        <v>6206</v>
      </c>
      <c r="M419" s="142" t="s">
        <v>6207</v>
      </c>
      <c r="N419" s="142" t="s">
        <v>6208</v>
      </c>
      <c r="O419" s="142" t="s">
        <v>6094</v>
      </c>
      <c r="P419" s="142" t="s">
        <v>4442</v>
      </c>
      <c r="Q419" s="142" t="s">
        <v>6209</v>
      </c>
      <c r="R419" s="142" t="s">
        <v>6210</v>
      </c>
      <c r="S419" s="142" t="s">
        <v>6211</v>
      </c>
      <c r="T419" s="155" t="s">
        <v>6212</v>
      </c>
      <c r="U419" s="155" t="s">
        <v>3777</v>
      </c>
      <c r="V419" s="142" t="s">
        <v>6213</v>
      </c>
      <c r="W419" s="142" t="s">
        <v>6204</v>
      </c>
      <c r="X419" s="155" t="s">
        <v>6214</v>
      </c>
      <c r="Y419" s="142" t="s">
        <v>6215</v>
      </c>
      <c r="Z419" s="142" t="s">
        <v>6216</v>
      </c>
      <c r="AA419" s="156"/>
      <c r="AB419" s="156"/>
      <c r="AC419" s="156"/>
      <c r="AD419" s="156"/>
      <c r="AE419" s="156"/>
      <c r="AF419" s="156"/>
      <c r="AG419" s="156"/>
      <c r="AH419" s="156"/>
      <c r="AI419" s="156"/>
      <c r="AJ419" s="156"/>
      <c r="AK419" s="156"/>
      <c r="AL419" s="156"/>
      <c r="AM419" s="156"/>
      <c r="AN419" s="156"/>
      <c r="AO419" s="156"/>
      <c r="AP419" s="156"/>
      <c r="AQ419" s="156"/>
      <c r="AR419" s="156"/>
      <c r="AS419" s="140">
        <f t="shared" si="18"/>
        <v>5</v>
      </c>
      <c r="AT419" s="140">
        <f t="shared" si="19"/>
        <v>17</v>
      </c>
      <c r="AU419" s="156"/>
      <c r="AV419" s="140">
        <f t="shared" si="20"/>
        <v>0.625</v>
      </c>
      <c r="AW419" s="156"/>
      <c r="AX419" s="156"/>
    </row>
    <row r="420" s="209" customFormat="1" customHeight="1" spans="1:50">
      <c r="A420" s="199" t="s">
        <v>6217</v>
      </c>
      <c r="B420" s="199" t="s">
        <v>53</v>
      </c>
      <c r="C420" s="199" t="s">
        <v>6188</v>
      </c>
      <c r="D420" s="199" t="s">
        <v>6218</v>
      </c>
      <c r="E420" s="142" t="s">
        <v>6219</v>
      </c>
      <c r="F420" s="142" t="s">
        <v>6220</v>
      </c>
      <c r="G420" s="142" t="s">
        <v>6222</v>
      </c>
      <c r="H420" s="142" t="s">
        <v>6223</v>
      </c>
      <c r="I420" s="142" t="s">
        <v>6224</v>
      </c>
      <c r="J420" s="142" t="s">
        <v>6225</v>
      </c>
      <c r="K420" s="155" t="s">
        <v>3445</v>
      </c>
      <c r="L420" s="142" t="s">
        <v>6226</v>
      </c>
      <c r="M420" s="142" t="s">
        <v>6227</v>
      </c>
      <c r="N420" s="142" t="s">
        <v>6228</v>
      </c>
      <c r="O420" s="142" t="s">
        <v>6229</v>
      </c>
      <c r="P420" s="142" t="s">
        <v>6230</v>
      </c>
      <c r="Q420" s="142" t="s">
        <v>6231</v>
      </c>
      <c r="R420" s="142" t="s">
        <v>6232</v>
      </c>
      <c r="S420" s="142" t="s">
        <v>6233</v>
      </c>
      <c r="T420" s="142" t="s">
        <v>6234</v>
      </c>
      <c r="U420" s="142" t="s">
        <v>6235</v>
      </c>
      <c r="V420" s="142" t="s">
        <v>6236</v>
      </c>
      <c r="W420" s="142" t="s">
        <v>6237</v>
      </c>
      <c r="X420" s="142" t="s">
        <v>6238</v>
      </c>
      <c r="Y420" s="142" t="s">
        <v>2163</v>
      </c>
      <c r="Z420" s="142" t="s">
        <v>6239</v>
      </c>
      <c r="AA420" s="156"/>
      <c r="AB420" s="156"/>
      <c r="AC420" s="156"/>
      <c r="AD420" s="156"/>
      <c r="AE420" s="156"/>
      <c r="AF420" s="156"/>
      <c r="AG420" s="156"/>
      <c r="AH420" s="156"/>
      <c r="AI420" s="156"/>
      <c r="AJ420" s="156"/>
      <c r="AK420" s="156"/>
      <c r="AL420" s="156"/>
      <c r="AM420" s="156"/>
      <c r="AN420" s="156"/>
      <c r="AO420" s="156"/>
      <c r="AP420" s="156"/>
      <c r="AQ420" s="156"/>
      <c r="AR420" s="156"/>
      <c r="AS420" s="140">
        <f t="shared" si="18"/>
        <v>15</v>
      </c>
      <c r="AT420" s="140">
        <f t="shared" si="19"/>
        <v>17</v>
      </c>
      <c r="AU420" s="156"/>
      <c r="AV420" s="140">
        <f t="shared" si="20"/>
        <v>2.5</v>
      </c>
      <c r="AW420" s="156"/>
      <c r="AX420" s="156"/>
    </row>
    <row r="421" s="209" customFormat="1" customHeight="1" spans="1:50">
      <c r="A421" s="199" t="s">
        <v>6240</v>
      </c>
      <c r="B421" s="199" t="s">
        <v>53</v>
      </c>
      <c r="C421" s="199" t="s">
        <v>6188</v>
      </c>
      <c r="D421" s="199" t="s">
        <v>6189</v>
      </c>
      <c r="E421" s="142" t="s">
        <v>6077</v>
      </c>
      <c r="F421" s="142" t="s">
        <v>6241</v>
      </c>
      <c r="G421" s="155" t="s">
        <v>6242</v>
      </c>
      <c r="H421" s="142" t="s">
        <v>6243</v>
      </c>
      <c r="I421" s="144" t="s">
        <v>2459</v>
      </c>
      <c r="J421" s="142" t="s">
        <v>4810</v>
      </c>
      <c r="K421" s="142" t="s">
        <v>6244</v>
      </c>
      <c r="L421" s="142" t="s">
        <v>6245</v>
      </c>
      <c r="M421" s="142" t="s">
        <v>6246</v>
      </c>
      <c r="N421" s="144" t="s">
        <v>6247</v>
      </c>
      <c r="O421" s="142" t="s">
        <v>3631</v>
      </c>
      <c r="P421" s="142" t="s">
        <v>128</v>
      </c>
      <c r="Q421" s="142" t="s">
        <v>6248</v>
      </c>
      <c r="R421" s="142" t="s">
        <v>935</v>
      </c>
      <c r="S421" s="142" t="s">
        <v>6249</v>
      </c>
      <c r="T421" s="155" t="s">
        <v>6250</v>
      </c>
      <c r="U421" s="142" t="s">
        <v>6251</v>
      </c>
      <c r="V421" s="143"/>
      <c r="W421" s="142" t="s">
        <v>1717</v>
      </c>
      <c r="X421" s="144" t="s">
        <v>6252</v>
      </c>
      <c r="Y421" s="141"/>
      <c r="Z421" s="141"/>
      <c r="AA421" s="156"/>
      <c r="AB421" s="156"/>
      <c r="AC421" s="156"/>
      <c r="AD421" s="156"/>
      <c r="AE421" s="156"/>
      <c r="AF421" s="156"/>
      <c r="AG421" s="156"/>
      <c r="AH421" s="156"/>
      <c r="AI421" s="156"/>
      <c r="AJ421" s="156"/>
      <c r="AK421" s="156"/>
      <c r="AL421" s="156"/>
      <c r="AM421" s="156"/>
      <c r="AN421" s="156"/>
      <c r="AO421" s="156"/>
      <c r="AP421" s="156"/>
      <c r="AQ421" s="156"/>
      <c r="AR421" s="156"/>
      <c r="AS421" s="140">
        <f t="shared" si="18"/>
        <v>3</v>
      </c>
      <c r="AT421" s="140">
        <f t="shared" si="19"/>
        <v>14</v>
      </c>
      <c r="AU421" s="156"/>
      <c r="AV421" s="140">
        <f t="shared" si="20"/>
        <v>0.375</v>
      </c>
      <c r="AW421" s="156"/>
      <c r="AX421" s="156"/>
    </row>
    <row r="422" s="209" customFormat="1" customHeight="1" spans="1:50">
      <c r="A422" s="199" t="s">
        <v>6253</v>
      </c>
      <c r="B422" s="199" t="s">
        <v>53</v>
      </c>
      <c r="C422" s="199" t="s">
        <v>6188</v>
      </c>
      <c r="D422" s="199" t="s">
        <v>6189</v>
      </c>
      <c r="E422" s="142" t="s">
        <v>6254</v>
      </c>
      <c r="F422" s="142" t="s">
        <v>6255</v>
      </c>
      <c r="G422" s="142" t="s">
        <v>6256</v>
      </c>
      <c r="H422" s="144" t="s">
        <v>6257</v>
      </c>
      <c r="I422" s="144" t="s">
        <v>6258</v>
      </c>
      <c r="J422" s="144" t="s">
        <v>6259</v>
      </c>
      <c r="K422" s="144" t="s">
        <v>2551</v>
      </c>
      <c r="L422" s="142" t="s">
        <v>6260</v>
      </c>
      <c r="M422" s="142" t="s">
        <v>6261</v>
      </c>
      <c r="N422" s="142" t="s">
        <v>6262</v>
      </c>
      <c r="O422" s="142" t="s">
        <v>6263</v>
      </c>
      <c r="P422" s="142" t="s">
        <v>300</v>
      </c>
      <c r="Q422" s="142" t="s">
        <v>6264</v>
      </c>
      <c r="R422" s="142" t="s">
        <v>6265</v>
      </c>
      <c r="S422" s="142" t="s">
        <v>6266</v>
      </c>
      <c r="T422" s="142" t="s">
        <v>6267</v>
      </c>
      <c r="U422" s="142" t="s">
        <v>6268</v>
      </c>
      <c r="V422" s="142" t="s">
        <v>6269</v>
      </c>
      <c r="W422" s="142" t="s">
        <v>6270</v>
      </c>
      <c r="X422" s="142" t="s">
        <v>6271</v>
      </c>
      <c r="Y422" s="144" t="s">
        <v>6272</v>
      </c>
      <c r="Z422" s="144" t="s">
        <v>6273</v>
      </c>
      <c r="AA422" s="156"/>
      <c r="AB422" s="156"/>
      <c r="AC422" s="156"/>
      <c r="AD422" s="156"/>
      <c r="AE422" s="156"/>
      <c r="AF422" s="156"/>
      <c r="AG422" s="156"/>
      <c r="AH422" s="156"/>
      <c r="AI422" s="156"/>
      <c r="AJ422" s="156"/>
      <c r="AK422" s="156"/>
      <c r="AL422" s="156"/>
      <c r="AM422" s="156"/>
      <c r="AN422" s="156"/>
      <c r="AO422" s="156"/>
      <c r="AP422" s="156"/>
      <c r="AQ422" s="156"/>
      <c r="AR422" s="156"/>
      <c r="AS422" s="140">
        <f t="shared" si="18"/>
        <v>15</v>
      </c>
      <c r="AT422" s="140">
        <f t="shared" si="19"/>
        <v>21</v>
      </c>
      <c r="AU422" s="156"/>
      <c r="AV422" s="140">
        <f t="shared" si="20"/>
        <v>1.875</v>
      </c>
      <c r="AW422" s="156"/>
      <c r="AX422" s="156"/>
    </row>
    <row r="423" s="209" customFormat="1" customHeight="1" spans="1:50">
      <c r="A423" s="199" t="s">
        <v>6274</v>
      </c>
      <c r="B423" s="199" t="s">
        <v>53</v>
      </c>
      <c r="C423" s="199" t="s">
        <v>6188</v>
      </c>
      <c r="D423" s="199" t="s">
        <v>6189</v>
      </c>
      <c r="E423" s="144"/>
      <c r="F423" s="144"/>
      <c r="G423" s="144"/>
      <c r="H423" s="144"/>
      <c r="I423" s="144"/>
      <c r="J423" s="144"/>
      <c r="K423" s="144"/>
      <c r="L423" s="144"/>
      <c r="M423" s="144"/>
      <c r="N423" s="144"/>
      <c r="O423" s="144"/>
      <c r="P423" s="144"/>
      <c r="Q423" s="142" t="s">
        <v>6275</v>
      </c>
      <c r="R423" s="144" t="s">
        <v>6276</v>
      </c>
      <c r="S423" s="144" t="s">
        <v>6277</v>
      </c>
      <c r="T423" s="144" t="s">
        <v>6278</v>
      </c>
      <c r="U423" s="144" t="s">
        <v>6279</v>
      </c>
      <c r="V423" s="144" t="s">
        <v>6280</v>
      </c>
      <c r="W423" s="144" t="s">
        <v>6281</v>
      </c>
      <c r="X423" s="144" t="s">
        <v>3037</v>
      </c>
      <c r="Y423" s="144" t="s">
        <v>6282</v>
      </c>
      <c r="Z423" s="143"/>
      <c r="AA423" s="156"/>
      <c r="AB423" s="156"/>
      <c r="AC423" s="156"/>
      <c r="AD423" s="156"/>
      <c r="AE423" s="156"/>
      <c r="AF423" s="156"/>
      <c r="AG423" s="156"/>
      <c r="AH423" s="156"/>
      <c r="AI423" s="156"/>
      <c r="AJ423" s="156"/>
      <c r="AK423" s="156"/>
      <c r="AL423" s="156"/>
      <c r="AM423" s="156"/>
      <c r="AN423" s="156"/>
      <c r="AO423" s="156"/>
      <c r="AP423" s="156"/>
      <c r="AQ423" s="156"/>
      <c r="AR423" s="156"/>
      <c r="AS423" s="140">
        <f t="shared" si="18"/>
        <v>9</v>
      </c>
      <c r="AT423" s="140">
        <f t="shared" si="19"/>
        <v>9</v>
      </c>
      <c r="AU423" s="156"/>
      <c r="AV423" s="140">
        <f t="shared" si="20"/>
        <v>0.5</v>
      </c>
      <c r="AW423" s="156"/>
      <c r="AX423" s="156"/>
    </row>
    <row r="424" s="209" customFormat="1" customHeight="1" spans="1:50">
      <c r="A424" s="199" t="s">
        <v>6283</v>
      </c>
      <c r="B424" s="199" t="s">
        <v>53</v>
      </c>
      <c r="C424" s="199" t="s">
        <v>6188</v>
      </c>
      <c r="D424" s="199" t="s">
        <v>6189</v>
      </c>
      <c r="E424" s="155" t="s">
        <v>6284</v>
      </c>
      <c r="F424" s="142" t="s">
        <v>6285</v>
      </c>
      <c r="G424" s="142" t="s">
        <v>6286</v>
      </c>
      <c r="H424" s="142" t="s">
        <v>6287</v>
      </c>
      <c r="I424" s="142" t="s">
        <v>6288</v>
      </c>
      <c r="J424" s="142" t="s">
        <v>6289</v>
      </c>
      <c r="K424" s="142" t="s">
        <v>6290</v>
      </c>
      <c r="L424" s="142" t="s">
        <v>6291</v>
      </c>
      <c r="M424" s="142" t="s">
        <v>6292</v>
      </c>
      <c r="N424" s="142" t="s">
        <v>6293</v>
      </c>
      <c r="O424" s="142" t="s">
        <v>6294</v>
      </c>
      <c r="P424" s="142" t="s">
        <v>6295</v>
      </c>
      <c r="Q424" s="155" t="s">
        <v>6296</v>
      </c>
      <c r="R424" s="142" t="s">
        <v>6297</v>
      </c>
      <c r="S424" s="155" t="s">
        <v>6298</v>
      </c>
      <c r="T424" s="155" t="s">
        <v>6299</v>
      </c>
      <c r="U424" s="142" t="s">
        <v>6300</v>
      </c>
      <c r="V424" s="142" t="s">
        <v>6301</v>
      </c>
      <c r="W424" s="142" t="s">
        <v>6302</v>
      </c>
      <c r="X424" s="142" t="s">
        <v>6303</v>
      </c>
      <c r="Y424" s="155" t="s">
        <v>6304</v>
      </c>
      <c r="Z424" s="142" t="s">
        <v>6305</v>
      </c>
      <c r="AA424" s="156"/>
      <c r="AB424" s="156"/>
      <c r="AC424" s="156"/>
      <c r="AD424" s="156"/>
      <c r="AE424" s="156"/>
      <c r="AF424" s="156"/>
      <c r="AG424" s="156"/>
      <c r="AH424" s="156"/>
      <c r="AI424" s="156"/>
      <c r="AJ424" s="156"/>
      <c r="AK424" s="156"/>
      <c r="AL424" s="156"/>
      <c r="AM424" s="156"/>
      <c r="AN424" s="156"/>
      <c r="AO424" s="156"/>
      <c r="AP424" s="156"/>
      <c r="AQ424" s="156"/>
      <c r="AR424" s="156"/>
      <c r="AS424" s="140">
        <f t="shared" si="18"/>
        <v>22</v>
      </c>
      <c r="AT424" s="140">
        <f t="shared" si="19"/>
        <v>22</v>
      </c>
      <c r="AU424" s="156"/>
      <c r="AV424" s="140">
        <f t="shared" si="20"/>
        <v>4</v>
      </c>
      <c r="AW424" s="156"/>
      <c r="AX424" s="156"/>
    </row>
    <row r="425" s="209" customFormat="1" customHeight="1" spans="1:50">
      <c r="A425" s="199" t="s">
        <v>6306</v>
      </c>
      <c r="B425" s="199" t="s">
        <v>136</v>
      </c>
      <c r="C425" s="199" t="s">
        <v>6188</v>
      </c>
      <c r="D425" s="199" t="s">
        <v>6307</v>
      </c>
      <c r="E425" s="141"/>
      <c r="F425" s="142" t="s">
        <v>6308</v>
      </c>
      <c r="G425" s="142" t="s">
        <v>6309</v>
      </c>
      <c r="H425" s="142" t="s">
        <v>6310</v>
      </c>
      <c r="I425" s="142" t="s">
        <v>6311</v>
      </c>
      <c r="J425" s="142" t="s">
        <v>6312</v>
      </c>
      <c r="K425" s="142" t="s">
        <v>6313</v>
      </c>
      <c r="L425" s="142" t="s">
        <v>6314</v>
      </c>
      <c r="M425" s="142" t="s">
        <v>6315</v>
      </c>
      <c r="N425" s="142" t="s">
        <v>6316</v>
      </c>
      <c r="O425" s="142" t="s">
        <v>6317</v>
      </c>
      <c r="P425" s="142" t="s">
        <v>6318</v>
      </c>
      <c r="Q425" s="142" t="s">
        <v>6319</v>
      </c>
      <c r="R425" s="142" t="s">
        <v>6320</v>
      </c>
      <c r="S425" s="142" t="s">
        <v>6321</v>
      </c>
      <c r="T425" s="142" t="s">
        <v>6322</v>
      </c>
      <c r="U425" s="142" t="s">
        <v>6323</v>
      </c>
      <c r="V425" s="142" t="s">
        <v>6324</v>
      </c>
      <c r="W425" s="142" t="s">
        <v>6325</v>
      </c>
      <c r="X425" s="142" t="s">
        <v>6326</v>
      </c>
      <c r="Y425" s="142" t="s">
        <v>6327</v>
      </c>
      <c r="Z425" s="142" t="s">
        <v>6328</v>
      </c>
      <c r="AA425" s="156"/>
      <c r="AB425" s="156"/>
      <c r="AC425" s="156"/>
      <c r="AD425" s="156"/>
      <c r="AE425" s="156"/>
      <c r="AF425" s="156"/>
      <c r="AG425" s="156"/>
      <c r="AH425" s="156"/>
      <c r="AI425" s="156"/>
      <c r="AJ425" s="156"/>
      <c r="AK425" s="156"/>
      <c r="AL425" s="156"/>
      <c r="AM425" s="156"/>
      <c r="AN425" s="156"/>
      <c r="AO425" s="156"/>
      <c r="AP425" s="156"/>
      <c r="AQ425" s="156"/>
      <c r="AR425" s="156"/>
      <c r="AS425" s="140">
        <f t="shared" si="18"/>
        <v>11</v>
      </c>
      <c r="AT425" s="140">
        <f t="shared" si="19"/>
        <v>20</v>
      </c>
      <c r="AU425" s="156"/>
      <c r="AV425" s="140">
        <f t="shared" si="20"/>
        <v>1.625</v>
      </c>
      <c r="AW425" s="156"/>
      <c r="AX425" s="156"/>
    </row>
    <row r="426" s="209" customFormat="1" customHeight="1" spans="1:50">
      <c r="A426" s="199" t="s">
        <v>6329</v>
      </c>
      <c r="B426" s="199" t="s">
        <v>53</v>
      </c>
      <c r="C426" s="199" t="s">
        <v>6330</v>
      </c>
      <c r="D426" s="199" t="s">
        <v>4448</v>
      </c>
      <c r="E426" s="144"/>
      <c r="F426" s="144"/>
      <c r="G426" s="144"/>
      <c r="H426" s="144"/>
      <c r="I426" s="144"/>
      <c r="J426" s="144"/>
      <c r="K426" s="144"/>
      <c r="L426" s="144"/>
      <c r="M426" s="144"/>
      <c r="N426" s="144"/>
      <c r="O426" s="144"/>
      <c r="P426" s="144"/>
      <c r="Q426" s="144"/>
      <c r="R426" s="144"/>
      <c r="S426" s="144"/>
      <c r="T426" s="144"/>
      <c r="U426" s="144"/>
      <c r="V426" s="142" t="s">
        <v>6331</v>
      </c>
      <c r="W426" s="144" t="s">
        <v>460</v>
      </c>
      <c r="X426" s="141"/>
      <c r="Y426" s="144" t="s">
        <v>2872</v>
      </c>
      <c r="Z426" s="144"/>
      <c r="AA426" s="156"/>
      <c r="AB426" s="156"/>
      <c r="AC426" s="156"/>
      <c r="AD426" s="156"/>
      <c r="AE426" s="156"/>
      <c r="AF426" s="156"/>
      <c r="AG426" s="156"/>
      <c r="AH426" s="156"/>
      <c r="AI426" s="156"/>
      <c r="AJ426" s="156"/>
      <c r="AK426" s="156"/>
      <c r="AL426" s="156"/>
      <c r="AM426" s="156"/>
      <c r="AN426" s="156"/>
      <c r="AO426" s="156"/>
      <c r="AP426" s="156"/>
      <c r="AQ426" s="156"/>
      <c r="AR426" s="156"/>
      <c r="AS426" s="140">
        <f t="shared" si="18"/>
        <v>0</v>
      </c>
      <c r="AT426" s="140">
        <f t="shared" si="19"/>
        <v>0</v>
      </c>
      <c r="AU426" s="156"/>
      <c r="AV426" s="140">
        <f t="shared" si="20"/>
        <v>0</v>
      </c>
      <c r="AW426" s="156"/>
      <c r="AX426" s="156"/>
    </row>
    <row r="427" s="209" customFormat="1" customHeight="1" spans="1:50">
      <c r="A427" s="199" t="s">
        <v>6332</v>
      </c>
      <c r="B427" s="199" t="s">
        <v>53</v>
      </c>
      <c r="C427" s="199" t="s">
        <v>6330</v>
      </c>
      <c r="D427" s="199" t="s">
        <v>4425</v>
      </c>
      <c r="E427" s="142" t="s">
        <v>5091</v>
      </c>
      <c r="F427" s="142" t="s">
        <v>6333</v>
      </c>
      <c r="G427" s="142" t="s">
        <v>6334</v>
      </c>
      <c r="H427" s="144" t="s">
        <v>3618</v>
      </c>
      <c r="I427" s="144" t="s">
        <v>295</v>
      </c>
      <c r="J427" s="144" t="s">
        <v>3523</v>
      </c>
      <c r="K427" s="144" t="s">
        <v>4413</v>
      </c>
      <c r="L427" s="144" t="s">
        <v>6335</v>
      </c>
      <c r="M427" s="144" t="s">
        <v>1967</v>
      </c>
      <c r="N427" s="144" t="s">
        <v>3524</v>
      </c>
      <c r="O427" s="144" t="s">
        <v>6336</v>
      </c>
      <c r="P427" s="142" t="s">
        <v>6337</v>
      </c>
      <c r="Q427" s="142" t="s">
        <v>3057</v>
      </c>
      <c r="R427" s="142" t="s">
        <v>2299</v>
      </c>
      <c r="S427" s="144" t="s">
        <v>3524</v>
      </c>
      <c r="T427" s="144" t="s">
        <v>6247</v>
      </c>
      <c r="U427" s="144" t="s">
        <v>3482</v>
      </c>
      <c r="V427" s="144" t="s">
        <v>3524</v>
      </c>
      <c r="W427" s="144" t="s">
        <v>2455</v>
      </c>
      <c r="X427" s="142" t="s">
        <v>2444</v>
      </c>
      <c r="Y427" s="144" t="s">
        <v>6338</v>
      </c>
      <c r="Z427" s="144" t="s">
        <v>6339</v>
      </c>
      <c r="AA427" s="156"/>
      <c r="AB427" s="156"/>
      <c r="AC427" s="156"/>
      <c r="AD427" s="156"/>
      <c r="AE427" s="156"/>
      <c r="AF427" s="156"/>
      <c r="AG427" s="156"/>
      <c r="AH427" s="156"/>
      <c r="AI427" s="156"/>
      <c r="AJ427" s="156"/>
      <c r="AK427" s="156"/>
      <c r="AL427" s="156"/>
      <c r="AM427" s="156"/>
      <c r="AN427" s="156"/>
      <c r="AO427" s="156"/>
      <c r="AP427" s="156"/>
      <c r="AQ427" s="156"/>
      <c r="AR427" s="156"/>
      <c r="AS427" s="140">
        <f t="shared" si="18"/>
        <v>6</v>
      </c>
      <c r="AT427" s="140">
        <f t="shared" si="19"/>
        <v>22</v>
      </c>
      <c r="AU427" s="156"/>
      <c r="AV427" s="140">
        <f t="shared" si="20"/>
        <v>0</v>
      </c>
      <c r="AW427" s="156"/>
      <c r="AX427" s="156"/>
    </row>
    <row r="428" s="209" customFormat="1" customHeight="1" spans="1:50">
      <c r="A428" s="199" t="s">
        <v>6340</v>
      </c>
      <c r="B428" s="199" t="s">
        <v>53</v>
      </c>
      <c r="C428" s="199" t="s">
        <v>6330</v>
      </c>
      <c r="D428" s="199" t="s">
        <v>4448</v>
      </c>
      <c r="E428" s="144" t="s">
        <v>6341</v>
      </c>
      <c r="F428" s="155" t="s">
        <v>2014</v>
      </c>
      <c r="G428" s="142" t="s">
        <v>6342</v>
      </c>
      <c r="H428" s="142" t="s">
        <v>6343</v>
      </c>
      <c r="I428" s="142" t="s">
        <v>6344</v>
      </c>
      <c r="J428" s="142" t="s">
        <v>6345</v>
      </c>
      <c r="K428" s="142" t="s">
        <v>6346</v>
      </c>
      <c r="L428" s="142" t="s">
        <v>6347</v>
      </c>
      <c r="M428" s="142" t="s">
        <v>6348</v>
      </c>
      <c r="N428" s="142" t="s">
        <v>6349</v>
      </c>
      <c r="O428" s="142" t="s">
        <v>6350</v>
      </c>
      <c r="P428" s="144" t="s">
        <v>6351</v>
      </c>
      <c r="Q428" s="142" t="s">
        <v>6352</v>
      </c>
      <c r="R428" s="142" t="s">
        <v>6353</v>
      </c>
      <c r="S428" s="142" t="s">
        <v>6354</v>
      </c>
      <c r="T428" s="142" t="s">
        <v>6355</v>
      </c>
      <c r="U428" s="142" t="s">
        <v>6356</v>
      </c>
      <c r="V428" s="142" t="s">
        <v>6357</v>
      </c>
      <c r="W428" s="142" t="s">
        <v>6358</v>
      </c>
      <c r="X428" s="142" t="s">
        <v>6359</v>
      </c>
      <c r="Y428" s="142" t="s">
        <v>6360</v>
      </c>
      <c r="Z428" s="142" t="s">
        <v>6361</v>
      </c>
      <c r="AA428" s="156"/>
      <c r="AB428" s="156"/>
      <c r="AC428" s="156"/>
      <c r="AD428" s="156"/>
      <c r="AE428" s="156"/>
      <c r="AF428" s="156"/>
      <c r="AG428" s="156"/>
      <c r="AH428" s="156"/>
      <c r="AI428" s="156"/>
      <c r="AJ428" s="156"/>
      <c r="AK428" s="156"/>
      <c r="AL428" s="156"/>
      <c r="AM428" s="156"/>
      <c r="AN428" s="156"/>
      <c r="AO428" s="156"/>
      <c r="AP428" s="156"/>
      <c r="AQ428" s="156"/>
      <c r="AR428" s="156"/>
      <c r="AS428" s="140">
        <f t="shared" si="18"/>
        <v>16</v>
      </c>
      <c r="AT428" s="140">
        <f t="shared" si="19"/>
        <v>20</v>
      </c>
      <c r="AU428" s="156"/>
      <c r="AV428" s="140">
        <f t="shared" si="20"/>
        <v>2.875</v>
      </c>
      <c r="AW428" s="156"/>
      <c r="AX428" s="156"/>
    </row>
    <row r="429" s="209" customFormat="1" customHeight="1" spans="1:50">
      <c r="A429" s="199" t="s">
        <v>6362</v>
      </c>
      <c r="B429" s="199" t="s">
        <v>53</v>
      </c>
      <c r="C429" s="199" t="s">
        <v>6330</v>
      </c>
      <c r="D429" s="199" t="s">
        <v>4425</v>
      </c>
      <c r="E429" s="144" t="s">
        <v>6363</v>
      </c>
      <c r="F429" s="144" t="s">
        <v>5442</v>
      </c>
      <c r="G429" s="144" t="s">
        <v>6364</v>
      </c>
      <c r="H429" s="144" t="s">
        <v>6365</v>
      </c>
      <c r="I429" s="144" t="s">
        <v>83</v>
      </c>
      <c r="J429" s="144" t="s">
        <v>2253</v>
      </c>
      <c r="K429" s="144" t="s">
        <v>4869</v>
      </c>
      <c r="L429" s="144" t="s">
        <v>2368</v>
      </c>
      <c r="M429" s="144" t="s">
        <v>6366</v>
      </c>
      <c r="N429" s="144" t="s">
        <v>3031</v>
      </c>
      <c r="O429" s="142" t="s">
        <v>6367</v>
      </c>
      <c r="P429" s="142" t="s">
        <v>6368</v>
      </c>
      <c r="Q429" s="144" t="s">
        <v>6196</v>
      </c>
      <c r="R429" s="142" t="s">
        <v>6369</v>
      </c>
      <c r="S429" s="142" t="s">
        <v>6370</v>
      </c>
      <c r="T429" s="144" t="s">
        <v>3278</v>
      </c>
      <c r="U429" s="142" t="s">
        <v>1541</v>
      </c>
      <c r="V429" s="144" t="s">
        <v>3141</v>
      </c>
      <c r="W429" s="144" t="s">
        <v>885</v>
      </c>
      <c r="X429" s="144" t="s">
        <v>2986</v>
      </c>
      <c r="Y429" s="142" t="s">
        <v>6371</v>
      </c>
      <c r="Z429" s="144" t="s">
        <v>3431</v>
      </c>
      <c r="AA429" s="156"/>
      <c r="AB429" s="156"/>
      <c r="AC429" s="156"/>
      <c r="AD429" s="156"/>
      <c r="AE429" s="156"/>
      <c r="AF429" s="156"/>
      <c r="AG429" s="156"/>
      <c r="AH429" s="156"/>
      <c r="AI429" s="156"/>
      <c r="AJ429" s="156"/>
      <c r="AK429" s="156"/>
      <c r="AL429" s="156"/>
      <c r="AM429" s="156"/>
      <c r="AN429" s="156"/>
      <c r="AO429" s="156"/>
      <c r="AP429" s="156"/>
      <c r="AQ429" s="156"/>
      <c r="AR429" s="156"/>
      <c r="AS429" s="140">
        <f t="shared" si="18"/>
        <v>7</v>
      </c>
      <c r="AT429" s="140">
        <f t="shared" si="19"/>
        <v>19</v>
      </c>
      <c r="AU429" s="156"/>
      <c r="AV429" s="140">
        <f t="shared" si="20"/>
        <v>0.125</v>
      </c>
      <c r="AW429" s="156"/>
      <c r="AX429" s="156"/>
    </row>
    <row r="430" s="209" customFormat="1" customHeight="1" spans="1:50">
      <c r="A430" s="199" t="s">
        <v>6372</v>
      </c>
      <c r="B430" s="199" t="s">
        <v>53</v>
      </c>
      <c r="C430" s="199" t="s">
        <v>6330</v>
      </c>
      <c r="D430" s="199" t="s">
        <v>4448</v>
      </c>
      <c r="E430" s="144"/>
      <c r="F430" s="144"/>
      <c r="G430" s="144"/>
      <c r="H430" s="144"/>
      <c r="I430" s="144"/>
      <c r="J430" s="144"/>
      <c r="K430" s="144"/>
      <c r="L430" s="144"/>
      <c r="M430" s="144"/>
      <c r="N430" s="144"/>
      <c r="O430" s="144"/>
      <c r="P430" s="144"/>
      <c r="Q430" s="144"/>
      <c r="R430" s="144"/>
      <c r="S430" s="144"/>
      <c r="T430" s="144"/>
      <c r="U430" s="144"/>
      <c r="V430" s="142" t="s">
        <v>6373</v>
      </c>
      <c r="W430" s="144" t="s">
        <v>6374</v>
      </c>
      <c r="X430" s="144" t="s">
        <v>6375</v>
      </c>
      <c r="Y430" s="144" t="s">
        <v>6376</v>
      </c>
      <c r="Z430" s="144" t="s">
        <v>6377</v>
      </c>
      <c r="AA430" s="156"/>
      <c r="AB430" s="156"/>
      <c r="AC430" s="156"/>
      <c r="AD430" s="156"/>
      <c r="AE430" s="156"/>
      <c r="AF430" s="156"/>
      <c r="AG430" s="156"/>
      <c r="AH430" s="156"/>
      <c r="AI430" s="156"/>
      <c r="AJ430" s="156"/>
      <c r="AK430" s="156"/>
      <c r="AL430" s="156"/>
      <c r="AM430" s="156"/>
      <c r="AN430" s="156"/>
      <c r="AO430" s="156"/>
      <c r="AP430" s="156"/>
      <c r="AQ430" s="156"/>
      <c r="AR430" s="156"/>
      <c r="AS430" s="140">
        <f t="shared" si="18"/>
        <v>0</v>
      </c>
      <c r="AT430" s="140">
        <f t="shared" si="19"/>
        <v>2</v>
      </c>
      <c r="AU430" s="156"/>
      <c r="AV430" s="140">
        <f t="shared" si="20"/>
        <v>0</v>
      </c>
      <c r="AW430" s="156"/>
      <c r="AX430" s="156"/>
    </row>
    <row r="431" s="209" customFormat="1" customHeight="1" spans="1:50">
      <c r="A431" s="199" t="s">
        <v>6378</v>
      </c>
      <c r="B431" s="199" t="s">
        <v>53</v>
      </c>
      <c r="C431" s="199" t="s">
        <v>6330</v>
      </c>
      <c r="D431" s="199" t="s">
        <v>4425</v>
      </c>
      <c r="E431" s="142" t="s">
        <v>6026</v>
      </c>
      <c r="F431" s="142" t="s">
        <v>6379</v>
      </c>
      <c r="G431" s="144" t="s">
        <v>6380</v>
      </c>
      <c r="H431" s="142" t="s">
        <v>6381</v>
      </c>
      <c r="I431" s="142" t="s">
        <v>6382</v>
      </c>
      <c r="J431" s="142" t="s">
        <v>6383</v>
      </c>
      <c r="K431" s="142" t="s">
        <v>6384</v>
      </c>
      <c r="L431" s="144" t="s">
        <v>6385</v>
      </c>
      <c r="M431" s="142" t="s">
        <v>6386</v>
      </c>
      <c r="N431" s="144" t="s">
        <v>326</v>
      </c>
      <c r="O431" s="142" t="s">
        <v>4945</v>
      </c>
      <c r="P431" s="144" t="s">
        <v>3602</v>
      </c>
      <c r="Q431" s="142" t="s">
        <v>2820</v>
      </c>
      <c r="R431" s="142" t="s">
        <v>6387</v>
      </c>
      <c r="S431" s="142" t="s">
        <v>6388</v>
      </c>
      <c r="T431" s="144" t="s">
        <v>2459</v>
      </c>
      <c r="U431" s="144" t="s">
        <v>3804</v>
      </c>
      <c r="V431" s="142" t="s">
        <v>6389</v>
      </c>
      <c r="W431" s="142" t="s">
        <v>6390</v>
      </c>
      <c r="X431" s="142" t="s">
        <v>6391</v>
      </c>
      <c r="Y431" s="144" t="s">
        <v>6392</v>
      </c>
      <c r="Z431" s="142" t="s">
        <v>6393</v>
      </c>
      <c r="AA431" s="156"/>
      <c r="AB431" s="156"/>
      <c r="AC431" s="156"/>
      <c r="AD431" s="156"/>
      <c r="AE431" s="156"/>
      <c r="AF431" s="156"/>
      <c r="AG431" s="156"/>
      <c r="AH431" s="156"/>
      <c r="AI431" s="156"/>
      <c r="AJ431" s="156"/>
      <c r="AK431" s="156"/>
      <c r="AL431" s="156"/>
      <c r="AM431" s="156"/>
      <c r="AN431" s="156"/>
      <c r="AO431" s="156"/>
      <c r="AP431" s="156"/>
      <c r="AQ431" s="156"/>
      <c r="AR431" s="156"/>
      <c r="AS431" s="140">
        <f t="shared" si="18"/>
        <v>3</v>
      </c>
      <c r="AT431" s="140">
        <f t="shared" si="19"/>
        <v>12</v>
      </c>
      <c r="AU431" s="156"/>
      <c r="AV431" s="140">
        <f t="shared" si="20"/>
        <v>0.125</v>
      </c>
      <c r="AW431" s="156"/>
      <c r="AX431" s="156"/>
    </row>
    <row r="432" s="209" customFormat="1" customHeight="1" spans="1:50">
      <c r="A432" s="199" t="s">
        <v>6394</v>
      </c>
      <c r="B432" s="199" t="s">
        <v>53</v>
      </c>
      <c r="C432" s="199" t="s">
        <v>6330</v>
      </c>
      <c r="D432" s="199" t="s">
        <v>2735</v>
      </c>
      <c r="E432" s="142" t="s">
        <v>6395</v>
      </c>
      <c r="F432" s="142" t="s">
        <v>6396</v>
      </c>
      <c r="G432" s="142" t="s">
        <v>6397</v>
      </c>
      <c r="H432" s="142" t="s">
        <v>6398</v>
      </c>
      <c r="I432" s="142" t="s">
        <v>6399</v>
      </c>
      <c r="J432" s="144" t="s">
        <v>6400</v>
      </c>
      <c r="K432" s="142" t="s">
        <v>6401</v>
      </c>
      <c r="L432" s="142" t="s">
        <v>6402</v>
      </c>
      <c r="M432" s="142" t="s">
        <v>6403</v>
      </c>
      <c r="N432" s="142" t="s">
        <v>6404</v>
      </c>
      <c r="O432" s="142" t="s">
        <v>6405</v>
      </c>
      <c r="P432" s="142" t="s">
        <v>6406</v>
      </c>
      <c r="Q432" s="142" t="s">
        <v>6407</v>
      </c>
      <c r="R432" s="142" t="s">
        <v>6408</v>
      </c>
      <c r="S432" s="142" t="s">
        <v>6409</v>
      </c>
      <c r="T432" s="142" t="s">
        <v>6410</v>
      </c>
      <c r="U432" s="142" t="s">
        <v>6411</v>
      </c>
      <c r="V432" s="142" t="s">
        <v>6412</v>
      </c>
      <c r="W432" s="142" t="s">
        <v>6413</v>
      </c>
      <c r="X432" s="142" t="s">
        <v>6414</v>
      </c>
      <c r="Y432" s="142" t="s">
        <v>6415</v>
      </c>
      <c r="Z432" s="142" t="s">
        <v>6416</v>
      </c>
      <c r="AA432" s="156"/>
      <c r="AB432" s="156"/>
      <c r="AC432" s="156"/>
      <c r="AD432" s="156"/>
      <c r="AE432" s="156"/>
      <c r="AF432" s="156"/>
      <c r="AG432" s="156"/>
      <c r="AH432" s="156"/>
      <c r="AI432" s="156"/>
      <c r="AJ432" s="156"/>
      <c r="AK432" s="156"/>
      <c r="AL432" s="156"/>
      <c r="AM432" s="156"/>
      <c r="AN432" s="156"/>
      <c r="AO432" s="156"/>
      <c r="AP432" s="156"/>
      <c r="AQ432" s="156"/>
      <c r="AR432" s="156"/>
      <c r="AS432" s="140">
        <f t="shared" si="18"/>
        <v>16</v>
      </c>
      <c r="AT432" s="140">
        <f t="shared" si="19"/>
        <v>20</v>
      </c>
      <c r="AU432" s="156"/>
      <c r="AV432" s="140">
        <f t="shared" si="20"/>
        <v>2.375</v>
      </c>
      <c r="AW432" s="156"/>
      <c r="AX432" s="156"/>
    </row>
    <row r="433" s="209" customFormat="1" customHeight="1" spans="1:50">
      <c r="A433" s="199" t="s">
        <v>6417</v>
      </c>
      <c r="B433" s="199" t="s">
        <v>53</v>
      </c>
      <c r="C433" s="199" t="s">
        <v>6330</v>
      </c>
      <c r="D433" s="199" t="s">
        <v>4425</v>
      </c>
      <c r="E433" s="144" t="s">
        <v>5402</v>
      </c>
      <c r="F433" s="144" t="s">
        <v>1893</v>
      </c>
      <c r="G433" s="144" t="s">
        <v>1753</v>
      </c>
      <c r="H433" s="155" t="s">
        <v>6418</v>
      </c>
      <c r="I433" s="144" t="s">
        <v>4169</v>
      </c>
      <c r="J433" s="144" t="s">
        <v>6419</v>
      </c>
      <c r="K433" s="144" t="s">
        <v>5410</v>
      </c>
      <c r="L433" s="144" t="s">
        <v>6420</v>
      </c>
      <c r="M433" s="144" t="s">
        <v>5745</v>
      </c>
      <c r="N433" s="144" t="s">
        <v>6421</v>
      </c>
      <c r="O433" s="144" t="s">
        <v>6422</v>
      </c>
      <c r="P433" s="144" t="s">
        <v>6423</v>
      </c>
      <c r="Q433" s="144"/>
      <c r="R433" s="144"/>
      <c r="S433" s="144"/>
      <c r="T433" s="144"/>
      <c r="U433" s="144"/>
      <c r="V433" s="144"/>
      <c r="W433" s="144"/>
      <c r="X433" s="144"/>
      <c r="Y433" s="144"/>
      <c r="Z433" s="144"/>
      <c r="AA433" s="156"/>
      <c r="AB433" s="156"/>
      <c r="AC433" s="156"/>
      <c r="AD433" s="156"/>
      <c r="AE433" s="156"/>
      <c r="AF433" s="156"/>
      <c r="AG433" s="156"/>
      <c r="AH433" s="156"/>
      <c r="AI433" s="156"/>
      <c r="AJ433" s="156"/>
      <c r="AK433" s="156"/>
      <c r="AL433" s="156"/>
      <c r="AM433" s="156"/>
      <c r="AN433" s="156"/>
      <c r="AO433" s="156"/>
      <c r="AP433" s="156"/>
      <c r="AQ433" s="156"/>
      <c r="AR433" s="156"/>
      <c r="AS433" s="140">
        <f t="shared" si="18"/>
        <v>0</v>
      </c>
      <c r="AT433" s="140">
        <f t="shared" si="19"/>
        <v>0</v>
      </c>
      <c r="AU433" s="156"/>
      <c r="AV433" s="140">
        <f t="shared" si="20"/>
        <v>0</v>
      </c>
      <c r="AW433" s="156"/>
      <c r="AX433" s="156"/>
    </row>
    <row r="434" s="209" customFormat="1" customHeight="1" spans="1:50">
      <c r="A434" s="199" t="s">
        <v>6424</v>
      </c>
      <c r="B434" s="199" t="s">
        <v>53</v>
      </c>
      <c r="C434" s="199" t="s">
        <v>6425</v>
      </c>
      <c r="D434" s="199" t="s">
        <v>1966</v>
      </c>
      <c r="E434" s="144" t="s">
        <v>6426</v>
      </c>
      <c r="F434" s="144" t="s">
        <v>6427</v>
      </c>
      <c r="G434" s="155" t="s">
        <v>3997</v>
      </c>
      <c r="H434" s="142" t="s">
        <v>6429</v>
      </c>
      <c r="I434" s="144" t="s">
        <v>6430</v>
      </c>
      <c r="J434" s="142" t="s">
        <v>2660</v>
      </c>
      <c r="K434" s="142" t="s">
        <v>6431</v>
      </c>
      <c r="L434" s="144" t="s">
        <v>5632</v>
      </c>
      <c r="M434" s="144" t="s">
        <v>6432</v>
      </c>
      <c r="N434" s="142" t="s">
        <v>6433</v>
      </c>
      <c r="O434" s="144" t="s">
        <v>6434</v>
      </c>
      <c r="P434" s="142" t="s">
        <v>6435</v>
      </c>
      <c r="Q434" s="155" t="s">
        <v>6436</v>
      </c>
      <c r="R434" s="144" t="s">
        <v>6437</v>
      </c>
      <c r="S434" s="142" t="s">
        <v>6438</v>
      </c>
      <c r="T434" s="144" t="s">
        <v>6439</v>
      </c>
      <c r="U434" s="142" t="s">
        <v>6440</v>
      </c>
      <c r="V434" s="144" t="s">
        <v>6441</v>
      </c>
      <c r="W434" s="141"/>
      <c r="X434" s="144" t="s">
        <v>6442</v>
      </c>
      <c r="Y434" s="142" t="s">
        <v>6443</v>
      </c>
      <c r="Z434" s="142" t="s">
        <v>6444</v>
      </c>
      <c r="AA434" s="156"/>
      <c r="AB434" s="156"/>
      <c r="AC434" s="156"/>
      <c r="AD434" s="156"/>
      <c r="AE434" s="156"/>
      <c r="AF434" s="156"/>
      <c r="AG434" s="156"/>
      <c r="AH434" s="156"/>
      <c r="AI434" s="156"/>
      <c r="AJ434" s="156"/>
      <c r="AK434" s="156"/>
      <c r="AL434" s="156"/>
      <c r="AM434" s="156"/>
      <c r="AN434" s="156"/>
      <c r="AO434" s="156"/>
      <c r="AP434" s="156"/>
      <c r="AQ434" s="156"/>
      <c r="AR434" s="156"/>
      <c r="AS434" s="140">
        <f t="shared" si="18"/>
        <v>17</v>
      </c>
      <c r="AT434" s="140">
        <f t="shared" si="19"/>
        <v>20</v>
      </c>
      <c r="AU434" s="156"/>
      <c r="AV434" s="140">
        <f t="shared" si="20"/>
        <v>2.25</v>
      </c>
      <c r="AW434" s="156"/>
      <c r="AX434" s="156"/>
    </row>
    <row r="435" s="209" customFormat="1" customHeight="1" spans="1:50">
      <c r="A435" s="199" t="s">
        <v>6445</v>
      </c>
      <c r="B435" s="199" t="s">
        <v>53</v>
      </c>
      <c r="C435" s="199" t="s">
        <v>6425</v>
      </c>
      <c r="D435" s="199" t="s">
        <v>115</v>
      </c>
      <c r="E435" s="155" t="s">
        <v>6446</v>
      </c>
      <c r="F435" s="142" t="s">
        <v>6447</v>
      </c>
      <c r="G435" s="144" t="s">
        <v>6448</v>
      </c>
      <c r="H435" s="142" t="s">
        <v>6449</v>
      </c>
      <c r="I435" s="142" t="s">
        <v>6450</v>
      </c>
      <c r="J435" s="155" t="s">
        <v>6451</v>
      </c>
      <c r="K435" s="144" t="s">
        <v>3104</v>
      </c>
      <c r="L435" s="142" t="s">
        <v>6452</v>
      </c>
      <c r="M435" s="144" t="s">
        <v>6453</v>
      </c>
      <c r="N435" s="144" t="s">
        <v>6454</v>
      </c>
      <c r="O435" s="155" t="s">
        <v>6455</v>
      </c>
      <c r="P435" s="155" t="s">
        <v>6456</v>
      </c>
      <c r="Q435" s="144" t="s">
        <v>4029</v>
      </c>
      <c r="R435" s="142" t="s">
        <v>6457</v>
      </c>
      <c r="S435" s="142" t="s">
        <v>2974</v>
      </c>
      <c r="T435" s="155" t="s">
        <v>6458</v>
      </c>
      <c r="U435" s="144" t="s">
        <v>6459</v>
      </c>
      <c r="V435" s="142" t="s">
        <v>6460</v>
      </c>
      <c r="W435" s="144" t="s">
        <v>6461</v>
      </c>
      <c r="X435" s="144" t="s">
        <v>419</v>
      </c>
      <c r="Y435" s="142" t="s">
        <v>6462</v>
      </c>
      <c r="Z435" s="155" t="s">
        <v>6463</v>
      </c>
      <c r="AA435" s="156"/>
      <c r="AB435" s="156"/>
      <c r="AC435" s="156"/>
      <c r="AD435" s="156"/>
      <c r="AE435" s="156"/>
      <c r="AF435" s="156"/>
      <c r="AG435" s="156"/>
      <c r="AH435" s="156"/>
      <c r="AI435" s="156"/>
      <c r="AJ435" s="156"/>
      <c r="AK435" s="156"/>
      <c r="AL435" s="156"/>
      <c r="AM435" s="156"/>
      <c r="AN435" s="156"/>
      <c r="AO435" s="156"/>
      <c r="AP435" s="156"/>
      <c r="AQ435" s="156"/>
      <c r="AR435" s="156"/>
      <c r="AS435" s="140">
        <f t="shared" si="18"/>
        <v>18</v>
      </c>
      <c r="AT435" s="140">
        <f t="shared" si="19"/>
        <v>19</v>
      </c>
      <c r="AU435" s="156"/>
      <c r="AV435" s="140">
        <f t="shared" si="20"/>
        <v>2.375</v>
      </c>
      <c r="AW435" s="156"/>
      <c r="AX435" s="156"/>
    </row>
    <row r="436" s="209" customFormat="1" customHeight="1" spans="1:50">
      <c r="A436" s="199" t="s">
        <v>6464</v>
      </c>
      <c r="B436" s="199" t="s">
        <v>53</v>
      </c>
      <c r="C436" s="199" t="s">
        <v>6425</v>
      </c>
      <c r="D436" s="199" t="s">
        <v>4448</v>
      </c>
      <c r="E436" s="144" t="s">
        <v>6465</v>
      </c>
      <c r="F436" s="144" t="s">
        <v>6466</v>
      </c>
      <c r="G436" s="144" t="s">
        <v>6467</v>
      </c>
      <c r="H436" s="144" t="s">
        <v>6468</v>
      </c>
      <c r="I436" s="144" t="s">
        <v>6467</v>
      </c>
      <c r="J436" s="144" t="s">
        <v>6469</v>
      </c>
      <c r="K436" s="144" t="s">
        <v>6470</v>
      </c>
      <c r="L436" s="144" t="s">
        <v>6471</v>
      </c>
      <c r="M436" s="144" t="s">
        <v>6472</v>
      </c>
      <c r="N436" s="144" t="s">
        <v>6473</v>
      </c>
      <c r="O436" s="144" t="s">
        <v>6474</v>
      </c>
      <c r="P436" s="144" t="s">
        <v>6475</v>
      </c>
      <c r="Q436" s="144" t="s">
        <v>6476</v>
      </c>
      <c r="R436" s="144" t="s">
        <v>6477</v>
      </c>
      <c r="S436" s="144" t="s">
        <v>6478</v>
      </c>
      <c r="T436" s="144" t="s">
        <v>6479</v>
      </c>
      <c r="U436" s="144" t="s">
        <v>6480</v>
      </c>
      <c r="V436" s="144" t="s">
        <v>6481</v>
      </c>
      <c r="W436" s="144" t="s">
        <v>5127</v>
      </c>
      <c r="X436" s="144" t="s">
        <v>6482</v>
      </c>
      <c r="Y436" s="144" t="s">
        <v>6483</v>
      </c>
      <c r="Z436" s="144" t="s">
        <v>6484</v>
      </c>
      <c r="AA436" s="156"/>
      <c r="AB436" s="156"/>
      <c r="AC436" s="156"/>
      <c r="AD436" s="156"/>
      <c r="AE436" s="156"/>
      <c r="AF436" s="156"/>
      <c r="AG436" s="156"/>
      <c r="AH436" s="156"/>
      <c r="AI436" s="156"/>
      <c r="AJ436" s="156"/>
      <c r="AK436" s="156"/>
      <c r="AL436" s="156"/>
      <c r="AM436" s="156"/>
      <c r="AN436" s="156"/>
      <c r="AO436" s="156"/>
      <c r="AP436" s="156"/>
      <c r="AQ436" s="156"/>
      <c r="AR436" s="156"/>
      <c r="AS436" s="140">
        <f t="shared" si="18"/>
        <v>3</v>
      </c>
      <c r="AT436" s="140">
        <f t="shared" si="19"/>
        <v>9</v>
      </c>
      <c r="AU436" s="156"/>
      <c r="AV436" s="140">
        <f t="shared" si="20"/>
        <v>0.25</v>
      </c>
      <c r="AW436" s="156"/>
      <c r="AX436" s="156"/>
    </row>
    <row r="437" s="209" customFormat="1" customHeight="1" spans="1:50">
      <c r="A437" s="199" t="s">
        <v>6485</v>
      </c>
      <c r="B437" s="199" t="s">
        <v>53</v>
      </c>
      <c r="C437" s="199" t="s">
        <v>6425</v>
      </c>
      <c r="D437" s="199" t="s">
        <v>4448</v>
      </c>
      <c r="E437" s="144" t="s">
        <v>6486</v>
      </c>
      <c r="F437" s="144" t="s">
        <v>6487</v>
      </c>
      <c r="G437" s="144" t="s">
        <v>4013</v>
      </c>
      <c r="H437" s="144" t="s">
        <v>6488</v>
      </c>
      <c r="I437" s="144" t="s">
        <v>6489</v>
      </c>
      <c r="J437" s="144" t="s">
        <v>6490</v>
      </c>
      <c r="K437" s="144" t="s">
        <v>6491</v>
      </c>
      <c r="L437" s="144" t="s">
        <v>6492</v>
      </c>
      <c r="M437" s="144" t="s">
        <v>4779</v>
      </c>
      <c r="N437" s="144" t="s">
        <v>6493</v>
      </c>
      <c r="O437" s="144" t="s">
        <v>6494</v>
      </c>
      <c r="P437" s="144" t="s">
        <v>4422</v>
      </c>
      <c r="Q437" s="144" t="s">
        <v>3374</v>
      </c>
      <c r="R437" s="144" t="s">
        <v>6495</v>
      </c>
      <c r="S437" s="144" t="s">
        <v>1084</v>
      </c>
      <c r="T437" s="144" t="s">
        <v>1010</v>
      </c>
      <c r="U437" s="144" t="s">
        <v>6496</v>
      </c>
      <c r="V437" s="144" t="s">
        <v>6497</v>
      </c>
      <c r="W437" s="144" t="s">
        <v>6498</v>
      </c>
      <c r="X437" s="144" t="s">
        <v>6499</v>
      </c>
      <c r="Y437" s="144" t="s">
        <v>6500</v>
      </c>
      <c r="Z437" s="144" t="s">
        <v>702</v>
      </c>
      <c r="AA437" s="156"/>
      <c r="AB437" s="156"/>
      <c r="AC437" s="156"/>
      <c r="AD437" s="156"/>
      <c r="AE437" s="156"/>
      <c r="AF437" s="156"/>
      <c r="AG437" s="156"/>
      <c r="AH437" s="156"/>
      <c r="AI437" s="156"/>
      <c r="AJ437" s="156"/>
      <c r="AK437" s="156"/>
      <c r="AL437" s="156"/>
      <c r="AM437" s="156"/>
      <c r="AN437" s="156"/>
      <c r="AO437" s="156"/>
      <c r="AP437" s="156"/>
      <c r="AQ437" s="156"/>
      <c r="AR437" s="156"/>
      <c r="AS437" s="140">
        <f t="shared" si="18"/>
        <v>11</v>
      </c>
      <c r="AT437" s="140">
        <f t="shared" si="19"/>
        <v>15</v>
      </c>
      <c r="AU437" s="156"/>
      <c r="AV437" s="140">
        <f t="shared" si="20"/>
        <v>0.375</v>
      </c>
      <c r="AW437" s="156"/>
      <c r="AX437" s="156"/>
    </row>
    <row r="438" s="209" customFormat="1" customHeight="1" spans="1:50">
      <c r="A438" s="199" t="s">
        <v>6501</v>
      </c>
      <c r="B438" s="199" t="s">
        <v>53</v>
      </c>
      <c r="C438" s="199" t="s">
        <v>6425</v>
      </c>
      <c r="D438" s="199" t="s">
        <v>2409</v>
      </c>
      <c r="E438" s="142" t="s">
        <v>6502</v>
      </c>
      <c r="F438" s="142" t="s">
        <v>6503</v>
      </c>
      <c r="G438" s="142" t="s">
        <v>6504</v>
      </c>
      <c r="H438" s="142" t="s">
        <v>6505</v>
      </c>
      <c r="I438" s="142" t="s">
        <v>6506</v>
      </c>
      <c r="J438" s="142" t="s">
        <v>6507</v>
      </c>
      <c r="K438" s="142" t="s">
        <v>6508</v>
      </c>
      <c r="L438" s="142" t="s">
        <v>6509</v>
      </c>
      <c r="M438" s="142" t="s">
        <v>6510</v>
      </c>
      <c r="N438" s="142" t="s">
        <v>6511</v>
      </c>
      <c r="O438" s="142" t="s">
        <v>6512</v>
      </c>
      <c r="P438" s="142" t="s">
        <v>6513</v>
      </c>
      <c r="Q438" s="142" t="s">
        <v>6514</v>
      </c>
      <c r="R438" s="142" t="s">
        <v>6515</v>
      </c>
      <c r="S438" s="142" t="s">
        <v>6516</v>
      </c>
      <c r="T438" s="142" t="s">
        <v>6517</v>
      </c>
      <c r="U438" s="142" t="s">
        <v>6518</v>
      </c>
      <c r="V438" s="142" t="s">
        <v>6519</v>
      </c>
      <c r="W438" s="142" t="s">
        <v>6520</v>
      </c>
      <c r="X438" s="142" t="s">
        <v>6521</v>
      </c>
      <c r="Y438" s="142" t="s">
        <v>6522</v>
      </c>
      <c r="Z438" s="142" t="s">
        <v>6523</v>
      </c>
      <c r="AA438" s="156"/>
      <c r="AB438" s="156"/>
      <c r="AC438" s="156"/>
      <c r="AD438" s="156"/>
      <c r="AE438" s="156"/>
      <c r="AF438" s="156"/>
      <c r="AG438" s="156"/>
      <c r="AH438" s="156"/>
      <c r="AI438" s="156"/>
      <c r="AJ438" s="156"/>
      <c r="AK438" s="156"/>
      <c r="AL438" s="156"/>
      <c r="AM438" s="156"/>
      <c r="AN438" s="156"/>
      <c r="AO438" s="156"/>
      <c r="AP438" s="156"/>
      <c r="AQ438" s="156"/>
      <c r="AR438" s="156"/>
      <c r="AS438" s="140">
        <f t="shared" si="18"/>
        <v>15</v>
      </c>
      <c r="AT438" s="140">
        <f t="shared" si="19"/>
        <v>17</v>
      </c>
      <c r="AU438" s="156"/>
      <c r="AV438" s="140">
        <f t="shared" si="20"/>
        <v>3.25</v>
      </c>
      <c r="AW438" s="156"/>
      <c r="AX438" s="156"/>
    </row>
    <row r="439" s="209" customFormat="1" customHeight="1" spans="1:50">
      <c r="A439" s="199" t="s">
        <v>6524</v>
      </c>
      <c r="B439" s="199" t="s">
        <v>53</v>
      </c>
      <c r="C439" s="199" t="s">
        <v>6425</v>
      </c>
      <c r="D439" s="199" t="s">
        <v>115</v>
      </c>
      <c r="E439" s="155" t="s">
        <v>1787</v>
      </c>
      <c r="F439" s="155" t="s">
        <v>216</v>
      </c>
      <c r="G439" s="142" t="s">
        <v>2108</v>
      </c>
      <c r="H439" s="142" t="s">
        <v>6525</v>
      </c>
      <c r="I439" s="155" t="s">
        <v>2139</v>
      </c>
      <c r="J439" s="155" t="s">
        <v>6526</v>
      </c>
      <c r="K439" s="155" t="s">
        <v>6527</v>
      </c>
      <c r="L439" s="142" t="s">
        <v>6528</v>
      </c>
      <c r="M439" s="142" t="s">
        <v>4634</v>
      </c>
      <c r="N439" s="142" t="s">
        <v>6529</v>
      </c>
      <c r="O439" s="142" t="s">
        <v>6530</v>
      </c>
      <c r="P439" s="155" t="s">
        <v>130</v>
      </c>
      <c r="Q439" s="144" t="s">
        <v>1992</v>
      </c>
      <c r="R439" s="142" t="s">
        <v>6531</v>
      </c>
      <c r="S439" s="144" t="s">
        <v>5127</v>
      </c>
      <c r="T439" s="155" t="s">
        <v>5475</v>
      </c>
      <c r="U439" s="142" t="s">
        <v>6532</v>
      </c>
      <c r="V439" s="142" t="s">
        <v>6533</v>
      </c>
      <c r="W439" s="142" t="s">
        <v>6534</v>
      </c>
      <c r="X439" s="144" t="s">
        <v>6535</v>
      </c>
      <c r="Y439" s="141"/>
      <c r="Z439" s="141"/>
      <c r="AA439" s="156"/>
      <c r="AB439" s="156"/>
      <c r="AC439" s="156"/>
      <c r="AD439" s="156"/>
      <c r="AE439" s="156"/>
      <c r="AF439" s="156"/>
      <c r="AG439" s="156"/>
      <c r="AH439" s="156"/>
      <c r="AI439" s="156"/>
      <c r="AJ439" s="156"/>
      <c r="AK439" s="156"/>
      <c r="AL439" s="156"/>
      <c r="AM439" s="156"/>
      <c r="AN439" s="156"/>
      <c r="AO439" s="156"/>
      <c r="AP439" s="156"/>
      <c r="AQ439" s="156"/>
      <c r="AR439" s="156"/>
      <c r="AS439" s="140">
        <f t="shared" si="18"/>
        <v>5</v>
      </c>
      <c r="AT439" s="140">
        <f t="shared" si="19"/>
        <v>12</v>
      </c>
      <c r="AU439" s="156"/>
      <c r="AV439" s="140">
        <f t="shared" si="20"/>
        <v>0.25</v>
      </c>
      <c r="AW439" s="156"/>
      <c r="AX439" s="156"/>
    </row>
    <row r="440" s="209" customFormat="1" customHeight="1" spans="1:50">
      <c r="A440" s="199" t="s">
        <v>6536</v>
      </c>
      <c r="B440" s="199" t="s">
        <v>53</v>
      </c>
      <c r="C440" s="199" t="s">
        <v>6537</v>
      </c>
      <c r="D440" s="199" t="s">
        <v>6538</v>
      </c>
      <c r="E440" s="142" t="s">
        <v>6539</v>
      </c>
      <c r="F440" s="142" t="s">
        <v>6388</v>
      </c>
      <c r="G440" s="142" t="s">
        <v>6540</v>
      </c>
      <c r="H440" s="144" t="s">
        <v>4539</v>
      </c>
      <c r="I440" s="142" t="s">
        <v>6268</v>
      </c>
      <c r="J440" s="142" t="s">
        <v>6383</v>
      </c>
      <c r="K440" s="142" t="s">
        <v>6541</v>
      </c>
      <c r="L440" s="142" t="s">
        <v>6379</v>
      </c>
      <c r="M440" s="144" t="s">
        <v>6542</v>
      </c>
      <c r="N440" s="142" t="s">
        <v>6543</v>
      </c>
      <c r="O440" s="142" t="s">
        <v>6544</v>
      </c>
      <c r="P440" s="142" t="s">
        <v>6545</v>
      </c>
      <c r="Q440" s="144" t="s">
        <v>6546</v>
      </c>
      <c r="R440" s="142" t="s">
        <v>3263</v>
      </c>
      <c r="S440" s="142" t="s">
        <v>6547</v>
      </c>
      <c r="T440" s="142" t="s">
        <v>6548</v>
      </c>
      <c r="U440" s="142" t="s">
        <v>6549</v>
      </c>
      <c r="V440" s="142" t="s">
        <v>6550</v>
      </c>
      <c r="W440" s="142" t="s">
        <v>6551</v>
      </c>
      <c r="X440" s="142" t="s">
        <v>6552</v>
      </c>
      <c r="Y440" s="144" t="s">
        <v>3814</v>
      </c>
      <c r="Z440" s="144" t="s">
        <v>1657</v>
      </c>
      <c r="AA440" s="156"/>
      <c r="AB440" s="156"/>
      <c r="AC440" s="156"/>
      <c r="AD440" s="156"/>
      <c r="AE440" s="156"/>
      <c r="AF440" s="156"/>
      <c r="AG440" s="156"/>
      <c r="AH440" s="156"/>
      <c r="AI440" s="156"/>
      <c r="AJ440" s="156"/>
      <c r="AK440" s="156"/>
      <c r="AL440" s="156"/>
      <c r="AM440" s="156"/>
      <c r="AN440" s="156"/>
      <c r="AO440" s="156"/>
      <c r="AP440" s="156"/>
      <c r="AQ440" s="156"/>
      <c r="AR440" s="156"/>
      <c r="AS440" s="140">
        <f t="shared" si="18"/>
        <v>7</v>
      </c>
      <c r="AT440" s="140">
        <f t="shared" si="19"/>
        <v>18</v>
      </c>
      <c r="AU440" s="156"/>
      <c r="AV440" s="140">
        <f t="shared" si="20"/>
        <v>0.5</v>
      </c>
      <c r="AW440" s="156"/>
      <c r="AX440" s="156"/>
    </row>
    <row r="441" s="209" customFormat="1" customHeight="1" spans="1:50">
      <c r="A441" s="199" t="s">
        <v>6553</v>
      </c>
      <c r="B441" s="199" t="s">
        <v>53</v>
      </c>
      <c r="C441" s="199" t="s">
        <v>6537</v>
      </c>
      <c r="D441" s="199" t="s">
        <v>6554</v>
      </c>
      <c r="E441" s="144" t="s">
        <v>4839</v>
      </c>
      <c r="F441" s="155" t="s">
        <v>6555</v>
      </c>
      <c r="G441" s="144" t="s">
        <v>3482</v>
      </c>
      <c r="H441" s="144" t="s">
        <v>3473</v>
      </c>
      <c r="I441" s="144" t="s">
        <v>3476</v>
      </c>
      <c r="J441" s="144" t="s">
        <v>2400</v>
      </c>
      <c r="K441" s="144" t="s">
        <v>6556</v>
      </c>
      <c r="L441" s="144" t="s">
        <v>3638</v>
      </c>
      <c r="M441" s="144" t="s">
        <v>6557</v>
      </c>
      <c r="N441" s="144" t="s">
        <v>6558</v>
      </c>
      <c r="O441" s="144" t="s">
        <v>5065</v>
      </c>
      <c r="P441" s="144" t="s">
        <v>3819</v>
      </c>
      <c r="Q441" s="142" t="s">
        <v>6559</v>
      </c>
      <c r="R441" s="144" t="s">
        <v>4405</v>
      </c>
      <c r="S441" s="144" t="s">
        <v>4868</v>
      </c>
      <c r="T441" s="144" t="s">
        <v>3490</v>
      </c>
      <c r="U441" s="144" t="s">
        <v>147</v>
      </c>
      <c r="V441" s="142" t="s">
        <v>5091</v>
      </c>
      <c r="W441" s="144" t="s">
        <v>6546</v>
      </c>
      <c r="X441" s="144" t="s">
        <v>2686</v>
      </c>
      <c r="Y441" s="144" t="s">
        <v>4869</v>
      </c>
      <c r="Z441" s="144" t="s">
        <v>6560</v>
      </c>
      <c r="AA441" s="156"/>
      <c r="AB441" s="156"/>
      <c r="AC441" s="156"/>
      <c r="AD441" s="156"/>
      <c r="AE441" s="156"/>
      <c r="AF441" s="156"/>
      <c r="AG441" s="156"/>
      <c r="AH441" s="156"/>
      <c r="AI441" s="156"/>
      <c r="AJ441" s="156"/>
      <c r="AK441" s="156"/>
      <c r="AL441" s="156"/>
      <c r="AM441" s="156"/>
      <c r="AN441" s="156"/>
      <c r="AO441" s="156"/>
      <c r="AP441" s="156"/>
      <c r="AQ441" s="156"/>
      <c r="AR441" s="156"/>
      <c r="AS441" s="140">
        <f t="shared" si="18"/>
        <v>2</v>
      </c>
      <c r="AT441" s="140">
        <f t="shared" si="19"/>
        <v>17</v>
      </c>
      <c r="AU441" s="156"/>
      <c r="AV441" s="140">
        <f t="shared" si="20"/>
        <v>0.25</v>
      </c>
      <c r="AW441" s="156"/>
      <c r="AX441" s="156"/>
    </row>
    <row r="442" s="209" customFormat="1" customHeight="1" spans="1:50">
      <c r="A442" s="199" t="s">
        <v>6561</v>
      </c>
      <c r="B442" s="199" t="s">
        <v>53</v>
      </c>
      <c r="C442" s="199" t="s">
        <v>6537</v>
      </c>
      <c r="D442" s="199" t="s">
        <v>6562</v>
      </c>
      <c r="E442" s="142" t="s">
        <v>6563</v>
      </c>
      <c r="F442" s="142" t="s">
        <v>6564</v>
      </c>
      <c r="G442" s="142" t="s">
        <v>6565</v>
      </c>
      <c r="H442" s="144" t="s">
        <v>6566</v>
      </c>
      <c r="I442" s="144" t="s">
        <v>6567</v>
      </c>
      <c r="J442" s="142" t="s">
        <v>6568</v>
      </c>
      <c r="K442" s="142" t="s">
        <v>6569</v>
      </c>
      <c r="L442" s="142" t="s">
        <v>6570</v>
      </c>
      <c r="M442" s="142" t="s">
        <v>6571</v>
      </c>
      <c r="N442" s="142" t="s">
        <v>6572</v>
      </c>
      <c r="O442" s="155" t="s">
        <v>6573</v>
      </c>
      <c r="P442" s="142" t="s">
        <v>6574</v>
      </c>
      <c r="Q442" s="142" t="s">
        <v>6575</v>
      </c>
      <c r="R442" s="142" t="s">
        <v>6576</v>
      </c>
      <c r="S442" s="142" t="s">
        <v>6577</v>
      </c>
      <c r="T442" s="155" t="s">
        <v>6578</v>
      </c>
      <c r="U442" s="142" t="s">
        <v>6579</v>
      </c>
      <c r="V442" s="142" t="s">
        <v>6580</v>
      </c>
      <c r="W442" s="142" t="s">
        <v>6581</v>
      </c>
      <c r="X442" s="142" t="s">
        <v>6582</v>
      </c>
      <c r="Y442" s="142" t="s">
        <v>6583</v>
      </c>
      <c r="Z442" s="142" t="s">
        <v>6584</v>
      </c>
      <c r="AA442" s="156"/>
      <c r="AB442" s="156"/>
      <c r="AC442" s="156"/>
      <c r="AD442" s="156"/>
      <c r="AE442" s="156"/>
      <c r="AF442" s="156"/>
      <c r="AG442" s="156"/>
      <c r="AH442" s="156"/>
      <c r="AI442" s="156"/>
      <c r="AJ442" s="156"/>
      <c r="AK442" s="156"/>
      <c r="AL442" s="156"/>
      <c r="AM442" s="156"/>
      <c r="AN442" s="156"/>
      <c r="AO442" s="156"/>
      <c r="AP442" s="156"/>
      <c r="AQ442" s="156"/>
      <c r="AR442" s="156"/>
      <c r="AS442" s="140">
        <f t="shared" si="18"/>
        <v>1</v>
      </c>
      <c r="AT442" s="140">
        <f t="shared" si="19"/>
        <v>8</v>
      </c>
      <c r="AU442" s="156"/>
      <c r="AV442" s="140">
        <f t="shared" si="20"/>
        <v>0</v>
      </c>
      <c r="AW442" s="156"/>
      <c r="AX442" s="156"/>
    </row>
    <row r="443" s="209" customFormat="1" customHeight="1" spans="1:50">
      <c r="A443" s="199" t="s">
        <v>6585</v>
      </c>
      <c r="B443" s="199" t="s">
        <v>53</v>
      </c>
      <c r="C443" s="199" t="s">
        <v>6537</v>
      </c>
      <c r="D443" s="199" t="s">
        <v>6538</v>
      </c>
      <c r="E443" s="144" t="s">
        <v>6586</v>
      </c>
      <c r="F443" s="144" t="s">
        <v>6587</v>
      </c>
      <c r="G443" s="144" t="s">
        <v>6588</v>
      </c>
      <c r="H443" s="144" t="s">
        <v>6589</v>
      </c>
      <c r="I443" s="144" t="s">
        <v>6590</v>
      </c>
      <c r="J443" s="144" t="s">
        <v>6591</v>
      </c>
      <c r="K443" s="144" t="s">
        <v>664</v>
      </c>
      <c r="L443" s="144" t="s">
        <v>2393</v>
      </c>
      <c r="M443" s="144" t="s">
        <v>6592</v>
      </c>
      <c r="N443" s="155" t="s">
        <v>4167</v>
      </c>
      <c r="O443" s="144" t="s">
        <v>6593</v>
      </c>
      <c r="P443" s="155" t="s">
        <v>104</v>
      </c>
      <c r="Q443" s="144" t="s">
        <v>6594</v>
      </c>
      <c r="R443" s="144" t="s">
        <v>6595</v>
      </c>
      <c r="S443" s="144" t="s">
        <v>6596</v>
      </c>
      <c r="T443" s="144" t="s">
        <v>6597</v>
      </c>
      <c r="U443" s="144" t="s">
        <v>6598</v>
      </c>
      <c r="V443" s="144" t="s">
        <v>4680</v>
      </c>
      <c r="W443" s="144" t="s">
        <v>6599</v>
      </c>
      <c r="X443" s="144" t="s">
        <v>5554</v>
      </c>
      <c r="Y443" s="155" t="s">
        <v>4167</v>
      </c>
      <c r="Z443" s="144" t="s">
        <v>6600</v>
      </c>
      <c r="AA443" s="156"/>
      <c r="AB443" s="156"/>
      <c r="AC443" s="156"/>
      <c r="AD443" s="156"/>
      <c r="AE443" s="156"/>
      <c r="AF443" s="156"/>
      <c r="AG443" s="156"/>
      <c r="AH443" s="156"/>
      <c r="AI443" s="156"/>
      <c r="AJ443" s="156"/>
      <c r="AK443" s="156"/>
      <c r="AL443" s="156"/>
      <c r="AM443" s="156"/>
      <c r="AN443" s="156"/>
      <c r="AO443" s="156"/>
      <c r="AP443" s="156"/>
      <c r="AQ443" s="156"/>
      <c r="AR443" s="156"/>
      <c r="AS443" s="140">
        <f t="shared" si="18"/>
        <v>1</v>
      </c>
      <c r="AT443" s="140">
        <f t="shared" si="19"/>
        <v>8</v>
      </c>
      <c r="AU443" s="156"/>
      <c r="AV443" s="140">
        <f t="shared" si="20"/>
        <v>0</v>
      </c>
      <c r="AW443" s="156"/>
      <c r="AX443" s="156"/>
    </row>
    <row r="444" s="209" customFormat="1" customHeight="1" spans="1:50">
      <c r="A444" s="199" t="s">
        <v>6601</v>
      </c>
      <c r="B444" s="199" t="s">
        <v>53</v>
      </c>
      <c r="C444" s="199" t="s">
        <v>6537</v>
      </c>
      <c r="D444" s="199" t="s">
        <v>6602</v>
      </c>
      <c r="E444" s="144" t="s">
        <v>565</v>
      </c>
      <c r="F444" s="144" t="s">
        <v>659</v>
      </c>
      <c r="G444" s="144" t="s">
        <v>2377</v>
      </c>
      <c r="H444" s="144" t="s">
        <v>6603</v>
      </c>
      <c r="I444" s="144" t="s">
        <v>1695</v>
      </c>
      <c r="J444" s="144" t="s">
        <v>6604</v>
      </c>
      <c r="K444" s="144" t="s">
        <v>5366</v>
      </c>
      <c r="L444" s="144" t="s">
        <v>6605</v>
      </c>
      <c r="M444" s="144" t="s">
        <v>6591</v>
      </c>
      <c r="N444" s="144" t="s">
        <v>6606</v>
      </c>
      <c r="O444" s="144" t="s">
        <v>6607</v>
      </c>
      <c r="P444" s="144" t="s">
        <v>5753</v>
      </c>
      <c r="Q444" s="144" t="s">
        <v>6608</v>
      </c>
      <c r="R444" s="144" t="s">
        <v>6609</v>
      </c>
      <c r="S444" s="144" t="s">
        <v>6610</v>
      </c>
      <c r="T444" s="144" t="s">
        <v>6611</v>
      </c>
      <c r="U444" s="144" t="s">
        <v>6612</v>
      </c>
      <c r="V444" s="144" t="s">
        <v>3998</v>
      </c>
      <c r="W444" s="144" t="s">
        <v>5315</v>
      </c>
      <c r="X444" s="144" t="s">
        <v>6613</v>
      </c>
      <c r="Y444" s="144" t="s">
        <v>6614</v>
      </c>
      <c r="Z444" s="144" t="s">
        <v>6615</v>
      </c>
      <c r="AA444" s="156"/>
      <c r="AB444" s="156"/>
      <c r="AC444" s="156"/>
      <c r="AD444" s="156"/>
      <c r="AE444" s="156"/>
      <c r="AF444" s="156"/>
      <c r="AG444" s="156"/>
      <c r="AH444" s="156"/>
      <c r="AI444" s="156"/>
      <c r="AJ444" s="156"/>
      <c r="AK444" s="156"/>
      <c r="AL444" s="156"/>
      <c r="AM444" s="156"/>
      <c r="AN444" s="156"/>
      <c r="AO444" s="156"/>
      <c r="AP444" s="156"/>
      <c r="AQ444" s="156"/>
      <c r="AR444" s="156"/>
      <c r="AS444" s="140">
        <f t="shared" si="18"/>
        <v>1</v>
      </c>
      <c r="AT444" s="140">
        <f t="shared" si="19"/>
        <v>9</v>
      </c>
      <c r="AU444" s="156"/>
      <c r="AV444" s="140">
        <f t="shared" si="20"/>
        <v>0</v>
      </c>
      <c r="AW444" s="156"/>
      <c r="AX444" s="156"/>
    </row>
    <row r="445" s="209" customFormat="1" customHeight="1" spans="1:50">
      <c r="A445" s="199" t="s">
        <v>6616</v>
      </c>
      <c r="B445" s="199" t="s">
        <v>53</v>
      </c>
      <c r="C445" s="199" t="s">
        <v>6537</v>
      </c>
      <c r="D445" s="199" t="s">
        <v>6538</v>
      </c>
      <c r="E445" s="144" t="s">
        <v>2418</v>
      </c>
      <c r="F445" s="144" t="s">
        <v>583</v>
      </c>
      <c r="G445" s="142" t="s">
        <v>6617</v>
      </c>
      <c r="H445" s="144" t="s">
        <v>6618</v>
      </c>
      <c r="I445" s="144" t="s">
        <v>3476</v>
      </c>
      <c r="J445" s="144" t="s">
        <v>83</v>
      </c>
      <c r="K445" s="142" t="s">
        <v>6619</v>
      </c>
      <c r="L445" s="144" t="s">
        <v>2120</v>
      </c>
      <c r="M445" s="144" t="s">
        <v>2311</v>
      </c>
      <c r="N445" s="144" t="s">
        <v>6620</v>
      </c>
      <c r="O445" s="144" t="s">
        <v>4794</v>
      </c>
      <c r="P445" s="142" t="s">
        <v>6621</v>
      </c>
      <c r="Q445" s="144" t="s">
        <v>693</v>
      </c>
      <c r="R445" s="144" t="s">
        <v>6622</v>
      </c>
      <c r="S445" s="144" t="s">
        <v>3380</v>
      </c>
      <c r="T445" s="144" t="s">
        <v>6623</v>
      </c>
      <c r="U445" s="144" t="s">
        <v>944</v>
      </c>
      <c r="V445" s="144" t="s">
        <v>6624</v>
      </c>
      <c r="W445" s="144" t="s">
        <v>6625</v>
      </c>
      <c r="X445" s="144" t="s">
        <v>594</v>
      </c>
      <c r="Y445" s="144" t="s">
        <v>6626</v>
      </c>
      <c r="Z445" s="144" t="s">
        <v>6627</v>
      </c>
      <c r="AA445" s="156"/>
      <c r="AB445" s="156"/>
      <c r="AC445" s="156"/>
      <c r="AD445" s="156"/>
      <c r="AE445" s="156"/>
      <c r="AF445" s="156"/>
      <c r="AG445" s="156"/>
      <c r="AH445" s="156"/>
      <c r="AI445" s="156"/>
      <c r="AJ445" s="156"/>
      <c r="AK445" s="156"/>
      <c r="AL445" s="156"/>
      <c r="AM445" s="156"/>
      <c r="AN445" s="156"/>
      <c r="AO445" s="156"/>
      <c r="AP445" s="156"/>
      <c r="AQ445" s="156"/>
      <c r="AR445" s="156"/>
      <c r="AS445" s="140">
        <f t="shared" si="18"/>
        <v>2</v>
      </c>
      <c r="AT445" s="140">
        <f t="shared" si="19"/>
        <v>17</v>
      </c>
      <c r="AU445" s="156"/>
      <c r="AV445" s="140">
        <f t="shared" si="20"/>
        <v>0.125</v>
      </c>
      <c r="AW445" s="156"/>
      <c r="AX445" s="156"/>
    </row>
    <row r="446" s="209" customFormat="1" customHeight="1" spans="1:50">
      <c r="A446" s="199" t="s">
        <v>6628</v>
      </c>
      <c r="B446" s="199" t="s">
        <v>53</v>
      </c>
      <c r="C446" s="199" t="s">
        <v>6537</v>
      </c>
      <c r="D446" s="199" t="s">
        <v>6602</v>
      </c>
      <c r="E446" s="144" t="s">
        <v>3796</v>
      </c>
      <c r="F446" s="144" t="s">
        <v>6629</v>
      </c>
      <c r="G446" s="144" t="s">
        <v>5601</v>
      </c>
      <c r="H446" s="144" t="s">
        <v>6630</v>
      </c>
      <c r="I446" s="144" t="s">
        <v>1807</v>
      </c>
      <c r="J446" s="144" t="s">
        <v>1931</v>
      </c>
      <c r="K446" s="144" t="s">
        <v>4619</v>
      </c>
      <c r="L446" s="155" t="s">
        <v>4090</v>
      </c>
      <c r="M446" s="144" t="s">
        <v>875</v>
      </c>
      <c r="N446" s="155" t="s">
        <v>2872</v>
      </c>
      <c r="O446" s="144" t="s">
        <v>6631</v>
      </c>
      <c r="P446" s="155" t="s">
        <v>6632</v>
      </c>
      <c r="Q446" s="144" t="s">
        <v>5672</v>
      </c>
      <c r="R446" s="144" t="s">
        <v>1931</v>
      </c>
      <c r="S446" s="144" t="s">
        <v>2861</v>
      </c>
      <c r="T446" s="144" t="s">
        <v>6633</v>
      </c>
      <c r="U446" s="144" t="s">
        <v>6634</v>
      </c>
      <c r="V446" s="144" t="s">
        <v>1838</v>
      </c>
      <c r="W446" s="144" t="s">
        <v>1083</v>
      </c>
      <c r="X446" s="144" t="s">
        <v>6635</v>
      </c>
      <c r="Y446" s="144" t="s">
        <v>6636</v>
      </c>
      <c r="Z446" s="144" t="s">
        <v>1149</v>
      </c>
      <c r="AA446" s="156"/>
      <c r="AB446" s="156"/>
      <c r="AC446" s="156"/>
      <c r="AD446" s="156"/>
      <c r="AE446" s="156"/>
      <c r="AF446" s="156"/>
      <c r="AG446" s="156"/>
      <c r="AH446" s="156"/>
      <c r="AI446" s="156"/>
      <c r="AJ446" s="156"/>
      <c r="AK446" s="156"/>
      <c r="AL446" s="156"/>
      <c r="AM446" s="156"/>
      <c r="AN446" s="156"/>
      <c r="AO446" s="156"/>
      <c r="AP446" s="156"/>
      <c r="AQ446" s="156"/>
      <c r="AR446" s="156"/>
      <c r="AS446" s="140">
        <f t="shared" si="18"/>
        <v>2</v>
      </c>
      <c r="AT446" s="140">
        <f t="shared" si="19"/>
        <v>2</v>
      </c>
      <c r="AU446" s="156"/>
      <c r="AV446" s="140">
        <f t="shared" si="20"/>
        <v>0.25</v>
      </c>
      <c r="AW446" s="156"/>
      <c r="AX446" s="156"/>
    </row>
    <row r="447" s="209" customFormat="1" customHeight="1" spans="1:50">
      <c r="A447" s="199" t="s">
        <v>6637</v>
      </c>
      <c r="B447" s="199" t="s">
        <v>53</v>
      </c>
      <c r="C447" s="199" t="s">
        <v>6537</v>
      </c>
      <c r="D447" s="199" t="s">
        <v>6602</v>
      </c>
      <c r="E447" s="142" t="s">
        <v>6638</v>
      </c>
      <c r="F447" s="155" t="s">
        <v>2845</v>
      </c>
      <c r="G447" s="142" t="s">
        <v>6639</v>
      </c>
      <c r="H447" s="142" t="s">
        <v>1536</v>
      </c>
      <c r="I447" s="142" t="s">
        <v>6640</v>
      </c>
      <c r="J447" s="155" t="s">
        <v>2519</v>
      </c>
      <c r="K447" s="142" t="s">
        <v>6641</v>
      </c>
      <c r="L447" s="144" t="s">
        <v>6642</v>
      </c>
      <c r="M447" s="142" t="s">
        <v>5455</v>
      </c>
      <c r="N447" s="142" t="s">
        <v>6643</v>
      </c>
      <c r="O447" s="142" t="s">
        <v>6368</v>
      </c>
      <c r="P447" s="155" t="s">
        <v>740</v>
      </c>
      <c r="Q447" s="144" t="s">
        <v>6644</v>
      </c>
      <c r="R447" s="155" t="s">
        <v>6250</v>
      </c>
      <c r="S447" s="142" t="s">
        <v>6645</v>
      </c>
      <c r="T447" s="144" t="s">
        <v>6646</v>
      </c>
      <c r="U447" s="142" t="s">
        <v>6647</v>
      </c>
      <c r="V447" s="142" t="s">
        <v>6648</v>
      </c>
      <c r="W447" s="142" t="s">
        <v>6649</v>
      </c>
      <c r="X447" s="144" t="s">
        <v>6650</v>
      </c>
      <c r="Y447" s="142" t="s">
        <v>6651</v>
      </c>
      <c r="Z447" s="142" t="s">
        <v>5480</v>
      </c>
      <c r="AA447" s="156"/>
      <c r="AB447" s="156"/>
      <c r="AC447" s="156"/>
      <c r="AD447" s="156"/>
      <c r="AE447" s="156"/>
      <c r="AF447" s="156"/>
      <c r="AG447" s="156"/>
      <c r="AH447" s="156"/>
      <c r="AI447" s="156"/>
      <c r="AJ447" s="156"/>
      <c r="AK447" s="156"/>
      <c r="AL447" s="156"/>
      <c r="AM447" s="156"/>
      <c r="AN447" s="156"/>
      <c r="AO447" s="156"/>
      <c r="AP447" s="156"/>
      <c r="AQ447" s="156"/>
      <c r="AR447" s="156"/>
      <c r="AS447" s="140">
        <f t="shared" si="18"/>
        <v>0</v>
      </c>
      <c r="AT447" s="140">
        <f t="shared" si="19"/>
        <v>0</v>
      </c>
      <c r="AU447" s="156"/>
      <c r="AV447" s="140">
        <f t="shared" si="20"/>
        <v>0</v>
      </c>
      <c r="AW447" s="156"/>
      <c r="AX447" s="156"/>
    </row>
    <row r="448" s="209" customFormat="1" customHeight="1" spans="1:50">
      <c r="A448" s="199" t="s">
        <v>6652</v>
      </c>
      <c r="B448" s="199" t="s">
        <v>53</v>
      </c>
      <c r="C448" s="199" t="s">
        <v>6653</v>
      </c>
      <c r="D448" s="199" t="s">
        <v>6654</v>
      </c>
      <c r="E448" s="143"/>
      <c r="F448" s="143"/>
      <c r="G448" s="143"/>
      <c r="H448" s="143"/>
      <c r="I448" s="143"/>
      <c r="J448" s="143"/>
      <c r="K448" s="212" t="s">
        <v>6655</v>
      </c>
      <c r="L448" s="142" t="s">
        <v>6656</v>
      </c>
      <c r="M448" s="212" t="s">
        <v>6657</v>
      </c>
      <c r="N448" s="142" t="s">
        <v>6658</v>
      </c>
      <c r="O448" s="212" t="s">
        <v>6659</v>
      </c>
      <c r="P448" s="212" t="s">
        <v>6660</v>
      </c>
      <c r="Q448" s="142" t="s">
        <v>6661</v>
      </c>
      <c r="R448" s="142" t="s">
        <v>6662</v>
      </c>
      <c r="S448" s="212" t="s">
        <v>6663</v>
      </c>
      <c r="T448" s="212" t="s">
        <v>6664</v>
      </c>
      <c r="U448" s="212" t="s">
        <v>6665</v>
      </c>
      <c r="V448" s="142" t="s">
        <v>6666</v>
      </c>
      <c r="W448" s="142" t="s">
        <v>6667</v>
      </c>
      <c r="X448" s="212" t="s">
        <v>6668</v>
      </c>
      <c r="Y448" s="212" t="s">
        <v>6668</v>
      </c>
      <c r="Z448" s="212" t="s">
        <v>6668</v>
      </c>
      <c r="AA448" s="156"/>
      <c r="AB448" s="156"/>
      <c r="AC448" s="156"/>
      <c r="AD448" s="156"/>
      <c r="AE448" s="156"/>
      <c r="AF448" s="156"/>
      <c r="AG448" s="156"/>
      <c r="AH448" s="156"/>
      <c r="AI448" s="156"/>
      <c r="AJ448" s="156"/>
      <c r="AK448" s="156"/>
      <c r="AL448" s="156"/>
      <c r="AM448" s="156"/>
      <c r="AN448" s="156"/>
      <c r="AO448" s="156"/>
      <c r="AP448" s="156"/>
      <c r="AQ448" s="156"/>
      <c r="AR448" s="156"/>
      <c r="AS448" s="140">
        <f t="shared" si="18"/>
        <v>0</v>
      </c>
      <c r="AT448" s="140">
        <f t="shared" si="19"/>
        <v>0</v>
      </c>
      <c r="AU448" s="156"/>
      <c r="AV448" s="140">
        <f t="shared" si="20"/>
        <v>0</v>
      </c>
      <c r="AW448" s="156"/>
      <c r="AX448" s="156"/>
    </row>
    <row r="449" s="209" customFormat="1" customHeight="1" spans="1:50">
      <c r="A449" s="199" t="s">
        <v>6669</v>
      </c>
      <c r="B449" s="199" t="s">
        <v>53</v>
      </c>
      <c r="C449" s="199" t="s">
        <v>6653</v>
      </c>
      <c r="D449" s="199" t="s">
        <v>6670</v>
      </c>
      <c r="E449" s="142" t="s">
        <v>332</v>
      </c>
      <c r="F449" s="142" t="s">
        <v>332</v>
      </c>
      <c r="G449" s="142" t="s">
        <v>6671</v>
      </c>
      <c r="H449" s="144" t="s">
        <v>3899</v>
      </c>
      <c r="I449" s="144" t="s">
        <v>381</v>
      </c>
      <c r="J449" s="144" t="s">
        <v>2016</v>
      </c>
      <c r="K449" s="144" t="s">
        <v>4217</v>
      </c>
      <c r="L449" s="144" t="s">
        <v>892</v>
      </c>
      <c r="M449" s="144" t="s">
        <v>4418</v>
      </c>
      <c r="N449" s="155" t="s">
        <v>2243</v>
      </c>
      <c r="O449" s="142" t="s">
        <v>5455</v>
      </c>
      <c r="P449" s="142" t="s">
        <v>6672</v>
      </c>
      <c r="Q449" s="144" t="s">
        <v>6673</v>
      </c>
      <c r="R449" s="144" t="s">
        <v>367</v>
      </c>
      <c r="S449" s="144" t="s">
        <v>882</v>
      </c>
      <c r="T449" s="144" t="s">
        <v>2039</v>
      </c>
      <c r="U449" s="144" t="s">
        <v>4591</v>
      </c>
      <c r="V449" s="142" t="s">
        <v>2167</v>
      </c>
      <c r="W449" s="142" t="s">
        <v>6674</v>
      </c>
      <c r="X449" s="144" t="s">
        <v>4635</v>
      </c>
      <c r="Y449" s="144" t="s">
        <v>4601</v>
      </c>
      <c r="Z449" s="142" t="s">
        <v>6675</v>
      </c>
      <c r="AA449" s="156"/>
      <c r="AB449" s="156"/>
      <c r="AC449" s="156"/>
      <c r="AD449" s="156"/>
      <c r="AE449" s="156"/>
      <c r="AF449" s="156"/>
      <c r="AG449" s="156"/>
      <c r="AH449" s="156"/>
      <c r="AI449" s="156"/>
      <c r="AJ449" s="156"/>
      <c r="AK449" s="156"/>
      <c r="AL449" s="156"/>
      <c r="AM449" s="156"/>
      <c r="AN449" s="156"/>
      <c r="AO449" s="156"/>
      <c r="AP449" s="156"/>
      <c r="AQ449" s="156"/>
      <c r="AR449" s="156"/>
      <c r="AS449" s="140">
        <f t="shared" si="18"/>
        <v>0</v>
      </c>
      <c r="AT449" s="140">
        <f t="shared" si="19"/>
        <v>1</v>
      </c>
      <c r="AU449" s="156"/>
      <c r="AV449" s="140">
        <f t="shared" si="20"/>
        <v>0</v>
      </c>
      <c r="AW449" s="156"/>
      <c r="AX449" s="156"/>
    </row>
    <row r="450" s="209" customFormat="1" customHeight="1" spans="1:50">
      <c r="A450" s="199" t="s">
        <v>6676</v>
      </c>
      <c r="B450" s="199" t="s">
        <v>53</v>
      </c>
      <c r="C450" s="199" t="s">
        <v>6653</v>
      </c>
      <c r="D450" s="199" t="s">
        <v>6677</v>
      </c>
      <c r="E450" s="144"/>
      <c r="F450" s="144"/>
      <c r="G450" s="144"/>
      <c r="H450" s="144"/>
      <c r="I450" s="144"/>
      <c r="J450" s="144"/>
      <c r="K450" s="144"/>
      <c r="L450" s="142" t="s">
        <v>6678</v>
      </c>
      <c r="M450" s="144" t="s">
        <v>6679</v>
      </c>
      <c r="N450" s="144" t="s">
        <v>6680</v>
      </c>
      <c r="O450" s="143"/>
      <c r="P450" s="212" t="s">
        <v>6681</v>
      </c>
      <c r="Q450" s="212" t="s">
        <v>6682</v>
      </c>
      <c r="R450" s="212" t="s">
        <v>6683</v>
      </c>
      <c r="S450" s="144" t="s">
        <v>6684</v>
      </c>
      <c r="T450" s="143"/>
      <c r="U450" s="212" t="s">
        <v>6685</v>
      </c>
      <c r="V450" s="212" t="s">
        <v>6686</v>
      </c>
      <c r="W450" s="144" t="s">
        <v>6687</v>
      </c>
      <c r="X450" s="144" t="s">
        <v>6688</v>
      </c>
      <c r="Y450" s="143"/>
      <c r="Z450" s="212" t="s">
        <v>6689</v>
      </c>
      <c r="AA450" s="156"/>
      <c r="AB450" s="156"/>
      <c r="AC450" s="156"/>
      <c r="AD450" s="156"/>
      <c r="AE450" s="156"/>
      <c r="AF450" s="156"/>
      <c r="AG450" s="156"/>
      <c r="AH450" s="156"/>
      <c r="AI450" s="156"/>
      <c r="AJ450" s="156"/>
      <c r="AK450" s="156"/>
      <c r="AL450" s="156"/>
      <c r="AM450" s="156"/>
      <c r="AN450" s="156"/>
      <c r="AO450" s="156"/>
      <c r="AP450" s="156"/>
      <c r="AQ450" s="156"/>
      <c r="AR450" s="156"/>
      <c r="AS450" s="140">
        <f t="shared" si="18"/>
        <v>5</v>
      </c>
      <c r="AT450" s="140">
        <f t="shared" si="19"/>
        <v>5</v>
      </c>
      <c r="AU450" s="156"/>
      <c r="AV450" s="140">
        <f t="shared" si="20"/>
        <v>0.625</v>
      </c>
      <c r="AW450" s="156"/>
      <c r="AX450" s="156"/>
    </row>
    <row r="451" s="209" customFormat="1" customHeight="1" spans="1:50">
      <c r="A451" s="199" t="s">
        <v>6690</v>
      </c>
      <c r="B451" s="199" t="s">
        <v>53</v>
      </c>
      <c r="C451" s="199" t="s">
        <v>6653</v>
      </c>
      <c r="D451" s="199" t="s">
        <v>6691</v>
      </c>
      <c r="E451" s="142" t="s">
        <v>6692</v>
      </c>
      <c r="F451" s="144" t="s">
        <v>6693</v>
      </c>
      <c r="G451" s="142" t="s">
        <v>6694</v>
      </c>
      <c r="H451" s="144" t="s">
        <v>6695</v>
      </c>
      <c r="I451" s="144" t="s">
        <v>6696</v>
      </c>
      <c r="J451" s="141"/>
      <c r="K451" s="142" t="s">
        <v>6697</v>
      </c>
      <c r="L451" s="144" t="s">
        <v>6698</v>
      </c>
      <c r="M451" s="142" t="s">
        <v>6699</v>
      </c>
      <c r="N451" s="142" t="s">
        <v>6700</v>
      </c>
      <c r="O451" s="142" t="s">
        <v>2841</v>
      </c>
      <c r="P451" s="142" t="s">
        <v>6701</v>
      </c>
      <c r="Q451" s="144" t="s">
        <v>6702</v>
      </c>
      <c r="R451" s="142" t="s">
        <v>6703</v>
      </c>
      <c r="S451" s="142" t="s">
        <v>6704</v>
      </c>
      <c r="T451" s="142" t="s">
        <v>6705</v>
      </c>
      <c r="U451" s="142" t="s">
        <v>6706</v>
      </c>
      <c r="V451" s="142" t="s">
        <v>6707</v>
      </c>
      <c r="W451" s="142" t="s">
        <v>6708</v>
      </c>
      <c r="X451" s="142" t="s">
        <v>6709</v>
      </c>
      <c r="Y451" s="142" t="s">
        <v>6710</v>
      </c>
      <c r="Z451" s="142" t="s">
        <v>6711</v>
      </c>
      <c r="AA451" s="156"/>
      <c r="AB451" s="156"/>
      <c r="AC451" s="156"/>
      <c r="AD451" s="156"/>
      <c r="AE451" s="156"/>
      <c r="AF451" s="156"/>
      <c r="AG451" s="156"/>
      <c r="AH451" s="156"/>
      <c r="AI451" s="156"/>
      <c r="AJ451" s="156"/>
      <c r="AK451" s="156"/>
      <c r="AL451" s="156"/>
      <c r="AM451" s="156"/>
      <c r="AN451" s="156"/>
      <c r="AO451" s="156"/>
      <c r="AP451" s="156"/>
      <c r="AQ451" s="156"/>
      <c r="AR451" s="156"/>
      <c r="AS451" s="140">
        <f t="shared" ref="AS451:AS514" si="21">COUNTIF(E451:Z451,"*22:*")+COUNTIF(E451:Z451,"*23:*")+COUNTIF(E451:Z451,"*00:*")+COUNTIF(E451:Z451,"*01:*")+COUNTIF(E451:Z451,"*02:*")+COUNTIF(E451:Z451,"*03:*")+COUNTIF(E451:Z451,"*21:*")+COUNTIF(E451:Z451,"*04:*")+COUNTIF(E451:Z451,"*05:*")</f>
        <v>21</v>
      </c>
      <c r="AT451" s="140">
        <f t="shared" ref="AT451:AT514" si="22">COUNTIF(E451:Z451,"*22:*")+COUNTIF(E451:Z451,"*23:*")+COUNTIF(E451:Z451,"*00:*")+COUNTIF(E451:Z451,"*01:*")+COUNTIF(E451:Z451,"*02:*")+COUNTIF(E451:Z451,"*03:*")+COUNTIF(E451:Z451,"*04:*")+COUNTIF(E451:Z451,"*05:*")+COUNTIF(E451:Z451,"*20:*")+COUNTIF(E451:Z451,"*21:*")</f>
        <v>21</v>
      </c>
      <c r="AU451" s="156"/>
      <c r="AV451" s="140">
        <f t="shared" ref="AV451:AV514" si="23">(COUNTIF(E451:Z451,"*22:*")+COUNTIF(E451:Z451,"*23:*")*2+COUNTIF(E451:Z451,"*00:*")*3+COUNTIF(E451:Z451,"*01:*")*4+COUNTIF(E451:Z451,"*02:*")*5+COUNTIF(E451:Z451,"*03:*")*6+COUNTIF(E451:Z451,"*04:*")*7+COUNTIF(E451:Z451,"*05:*")*8)/8</f>
        <v>4.625</v>
      </c>
      <c r="AW451" s="156"/>
      <c r="AX451" s="156"/>
    </row>
    <row r="452" s="209" customFormat="1" customHeight="1" spans="1:50">
      <c r="A452" s="199" t="s">
        <v>6712</v>
      </c>
      <c r="B452" s="199" t="s">
        <v>53</v>
      </c>
      <c r="C452" s="199" t="s">
        <v>6653</v>
      </c>
      <c r="D452" s="199" t="s">
        <v>6713</v>
      </c>
      <c r="E452" s="144" t="s">
        <v>6714</v>
      </c>
      <c r="F452" s="144" t="s">
        <v>6715</v>
      </c>
      <c r="G452" s="144" t="s">
        <v>6716</v>
      </c>
      <c r="H452" s="144" t="s">
        <v>6717</v>
      </c>
      <c r="I452" s="144" t="s">
        <v>6718</v>
      </c>
      <c r="J452" s="144" t="s">
        <v>5580</v>
      </c>
      <c r="K452" s="144" t="s">
        <v>6719</v>
      </c>
      <c r="L452" s="144" t="s">
        <v>6720</v>
      </c>
      <c r="M452" s="144" t="s">
        <v>6721</v>
      </c>
      <c r="N452" s="144" t="s">
        <v>6722</v>
      </c>
      <c r="O452" s="144" t="s">
        <v>6723</v>
      </c>
      <c r="P452" s="144" t="s">
        <v>6724</v>
      </c>
      <c r="Q452" s="144" t="s">
        <v>6725</v>
      </c>
      <c r="R452" s="144" t="s">
        <v>6726</v>
      </c>
      <c r="S452" s="155" t="s">
        <v>6727</v>
      </c>
      <c r="T452" s="144" t="s">
        <v>6728</v>
      </c>
      <c r="U452" s="144" t="s">
        <v>6729</v>
      </c>
      <c r="V452" s="144" t="s">
        <v>2313</v>
      </c>
      <c r="W452" s="144" t="s">
        <v>6730</v>
      </c>
      <c r="X452" s="144" t="s">
        <v>6731</v>
      </c>
      <c r="Y452" s="144" t="s">
        <v>6732</v>
      </c>
      <c r="Z452" s="144" t="s">
        <v>6733</v>
      </c>
      <c r="AA452" s="156"/>
      <c r="AB452" s="156"/>
      <c r="AC452" s="156"/>
      <c r="AD452" s="156"/>
      <c r="AE452" s="156"/>
      <c r="AF452" s="156"/>
      <c r="AG452" s="156"/>
      <c r="AH452" s="156"/>
      <c r="AI452" s="156"/>
      <c r="AJ452" s="156"/>
      <c r="AK452" s="156"/>
      <c r="AL452" s="156"/>
      <c r="AM452" s="156"/>
      <c r="AN452" s="156"/>
      <c r="AO452" s="156"/>
      <c r="AP452" s="156"/>
      <c r="AQ452" s="156"/>
      <c r="AR452" s="156"/>
      <c r="AS452" s="140">
        <f t="shared" si="21"/>
        <v>0</v>
      </c>
      <c r="AT452" s="140">
        <f t="shared" si="22"/>
        <v>9</v>
      </c>
      <c r="AU452" s="156"/>
      <c r="AV452" s="140">
        <f t="shared" si="23"/>
        <v>0</v>
      </c>
      <c r="AW452" s="156"/>
      <c r="AX452" s="156"/>
    </row>
    <row r="453" s="209" customFormat="1" customHeight="1" spans="1:50">
      <c r="A453" s="199" t="s">
        <v>6734</v>
      </c>
      <c r="B453" s="199" t="s">
        <v>53</v>
      </c>
      <c r="C453" s="199" t="s">
        <v>6653</v>
      </c>
      <c r="D453" s="199" t="s">
        <v>6735</v>
      </c>
      <c r="E453" s="143"/>
      <c r="F453" s="143"/>
      <c r="G453" s="143"/>
      <c r="H453" s="143"/>
      <c r="I453" s="143"/>
      <c r="J453" s="143"/>
      <c r="K453" s="143"/>
      <c r="L453" s="232">
        <v>0.938194444444444</v>
      </c>
      <c r="M453" s="144" t="s">
        <v>6736</v>
      </c>
      <c r="N453" s="144" t="s">
        <v>6737</v>
      </c>
      <c r="O453" s="144" t="s">
        <v>6738</v>
      </c>
      <c r="P453" s="144" t="s">
        <v>5456</v>
      </c>
      <c r="Q453" s="144" t="s">
        <v>6740</v>
      </c>
      <c r="R453" s="144" t="s">
        <v>4026</v>
      </c>
      <c r="S453" s="144" t="s">
        <v>6741</v>
      </c>
      <c r="T453" s="144" t="s">
        <v>6742</v>
      </c>
      <c r="U453" s="144" t="s">
        <v>6743</v>
      </c>
      <c r="V453" s="144" t="s">
        <v>6744</v>
      </c>
      <c r="W453" s="155" t="s">
        <v>159</v>
      </c>
      <c r="X453" s="141"/>
      <c r="Y453" s="141"/>
      <c r="Z453" s="144" t="s">
        <v>1080</v>
      </c>
      <c r="AA453" s="156"/>
      <c r="AB453" s="156"/>
      <c r="AC453" s="156"/>
      <c r="AD453" s="156"/>
      <c r="AE453" s="156"/>
      <c r="AF453" s="156"/>
      <c r="AG453" s="156"/>
      <c r="AH453" s="156"/>
      <c r="AI453" s="156"/>
      <c r="AJ453" s="156"/>
      <c r="AK453" s="156"/>
      <c r="AL453" s="156"/>
      <c r="AM453" s="156"/>
      <c r="AN453" s="156"/>
      <c r="AO453" s="156"/>
      <c r="AP453" s="156"/>
      <c r="AQ453" s="156"/>
      <c r="AR453" s="156"/>
      <c r="AS453" s="140">
        <f t="shared" si="21"/>
        <v>4</v>
      </c>
      <c r="AT453" s="140">
        <f t="shared" si="22"/>
        <v>6</v>
      </c>
      <c r="AU453" s="156"/>
      <c r="AV453" s="140">
        <f t="shared" si="23"/>
        <v>0</v>
      </c>
      <c r="AW453" s="156"/>
      <c r="AX453" s="156"/>
    </row>
    <row r="454" s="209" customFormat="1" customHeight="1" spans="1:50">
      <c r="A454" s="199" t="s">
        <v>6745</v>
      </c>
      <c r="B454" s="199" t="s">
        <v>53</v>
      </c>
      <c r="C454" s="199" t="s">
        <v>6653</v>
      </c>
      <c r="D454" s="199" t="s">
        <v>6735</v>
      </c>
      <c r="E454" s="144" t="s">
        <v>6746</v>
      </c>
      <c r="F454" s="144" t="s">
        <v>6747</v>
      </c>
      <c r="G454" s="144" t="s">
        <v>6748</v>
      </c>
      <c r="H454" s="144" t="s">
        <v>6590</v>
      </c>
      <c r="I454" s="144" t="s">
        <v>6749</v>
      </c>
      <c r="J454" s="144" t="s">
        <v>6750</v>
      </c>
      <c r="K454" s="144" t="s">
        <v>6751</v>
      </c>
      <c r="L454" s="144" t="s">
        <v>6752</v>
      </c>
      <c r="M454" s="144" t="s">
        <v>5128</v>
      </c>
      <c r="N454" s="144" t="s">
        <v>6590</v>
      </c>
      <c r="O454" s="144" t="s">
        <v>6753</v>
      </c>
      <c r="P454" s="144" t="s">
        <v>6754</v>
      </c>
      <c r="Q454" s="144" t="s">
        <v>6755</v>
      </c>
      <c r="R454" s="144" t="s">
        <v>6596</v>
      </c>
      <c r="S454" s="144" t="s">
        <v>6756</v>
      </c>
      <c r="T454" s="144" t="s">
        <v>6757</v>
      </c>
      <c r="U454" s="144" t="s">
        <v>6758</v>
      </c>
      <c r="V454" s="144" t="s">
        <v>5304</v>
      </c>
      <c r="W454" s="142" t="s">
        <v>6759</v>
      </c>
      <c r="X454" s="144" t="s">
        <v>6607</v>
      </c>
      <c r="Y454" s="144" t="s">
        <v>6760</v>
      </c>
      <c r="Z454" s="144" t="s">
        <v>6761</v>
      </c>
      <c r="AA454" s="156"/>
      <c r="AB454" s="156"/>
      <c r="AC454" s="156"/>
      <c r="AD454" s="156"/>
      <c r="AE454" s="156"/>
      <c r="AF454" s="156"/>
      <c r="AG454" s="156"/>
      <c r="AH454" s="156"/>
      <c r="AI454" s="156"/>
      <c r="AJ454" s="156"/>
      <c r="AK454" s="156"/>
      <c r="AL454" s="156"/>
      <c r="AM454" s="156"/>
      <c r="AN454" s="156"/>
      <c r="AO454" s="156"/>
      <c r="AP454" s="156"/>
      <c r="AQ454" s="156"/>
      <c r="AR454" s="156"/>
      <c r="AS454" s="140">
        <f t="shared" si="21"/>
        <v>0</v>
      </c>
      <c r="AT454" s="140">
        <f t="shared" si="22"/>
        <v>18</v>
      </c>
      <c r="AU454" s="156"/>
      <c r="AV454" s="140">
        <f t="shared" si="23"/>
        <v>0</v>
      </c>
      <c r="AW454" s="156"/>
      <c r="AX454" s="156"/>
    </row>
    <row r="455" s="209" customFormat="1" customHeight="1" spans="1:50">
      <c r="A455" s="199" t="s">
        <v>6762</v>
      </c>
      <c r="B455" s="199" t="s">
        <v>53</v>
      </c>
      <c r="C455" s="199" t="s">
        <v>6653</v>
      </c>
      <c r="D455" s="199" t="s">
        <v>6691</v>
      </c>
      <c r="E455" s="144" t="s">
        <v>3920</v>
      </c>
      <c r="F455" s="144" t="s">
        <v>5442</v>
      </c>
      <c r="G455" s="142" t="s">
        <v>2161</v>
      </c>
      <c r="H455" s="142" t="s">
        <v>4850</v>
      </c>
      <c r="I455" s="144" t="s">
        <v>6763</v>
      </c>
      <c r="J455" s="144" t="s">
        <v>6764</v>
      </c>
      <c r="K455" s="144" t="s">
        <v>3477</v>
      </c>
      <c r="L455" s="142" t="s">
        <v>6765</v>
      </c>
      <c r="M455" s="142" t="s">
        <v>6766</v>
      </c>
      <c r="N455" s="144" t="s">
        <v>4649</v>
      </c>
      <c r="O455" s="142" t="s">
        <v>6767</v>
      </c>
      <c r="P455" s="142" t="s">
        <v>6768</v>
      </c>
      <c r="Q455" s="142" t="s">
        <v>6769</v>
      </c>
      <c r="R455" s="142" t="s">
        <v>6770</v>
      </c>
      <c r="S455" s="144" t="s">
        <v>6771</v>
      </c>
      <c r="T455" s="142" t="s">
        <v>6772</v>
      </c>
      <c r="U455" s="144" t="s">
        <v>5442</v>
      </c>
      <c r="V455" s="142" t="s">
        <v>6773</v>
      </c>
      <c r="W455" s="144" t="s">
        <v>6774</v>
      </c>
      <c r="X455" s="144" t="s">
        <v>6775</v>
      </c>
      <c r="Y455" s="144" t="s">
        <v>6776</v>
      </c>
      <c r="Z455" s="142" t="s">
        <v>1526</v>
      </c>
      <c r="AA455" s="156"/>
      <c r="AB455" s="156"/>
      <c r="AC455" s="156"/>
      <c r="AD455" s="156"/>
      <c r="AE455" s="156"/>
      <c r="AF455" s="156"/>
      <c r="AG455" s="156"/>
      <c r="AH455" s="156"/>
      <c r="AI455" s="156"/>
      <c r="AJ455" s="156"/>
      <c r="AK455" s="156"/>
      <c r="AL455" s="156"/>
      <c r="AM455" s="156"/>
      <c r="AN455" s="156"/>
      <c r="AO455" s="156"/>
      <c r="AP455" s="156"/>
      <c r="AQ455" s="156"/>
      <c r="AR455" s="156"/>
      <c r="AS455" s="140">
        <f t="shared" si="21"/>
        <v>0</v>
      </c>
      <c r="AT455" s="140">
        <f t="shared" si="22"/>
        <v>0</v>
      </c>
      <c r="AU455" s="156"/>
      <c r="AV455" s="140">
        <f t="shared" si="23"/>
        <v>0</v>
      </c>
      <c r="AW455" s="156"/>
      <c r="AX455" s="156"/>
    </row>
    <row r="456" s="209" customFormat="1" customHeight="1" spans="1:50">
      <c r="A456" s="199" t="s">
        <v>6777</v>
      </c>
      <c r="B456" s="199" t="s">
        <v>53</v>
      </c>
      <c r="C456" s="199" t="s">
        <v>6653</v>
      </c>
      <c r="D456" s="199" t="s">
        <v>6735</v>
      </c>
      <c r="E456" s="144" t="s">
        <v>6778</v>
      </c>
      <c r="F456" s="144" t="s">
        <v>4060</v>
      </c>
      <c r="G456" s="142" t="s">
        <v>6779</v>
      </c>
      <c r="H456" s="144" t="s">
        <v>6780</v>
      </c>
      <c r="I456" s="144" t="s">
        <v>491</v>
      </c>
      <c r="J456" s="144" t="s">
        <v>6781</v>
      </c>
      <c r="K456" s="144" t="s">
        <v>6782</v>
      </c>
      <c r="L456" s="142" t="s">
        <v>6783</v>
      </c>
      <c r="M456" s="144" t="s">
        <v>6784</v>
      </c>
      <c r="N456" s="144" t="s">
        <v>2422</v>
      </c>
      <c r="O456" s="142" t="s">
        <v>6785</v>
      </c>
      <c r="P456" s="144" t="s">
        <v>6786</v>
      </c>
      <c r="Q456" s="142" t="s">
        <v>6787</v>
      </c>
      <c r="R456" s="144" t="s">
        <v>6788</v>
      </c>
      <c r="S456" s="144" t="s">
        <v>6789</v>
      </c>
      <c r="T456" s="144" t="s">
        <v>6790</v>
      </c>
      <c r="U456" s="144" t="s">
        <v>6791</v>
      </c>
      <c r="V456" s="142" t="s">
        <v>6792</v>
      </c>
      <c r="W456" s="144" t="s">
        <v>6793</v>
      </c>
      <c r="X456" s="144" t="s">
        <v>6794</v>
      </c>
      <c r="Y456" s="144" t="s">
        <v>6795</v>
      </c>
      <c r="Z456" s="144" t="s">
        <v>6796</v>
      </c>
      <c r="AA456" s="156"/>
      <c r="AB456" s="156"/>
      <c r="AC456" s="156"/>
      <c r="AD456" s="156"/>
      <c r="AE456" s="156"/>
      <c r="AF456" s="156"/>
      <c r="AG456" s="156"/>
      <c r="AH456" s="156"/>
      <c r="AI456" s="156"/>
      <c r="AJ456" s="156"/>
      <c r="AK456" s="156"/>
      <c r="AL456" s="156"/>
      <c r="AM456" s="156"/>
      <c r="AN456" s="156"/>
      <c r="AO456" s="156"/>
      <c r="AP456" s="156"/>
      <c r="AQ456" s="156"/>
      <c r="AR456" s="156"/>
      <c r="AS456" s="140">
        <f t="shared" si="21"/>
        <v>1</v>
      </c>
      <c r="AT456" s="140">
        <f t="shared" si="22"/>
        <v>12</v>
      </c>
      <c r="AU456" s="156"/>
      <c r="AV456" s="140">
        <f t="shared" si="23"/>
        <v>0.125</v>
      </c>
      <c r="AW456" s="156"/>
      <c r="AX456" s="156"/>
    </row>
    <row r="457" s="209" customFormat="1" customHeight="1" spans="1:50">
      <c r="A457" s="199" t="s">
        <v>6797</v>
      </c>
      <c r="B457" s="199" t="s">
        <v>53</v>
      </c>
      <c r="C457" s="199" t="s">
        <v>6653</v>
      </c>
      <c r="D457" s="199" t="s">
        <v>6677</v>
      </c>
      <c r="E457" s="144"/>
      <c r="F457" s="144"/>
      <c r="G457" s="144"/>
      <c r="H457" s="144"/>
      <c r="I457" s="144"/>
      <c r="J457" s="144"/>
      <c r="K457" s="144"/>
      <c r="L457" s="142" t="s">
        <v>6798</v>
      </c>
      <c r="M457" s="144" t="s">
        <v>3765</v>
      </c>
      <c r="N457" s="144" t="s">
        <v>6680</v>
      </c>
      <c r="O457" s="143"/>
      <c r="P457" s="212" t="s">
        <v>6681</v>
      </c>
      <c r="Q457" s="212" t="s">
        <v>6799</v>
      </c>
      <c r="R457" s="212" t="s">
        <v>6683</v>
      </c>
      <c r="S457" s="144" t="s">
        <v>6684</v>
      </c>
      <c r="T457" s="143"/>
      <c r="U457" s="212" t="s">
        <v>6685</v>
      </c>
      <c r="V457" s="212" t="s">
        <v>6800</v>
      </c>
      <c r="W457" s="144" t="s">
        <v>6801</v>
      </c>
      <c r="X457" s="144" t="s">
        <v>4344</v>
      </c>
      <c r="Y457" s="143"/>
      <c r="Z457" s="212" t="s">
        <v>6689</v>
      </c>
      <c r="AA457" s="156"/>
      <c r="AB457" s="156"/>
      <c r="AC457" s="156"/>
      <c r="AD457" s="156"/>
      <c r="AE457" s="156"/>
      <c r="AF457" s="156"/>
      <c r="AG457" s="156"/>
      <c r="AH457" s="156"/>
      <c r="AI457" s="156"/>
      <c r="AJ457" s="156"/>
      <c r="AK457" s="156"/>
      <c r="AL457" s="156"/>
      <c r="AM457" s="156"/>
      <c r="AN457" s="156"/>
      <c r="AO457" s="156"/>
      <c r="AP457" s="156"/>
      <c r="AQ457" s="156"/>
      <c r="AR457" s="156"/>
      <c r="AS457" s="140">
        <f t="shared" si="21"/>
        <v>5</v>
      </c>
      <c r="AT457" s="140">
        <f t="shared" si="22"/>
        <v>5</v>
      </c>
      <c r="AU457" s="156"/>
      <c r="AV457" s="140">
        <f t="shared" si="23"/>
        <v>0.625</v>
      </c>
      <c r="AW457" s="156"/>
      <c r="AX457" s="156"/>
    </row>
    <row r="458" s="209" customFormat="1" customHeight="1" spans="1:50">
      <c r="A458" s="199" t="s">
        <v>6802</v>
      </c>
      <c r="B458" s="199" t="s">
        <v>53</v>
      </c>
      <c r="C458" s="199" t="s">
        <v>6653</v>
      </c>
      <c r="D458" s="199" t="s">
        <v>6803</v>
      </c>
      <c r="E458" s="144" t="s">
        <v>6804</v>
      </c>
      <c r="F458" s="142" t="s">
        <v>6805</v>
      </c>
      <c r="G458" s="144" t="s">
        <v>6806</v>
      </c>
      <c r="H458" s="144" t="s">
        <v>6807</v>
      </c>
      <c r="I458" s="144" t="s">
        <v>6808</v>
      </c>
      <c r="J458" s="144" t="s">
        <v>6809</v>
      </c>
      <c r="K458" s="142" t="s">
        <v>6810</v>
      </c>
      <c r="L458" s="142" t="s">
        <v>6811</v>
      </c>
      <c r="M458" s="144" t="s">
        <v>6812</v>
      </c>
      <c r="N458" s="144" t="s">
        <v>6813</v>
      </c>
      <c r="O458" s="144" t="s">
        <v>3183</v>
      </c>
      <c r="P458" s="142" t="s">
        <v>6814</v>
      </c>
      <c r="Q458" s="142" t="s">
        <v>6815</v>
      </c>
      <c r="R458" s="144" t="s">
        <v>6816</v>
      </c>
      <c r="S458" s="144" t="s">
        <v>6817</v>
      </c>
      <c r="T458" s="144" t="s">
        <v>6818</v>
      </c>
      <c r="U458" s="144" t="s">
        <v>6771</v>
      </c>
      <c r="V458" s="142" t="s">
        <v>6819</v>
      </c>
      <c r="W458" s="144" t="s">
        <v>6820</v>
      </c>
      <c r="X458" s="144" t="s">
        <v>6821</v>
      </c>
      <c r="Y458" s="144" t="s">
        <v>6822</v>
      </c>
      <c r="Z458" s="142" t="s">
        <v>6823</v>
      </c>
      <c r="AA458" s="156"/>
      <c r="AB458" s="156"/>
      <c r="AC458" s="156"/>
      <c r="AD458" s="156"/>
      <c r="AE458" s="156"/>
      <c r="AF458" s="156"/>
      <c r="AG458" s="156"/>
      <c r="AH458" s="156"/>
      <c r="AI458" s="156"/>
      <c r="AJ458" s="156"/>
      <c r="AK458" s="156"/>
      <c r="AL458" s="156"/>
      <c r="AM458" s="156"/>
      <c r="AN458" s="156"/>
      <c r="AO458" s="156"/>
      <c r="AP458" s="156"/>
      <c r="AQ458" s="156"/>
      <c r="AR458" s="156"/>
      <c r="AS458" s="140">
        <f t="shared" si="21"/>
        <v>17</v>
      </c>
      <c r="AT458" s="140">
        <f t="shared" si="22"/>
        <v>18</v>
      </c>
      <c r="AU458" s="156"/>
      <c r="AV458" s="140">
        <f t="shared" si="23"/>
        <v>2.25</v>
      </c>
      <c r="AW458" s="156"/>
      <c r="AX458" s="156"/>
    </row>
    <row r="459" s="209" customFormat="1" customHeight="1" spans="1:50">
      <c r="A459" s="199" t="s">
        <v>6824</v>
      </c>
      <c r="B459" s="199" t="s">
        <v>53</v>
      </c>
      <c r="C459" s="199" t="s">
        <v>6653</v>
      </c>
      <c r="D459" s="199" t="s">
        <v>4448</v>
      </c>
      <c r="E459" s="144" t="s">
        <v>6825</v>
      </c>
      <c r="F459" s="144" t="s">
        <v>6826</v>
      </c>
      <c r="G459" s="144" t="s">
        <v>2415</v>
      </c>
      <c r="H459" s="144" t="s">
        <v>6827</v>
      </c>
      <c r="I459" s="144" t="s">
        <v>6828</v>
      </c>
      <c r="J459" s="144" t="s">
        <v>6829</v>
      </c>
      <c r="K459" s="144" t="s">
        <v>6830</v>
      </c>
      <c r="L459" s="144" t="s">
        <v>6831</v>
      </c>
      <c r="M459" s="144" t="s">
        <v>1820</v>
      </c>
      <c r="N459" s="144" t="s">
        <v>6832</v>
      </c>
      <c r="O459" s="144" t="s">
        <v>5177</v>
      </c>
      <c r="P459" s="144" t="s">
        <v>1182</v>
      </c>
      <c r="Q459" s="144" t="s">
        <v>2821</v>
      </c>
      <c r="R459" s="144" t="s">
        <v>385</v>
      </c>
      <c r="S459" s="144" t="s">
        <v>1566</v>
      </c>
      <c r="T459" s="144" t="s">
        <v>3820</v>
      </c>
      <c r="U459" s="144" t="s">
        <v>6833</v>
      </c>
      <c r="V459" s="144" t="s">
        <v>6830</v>
      </c>
      <c r="W459" s="144" t="s">
        <v>6834</v>
      </c>
      <c r="X459" s="144" t="s">
        <v>6835</v>
      </c>
      <c r="Y459" s="144" t="s">
        <v>6836</v>
      </c>
      <c r="Z459" s="155" t="s">
        <v>6837</v>
      </c>
      <c r="AA459" s="156"/>
      <c r="AB459" s="156"/>
      <c r="AC459" s="156"/>
      <c r="AD459" s="156"/>
      <c r="AE459" s="156"/>
      <c r="AF459" s="156"/>
      <c r="AG459" s="156"/>
      <c r="AH459" s="156"/>
      <c r="AI459" s="156"/>
      <c r="AJ459" s="156"/>
      <c r="AK459" s="156"/>
      <c r="AL459" s="156"/>
      <c r="AM459" s="156"/>
      <c r="AN459" s="156"/>
      <c r="AO459" s="156"/>
      <c r="AP459" s="156"/>
      <c r="AQ459" s="156"/>
      <c r="AR459" s="156"/>
      <c r="AS459" s="140">
        <f t="shared" si="21"/>
        <v>1</v>
      </c>
      <c r="AT459" s="140">
        <f t="shared" si="22"/>
        <v>4</v>
      </c>
      <c r="AU459" s="156"/>
      <c r="AV459" s="140">
        <f t="shared" si="23"/>
        <v>0</v>
      </c>
      <c r="AW459" s="156"/>
      <c r="AX459" s="156"/>
    </row>
    <row r="460" s="209" customFormat="1" customHeight="1" spans="1:50">
      <c r="A460" s="199" t="s">
        <v>6838</v>
      </c>
      <c r="B460" s="199" t="s">
        <v>53</v>
      </c>
      <c r="C460" s="199" t="s">
        <v>6839</v>
      </c>
      <c r="D460" s="199" t="s">
        <v>6840</v>
      </c>
      <c r="E460" s="144" t="s">
        <v>608</v>
      </c>
      <c r="F460" s="144" t="s">
        <v>5406</v>
      </c>
      <c r="G460" s="144" t="s">
        <v>6841</v>
      </c>
      <c r="H460" s="144" t="s">
        <v>6842</v>
      </c>
      <c r="I460" s="144" t="s">
        <v>2144</v>
      </c>
      <c r="J460" s="144" t="s">
        <v>6843</v>
      </c>
      <c r="K460" s="144" t="s">
        <v>561</v>
      </c>
      <c r="L460" s="144" t="s">
        <v>6844</v>
      </c>
      <c r="M460" s="144" t="s">
        <v>6845</v>
      </c>
      <c r="N460" s="144" t="s">
        <v>6590</v>
      </c>
      <c r="O460" s="144" t="s">
        <v>6846</v>
      </c>
      <c r="P460" s="144" t="s">
        <v>6847</v>
      </c>
      <c r="Q460" s="144" t="s">
        <v>6848</v>
      </c>
      <c r="R460" s="144" t="s">
        <v>6849</v>
      </c>
      <c r="S460" s="144" t="s">
        <v>6850</v>
      </c>
      <c r="T460" s="144" t="s">
        <v>6851</v>
      </c>
      <c r="U460" s="144" t="s">
        <v>6852</v>
      </c>
      <c r="V460" s="144" t="s">
        <v>6853</v>
      </c>
      <c r="W460" s="144" t="s">
        <v>6854</v>
      </c>
      <c r="X460" s="144" t="s">
        <v>6855</v>
      </c>
      <c r="Y460" s="144" t="s">
        <v>6856</v>
      </c>
      <c r="Z460" s="144" t="s">
        <v>6857</v>
      </c>
      <c r="AA460" s="156"/>
      <c r="AB460" s="156"/>
      <c r="AC460" s="156"/>
      <c r="AD460" s="156"/>
      <c r="AE460" s="156"/>
      <c r="AF460" s="156"/>
      <c r="AG460" s="156"/>
      <c r="AH460" s="156"/>
      <c r="AI460" s="156"/>
      <c r="AJ460" s="156"/>
      <c r="AK460" s="156"/>
      <c r="AL460" s="156"/>
      <c r="AM460" s="156"/>
      <c r="AN460" s="156"/>
      <c r="AO460" s="156"/>
      <c r="AP460" s="156"/>
      <c r="AQ460" s="156"/>
      <c r="AR460" s="156"/>
      <c r="AS460" s="140">
        <f t="shared" si="21"/>
        <v>6</v>
      </c>
      <c r="AT460" s="140">
        <f t="shared" si="22"/>
        <v>18</v>
      </c>
      <c r="AU460" s="156"/>
      <c r="AV460" s="140">
        <f t="shared" si="23"/>
        <v>0.75</v>
      </c>
      <c r="AW460" s="156"/>
      <c r="AX460" s="156"/>
    </row>
    <row r="461" s="209" customFormat="1" customHeight="1" spans="1:50">
      <c r="A461" s="199" t="s">
        <v>6858</v>
      </c>
      <c r="B461" s="199" t="s">
        <v>53</v>
      </c>
      <c r="C461" s="199" t="s">
        <v>6839</v>
      </c>
      <c r="D461" s="199" t="s">
        <v>316</v>
      </c>
      <c r="E461" s="144" t="s">
        <v>5327</v>
      </c>
      <c r="F461" s="144" t="s">
        <v>6859</v>
      </c>
      <c r="G461" s="144" t="s">
        <v>6860</v>
      </c>
      <c r="H461" s="144" t="s">
        <v>6861</v>
      </c>
      <c r="I461" s="144" t="s">
        <v>6862</v>
      </c>
      <c r="J461" s="144" t="s">
        <v>6863</v>
      </c>
      <c r="K461" s="144" t="s">
        <v>6864</v>
      </c>
      <c r="L461" s="144" t="s">
        <v>6865</v>
      </c>
      <c r="M461" s="144" t="s">
        <v>605</v>
      </c>
      <c r="N461" s="144" t="s">
        <v>6866</v>
      </c>
      <c r="O461" s="144" t="s">
        <v>6867</v>
      </c>
      <c r="P461" s="144" t="s">
        <v>6868</v>
      </c>
      <c r="Q461" s="144" t="s">
        <v>6780</v>
      </c>
      <c r="R461" s="144" t="s">
        <v>6869</v>
      </c>
      <c r="S461" s="144" t="s">
        <v>6870</v>
      </c>
      <c r="T461" s="144" t="s">
        <v>6871</v>
      </c>
      <c r="U461" s="144" t="s">
        <v>6872</v>
      </c>
      <c r="V461" s="144" t="s">
        <v>6873</v>
      </c>
      <c r="W461" s="144" t="s">
        <v>6874</v>
      </c>
      <c r="X461" s="144" t="s">
        <v>4555</v>
      </c>
      <c r="Y461" s="144" t="s">
        <v>6875</v>
      </c>
      <c r="Z461" s="144" t="s">
        <v>6876</v>
      </c>
      <c r="AA461" s="156"/>
      <c r="AB461" s="156"/>
      <c r="AC461" s="156"/>
      <c r="AD461" s="156"/>
      <c r="AE461" s="156"/>
      <c r="AF461" s="156"/>
      <c r="AG461" s="156"/>
      <c r="AH461" s="156"/>
      <c r="AI461" s="156"/>
      <c r="AJ461" s="156"/>
      <c r="AK461" s="156"/>
      <c r="AL461" s="156"/>
      <c r="AM461" s="156"/>
      <c r="AN461" s="156"/>
      <c r="AO461" s="156"/>
      <c r="AP461" s="156"/>
      <c r="AQ461" s="156"/>
      <c r="AR461" s="156"/>
      <c r="AS461" s="140">
        <f t="shared" si="21"/>
        <v>2</v>
      </c>
      <c r="AT461" s="140">
        <f t="shared" si="22"/>
        <v>13</v>
      </c>
      <c r="AU461" s="156"/>
      <c r="AV461" s="140">
        <f t="shared" si="23"/>
        <v>0</v>
      </c>
      <c r="AW461" s="156"/>
      <c r="AX461" s="156"/>
    </row>
    <row r="462" s="209" customFormat="1" customHeight="1" spans="1:50">
      <c r="A462" s="199" t="s">
        <v>6877</v>
      </c>
      <c r="B462" s="199" t="s">
        <v>53</v>
      </c>
      <c r="C462" s="199" t="s">
        <v>6839</v>
      </c>
      <c r="D462" s="199" t="s">
        <v>6840</v>
      </c>
      <c r="E462" s="144" t="s">
        <v>6878</v>
      </c>
      <c r="F462" s="144" t="s">
        <v>6879</v>
      </c>
      <c r="G462" s="144" t="s">
        <v>6880</v>
      </c>
      <c r="H462" s="144" t="s">
        <v>6881</v>
      </c>
      <c r="I462" s="144" t="s">
        <v>6882</v>
      </c>
      <c r="J462" s="144" t="s">
        <v>6883</v>
      </c>
      <c r="K462" s="144" t="s">
        <v>6884</v>
      </c>
      <c r="L462" s="144" t="s">
        <v>6885</v>
      </c>
      <c r="M462" s="144" t="s">
        <v>6886</v>
      </c>
      <c r="N462" s="144" t="s">
        <v>6887</v>
      </c>
      <c r="O462" s="144" t="s">
        <v>6888</v>
      </c>
      <c r="P462" s="144" t="s">
        <v>6889</v>
      </c>
      <c r="Q462" s="144" t="s">
        <v>6890</v>
      </c>
      <c r="R462" s="144" t="s">
        <v>6891</v>
      </c>
      <c r="S462" s="144" t="s">
        <v>6892</v>
      </c>
      <c r="T462" s="144" t="s">
        <v>6893</v>
      </c>
      <c r="U462" s="144" t="s">
        <v>6894</v>
      </c>
      <c r="V462" s="144" t="s">
        <v>6895</v>
      </c>
      <c r="W462" s="144" t="s">
        <v>6896</v>
      </c>
      <c r="X462" s="144" t="s">
        <v>6897</v>
      </c>
      <c r="Y462" s="144" t="s">
        <v>6746</v>
      </c>
      <c r="Z462" s="144" t="s">
        <v>3870</v>
      </c>
      <c r="AA462" s="156"/>
      <c r="AB462" s="156"/>
      <c r="AC462" s="156"/>
      <c r="AD462" s="156"/>
      <c r="AE462" s="156"/>
      <c r="AF462" s="156"/>
      <c r="AG462" s="156"/>
      <c r="AH462" s="156"/>
      <c r="AI462" s="156"/>
      <c r="AJ462" s="156"/>
      <c r="AK462" s="156"/>
      <c r="AL462" s="156"/>
      <c r="AM462" s="156"/>
      <c r="AN462" s="156"/>
      <c r="AO462" s="156"/>
      <c r="AP462" s="156"/>
      <c r="AQ462" s="156"/>
      <c r="AR462" s="156"/>
      <c r="AS462" s="140">
        <f t="shared" si="21"/>
        <v>3</v>
      </c>
      <c r="AT462" s="140">
        <f t="shared" si="22"/>
        <v>20</v>
      </c>
      <c r="AU462" s="156"/>
      <c r="AV462" s="140">
        <f t="shared" si="23"/>
        <v>0</v>
      </c>
      <c r="AW462" s="156"/>
      <c r="AX462" s="156"/>
    </row>
    <row r="463" s="209" customFormat="1" customHeight="1" spans="1:50">
      <c r="A463" s="199" t="s">
        <v>6898</v>
      </c>
      <c r="B463" s="199" t="s">
        <v>53</v>
      </c>
      <c r="C463" s="199" t="s">
        <v>6839</v>
      </c>
      <c r="D463" s="199" t="s">
        <v>6840</v>
      </c>
      <c r="E463" s="144" t="s">
        <v>6899</v>
      </c>
      <c r="F463" s="144" t="s">
        <v>4014</v>
      </c>
      <c r="G463" s="144" t="s">
        <v>2317</v>
      </c>
      <c r="H463" s="144" t="s">
        <v>6900</v>
      </c>
      <c r="I463" s="144" t="s">
        <v>6901</v>
      </c>
      <c r="J463" s="144" t="s">
        <v>6902</v>
      </c>
      <c r="K463" s="144" t="s">
        <v>6055</v>
      </c>
      <c r="L463" s="144" t="s">
        <v>3465</v>
      </c>
      <c r="M463" s="144" t="s">
        <v>6903</v>
      </c>
      <c r="N463" s="144" t="s">
        <v>6624</v>
      </c>
      <c r="O463" s="144" t="s">
        <v>6904</v>
      </c>
      <c r="P463" s="144" t="s">
        <v>6626</v>
      </c>
      <c r="Q463" s="144" t="s">
        <v>3373</v>
      </c>
      <c r="R463" s="144" t="s">
        <v>5047</v>
      </c>
      <c r="S463" s="144" t="s">
        <v>6905</v>
      </c>
      <c r="T463" s="144" t="s">
        <v>6906</v>
      </c>
      <c r="U463" s="144" t="s">
        <v>76</v>
      </c>
      <c r="V463" s="144" t="s">
        <v>6907</v>
      </c>
      <c r="W463" s="144" t="s">
        <v>6908</v>
      </c>
      <c r="X463" s="144" t="s">
        <v>445</v>
      </c>
      <c r="Y463" s="144" t="s">
        <v>660</v>
      </c>
      <c r="Z463" s="144" t="s">
        <v>2419</v>
      </c>
      <c r="AA463" s="156"/>
      <c r="AB463" s="156"/>
      <c r="AC463" s="156"/>
      <c r="AD463" s="156"/>
      <c r="AE463" s="156"/>
      <c r="AF463" s="156"/>
      <c r="AG463" s="156"/>
      <c r="AH463" s="156"/>
      <c r="AI463" s="156"/>
      <c r="AJ463" s="156"/>
      <c r="AK463" s="156"/>
      <c r="AL463" s="156"/>
      <c r="AM463" s="156"/>
      <c r="AN463" s="156"/>
      <c r="AO463" s="156"/>
      <c r="AP463" s="156"/>
      <c r="AQ463" s="156"/>
      <c r="AR463" s="156"/>
      <c r="AS463" s="140">
        <f t="shared" si="21"/>
        <v>10</v>
      </c>
      <c r="AT463" s="140">
        <f t="shared" si="22"/>
        <v>22</v>
      </c>
      <c r="AU463" s="156"/>
      <c r="AV463" s="140">
        <f t="shared" si="23"/>
        <v>0.125</v>
      </c>
      <c r="AW463" s="156"/>
      <c r="AX463" s="156"/>
    </row>
    <row r="464" s="209" customFormat="1" customHeight="1" spans="1:50">
      <c r="A464" s="199" t="s">
        <v>6909</v>
      </c>
      <c r="B464" s="199" t="s">
        <v>53</v>
      </c>
      <c r="C464" s="199" t="s">
        <v>6839</v>
      </c>
      <c r="D464" s="199" t="s">
        <v>115</v>
      </c>
      <c r="E464" s="144" t="s">
        <v>6910</v>
      </c>
      <c r="F464" s="155" t="s">
        <v>3777</v>
      </c>
      <c r="G464" s="142" t="s">
        <v>6911</v>
      </c>
      <c r="H464" s="142" t="s">
        <v>6912</v>
      </c>
      <c r="I464" s="142" t="s">
        <v>6913</v>
      </c>
      <c r="J464" s="155" t="s">
        <v>6914</v>
      </c>
      <c r="K464" s="142" t="s">
        <v>4810</v>
      </c>
      <c r="L464" s="142" t="s">
        <v>6915</v>
      </c>
      <c r="M464" s="144" t="s">
        <v>6916</v>
      </c>
      <c r="N464" s="144" t="s">
        <v>6917</v>
      </c>
      <c r="O464" s="142" t="s">
        <v>6918</v>
      </c>
      <c r="P464" s="142" t="s">
        <v>6919</v>
      </c>
      <c r="Q464" s="142" t="s">
        <v>6920</v>
      </c>
      <c r="R464" s="142" t="s">
        <v>6921</v>
      </c>
      <c r="S464" s="142" t="s">
        <v>6922</v>
      </c>
      <c r="T464" s="142" t="s">
        <v>6923</v>
      </c>
      <c r="U464" s="155" t="s">
        <v>6924</v>
      </c>
      <c r="V464" s="142" t="s">
        <v>6925</v>
      </c>
      <c r="W464" s="142" t="s">
        <v>6926</v>
      </c>
      <c r="X464" s="142" t="s">
        <v>6927</v>
      </c>
      <c r="Y464" s="142" t="s">
        <v>6928</v>
      </c>
      <c r="Z464" s="142" t="s">
        <v>6929</v>
      </c>
      <c r="AA464" s="156"/>
      <c r="AB464" s="156"/>
      <c r="AC464" s="156"/>
      <c r="AD464" s="156"/>
      <c r="AE464" s="156"/>
      <c r="AF464" s="156"/>
      <c r="AG464" s="156"/>
      <c r="AH464" s="156"/>
      <c r="AI464" s="156"/>
      <c r="AJ464" s="156"/>
      <c r="AK464" s="156"/>
      <c r="AL464" s="156"/>
      <c r="AM464" s="156"/>
      <c r="AN464" s="156"/>
      <c r="AO464" s="156"/>
      <c r="AP464" s="156"/>
      <c r="AQ464" s="156"/>
      <c r="AR464" s="156"/>
      <c r="AS464" s="140">
        <f t="shared" si="21"/>
        <v>11</v>
      </c>
      <c r="AT464" s="140">
        <f t="shared" si="22"/>
        <v>18</v>
      </c>
      <c r="AU464" s="156"/>
      <c r="AV464" s="140">
        <f t="shared" si="23"/>
        <v>0</v>
      </c>
      <c r="AW464" s="156"/>
      <c r="AX464" s="156"/>
    </row>
    <row r="465" s="209" customFormat="1" customHeight="1" spans="1:50">
      <c r="A465" s="199" t="s">
        <v>6930</v>
      </c>
      <c r="B465" s="199" t="s">
        <v>53</v>
      </c>
      <c r="C465" s="199" t="s">
        <v>6931</v>
      </c>
      <c r="D465" s="199" t="s">
        <v>6932</v>
      </c>
      <c r="E465" s="142" t="s">
        <v>6933</v>
      </c>
      <c r="F465" s="155" t="s">
        <v>2890</v>
      </c>
      <c r="G465" s="142" t="s">
        <v>6934</v>
      </c>
      <c r="H465" s="142" t="s">
        <v>6935</v>
      </c>
      <c r="I465" s="142" t="s">
        <v>6936</v>
      </c>
      <c r="J465" s="142" t="s">
        <v>6937</v>
      </c>
      <c r="K465" s="142" t="s">
        <v>6938</v>
      </c>
      <c r="L465" s="142" t="s">
        <v>6939</v>
      </c>
      <c r="M465" s="142" t="s">
        <v>6940</v>
      </c>
      <c r="N465" s="142" t="s">
        <v>6941</v>
      </c>
      <c r="O465" s="142" t="s">
        <v>6942</v>
      </c>
      <c r="P465" s="142" t="s">
        <v>6943</v>
      </c>
      <c r="Q465" s="142" t="s">
        <v>6944</v>
      </c>
      <c r="R465" s="142" t="s">
        <v>6945</v>
      </c>
      <c r="S465" s="155" t="s">
        <v>4375</v>
      </c>
      <c r="T465" s="142" t="s">
        <v>6946</v>
      </c>
      <c r="U465" s="155" t="s">
        <v>6947</v>
      </c>
      <c r="V465" s="142" t="s">
        <v>6948</v>
      </c>
      <c r="W465" s="142" t="s">
        <v>6518</v>
      </c>
      <c r="X465" s="142" t="s">
        <v>6937</v>
      </c>
      <c r="Y465" s="142" t="s">
        <v>6949</v>
      </c>
      <c r="Z465" s="142" t="s">
        <v>6950</v>
      </c>
      <c r="AA465" s="156"/>
      <c r="AB465" s="156"/>
      <c r="AC465" s="156"/>
      <c r="AD465" s="156"/>
      <c r="AE465" s="156"/>
      <c r="AF465" s="156"/>
      <c r="AG465" s="156"/>
      <c r="AH465" s="156"/>
      <c r="AI465" s="156"/>
      <c r="AJ465" s="156"/>
      <c r="AK465" s="156"/>
      <c r="AL465" s="156"/>
      <c r="AM465" s="156"/>
      <c r="AN465" s="156"/>
      <c r="AO465" s="156"/>
      <c r="AP465" s="156"/>
      <c r="AQ465" s="156"/>
      <c r="AR465" s="156"/>
      <c r="AS465" s="140">
        <f t="shared" si="21"/>
        <v>1</v>
      </c>
      <c r="AT465" s="140">
        <f t="shared" si="22"/>
        <v>2</v>
      </c>
      <c r="AU465" s="156"/>
      <c r="AV465" s="140">
        <f t="shared" si="23"/>
        <v>0.125</v>
      </c>
      <c r="AW465" s="156"/>
      <c r="AX465" s="156"/>
    </row>
    <row r="466" s="209" customFormat="1" customHeight="1" spans="1:50">
      <c r="A466" s="199" t="s">
        <v>6951</v>
      </c>
      <c r="B466" s="199" t="s">
        <v>53</v>
      </c>
      <c r="C466" s="199" t="s">
        <v>6931</v>
      </c>
      <c r="D466" s="199" t="s">
        <v>2409</v>
      </c>
      <c r="E466" s="142" t="s">
        <v>6952</v>
      </c>
      <c r="F466" s="142" t="s">
        <v>6183</v>
      </c>
      <c r="G466" s="142" t="s">
        <v>6953</v>
      </c>
      <c r="H466" s="142" t="s">
        <v>6954</v>
      </c>
      <c r="I466" s="144" t="s">
        <v>6955</v>
      </c>
      <c r="J466" s="144" t="s">
        <v>4198</v>
      </c>
      <c r="K466" s="142" t="s">
        <v>6956</v>
      </c>
      <c r="L466" s="142" t="s">
        <v>6957</v>
      </c>
      <c r="M466" s="144" t="s">
        <v>5085</v>
      </c>
      <c r="N466" s="144" t="s">
        <v>5085</v>
      </c>
      <c r="O466" s="142" t="s">
        <v>6958</v>
      </c>
      <c r="P466" s="142" t="s">
        <v>4452</v>
      </c>
      <c r="Q466" s="142" t="s">
        <v>6959</v>
      </c>
      <c r="R466" s="155" t="s">
        <v>2129</v>
      </c>
      <c r="S466" s="142" t="s">
        <v>6960</v>
      </c>
      <c r="T466" s="142" t="s">
        <v>6961</v>
      </c>
      <c r="U466" s="144" t="s">
        <v>6962</v>
      </c>
      <c r="V466" s="142" t="s">
        <v>6963</v>
      </c>
      <c r="W466" s="142" t="s">
        <v>6964</v>
      </c>
      <c r="X466" s="142" t="s">
        <v>6965</v>
      </c>
      <c r="Y466" s="144" t="s">
        <v>4150</v>
      </c>
      <c r="Z466" s="144" t="s">
        <v>6966</v>
      </c>
      <c r="AA466" s="156"/>
      <c r="AB466" s="156"/>
      <c r="AC466" s="156"/>
      <c r="AD466" s="156"/>
      <c r="AE466" s="156"/>
      <c r="AF466" s="156"/>
      <c r="AG466" s="156"/>
      <c r="AH466" s="156"/>
      <c r="AI466" s="156"/>
      <c r="AJ466" s="156"/>
      <c r="AK466" s="156"/>
      <c r="AL466" s="156"/>
      <c r="AM466" s="156"/>
      <c r="AN466" s="156"/>
      <c r="AO466" s="156"/>
      <c r="AP466" s="156"/>
      <c r="AQ466" s="156"/>
      <c r="AR466" s="156"/>
      <c r="AS466" s="140">
        <f t="shared" si="21"/>
        <v>3</v>
      </c>
      <c r="AT466" s="140">
        <f t="shared" si="22"/>
        <v>18</v>
      </c>
      <c r="AU466" s="156"/>
      <c r="AV466" s="140">
        <f t="shared" si="23"/>
        <v>0.375</v>
      </c>
      <c r="AW466" s="156"/>
      <c r="AX466" s="156"/>
    </row>
    <row r="467" s="209" customFormat="1" customHeight="1" spans="1:50">
      <c r="A467" s="199" t="s">
        <v>6967</v>
      </c>
      <c r="B467" s="199" t="s">
        <v>53</v>
      </c>
      <c r="C467" s="199" t="s">
        <v>6931</v>
      </c>
      <c r="D467" s="199" t="s">
        <v>2409</v>
      </c>
      <c r="E467" s="142" t="s">
        <v>6968</v>
      </c>
      <c r="F467" s="142" t="s">
        <v>6969</v>
      </c>
      <c r="G467" s="142" t="s">
        <v>6970</v>
      </c>
      <c r="H467" s="142" t="s">
        <v>6971</v>
      </c>
      <c r="I467" s="142" t="s">
        <v>6972</v>
      </c>
      <c r="J467" s="142" t="s">
        <v>6973</v>
      </c>
      <c r="K467" s="142" t="s">
        <v>6974</v>
      </c>
      <c r="L467" s="142" t="s">
        <v>6975</v>
      </c>
      <c r="M467" s="142" t="s">
        <v>6976</v>
      </c>
      <c r="N467" s="142" t="s">
        <v>6977</v>
      </c>
      <c r="O467" s="142" t="s">
        <v>6978</v>
      </c>
      <c r="P467" s="142" t="s">
        <v>6979</v>
      </c>
      <c r="Q467" s="142" t="s">
        <v>6980</v>
      </c>
      <c r="R467" s="142" t="s">
        <v>6981</v>
      </c>
      <c r="S467" s="142" t="s">
        <v>6982</v>
      </c>
      <c r="T467" s="142" t="s">
        <v>6983</v>
      </c>
      <c r="U467" s="142" t="s">
        <v>6984</v>
      </c>
      <c r="V467" s="142" t="s">
        <v>6985</v>
      </c>
      <c r="W467" s="142" t="s">
        <v>6986</v>
      </c>
      <c r="X467" s="142" t="s">
        <v>6987</v>
      </c>
      <c r="Y467" s="142" t="s">
        <v>6988</v>
      </c>
      <c r="Z467" s="142" t="s">
        <v>6989</v>
      </c>
      <c r="AA467" s="156"/>
      <c r="AB467" s="156"/>
      <c r="AC467" s="156"/>
      <c r="AD467" s="156"/>
      <c r="AE467" s="156"/>
      <c r="AF467" s="156"/>
      <c r="AG467" s="156"/>
      <c r="AH467" s="156"/>
      <c r="AI467" s="156"/>
      <c r="AJ467" s="156"/>
      <c r="AK467" s="156"/>
      <c r="AL467" s="156"/>
      <c r="AM467" s="156"/>
      <c r="AN467" s="156"/>
      <c r="AO467" s="156"/>
      <c r="AP467" s="156"/>
      <c r="AQ467" s="156"/>
      <c r="AR467" s="156"/>
      <c r="AS467" s="140">
        <f t="shared" si="21"/>
        <v>11</v>
      </c>
      <c r="AT467" s="140">
        <f t="shared" si="22"/>
        <v>11</v>
      </c>
      <c r="AU467" s="156"/>
      <c r="AV467" s="140">
        <f t="shared" si="23"/>
        <v>1.125</v>
      </c>
      <c r="AW467" s="156"/>
      <c r="AX467" s="156"/>
    </row>
    <row r="468" s="209" customFormat="1" customHeight="1" spans="1:50">
      <c r="A468" s="199" t="s">
        <v>6990</v>
      </c>
      <c r="B468" s="199" t="s">
        <v>53</v>
      </c>
      <c r="C468" s="199" t="s">
        <v>6931</v>
      </c>
      <c r="D468" s="199" t="s">
        <v>2409</v>
      </c>
      <c r="E468" s="142" t="s">
        <v>6991</v>
      </c>
      <c r="F468" s="142" t="s">
        <v>6992</v>
      </c>
      <c r="G468" s="142" t="s">
        <v>6993</v>
      </c>
      <c r="H468" s="155" t="s">
        <v>125</v>
      </c>
      <c r="I468" s="142" t="s">
        <v>6994</v>
      </c>
      <c r="J468" s="142" t="s">
        <v>6995</v>
      </c>
      <c r="K468" s="142" t="s">
        <v>6996</v>
      </c>
      <c r="L468" s="142" t="s">
        <v>6997</v>
      </c>
      <c r="M468" s="142" t="s">
        <v>6998</v>
      </c>
      <c r="N468" s="142" t="s">
        <v>6999</v>
      </c>
      <c r="O468" s="142" t="s">
        <v>7000</v>
      </c>
      <c r="P468" s="142" t="s">
        <v>7001</v>
      </c>
      <c r="Q468" s="142" t="s">
        <v>2908</v>
      </c>
      <c r="R468" s="142" t="s">
        <v>7002</v>
      </c>
      <c r="S468" s="142" t="s">
        <v>4502</v>
      </c>
      <c r="T468" s="142" t="s">
        <v>7003</v>
      </c>
      <c r="U468" s="142" t="s">
        <v>7004</v>
      </c>
      <c r="V468" s="142" t="s">
        <v>7005</v>
      </c>
      <c r="W468" s="142" t="s">
        <v>7006</v>
      </c>
      <c r="X468" s="142" t="s">
        <v>7007</v>
      </c>
      <c r="Y468" s="155" t="s">
        <v>2157</v>
      </c>
      <c r="Z468" s="142" t="s">
        <v>7008</v>
      </c>
      <c r="AA468" s="156"/>
      <c r="AB468" s="156"/>
      <c r="AC468" s="156"/>
      <c r="AD468" s="156"/>
      <c r="AE468" s="156"/>
      <c r="AF468" s="156"/>
      <c r="AG468" s="156"/>
      <c r="AH468" s="156"/>
      <c r="AI468" s="156"/>
      <c r="AJ468" s="156"/>
      <c r="AK468" s="156"/>
      <c r="AL468" s="156"/>
      <c r="AM468" s="156"/>
      <c r="AN468" s="156"/>
      <c r="AO468" s="156"/>
      <c r="AP468" s="156"/>
      <c r="AQ468" s="156"/>
      <c r="AR468" s="156"/>
      <c r="AS468" s="140">
        <f t="shared" si="21"/>
        <v>0</v>
      </c>
      <c r="AT468" s="140">
        <f t="shared" si="22"/>
        <v>5</v>
      </c>
      <c r="AU468" s="156"/>
      <c r="AV468" s="140">
        <f t="shared" si="23"/>
        <v>0</v>
      </c>
      <c r="AW468" s="156"/>
      <c r="AX468" s="156"/>
    </row>
    <row r="469" s="209" customFormat="1" customHeight="1" spans="1:50">
      <c r="A469" s="199" t="s">
        <v>7009</v>
      </c>
      <c r="B469" s="199" t="s">
        <v>53</v>
      </c>
      <c r="C469" s="199" t="s">
        <v>6931</v>
      </c>
      <c r="D469" s="199" t="s">
        <v>2409</v>
      </c>
      <c r="E469" s="142" t="s">
        <v>7010</v>
      </c>
      <c r="F469" s="144" t="s">
        <v>4619</v>
      </c>
      <c r="G469" s="144" t="s">
        <v>6546</v>
      </c>
      <c r="H469" s="142" t="s">
        <v>7011</v>
      </c>
      <c r="I469" s="144" t="s">
        <v>5086</v>
      </c>
      <c r="J469" s="144" t="s">
        <v>2455</v>
      </c>
      <c r="K469" s="144" t="s">
        <v>7012</v>
      </c>
      <c r="L469" s="155" t="s">
        <v>3347</v>
      </c>
      <c r="M469" s="142" t="s">
        <v>6963</v>
      </c>
      <c r="N469" s="142" t="s">
        <v>7013</v>
      </c>
      <c r="O469" s="144" t="s">
        <v>3823</v>
      </c>
      <c r="P469" s="142" t="s">
        <v>7014</v>
      </c>
      <c r="Q469" s="142" t="s">
        <v>7015</v>
      </c>
      <c r="R469" s="142" t="s">
        <v>7016</v>
      </c>
      <c r="S469" s="144" t="s">
        <v>2273</v>
      </c>
      <c r="T469" s="144" t="s">
        <v>4150</v>
      </c>
      <c r="U469" s="142" t="s">
        <v>7017</v>
      </c>
      <c r="V469" s="142" t="s">
        <v>7018</v>
      </c>
      <c r="W469" s="142" t="s">
        <v>6502</v>
      </c>
      <c r="X469" s="142" t="s">
        <v>7019</v>
      </c>
      <c r="Y469" s="142" t="s">
        <v>7020</v>
      </c>
      <c r="Z469" s="142" t="s">
        <v>7021</v>
      </c>
      <c r="AA469" s="156"/>
      <c r="AB469" s="156"/>
      <c r="AC469" s="156"/>
      <c r="AD469" s="156"/>
      <c r="AE469" s="156"/>
      <c r="AF469" s="156"/>
      <c r="AG469" s="156"/>
      <c r="AH469" s="156"/>
      <c r="AI469" s="156"/>
      <c r="AJ469" s="156"/>
      <c r="AK469" s="156"/>
      <c r="AL469" s="156"/>
      <c r="AM469" s="156"/>
      <c r="AN469" s="156"/>
      <c r="AO469" s="156"/>
      <c r="AP469" s="156"/>
      <c r="AQ469" s="156"/>
      <c r="AR469" s="156"/>
      <c r="AS469" s="140">
        <f t="shared" si="21"/>
        <v>7</v>
      </c>
      <c r="AT469" s="140">
        <f t="shared" si="22"/>
        <v>17</v>
      </c>
      <c r="AU469" s="156"/>
      <c r="AV469" s="140">
        <f t="shared" si="23"/>
        <v>0.125</v>
      </c>
      <c r="AW469" s="156"/>
      <c r="AX469" s="156"/>
    </row>
    <row r="470" s="209" customFormat="1" customHeight="1" spans="1:50">
      <c r="A470" s="199" t="s">
        <v>7022</v>
      </c>
      <c r="B470" s="199" t="s">
        <v>53</v>
      </c>
      <c r="C470" s="199" t="s">
        <v>6931</v>
      </c>
      <c r="D470" s="199" t="s">
        <v>2409</v>
      </c>
      <c r="E470" s="142" t="s">
        <v>7023</v>
      </c>
      <c r="F470" s="144" t="s">
        <v>1947</v>
      </c>
      <c r="G470" s="142" t="s">
        <v>7024</v>
      </c>
      <c r="H470" s="144" t="s">
        <v>7025</v>
      </c>
      <c r="I470" s="142" t="s">
        <v>7026</v>
      </c>
      <c r="J470" s="142" t="s">
        <v>7027</v>
      </c>
      <c r="K470" s="142" t="s">
        <v>7028</v>
      </c>
      <c r="L470" s="144" t="s">
        <v>7029</v>
      </c>
      <c r="M470" s="144" t="s">
        <v>1844</v>
      </c>
      <c r="N470" s="155" t="s">
        <v>7030</v>
      </c>
      <c r="O470" s="144" t="s">
        <v>2378</v>
      </c>
      <c r="P470" s="144" t="s">
        <v>7031</v>
      </c>
      <c r="Q470" s="142" t="s">
        <v>7032</v>
      </c>
      <c r="R470" s="144" t="s">
        <v>7033</v>
      </c>
      <c r="S470" s="142" t="s">
        <v>7034</v>
      </c>
      <c r="T470" s="144" t="s">
        <v>5734</v>
      </c>
      <c r="U470" s="144" t="s">
        <v>7035</v>
      </c>
      <c r="V470" s="144" t="s">
        <v>7036</v>
      </c>
      <c r="W470" s="144" t="s">
        <v>7037</v>
      </c>
      <c r="X470" s="144" t="s">
        <v>7038</v>
      </c>
      <c r="Y470" s="144" t="s">
        <v>7039</v>
      </c>
      <c r="Z470" s="144" t="s">
        <v>3564</v>
      </c>
      <c r="AA470" s="156"/>
      <c r="AB470" s="156"/>
      <c r="AC470" s="156"/>
      <c r="AD470" s="156"/>
      <c r="AE470" s="156"/>
      <c r="AF470" s="156"/>
      <c r="AG470" s="156"/>
      <c r="AH470" s="156"/>
      <c r="AI470" s="156"/>
      <c r="AJ470" s="156"/>
      <c r="AK470" s="156"/>
      <c r="AL470" s="156"/>
      <c r="AM470" s="156"/>
      <c r="AN470" s="156"/>
      <c r="AO470" s="156"/>
      <c r="AP470" s="156"/>
      <c r="AQ470" s="156"/>
      <c r="AR470" s="156"/>
      <c r="AS470" s="140">
        <f t="shared" si="21"/>
        <v>14</v>
      </c>
      <c r="AT470" s="140">
        <f t="shared" si="22"/>
        <v>17</v>
      </c>
      <c r="AU470" s="156"/>
      <c r="AV470" s="140">
        <f t="shared" si="23"/>
        <v>1.625</v>
      </c>
      <c r="AW470" s="156"/>
      <c r="AX470" s="156"/>
    </row>
    <row r="471" s="209" customFormat="1" customHeight="1" spans="1:50">
      <c r="A471" s="199" t="s">
        <v>7040</v>
      </c>
      <c r="B471" s="199" t="s">
        <v>53</v>
      </c>
      <c r="C471" s="199" t="s">
        <v>6931</v>
      </c>
      <c r="D471" s="199" t="s">
        <v>2409</v>
      </c>
      <c r="E471" s="144" t="s">
        <v>3363</v>
      </c>
      <c r="F471" s="144" t="s">
        <v>6168</v>
      </c>
      <c r="G471" s="144" t="s">
        <v>7041</v>
      </c>
      <c r="H471" s="144" t="s">
        <v>6191</v>
      </c>
      <c r="I471" s="144" t="s">
        <v>2354</v>
      </c>
      <c r="J471" s="142" t="s">
        <v>7042</v>
      </c>
      <c r="K471" s="144" t="s">
        <v>7012</v>
      </c>
      <c r="L471" s="142" t="s">
        <v>7043</v>
      </c>
      <c r="M471" s="144" t="s">
        <v>1993</v>
      </c>
      <c r="N471" s="142" t="s">
        <v>7044</v>
      </c>
      <c r="O471" s="144" t="s">
        <v>7045</v>
      </c>
      <c r="P471" s="144" t="s">
        <v>7046</v>
      </c>
      <c r="Q471" s="142" t="s">
        <v>5179</v>
      </c>
      <c r="R471" s="144" t="s">
        <v>7047</v>
      </c>
      <c r="S471" s="142" t="s">
        <v>7048</v>
      </c>
      <c r="T471" s="155" t="s">
        <v>6250</v>
      </c>
      <c r="U471" s="144" t="s">
        <v>867</v>
      </c>
      <c r="V471" s="144" t="s">
        <v>3817</v>
      </c>
      <c r="W471" s="141"/>
      <c r="X471" s="144" t="s">
        <v>697</v>
      </c>
      <c r="Y471" s="144" t="s">
        <v>702</v>
      </c>
      <c r="Z471" s="142" t="s">
        <v>7049</v>
      </c>
      <c r="AA471" s="156"/>
      <c r="AB471" s="156"/>
      <c r="AC471" s="156"/>
      <c r="AD471" s="156"/>
      <c r="AE471" s="156"/>
      <c r="AF471" s="156"/>
      <c r="AG471" s="156"/>
      <c r="AH471" s="156"/>
      <c r="AI471" s="156"/>
      <c r="AJ471" s="156"/>
      <c r="AK471" s="156"/>
      <c r="AL471" s="156"/>
      <c r="AM471" s="156"/>
      <c r="AN471" s="156"/>
      <c r="AO471" s="156"/>
      <c r="AP471" s="156"/>
      <c r="AQ471" s="156"/>
      <c r="AR471" s="156"/>
      <c r="AS471" s="140">
        <f t="shared" si="21"/>
        <v>8</v>
      </c>
      <c r="AT471" s="140">
        <f t="shared" si="22"/>
        <v>11</v>
      </c>
      <c r="AU471" s="156"/>
      <c r="AV471" s="140">
        <f t="shared" si="23"/>
        <v>1</v>
      </c>
      <c r="AW471" s="156"/>
      <c r="AX471" s="156"/>
    </row>
    <row r="472" s="209" customFormat="1" customHeight="1" spans="1:50">
      <c r="A472" s="199" t="s">
        <v>7050</v>
      </c>
      <c r="B472" s="199" t="s">
        <v>53</v>
      </c>
      <c r="C472" s="199" t="s">
        <v>6931</v>
      </c>
      <c r="D472" s="199" t="s">
        <v>2409</v>
      </c>
      <c r="E472" s="142" t="s">
        <v>7051</v>
      </c>
      <c r="F472" s="142" t="s">
        <v>7052</v>
      </c>
      <c r="G472" s="144" t="s">
        <v>3361</v>
      </c>
      <c r="H472" s="142" t="s">
        <v>7053</v>
      </c>
      <c r="I472" s="142" t="s">
        <v>7054</v>
      </c>
      <c r="J472" s="142" t="s">
        <v>7055</v>
      </c>
      <c r="K472" s="144" t="s">
        <v>7056</v>
      </c>
      <c r="L472" s="144" t="s">
        <v>3020</v>
      </c>
      <c r="M472" s="144" t="s">
        <v>2901</v>
      </c>
      <c r="N472" s="142" t="s">
        <v>5097</v>
      </c>
      <c r="O472" s="144" t="s">
        <v>2339</v>
      </c>
      <c r="P472" s="142" t="s">
        <v>7057</v>
      </c>
      <c r="Q472" s="155" t="s">
        <v>4374</v>
      </c>
      <c r="R472" s="144" t="s">
        <v>4822</v>
      </c>
      <c r="S472" s="142" t="s">
        <v>7058</v>
      </c>
      <c r="T472" s="144" t="s">
        <v>7059</v>
      </c>
      <c r="U472" s="144" t="s">
        <v>1967</v>
      </c>
      <c r="V472" s="144" t="s">
        <v>6546</v>
      </c>
      <c r="W472" s="144" t="s">
        <v>2430</v>
      </c>
      <c r="X472" s="144" t="s">
        <v>3353</v>
      </c>
      <c r="Y472" s="144" t="s">
        <v>4834</v>
      </c>
      <c r="Z472" s="144" t="s">
        <v>7060</v>
      </c>
      <c r="AA472" s="156"/>
      <c r="AB472" s="156"/>
      <c r="AC472" s="156"/>
      <c r="AD472" s="156"/>
      <c r="AE472" s="156"/>
      <c r="AF472" s="156"/>
      <c r="AG472" s="156"/>
      <c r="AH472" s="156"/>
      <c r="AI472" s="156"/>
      <c r="AJ472" s="156"/>
      <c r="AK472" s="156"/>
      <c r="AL472" s="156"/>
      <c r="AM472" s="156"/>
      <c r="AN472" s="156"/>
      <c r="AO472" s="156"/>
      <c r="AP472" s="156"/>
      <c r="AQ472" s="156"/>
      <c r="AR472" s="156"/>
      <c r="AS472" s="140">
        <f t="shared" si="21"/>
        <v>0</v>
      </c>
      <c r="AT472" s="140">
        <f t="shared" si="22"/>
        <v>19</v>
      </c>
      <c r="AU472" s="156"/>
      <c r="AV472" s="140">
        <f t="shared" si="23"/>
        <v>0</v>
      </c>
      <c r="AW472" s="156"/>
      <c r="AX472" s="156"/>
    </row>
    <row r="473" s="209" customFormat="1" customHeight="1" spans="1:50">
      <c r="A473" s="199" t="s">
        <v>7061</v>
      </c>
      <c r="B473" s="199" t="s">
        <v>53</v>
      </c>
      <c r="C473" s="199" t="s">
        <v>6931</v>
      </c>
      <c r="D473" s="199" t="s">
        <v>2409</v>
      </c>
      <c r="E473" s="144" t="s">
        <v>2700</v>
      </c>
      <c r="F473" s="144" t="s">
        <v>4797</v>
      </c>
      <c r="G473" s="142" t="s">
        <v>7024</v>
      </c>
      <c r="H473" s="144" t="s">
        <v>2227</v>
      </c>
      <c r="I473" s="144" t="s">
        <v>7062</v>
      </c>
      <c r="J473" s="144" t="s">
        <v>5160</v>
      </c>
      <c r="K473" s="144" t="s">
        <v>7063</v>
      </c>
      <c r="L473" s="144" t="s">
        <v>7064</v>
      </c>
      <c r="M473" s="144" t="s">
        <v>7065</v>
      </c>
      <c r="N473" s="144" t="s">
        <v>931</v>
      </c>
      <c r="O473" s="142" t="s">
        <v>7066</v>
      </c>
      <c r="P473" s="142" t="s">
        <v>7067</v>
      </c>
      <c r="Q473" s="144" t="s">
        <v>7068</v>
      </c>
      <c r="R473" s="144" t="s">
        <v>6364</v>
      </c>
      <c r="S473" s="142" t="s">
        <v>7069</v>
      </c>
      <c r="T473" s="142" t="s">
        <v>7070</v>
      </c>
      <c r="U473" s="142" t="s">
        <v>7002</v>
      </c>
      <c r="V473" s="142" t="s">
        <v>7071</v>
      </c>
      <c r="W473" s="142" t="s">
        <v>7072</v>
      </c>
      <c r="X473" s="142" t="s">
        <v>3527</v>
      </c>
      <c r="Y473" s="144" t="s">
        <v>7073</v>
      </c>
      <c r="Z473" s="142" t="s">
        <v>5091</v>
      </c>
      <c r="AA473" s="156"/>
      <c r="AB473" s="156"/>
      <c r="AC473" s="156"/>
      <c r="AD473" s="156"/>
      <c r="AE473" s="156"/>
      <c r="AF473" s="156"/>
      <c r="AG473" s="156"/>
      <c r="AH473" s="156"/>
      <c r="AI473" s="156"/>
      <c r="AJ473" s="156"/>
      <c r="AK473" s="156"/>
      <c r="AL473" s="156"/>
      <c r="AM473" s="156"/>
      <c r="AN473" s="156"/>
      <c r="AO473" s="156"/>
      <c r="AP473" s="156"/>
      <c r="AQ473" s="156"/>
      <c r="AR473" s="156"/>
      <c r="AS473" s="140">
        <f t="shared" si="21"/>
        <v>12</v>
      </c>
      <c r="AT473" s="140">
        <f t="shared" si="22"/>
        <v>21</v>
      </c>
      <c r="AU473" s="156"/>
      <c r="AV473" s="140">
        <f t="shared" si="23"/>
        <v>1.125</v>
      </c>
      <c r="AW473" s="156"/>
      <c r="AX473" s="156"/>
    </row>
    <row r="474" s="209" customFormat="1" customHeight="1" spans="1:50">
      <c r="A474" s="199" t="s">
        <v>7074</v>
      </c>
      <c r="B474" s="199" t="s">
        <v>53</v>
      </c>
      <c r="C474" s="199" t="s">
        <v>6931</v>
      </c>
      <c r="D474" s="199" t="s">
        <v>7075</v>
      </c>
      <c r="E474" s="142" t="s">
        <v>7076</v>
      </c>
      <c r="F474" s="142" t="s">
        <v>7077</v>
      </c>
      <c r="G474" s="142" t="s">
        <v>7078</v>
      </c>
      <c r="H474" s="142" t="s">
        <v>7079</v>
      </c>
      <c r="I474" s="155" t="s">
        <v>2243</v>
      </c>
      <c r="J474" s="142" t="s">
        <v>7080</v>
      </c>
      <c r="K474" s="142" t="s">
        <v>7081</v>
      </c>
      <c r="L474" s="142" t="s">
        <v>7082</v>
      </c>
      <c r="M474" s="142" t="s">
        <v>7083</v>
      </c>
      <c r="N474" s="142" t="s">
        <v>7084</v>
      </c>
      <c r="O474" s="142" t="s">
        <v>7085</v>
      </c>
      <c r="P474" s="142" t="s">
        <v>7086</v>
      </c>
      <c r="Q474" s="142" t="s">
        <v>7087</v>
      </c>
      <c r="R474" s="142" t="s">
        <v>7088</v>
      </c>
      <c r="S474" s="142" t="s">
        <v>7089</v>
      </c>
      <c r="T474" s="142" t="s">
        <v>7090</v>
      </c>
      <c r="U474" s="155" t="s">
        <v>134</v>
      </c>
      <c r="V474" s="142" t="s">
        <v>7091</v>
      </c>
      <c r="W474" s="144" t="s">
        <v>7092</v>
      </c>
      <c r="X474" s="142" t="s">
        <v>7093</v>
      </c>
      <c r="Y474" s="155" t="s">
        <v>3362</v>
      </c>
      <c r="Z474" s="142" t="s">
        <v>7094</v>
      </c>
      <c r="AA474" s="156"/>
      <c r="AB474" s="156"/>
      <c r="AC474" s="156"/>
      <c r="AD474" s="156"/>
      <c r="AE474" s="156"/>
      <c r="AF474" s="156"/>
      <c r="AG474" s="156"/>
      <c r="AH474" s="156"/>
      <c r="AI474" s="156"/>
      <c r="AJ474" s="156"/>
      <c r="AK474" s="156"/>
      <c r="AL474" s="156"/>
      <c r="AM474" s="156"/>
      <c r="AN474" s="156"/>
      <c r="AO474" s="156"/>
      <c r="AP474" s="156"/>
      <c r="AQ474" s="156"/>
      <c r="AR474" s="156"/>
      <c r="AS474" s="140">
        <f t="shared" si="21"/>
        <v>4</v>
      </c>
      <c r="AT474" s="140">
        <f t="shared" si="22"/>
        <v>9</v>
      </c>
      <c r="AU474" s="156"/>
      <c r="AV474" s="140">
        <f t="shared" si="23"/>
        <v>1.5</v>
      </c>
      <c r="AW474" s="156"/>
      <c r="AX474" s="156"/>
    </row>
    <row r="475" s="209" customFormat="1" customHeight="1" spans="1:50">
      <c r="A475" s="199" t="s">
        <v>7095</v>
      </c>
      <c r="B475" s="199" t="s">
        <v>53</v>
      </c>
      <c r="C475" s="199" t="s">
        <v>6931</v>
      </c>
      <c r="D475" s="199" t="s">
        <v>2409</v>
      </c>
      <c r="E475" s="144" t="s">
        <v>7096</v>
      </c>
      <c r="F475" s="144" t="s">
        <v>2472</v>
      </c>
      <c r="G475" s="155" t="s">
        <v>3362</v>
      </c>
      <c r="H475" s="144" t="s">
        <v>7097</v>
      </c>
      <c r="I475" s="144" t="s">
        <v>7098</v>
      </c>
      <c r="J475" s="144" t="s">
        <v>7099</v>
      </c>
      <c r="K475" s="155" t="s">
        <v>7100</v>
      </c>
      <c r="L475" s="144" t="s">
        <v>7101</v>
      </c>
      <c r="M475" s="144" t="s">
        <v>7102</v>
      </c>
      <c r="N475" s="144" t="s">
        <v>7103</v>
      </c>
      <c r="O475" s="144" t="s">
        <v>7104</v>
      </c>
      <c r="P475" s="144" t="s">
        <v>7105</v>
      </c>
      <c r="Q475" s="144" t="s">
        <v>7106</v>
      </c>
      <c r="R475" s="144" t="s">
        <v>7107</v>
      </c>
      <c r="S475" s="144" t="s">
        <v>7108</v>
      </c>
      <c r="T475" s="144" t="s">
        <v>5365</v>
      </c>
      <c r="U475" s="144" t="s">
        <v>5429</v>
      </c>
      <c r="V475" s="155" t="s">
        <v>1704</v>
      </c>
      <c r="W475" s="144" t="s">
        <v>7109</v>
      </c>
      <c r="X475" s="144" t="s">
        <v>5234</v>
      </c>
      <c r="Y475" s="144" t="s">
        <v>6889</v>
      </c>
      <c r="Z475" s="144" t="s">
        <v>7110</v>
      </c>
      <c r="AA475" s="156"/>
      <c r="AB475" s="156"/>
      <c r="AC475" s="156"/>
      <c r="AD475" s="156"/>
      <c r="AE475" s="156"/>
      <c r="AF475" s="156"/>
      <c r="AG475" s="156"/>
      <c r="AH475" s="156"/>
      <c r="AI475" s="156"/>
      <c r="AJ475" s="156"/>
      <c r="AK475" s="156"/>
      <c r="AL475" s="156"/>
      <c r="AM475" s="156"/>
      <c r="AN475" s="156"/>
      <c r="AO475" s="156"/>
      <c r="AP475" s="156"/>
      <c r="AQ475" s="156"/>
      <c r="AR475" s="156"/>
      <c r="AS475" s="140">
        <f t="shared" si="21"/>
        <v>5</v>
      </c>
      <c r="AT475" s="140">
        <f t="shared" si="22"/>
        <v>10</v>
      </c>
      <c r="AU475" s="156"/>
      <c r="AV475" s="140">
        <f t="shared" si="23"/>
        <v>0.875</v>
      </c>
      <c r="AW475" s="156"/>
      <c r="AX475" s="156"/>
    </row>
    <row r="476" s="209" customFormat="1" customHeight="1" spans="1:50">
      <c r="A476" s="199" t="s">
        <v>7111</v>
      </c>
      <c r="B476" s="199" t="s">
        <v>53</v>
      </c>
      <c r="C476" s="199" t="s">
        <v>6931</v>
      </c>
      <c r="D476" s="199" t="s">
        <v>2409</v>
      </c>
      <c r="E476" s="142" t="s">
        <v>7112</v>
      </c>
      <c r="F476" s="142" t="s">
        <v>7113</v>
      </c>
      <c r="G476" s="142" t="s">
        <v>7114</v>
      </c>
      <c r="H476" s="142" t="s">
        <v>7115</v>
      </c>
      <c r="I476" s="142" t="s">
        <v>7116</v>
      </c>
      <c r="J476" s="142" t="s">
        <v>7117</v>
      </c>
      <c r="K476" s="155" t="s">
        <v>7118</v>
      </c>
      <c r="L476" s="142" t="s">
        <v>7119</v>
      </c>
      <c r="M476" s="142" t="s">
        <v>7120</v>
      </c>
      <c r="N476" s="142" t="s">
        <v>7121</v>
      </c>
      <c r="O476" s="142" t="s">
        <v>7122</v>
      </c>
      <c r="P476" s="142" t="s">
        <v>7123</v>
      </c>
      <c r="Q476" s="142" t="s">
        <v>7125</v>
      </c>
      <c r="R476" s="155" t="s">
        <v>3256</v>
      </c>
      <c r="S476" s="142" t="s">
        <v>7126</v>
      </c>
      <c r="T476" s="142" t="s">
        <v>7127</v>
      </c>
      <c r="U476" s="142" t="s">
        <v>7128</v>
      </c>
      <c r="V476" s="142" t="s">
        <v>7129</v>
      </c>
      <c r="W476" s="142" t="s">
        <v>7130</v>
      </c>
      <c r="X476" s="142" t="s">
        <v>7131</v>
      </c>
      <c r="Y476" s="155" t="s">
        <v>3137</v>
      </c>
      <c r="Z476" s="142" t="s">
        <v>7132</v>
      </c>
      <c r="AA476" s="156"/>
      <c r="AB476" s="156"/>
      <c r="AC476" s="156"/>
      <c r="AD476" s="156"/>
      <c r="AE476" s="156"/>
      <c r="AF476" s="156"/>
      <c r="AG476" s="156"/>
      <c r="AH476" s="156"/>
      <c r="AI476" s="156"/>
      <c r="AJ476" s="156"/>
      <c r="AK476" s="156"/>
      <c r="AL476" s="156"/>
      <c r="AM476" s="156"/>
      <c r="AN476" s="156"/>
      <c r="AO476" s="156"/>
      <c r="AP476" s="156"/>
      <c r="AQ476" s="156"/>
      <c r="AR476" s="156"/>
      <c r="AS476" s="140">
        <f t="shared" si="21"/>
        <v>11</v>
      </c>
      <c r="AT476" s="140">
        <f t="shared" si="22"/>
        <v>21</v>
      </c>
      <c r="AU476" s="156"/>
      <c r="AV476" s="140">
        <f t="shared" si="23"/>
        <v>2.875</v>
      </c>
      <c r="AW476" s="156"/>
      <c r="AX476" s="156"/>
    </row>
    <row r="477" s="209" customFormat="1" customHeight="1" spans="1:50">
      <c r="A477" s="199" t="s">
        <v>7133</v>
      </c>
      <c r="B477" s="199" t="s">
        <v>53</v>
      </c>
      <c r="C477" s="199" t="s">
        <v>6931</v>
      </c>
      <c r="D477" s="199" t="s">
        <v>2409</v>
      </c>
      <c r="E477" s="142" t="s">
        <v>7134</v>
      </c>
      <c r="F477" s="142" t="s">
        <v>7135</v>
      </c>
      <c r="G477" s="142" t="s">
        <v>2170</v>
      </c>
      <c r="H477" s="142" t="s">
        <v>7136</v>
      </c>
      <c r="I477" s="142" t="s">
        <v>7137</v>
      </c>
      <c r="J477" s="142" t="s">
        <v>7138</v>
      </c>
      <c r="K477" s="142" t="s">
        <v>7139</v>
      </c>
      <c r="L477" s="142" t="s">
        <v>7140</v>
      </c>
      <c r="M477" s="142" t="s">
        <v>7141</v>
      </c>
      <c r="N477" s="142" t="s">
        <v>7142</v>
      </c>
      <c r="O477" s="142" t="s">
        <v>6518</v>
      </c>
      <c r="P477" s="142" t="s">
        <v>7143</v>
      </c>
      <c r="Q477" s="142" t="s">
        <v>7007</v>
      </c>
      <c r="R477" s="142" t="s">
        <v>4698</v>
      </c>
      <c r="S477" s="155" t="s">
        <v>7144</v>
      </c>
      <c r="T477" s="142" t="s">
        <v>7145</v>
      </c>
      <c r="U477" s="142" t="s">
        <v>7146</v>
      </c>
      <c r="V477" s="142" t="s">
        <v>7147</v>
      </c>
      <c r="W477" s="142" t="s">
        <v>7148</v>
      </c>
      <c r="X477" s="144" t="s">
        <v>1979</v>
      </c>
      <c r="Y477" s="142" t="s">
        <v>7149</v>
      </c>
      <c r="Z477" s="142" t="s">
        <v>7150</v>
      </c>
      <c r="AA477" s="156"/>
      <c r="AB477" s="156"/>
      <c r="AC477" s="156"/>
      <c r="AD477" s="156"/>
      <c r="AE477" s="156"/>
      <c r="AF477" s="156"/>
      <c r="AG477" s="156"/>
      <c r="AH477" s="156"/>
      <c r="AI477" s="156"/>
      <c r="AJ477" s="156"/>
      <c r="AK477" s="156"/>
      <c r="AL477" s="156"/>
      <c r="AM477" s="156"/>
      <c r="AN477" s="156"/>
      <c r="AO477" s="156"/>
      <c r="AP477" s="156"/>
      <c r="AQ477" s="156"/>
      <c r="AR477" s="156"/>
      <c r="AS477" s="140">
        <f t="shared" si="21"/>
        <v>6</v>
      </c>
      <c r="AT477" s="140">
        <f t="shared" si="22"/>
        <v>8</v>
      </c>
      <c r="AU477" s="156"/>
      <c r="AV477" s="140">
        <f t="shared" si="23"/>
        <v>0.875</v>
      </c>
      <c r="AW477" s="156"/>
      <c r="AX477" s="156"/>
    </row>
    <row r="478" s="209" customFormat="1" customHeight="1" spans="1:50">
      <c r="A478" s="199" t="s">
        <v>7151</v>
      </c>
      <c r="B478" s="199" t="s">
        <v>53</v>
      </c>
      <c r="C478" s="199" t="s">
        <v>6931</v>
      </c>
      <c r="D478" s="199" t="s">
        <v>2409</v>
      </c>
      <c r="E478" s="155" t="s">
        <v>7152</v>
      </c>
      <c r="F478" s="142" t="s">
        <v>7153</v>
      </c>
      <c r="G478" s="142" t="s">
        <v>7154</v>
      </c>
      <c r="H478" s="142" t="s">
        <v>7155</v>
      </c>
      <c r="I478" s="142" t="s">
        <v>7156</v>
      </c>
      <c r="J478" s="142" t="s">
        <v>6083</v>
      </c>
      <c r="K478" s="142" t="s">
        <v>7157</v>
      </c>
      <c r="L478" s="142" t="s">
        <v>7158</v>
      </c>
      <c r="M478" s="142" t="s">
        <v>7159</v>
      </c>
      <c r="N478" s="142" t="s">
        <v>6994</v>
      </c>
      <c r="O478" s="155" t="s">
        <v>7160</v>
      </c>
      <c r="P478" s="155" t="s">
        <v>3654</v>
      </c>
      <c r="Q478" s="142" t="s">
        <v>3474</v>
      </c>
      <c r="R478" s="142" t="s">
        <v>7161</v>
      </c>
      <c r="S478" s="142" t="s">
        <v>7162</v>
      </c>
      <c r="T478" s="142" t="s">
        <v>2703</v>
      </c>
      <c r="U478" s="144" t="s">
        <v>7163</v>
      </c>
      <c r="V478" s="142" t="s">
        <v>7164</v>
      </c>
      <c r="W478" s="142" t="s">
        <v>4866</v>
      </c>
      <c r="X478" s="142" t="s">
        <v>7165</v>
      </c>
      <c r="Y478" s="142" t="s">
        <v>7166</v>
      </c>
      <c r="Z478" s="142" t="s">
        <v>7167</v>
      </c>
      <c r="AA478" s="156"/>
      <c r="AB478" s="156"/>
      <c r="AC478" s="156"/>
      <c r="AD478" s="156"/>
      <c r="AE478" s="156"/>
      <c r="AF478" s="156"/>
      <c r="AG478" s="156"/>
      <c r="AH478" s="156"/>
      <c r="AI478" s="156"/>
      <c r="AJ478" s="156"/>
      <c r="AK478" s="156"/>
      <c r="AL478" s="156"/>
      <c r="AM478" s="156"/>
      <c r="AN478" s="156"/>
      <c r="AO478" s="156"/>
      <c r="AP478" s="156"/>
      <c r="AQ478" s="156"/>
      <c r="AR478" s="156"/>
      <c r="AS478" s="140">
        <f t="shared" si="21"/>
        <v>3</v>
      </c>
      <c r="AT478" s="140">
        <f t="shared" si="22"/>
        <v>17</v>
      </c>
      <c r="AU478" s="156"/>
      <c r="AV478" s="140">
        <f t="shared" si="23"/>
        <v>0</v>
      </c>
      <c r="AW478" s="156"/>
      <c r="AX478" s="156"/>
    </row>
    <row r="479" s="209" customFormat="1" customHeight="1" spans="1:50">
      <c r="A479" s="199" t="s">
        <v>7168</v>
      </c>
      <c r="B479" s="199" t="s">
        <v>53</v>
      </c>
      <c r="C479" s="199" t="s">
        <v>6931</v>
      </c>
      <c r="D479" s="199" t="s">
        <v>2409</v>
      </c>
      <c r="E479" s="144" t="s">
        <v>2021</v>
      </c>
      <c r="F479" s="144" t="s">
        <v>1929</v>
      </c>
      <c r="G479" s="155" t="s">
        <v>1286</v>
      </c>
      <c r="H479" s="144" t="s">
        <v>3903</v>
      </c>
      <c r="I479" s="144" t="s">
        <v>3380</v>
      </c>
      <c r="J479" s="144" t="s">
        <v>528</v>
      </c>
      <c r="K479" s="155" t="s">
        <v>2872</v>
      </c>
      <c r="L479" s="144" t="s">
        <v>78</v>
      </c>
      <c r="M479" s="144" t="s">
        <v>7169</v>
      </c>
      <c r="N479" s="155" t="s">
        <v>2030</v>
      </c>
      <c r="O479" s="144" t="s">
        <v>1140</v>
      </c>
      <c r="P479" s="144" t="s">
        <v>786</v>
      </c>
      <c r="Q479" s="144" t="s">
        <v>7170</v>
      </c>
      <c r="R479" s="144" t="s">
        <v>7171</v>
      </c>
      <c r="S479" s="144" t="s">
        <v>7172</v>
      </c>
      <c r="T479" s="144" t="s">
        <v>7173</v>
      </c>
      <c r="U479" s="142" t="s">
        <v>1717</v>
      </c>
      <c r="V479" s="155" t="s">
        <v>740</v>
      </c>
      <c r="W479" s="144" t="s">
        <v>7174</v>
      </c>
      <c r="X479" s="144" t="s">
        <v>4925</v>
      </c>
      <c r="Y479" s="144" t="s">
        <v>4717</v>
      </c>
      <c r="Z479" s="155" t="s">
        <v>72</v>
      </c>
      <c r="AA479" s="156"/>
      <c r="AB479" s="156"/>
      <c r="AC479" s="156"/>
      <c r="AD479" s="156"/>
      <c r="AE479" s="156"/>
      <c r="AF479" s="156"/>
      <c r="AG479" s="156"/>
      <c r="AH479" s="156"/>
      <c r="AI479" s="156"/>
      <c r="AJ479" s="156"/>
      <c r="AK479" s="156"/>
      <c r="AL479" s="156"/>
      <c r="AM479" s="156"/>
      <c r="AN479" s="156"/>
      <c r="AO479" s="156"/>
      <c r="AP479" s="156"/>
      <c r="AQ479" s="156"/>
      <c r="AR479" s="156"/>
      <c r="AS479" s="140">
        <f t="shared" si="21"/>
        <v>5</v>
      </c>
      <c r="AT479" s="140">
        <f t="shared" si="22"/>
        <v>7</v>
      </c>
      <c r="AU479" s="156"/>
      <c r="AV479" s="140">
        <f t="shared" si="23"/>
        <v>0.625</v>
      </c>
      <c r="AW479" s="156"/>
      <c r="AX479" s="156"/>
    </row>
    <row r="480" s="209" customFormat="1" customHeight="1" spans="1:50">
      <c r="A480" s="199" t="s">
        <v>7175</v>
      </c>
      <c r="B480" s="199" t="s">
        <v>53</v>
      </c>
      <c r="C480" s="199" t="s">
        <v>6931</v>
      </c>
      <c r="D480" s="199" t="s">
        <v>2409</v>
      </c>
      <c r="E480" s="142" t="s">
        <v>7176</v>
      </c>
      <c r="F480" s="142" t="s">
        <v>2949</v>
      </c>
      <c r="G480" s="142" t="s">
        <v>7177</v>
      </c>
      <c r="H480" s="142" t="s">
        <v>7178</v>
      </c>
      <c r="I480" s="142" t="s">
        <v>7179</v>
      </c>
      <c r="J480" s="142" t="s">
        <v>7180</v>
      </c>
      <c r="K480" s="142" t="s">
        <v>7181</v>
      </c>
      <c r="L480" s="142" t="s">
        <v>7182</v>
      </c>
      <c r="M480" s="142" t="s">
        <v>7183</v>
      </c>
      <c r="N480" s="142" t="s">
        <v>7184</v>
      </c>
      <c r="O480" s="142" t="s">
        <v>7185</v>
      </c>
      <c r="P480" s="142" t="s">
        <v>7186</v>
      </c>
      <c r="Q480" s="142" t="s">
        <v>7187</v>
      </c>
      <c r="R480" s="142" t="s">
        <v>7188</v>
      </c>
      <c r="S480" s="142" t="s">
        <v>7189</v>
      </c>
      <c r="T480" s="142" t="s">
        <v>7190</v>
      </c>
      <c r="U480" s="144" t="s">
        <v>1810</v>
      </c>
      <c r="V480" s="142" t="s">
        <v>7191</v>
      </c>
      <c r="W480" s="142" t="s">
        <v>7192</v>
      </c>
      <c r="X480" s="142" t="s">
        <v>3527</v>
      </c>
      <c r="Y480" s="144" t="s">
        <v>6196</v>
      </c>
      <c r="Z480" s="142" t="s">
        <v>6954</v>
      </c>
      <c r="AA480" s="156"/>
      <c r="AB480" s="156"/>
      <c r="AC480" s="156"/>
      <c r="AD480" s="156"/>
      <c r="AE480" s="156"/>
      <c r="AF480" s="156"/>
      <c r="AG480" s="156"/>
      <c r="AH480" s="156"/>
      <c r="AI480" s="156"/>
      <c r="AJ480" s="156"/>
      <c r="AK480" s="156"/>
      <c r="AL480" s="156"/>
      <c r="AM480" s="156"/>
      <c r="AN480" s="156"/>
      <c r="AO480" s="156"/>
      <c r="AP480" s="156"/>
      <c r="AQ480" s="156"/>
      <c r="AR480" s="156"/>
      <c r="AS480" s="140">
        <f t="shared" si="21"/>
        <v>8</v>
      </c>
      <c r="AT480" s="140">
        <f t="shared" si="22"/>
        <v>14</v>
      </c>
      <c r="AU480" s="156"/>
      <c r="AV480" s="140">
        <f t="shared" si="23"/>
        <v>0.625</v>
      </c>
      <c r="AW480" s="156"/>
      <c r="AX480" s="156"/>
    </row>
    <row r="481" s="209" customFormat="1" customHeight="1" spans="1:50">
      <c r="A481" s="199" t="s">
        <v>7193</v>
      </c>
      <c r="B481" s="199" t="s">
        <v>53</v>
      </c>
      <c r="C481" s="199" t="s">
        <v>6931</v>
      </c>
      <c r="D481" s="199" t="s">
        <v>2409</v>
      </c>
      <c r="E481" s="144" t="s">
        <v>1806</v>
      </c>
      <c r="F481" s="142" t="s">
        <v>7194</v>
      </c>
      <c r="G481" s="144" t="s">
        <v>7196</v>
      </c>
      <c r="H481" s="144" t="s">
        <v>1288</v>
      </c>
      <c r="I481" s="144" t="s">
        <v>329</v>
      </c>
      <c r="J481" s="142" t="s">
        <v>7197</v>
      </c>
      <c r="K481" s="144" t="s">
        <v>692</v>
      </c>
      <c r="L481" s="144" t="s">
        <v>4553</v>
      </c>
      <c r="M481" s="144" t="s">
        <v>1811</v>
      </c>
      <c r="N481" s="144" t="s">
        <v>7198</v>
      </c>
      <c r="O481" s="142" t="s">
        <v>7199</v>
      </c>
      <c r="P481" s="142" t="s">
        <v>7200</v>
      </c>
      <c r="Q481" s="144" t="s">
        <v>2812</v>
      </c>
      <c r="R481" s="144" t="s">
        <v>4215</v>
      </c>
      <c r="S481" s="144" t="s">
        <v>1114</v>
      </c>
      <c r="T481" s="144" t="s">
        <v>299</v>
      </c>
      <c r="U481" s="142" t="s">
        <v>7201</v>
      </c>
      <c r="V481" s="144" t="s">
        <v>624</v>
      </c>
      <c r="W481" s="144" t="s">
        <v>7202</v>
      </c>
      <c r="X481" s="144" t="s">
        <v>3871</v>
      </c>
      <c r="Y481" s="144" t="s">
        <v>7203</v>
      </c>
      <c r="Z481" s="144" t="s">
        <v>83</v>
      </c>
      <c r="AA481" s="156"/>
      <c r="AB481" s="156"/>
      <c r="AC481" s="156"/>
      <c r="AD481" s="156"/>
      <c r="AE481" s="156"/>
      <c r="AF481" s="156"/>
      <c r="AG481" s="156"/>
      <c r="AH481" s="156"/>
      <c r="AI481" s="156"/>
      <c r="AJ481" s="156"/>
      <c r="AK481" s="156"/>
      <c r="AL481" s="156"/>
      <c r="AM481" s="156"/>
      <c r="AN481" s="156"/>
      <c r="AO481" s="156"/>
      <c r="AP481" s="156"/>
      <c r="AQ481" s="156"/>
      <c r="AR481" s="156"/>
      <c r="AS481" s="140">
        <f t="shared" si="21"/>
        <v>0</v>
      </c>
      <c r="AT481" s="140">
        <f t="shared" si="22"/>
        <v>3</v>
      </c>
      <c r="AU481" s="156"/>
      <c r="AV481" s="140">
        <f t="shared" si="23"/>
        <v>0</v>
      </c>
      <c r="AW481" s="156"/>
      <c r="AX481" s="156"/>
    </row>
    <row r="482" s="209" customFormat="1" customHeight="1" spans="1:50">
      <c r="A482" s="199" t="s">
        <v>7204</v>
      </c>
      <c r="B482" s="199" t="s">
        <v>53</v>
      </c>
      <c r="C482" s="199" t="s">
        <v>6931</v>
      </c>
      <c r="D482" s="199" t="s">
        <v>2409</v>
      </c>
      <c r="E482" s="142" t="s">
        <v>7205</v>
      </c>
      <c r="F482" s="142" t="s">
        <v>7206</v>
      </c>
      <c r="G482" s="142" t="s">
        <v>7208</v>
      </c>
      <c r="H482" s="142" t="s">
        <v>5890</v>
      </c>
      <c r="I482" s="142" t="s">
        <v>7209</v>
      </c>
      <c r="J482" s="142" t="s">
        <v>7210</v>
      </c>
      <c r="K482" s="142" t="s">
        <v>7211</v>
      </c>
      <c r="L482" s="142" t="s">
        <v>6174</v>
      </c>
      <c r="M482" s="142" t="s">
        <v>7213</v>
      </c>
      <c r="N482" s="142" t="s">
        <v>7214</v>
      </c>
      <c r="O482" s="142" t="s">
        <v>7215</v>
      </c>
      <c r="P482" s="142" t="s">
        <v>7216</v>
      </c>
      <c r="Q482" s="155" t="s">
        <v>5031</v>
      </c>
      <c r="R482" s="142" t="s">
        <v>4304</v>
      </c>
      <c r="S482" s="155" t="s">
        <v>4503</v>
      </c>
      <c r="T482" s="142" t="s">
        <v>7217</v>
      </c>
      <c r="U482" s="142" t="s">
        <v>7218</v>
      </c>
      <c r="V482" s="142" t="s">
        <v>2242</v>
      </c>
      <c r="W482" s="142" t="s">
        <v>7220</v>
      </c>
      <c r="X482" s="142" t="s">
        <v>7221</v>
      </c>
      <c r="Y482" s="144" t="s">
        <v>7222</v>
      </c>
      <c r="Z482" s="142" t="s">
        <v>7223</v>
      </c>
      <c r="AA482" s="156"/>
      <c r="AB482" s="156"/>
      <c r="AC482" s="156"/>
      <c r="AD482" s="156"/>
      <c r="AE482" s="156"/>
      <c r="AF482" s="156"/>
      <c r="AG482" s="156"/>
      <c r="AH482" s="156"/>
      <c r="AI482" s="156"/>
      <c r="AJ482" s="156"/>
      <c r="AK482" s="156"/>
      <c r="AL482" s="156"/>
      <c r="AM482" s="156"/>
      <c r="AN482" s="156"/>
      <c r="AO482" s="156"/>
      <c r="AP482" s="156"/>
      <c r="AQ482" s="156"/>
      <c r="AR482" s="156"/>
      <c r="AS482" s="140">
        <f t="shared" si="21"/>
        <v>2</v>
      </c>
      <c r="AT482" s="140">
        <f t="shared" si="22"/>
        <v>3</v>
      </c>
      <c r="AU482" s="156"/>
      <c r="AV482" s="140">
        <f t="shared" si="23"/>
        <v>0.5</v>
      </c>
      <c r="AW482" s="156"/>
      <c r="AX482" s="156"/>
    </row>
    <row r="483" s="209" customFormat="1" customHeight="1" spans="1:50">
      <c r="A483" s="199" t="s">
        <v>7225</v>
      </c>
      <c r="B483" s="199" t="s">
        <v>53</v>
      </c>
      <c r="C483" s="199" t="s">
        <v>6931</v>
      </c>
      <c r="D483" s="199" t="s">
        <v>2409</v>
      </c>
      <c r="E483" s="142" t="s">
        <v>7226</v>
      </c>
      <c r="F483" s="142" t="s">
        <v>7227</v>
      </c>
      <c r="G483" s="142" t="s">
        <v>7228</v>
      </c>
      <c r="H483" s="142" t="s">
        <v>6521</v>
      </c>
      <c r="I483" s="142" t="s">
        <v>7229</v>
      </c>
      <c r="J483" s="142" t="s">
        <v>7230</v>
      </c>
      <c r="K483" s="142" t="s">
        <v>7231</v>
      </c>
      <c r="L483" s="142" t="s">
        <v>7232</v>
      </c>
      <c r="M483" s="142" t="s">
        <v>7233</v>
      </c>
      <c r="N483" s="142" t="s">
        <v>7234</v>
      </c>
      <c r="O483" s="142" t="s">
        <v>7235</v>
      </c>
      <c r="P483" s="142" t="s">
        <v>7236</v>
      </c>
      <c r="Q483" s="142" t="s">
        <v>7237</v>
      </c>
      <c r="R483" s="142" t="s">
        <v>7238</v>
      </c>
      <c r="S483" s="142" t="s">
        <v>7239</v>
      </c>
      <c r="T483" s="142" t="s">
        <v>7240</v>
      </c>
      <c r="U483" s="142" t="s">
        <v>7241</v>
      </c>
      <c r="V483" s="142" t="s">
        <v>7242</v>
      </c>
      <c r="W483" s="142" t="s">
        <v>7243</v>
      </c>
      <c r="X483" s="142" t="s">
        <v>3643</v>
      </c>
      <c r="Y483" s="142" t="s">
        <v>7244</v>
      </c>
      <c r="Z483" s="142" t="s">
        <v>7240</v>
      </c>
      <c r="AA483" s="156"/>
      <c r="AB483" s="156"/>
      <c r="AC483" s="156"/>
      <c r="AD483" s="156"/>
      <c r="AE483" s="156"/>
      <c r="AF483" s="156"/>
      <c r="AG483" s="156"/>
      <c r="AH483" s="156"/>
      <c r="AI483" s="156"/>
      <c r="AJ483" s="156"/>
      <c r="AK483" s="156"/>
      <c r="AL483" s="156"/>
      <c r="AM483" s="156"/>
      <c r="AN483" s="156"/>
      <c r="AO483" s="156"/>
      <c r="AP483" s="156"/>
      <c r="AQ483" s="156"/>
      <c r="AR483" s="156"/>
      <c r="AS483" s="140">
        <f t="shared" si="21"/>
        <v>2</v>
      </c>
      <c r="AT483" s="140">
        <f t="shared" si="22"/>
        <v>4</v>
      </c>
      <c r="AU483" s="156"/>
      <c r="AV483" s="140">
        <f t="shared" si="23"/>
        <v>0.25</v>
      </c>
      <c r="AW483" s="156"/>
      <c r="AX483" s="156"/>
    </row>
    <row r="484" s="209" customFormat="1" customHeight="1" spans="1:50">
      <c r="A484" s="199" t="s">
        <v>7245</v>
      </c>
      <c r="B484" s="199" t="s">
        <v>53</v>
      </c>
      <c r="C484" s="199" t="s">
        <v>6931</v>
      </c>
      <c r="D484" s="199" t="s">
        <v>2409</v>
      </c>
      <c r="E484" s="144" t="s">
        <v>319</v>
      </c>
      <c r="F484" s="144" t="s">
        <v>2064</v>
      </c>
      <c r="G484" s="144" t="s">
        <v>3612</v>
      </c>
      <c r="H484" s="142" t="s">
        <v>7246</v>
      </c>
      <c r="I484" s="144" t="s">
        <v>3490</v>
      </c>
      <c r="J484" s="144" t="s">
        <v>4771</v>
      </c>
      <c r="K484" s="155" t="s">
        <v>3362</v>
      </c>
      <c r="L484" s="144" t="s">
        <v>7247</v>
      </c>
      <c r="M484" s="144" t="s">
        <v>3688</v>
      </c>
      <c r="N484" s="144" t="s">
        <v>7248</v>
      </c>
      <c r="O484" s="142" t="s">
        <v>7249</v>
      </c>
      <c r="P484" s="142" t="s">
        <v>7250</v>
      </c>
      <c r="Q484" s="144" t="s">
        <v>2208</v>
      </c>
      <c r="R484" s="144" t="s">
        <v>7251</v>
      </c>
      <c r="S484" s="144" t="s">
        <v>7252</v>
      </c>
      <c r="T484" s="144" t="s">
        <v>7253</v>
      </c>
      <c r="U484" s="144" t="s">
        <v>142</v>
      </c>
      <c r="V484" s="144" t="s">
        <v>383</v>
      </c>
      <c r="W484" s="144" t="s">
        <v>5093</v>
      </c>
      <c r="X484" s="142" t="s">
        <v>7254</v>
      </c>
      <c r="Y484" s="144" t="s">
        <v>7255</v>
      </c>
      <c r="Z484" s="142" t="s">
        <v>7256</v>
      </c>
      <c r="AA484" s="156"/>
      <c r="AB484" s="156"/>
      <c r="AC484" s="156"/>
      <c r="AD484" s="156"/>
      <c r="AE484" s="156"/>
      <c r="AF484" s="156"/>
      <c r="AG484" s="156"/>
      <c r="AH484" s="156"/>
      <c r="AI484" s="156"/>
      <c r="AJ484" s="156"/>
      <c r="AK484" s="156"/>
      <c r="AL484" s="156"/>
      <c r="AM484" s="156"/>
      <c r="AN484" s="156"/>
      <c r="AO484" s="156"/>
      <c r="AP484" s="156"/>
      <c r="AQ484" s="156"/>
      <c r="AR484" s="156"/>
      <c r="AS484" s="140">
        <f t="shared" si="21"/>
        <v>4</v>
      </c>
      <c r="AT484" s="140">
        <f t="shared" si="22"/>
        <v>15</v>
      </c>
      <c r="AU484" s="156"/>
      <c r="AV484" s="140">
        <f t="shared" si="23"/>
        <v>0.125</v>
      </c>
      <c r="AW484" s="156"/>
      <c r="AX484" s="156"/>
    </row>
    <row r="485" s="209" customFormat="1" customHeight="1" spans="1:50">
      <c r="A485" s="199" t="s">
        <v>7257</v>
      </c>
      <c r="B485" s="199" t="s">
        <v>53</v>
      </c>
      <c r="C485" s="199" t="s">
        <v>7258</v>
      </c>
      <c r="D485" s="199" t="s">
        <v>115</v>
      </c>
      <c r="E485" s="142" t="s">
        <v>7259</v>
      </c>
      <c r="F485" s="142" t="s">
        <v>2908</v>
      </c>
      <c r="G485" s="142" t="s">
        <v>4304</v>
      </c>
      <c r="H485" s="142" t="s">
        <v>3663</v>
      </c>
      <c r="I485" s="144" t="s">
        <v>7260</v>
      </c>
      <c r="J485" s="144" t="s">
        <v>142</v>
      </c>
      <c r="K485" s="144" t="s">
        <v>7261</v>
      </c>
      <c r="L485" s="144" t="s">
        <v>7262</v>
      </c>
      <c r="M485" s="142" t="s">
        <v>7263</v>
      </c>
      <c r="N485" s="144" t="s">
        <v>7264</v>
      </c>
      <c r="O485" s="144" t="s">
        <v>2456</v>
      </c>
      <c r="P485" s="144" t="s">
        <v>381</v>
      </c>
      <c r="Q485" s="144" t="s">
        <v>7265</v>
      </c>
      <c r="R485" s="144" t="s">
        <v>3927</v>
      </c>
      <c r="S485" s="142" t="s">
        <v>6529</v>
      </c>
      <c r="T485" s="144" t="s">
        <v>7266</v>
      </c>
      <c r="U485" s="142" t="s">
        <v>7267</v>
      </c>
      <c r="V485" s="142" t="s">
        <v>2949</v>
      </c>
      <c r="W485" s="143" t="s">
        <v>740</v>
      </c>
      <c r="X485" s="142" t="s">
        <v>7268</v>
      </c>
      <c r="Y485" s="142" t="s">
        <v>7269</v>
      </c>
      <c r="Z485" s="144" t="s">
        <v>2855</v>
      </c>
      <c r="AA485" s="156"/>
      <c r="AB485" s="156"/>
      <c r="AC485" s="156"/>
      <c r="AD485" s="156"/>
      <c r="AE485" s="156"/>
      <c r="AF485" s="156"/>
      <c r="AG485" s="156"/>
      <c r="AH485" s="156"/>
      <c r="AI485" s="156"/>
      <c r="AJ485" s="156"/>
      <c r="AK485" s="156"/>
      <c r="AL485" s="156"/>
      <c r="AM485" s="156"/>
      <c r="AN485" s="156"/>
      <c r="AO485" s="156"/>
      <c r="AP485" s="156"/>
      <c r="AQ485" s="156"/>
      <c r="AR485" s="156"/>
      <c r="AS485" s="140">
        <f t="shared" si="21"/>
        <v>8</v>
      </c>
      <c r="AT485" s="140">
        <f t="shared" si="22"/>
        <v>10</v>
      </c>
      <c r="AU485" s="156"/>
      <c r="AV485" s="140">
        <f t="shared" si="23"/>
        <v>1.375</v>
      </c>
      <c r="AW485" s="156"/>
      <c r="AX485" s="156"/>
    </row>
    <row r="486" s="209" customFormat="1" customHeight="1" spans="1:50">
      <c r="A486" s="199" t="s">
        <v>7270</v>
      </c>
      <c r="B486" s="199" t="s">
        <v>53</v>
      </c>
      <c r="C486" s="199" t="s">
        <v>7258</v>
      </c>
      <c r="D486" s="199" t="s">
        <v>115</v>
      </c>
      <c r="E486" s="144"/>
      <c r="F486" s="144"/>
      <c r="G486" s="144"/>
      <c r="H486" s="144"/>
      <c r="I486" s="144"/>
      <c r="J486" s="144"/>
      <c r="K486" s="144"/>
      <c r="L486" s="144"/>
      <c r="M486" s="144"/>
      <c r="N486" s="144"/>
      <c r="O486" s="144"/>
      <c r="P486" s="144"/>
      <c r="Q486" s="144"/>
      <c r="R486" s="144"/>
      <c r="S486" s="144"/>
      <c r="T486" s="144"/>
      <c r="U486" s="144"/>
      <c r="V486" s="142" t="s">
        <v>7271</v>
      </c>
      <c r="W486" s="144" t="s">
        <v>7272</v>
      </c>
      <c r="X486" s="144" t="s">
        <v>7273</v>
      </c>
      <c r="Y486" s="144" t="s">
        <v>7274</v>
      </c>
      <c r="Z486" s="155" t="s">
        <v>515</v>
      </c>
      <c r="AA486" s="156"/>
      <c r="AB486" s="156"/>
      <c r="AC486" s="156"/>
      <c r="AD486" s="156"/>
      <c r="AE486" s="156"/>
      <c r="AF486" s="156"/>
      <c r="AG486" s="156"/>
      <c r="AH486" s="156"/>
      <c r="AI486" s="156"/>
      <c r="AJ486" s="156"/>
      <c r="AK486" s="156"/>
      <c r="AL486" s="156"/>
      <c r="AM486" s="156"/>
      <c r="AN486" s="156"/>
      <c r="AO486" s="156"/>
      <c r="AP486" s="156"/>
      <c r="AQ486" s="156"/>
      <c r="AR486" s="156"/>
      <c r="AS486" s="140">
        <f t="shared" si="21"/>
        <v>0</v>
      </c>
      <c r="AT486" s="140">
        <f t="shared" si="22"/>
        <v>2</v>
      </c>
      <c r="AU486" s="156"/>
      <c r="AV486" s="140">
        <f t="shared" si="23"/>
        <v>0</v>
      </c>
      <c r="AW486" s="156"/>
      <c r="AX486" s="156"/>
    </row>
    <row r="487" s="209" customFormat="1" customHeight="1" spans="1:50">
      <c r="A487" s="199" t="s">
        <v>7275</v>
      </c>
      <c r="B487" s="199" t="s">
        <v>53</v>
      </c>
      <c r="C487" s="199" t="s">
        <v>7258</v>
      </c>
      <c r="D487" s="199" t="s">
        <v>115</v>
      </c>
      <c r="E487" s="142" t="s">
        <v>7276</v>
      </c>
      <c r="F487" s="142" t="s">
        <v>7277</v>
      </c>
      <c r="G487" s="142" t="s">
        <v>7278</v>
      </c>
      <c r="H487" s="142" t="s">
        <v>7279</v>
      </c>
      <c r="I487" s="144" t="s">
        <v>7280</v>
      </c>
      <c r="J487" s="144" t="s">
        <v>7029</v>
      </c>
      <c r="K487" s="142" t="s">
        <v>7281</v>
      </c>
      <c r="L487" s="142" t="s">
        <v>7282</v>
      </c>
      <c r="M487" s="142" t="s">
        <v>7283</v>
      </c>
      <c r="N487" s="142" t="s">
        <v>7284</v>
      </c>
      <c r="O487" s="142" t="s">
        <v>7285</v>
      </c>
      <c r="P487" s="142" t="s">
        <v>6382</v>
      </c>
      <c r="Q487" s="142" t="s">
        <v>5062</v>
      </c>
      <c r="R487" s="142" t="s">
        <v>7286</v>
      </c>
      <c r="S487" s="142" t="s">
        <v>7287</v>
      </c>
      <c r="T487" s="142" t="s">
        <v>7288</v>
      </c>
      <c r="U487" s="144" t="s">
        <v>7289</v>
      </c>
      <c r="V487" s="142" t="s">
        <v>7290</v>
      </c>
      <c r="W487" s="142" t="s">
        <v>7291</v>
      </c>
      <c r="X487" s="142" t="s">
        <v>7292</v>
      </c>
      <c r="Y487" s="142" t="s">
        <v>7293</v>
      </c>
      <c r="Z487" s="142" t="s">
        <v>7294</v>
      </c>
      <c r="AA487" s="156"/>
      <c r="AB487" s="156"/>
      <c r="AC487" s="156"/>
      <c r="AD487" s="156"/>
      <c r="AE487" s="156"/>
      <c r="AF487" s="156"/>
      <c r="AG487" s="156"/>
      <c r="AH487" s="156"/>
      <c r="AI487" s="156"/>
      <c r="AJ487" s="156"/>
      <c r="AK487" s="156"/>
      <c r="AL487" s="156"/>
      <c r="AM487" s="156"/>
      <c r="AN487" s="156"/>
      <c r="AO487" s="156"/>
      <c r="AP487" s="156"/>
      <c r="AQ487" s="156"/>
      <c r="AR487" s="156"/>
      <c r="AS487" s="140">
        <f t="shared" si="21"/>
        <v>6</v>
      </c>
      <c r="AT487" s="140">
        <f t="shared" si="22"/>
        <v>15</v>
      </c>
      <c r="AU487" s="156"/>
      <c r="AV487" s="140">
        <f t="shared" si="23"/>
        <v>0.5</v>
      </c>
      <c r="AW487" s="156"/>
      <c r="AX487" s="156"/>
    </row>
    <row r="488" s="209" customFormat="1" customHeight="1" spans="1:50">
      <c r="A488" s="199" t="s">
        <v>7295</v>
      </c>
      <c r="B488" s="199" t="s">
        <v>53</v>
      </c>
      <c r="C488" s="199" t="s">
        <v>7258</v>
      </c>
      <c r="D488" s="199" t="s">
        <v>115</v>
      </c>
      <c r="E488" s="155" t="s">
        <v>6250</v>
      </c>
      <c r="F488" s="142" t="s">
        <v>7296</v>
      </c>
      <c r="G488" s="144" t="s">
        <v>5040</v>
      </c>
      <c r="H488" s="142" t="s">
        <v>7297</v>
      </c>
      <c r="I488" s="144" t="s">
        <v>7298</v>
      </c>
      <c r="J488" s="144" t="s">
        <v>3357</v>
      </c>
      <c r="K488" s="141"/>
      <c r="L488" s="144" t="s">
        <v>7299</v>
      </c>
      <c r="M488" s="144" t="s">
        <v>2323</v>
      </c>
      <c r="N488" s="144" t="s">
        <v>4751</v>
      </c>
      <c r="O488" s="144" t="s">
        <v>7300</v>
      </c>
      <c r="P488" s="142" t="s">
        <v>7301</v>
      </c>
      <c r="Q488" s="144" t="s">
        <v>7302</v>
      </c>
      <c r="R488" s="144" t="s">
        <v>7303</v>
      </c>
      <c r="S488" s="144" t="s">
        <v>7304</v>
      </c>
      <c r="T488" s="142" t="s">
        <v>7305</v>
      </c>
      <c r="U488" s="144" t="s">
        <v>6817</v>
      </c>
      <c r="V488" s="142" t="s">
        <v>7307</v>
      </c>
      <c r="W488" s="142" t="s">
        <v>7308</v>
      </c>
      <c r="X488" s="144" t="s">
        <v>1937</v>
      </c>
      <c r="Y488" s="142" t="s">
        <v>7309</v>
      </c>
      <c r="Z488" s="144" t="s">
        <v>7310</v>
      </c>
      <c r="AA488" s="156"/>
      <c r="AB488" s="156"/>
      <c r="AC488" s="156"/>
      <c r="AD488" s="156"/>
      <c r="AE488" s="156"/>
      <c r="AF488" s="156"/>
      <c r="AG488" s="156"/>
      <c r="AH488" s="156"/>
      <c r="AI488" s="156"/>
      <c r="AJ488" s="156"/>
      <c r="AK488" s="156"/>
      <c r="AL488" s="156"/>
      <c r="AM488" s="156"/>
      <c r="AN488" s="156"/>
      <c r="AO488" s="156"/>
      <c r="AP488" s="156"/>
      <c r="AQ488" s="156"/>
      <c r="AR488" s="156"/>
      <c r="AS488" s="140">
        <f t="shared" si="21"/>
        <v>13</v>
      </c>
      <c r="AT488" s="140">
        <f t="shared" si="22"/>
        <v>16</v>
      </c>
      <c r="AU488" s="156"/>
      <c r="AV488" s="140">
        <f t="shared" si="23"/>
        <v>2.625</v>
      </c>
      <c r="AW488" s="156"/>
      <c r="AX488" s="156"/>
    </row>
    <row r="489" s="209" customFormat="1" customHeight="1" spans="1:50">
      <c r="A489" s="199" t="s">
        <v>7312</v>
      </c>
      <c r="B489" s="199" t="s">
        <v>53</v>
      </c>
      <c r="C489" s="199" t="s">
        <v>7258</v>
      </c>
      <c r="D489" s="199" t="s">
        <v>115</v>
      </c>
      <c r="E489" s="142" t="s">
        <v>6110</v>
      </c>
      <c r="F489" s="142" t="s">
        <v>7313</v>
      </c>
      <c r="G489" s="142" t="s">
        <v>7314</v>
      </c>
      <c r="H489" s="142" t="s">
        <v>7315</v>
      </c>
      <c r="I489" s="144" t="s">
        <v>7316</v>
      </c>
      <c r="J489" s="144" t="s">
        <v>849</v>
      </c>
      <c r="K489" s="142" t="s">
        <v>7317</v>
      </c>
      <c r="L489" s="142" t="s">
        <v>7318</v>
      </c>
      <c r="M489" s="142" t="s">
        <v>7319</v>
      </c>
      <c r="N489" s="142" t="s">
        <v>7320</v>
      </c>
      <c r="O489" s="142" t="s">
        <v>7321</v>
      </c>
      <c r="P489" s="142" t="s">
        <v>7322</v>
      </c>
      <c r="Q489" s="142" t="s">
        <v>7323</v>
      </c>
      <c r="R489" s="142" t="s">
        <v>7324</v>
      </c>
      <c r="S489" s="142" t="s">
        <v>7325</v>
      </c>
      <c r="T489" s="142" t="s">
        <v>7326</v>
      </c>
      <c r="U489" s="142" t="s">
        <v>7327</v>
      </c>
      <c r="V489" s="142" t="s">
        <v>7328</v>
      </c>
      <c r="W489" s="142" t="s">
        <v>7329</v>
      </c>
      <c r="X489" s="142" t="s">
        <v>7330</v>
      </c>
      <c r="Y489" s="142" t="s">
        <v>7331</v>
      </c>
      <c r="Z489" s="142" t="s">
        <v>5182</v>
      </c>
      <c r="AA489" s="156"/>
      <c r="AB489" s="156"/>
      <c r="AC489" s="156"/>
      <c r="AD489" s="156"/>
      <c r="AE489" s="156"/>
      <c r="AF489" s="156"/>
      <c r="AG489" s="156"/>
      <c r="AH489" s="156"/>
      <c r="AI489" s="156"/>
      <c r="AJ489" s="156"/>
      <c r="AK489" s="156"/>
      <c r="AL489" s="156"/>
      <c r="AM489" s="156"/>
      <c r="AN489" s="156"/>
      <c r="AO489" s="156"/>
      <c r="AP489" s="156"/>
      <c r="AQ489" s="156"/>
      <c r="AR489" s="156"/>
      <c r="AS489" s="140">
        <f t="shared" si="21"/>
        <v>3</v>
      </c>
      <c r="AT489" s="140">
        <f t="shared" si="22"/>
        <v>6</v>
      </c>
      <c r="AU489" s="156"/>
      <c r="AV489" s="140">
        <f t="shared" si="23"/>
        <v>0.125</v>
      </c>
      <c r="AW489" s="156"/>
      <c r="AX489" s="156"/>
    </row>
    <row r="490" s="209" customFormat="1" customHeight="1" spans="1:50">
      <c r="A490" s="199" t="s">
        <v>7332</v>
      </c>
      <c r="B490" s="199" t="s">
        <v>53</v>
      </c>
      <c r="C490" s="199" t="s">
        <v>7258</v>
      </c>
      <c r="D490" s="199" t="s">
        <v>2067</v>
      </c>
      <c r="E490" s="144" t="s">
        <v>7333</v>
      </c>
      <c r="F490" s="144" t="s">
        <v>7334</v>
      </c>
      <c r="G490" s="144" t="s">
        <v>7335</v>
      </c>
      <c r="H490" s="144" t="s">
        <v>7336</v>
      </c>
      <c r="I490" s="144" t="s">
        <v>7337</v>
      </c>
      <c r="J490" s="144" t="s">
        <v>7338</v>
      </c>
      <c r="K490" s="144" t="s">
        <v>7339</v>
      </c>
      <c r="L490" s="144" t="s">
        <v>4009</v>
      </c>
      <c r="M490" s="144" t="s">
        <v>7340</v>
      </c>
      <c r="N490" s="144" t="s">
        <v>7341</v>
      </c>
      <c r="O490" s="155" t="s">
        <v>3362</v>
      </c>
      <c r="P490" s="144" t="s">
        <v>7342</v>
      </c>
      <c r="Q490" s="144" t="s">
        <v>7343</v>
      </c>
      <c r="R490" s="144" t="s">
        <v>7344</v>
      </c>
      <c r="S490" s="144" t="s">
        <v>7345</v>
      </c>
      <c r="T490" s="144" t="s">
        <v>7346</v>
      </c>
      <c r="U490" s="141"/>
      <c r="V490" s="144" t="s">
        <v>5534</v>
      </c>
      <c r="W490" s="144" t="s">
        <v>7347</v>
      </c>
      <c r="X490" s="155" t="s">
        <v>72</v>
      </c>
      <c r="Y490" s="144" t="s">
        <v>7348</v>
      </c>
      <c r="Z490" s="144" t="s">
        <v>7349</v>
      </c>
      <c r="AA490" s="156"/>
      <c r="AB490" s="156"/>
      <c r="AC490" s="156"/>
      <c r="AD490" s="156"/>
      <c r="AE490" s="156"/>
      <c r="AF490" s="156"/>
      <c r="AG490" s="156"/>
      <c r="AH490" s="156"/>
      <c r="AI490" s="156"/>
      <c r="AJ490" s="156"/>
      <c r="AK490" s="156"/>
      <c r="AL490" s="156"/>
      <c r="AM490" s="156"/>
      <c r="AN490" s="156"/>
      <c r="AO490" s="156"/>
      <c r="AP490" s="156"/>
      <c r="AQ490" s="156"/>
      <c r="AR490" s="156"/>
      <c r="AS490" s="140">
        <f t="shared" si="21"/>
        <v>12</v>
      </c>
      <c r="AT490" s="140">
        <f t="shared" si="22"/>
        <v>18</v>
      </c>
      <c r="AU490" s="156"/>
      <c r="AV490" s="140">
        <f t="shared" si="23"/>
        <v>1.125</v>
      </c>
      <c r="AW490" s="156"/>
      <c r="AX490" s="156"/>
    </row>
    <row r="491" s="209" customFormat="1" customHeight="1" spans="1:50">
      <c r="A491" s="199" t="s">
        <v>7350</v>
      </c>
      <c r="B491" s="199" t="s">
        <v>53</v>
      </c>
      <c r="C491" s="199" t="s">
        <v>7258</v>
      </c>
      <c r="D491" s="199" t="s">
        <v>115</v>
      </c>
      <c r="E491" s="155" t="s">
        <v>6250</v>
      </c>
      <c r="F491" s="144" t="s">
        <v>2145</v>
      </c>
      <c r="G491" s="144" t="s">
        <v>4853</v>
      </c>
      <c r="H491" s="144" t="s">
        <v>450</v>
      </c>
      <c r="I491" s="144" t="s">
        <v>7351</v>
      </c>
      <c r="J491" s="144" t="s">
        <v>174</v>
      </c>
      <c r="K491" s="144" t="s">
        <v>7352</v>
      </c>
      <c r="L491" s="142" t="s">
        <v>7353</v>
      </c>
      <c r="M491" s="155" t="s">
        <v>72</v>
      </c>
      <c r="N491" s="155" t="s">
        <v>740</v>
      </c>
      <c r="O491" s="144" t="s">
        <v>7354</v>
      </c>
      <c r="P491" s="142" t="s">
        <v>7355</v>
      </c>
      <c r="Q491" s="144" t="s">
        <v>2919</v>
      </c>
      <c r="R491" s="144" t="s">
        <v>4926</v>
      </c>
      <c r="S491" s="144" t="s">
        <v>4661</v>
      </c>
      <c r="T491" s="144" t="s">
        <v>5376</v>
      </c>
      <c r="U491" s="144" t="s">
        <v>7356</v>
      </c>
      <c r="V491" s="144" t="s">
        <v>3911</v>
      </c>
      <c r="W491" s="144" t="s">
        <v>7357</v>
      </c>
      <c r="X491" s="144" t="s">
        <v>7358</v>
      </c>
      <c r="Y491" s="155" t="s">
        <v>72</v>
      </c>
      <c r="Z491" s="144" t="s">
        <v>7359</v>
      </c>
      <c r="AA491" s="156"/>
      <c r="AB491" s="156"/>
      <c r="AC491" s="156"/>
      <c r="AD491" s="156"/>
      <c r="AE491" s="156"/>
      <c r="AF491" s="156"/>
      <c r="AG491" s="156"/>
      <c r="AH491" s="156"/>
      <c r="AI491" s="156"/>
      <c r="AJ491" s="156"/>
      <c r="AK491" s="156"/>
      <c r="AL491" s="156"/>
      <c r="AM491" s="156"/>
      <c r="AN491" s="156"/>
      <c r="AO491" s="156"/>
      <c r="AP491" s="156"/>
      <c r="AQ491" s="156"/>
      <c r="AR491" s="156"/>
      <c r="AS491" s="140">
        <f t="shared" si="21"/>
        <v>6</v>
      </c>
      <c r="AT491" s="140">
        <f t="shared" si="22"/>
        <v>9</v>
      </c>
      <c r="AU491" s="156"/>
      <c r="AV491" s="140">
        <f t="shared" si="23"/>
        <v>0.5</v>
      </c>
      <c r="AW491" s="156"/>
      <c r="AX491" s="156"/>
    </row>
    <row r="492" s="209" customFormat="1" customHeight="1" spans="1:50">
      <c r="A492" s="199" t="s">
        <v>7360</v>
      </c>
      <c r="B492" s="199" t="s">
        <v>53</v>
      </c>
      <c r="C492" s="199" t="s">
        <v>7361</v>
      </c>
      <c r="D492" s="199" t="s">
        <v>60</v>
      </c>
      <c r="E492" s="142" t="s">
        <v>7362</v>
      </c>
      <c r="F492" s="142" t="s">
        <v>7363</v>
      </c>
      <c r="G492" s="142" t="s">
        <v>7364</v>
      </c>
      <c r="H492" s="155" t="s">
        <v>7365</v>
      </c>
      <c r="I492" s="142" t="s">
        <v>7366</v>
      </c>
      <c r="J492" s="142" t="s">
        <v>7367</v>
      </c>
      <c r="K492" s="155" t="s">
        <v>7368</v>
      </c>
      <c r="L492" s="142" t="s">
        <v>7369</v>
      </c>
      <c r="M492" s="155" t="s">
        <v>3457</v>
      </c>
      <c r="N492" s="142" t="s">
        <v>7370</v>
      </c>
      <c r="O492" s="142" t="s">
        <v>6300</v>
      </c>
      <c r="P492" s="144" t="s">
        <v>7371</v>
      </c>
      <c r="Q492" s="142" t="s">
        <v>7372</v>
      </c>
      <c r="R492" s="142" t="s">
        <v>7373</v>
      </c>
      <c r="S492" s="142" t="s">
        <v>7374</v>
      </c>
      <c r="T492" s="142" t="s">
        <v>7375</v>
      </c>
      <c r="U492" s="142" t="s">
        <v>7376</v>
      </c>
      <c r="V492" s="142" t="s">
        <v>7377</v>
      </c>
      <c r="W492" s="142" t="s">
        <v>7378</v>
      </c>
      <c r="X492" s="142" t="s">
        <v>7379</v>
      </c>
      <c r="Y492" s="144" t="s">
        <v>7380</v>
      </c>
      <c r="Z492" s="142" t="s">
        <v>7381</v>
      </c>
      <c r="AA492" s="156"/>
      <c r="AB492" s="156"/>
      <c r="AC492" s="156"/>
      <c r="AD492" s="156"/>
      <c r="AE492" s="156"/>
      <c r="AF492" s="156"/>
      <c r="AG492" s="156"/>
      <c r="AH492" s="156"/>
      <c r="AI492" s="156"/>
      <c r="AJ492" s="156"/>
      <c r="AK492" s="156"/>
      <c r="AL492" s="156"/>
      <c r="AM492" s="156"/>
      <c r="AN492" s="156"/>
      <c r="AO492" s="156"/>
      <c r="AP492" s="156"/>
      <c r="AQ492" s="156"/>
      <c r="AR492" s="156"/>
      <c r="AS492" s="140">
        <f t="shared" si="21"/>
        <v>20</v>
      </c>
      <c r="AT492" s="140">
        <f t="shared" si="22"/>
        <v>20</v>
      </c>
      <c r="AU492" s="156"/>
      <c r="AV492" s="140">
        <f t="shared" si="23"/>
        <v>4.625</v>
      </c>
      <c r="AW492" s="156"/>
      <c r="AX492" s="156"/>
    </row>
    <row r="493" s="209" customFormat="1" customHeight="1" spans="1:50">
      <c r="A493" s="199" t="s">
        <v>7382</v>
      </c>
      <c r="B493" s="199" t="s">
        <v>53</v>
      </c>
      <c r="C493" s="199" t="s">
        <v>7383</v>
      </c>
      <c r="D493" s="199" t="s">
        <v>2067</v>
      </c>
      <c r="E493" s="142" t="s">
        <v>7384</v>
      </c>
      <c r="F493" s="142" t="s">
        <v>7385</v>
      </c>
      <c r="G493" s="142" t="s">
        <v>7386</v>
      </c>
      <c r="H493" s="142" t="s">
        <v>7387</v>
      </c>
      <c r="I493" s="142" t="s">
        <v>7388</v>
      </c>
      <c r="J493" s="142" t="s">
        <v>7389</v>
      </c>
      <c r="K493" s="142" t="s">
        <v>7390</v>
      </c>
      <c r="L493" s="142" t="s">
        <v>7391</v>
      </c>
      <c r="M493" s="142" t="s">
        <v>7392</v>
      </c>
      <c r="N493" s="142" t="s">
        <v>7393</v>
      </c>
      <c r="O493" s="142" t="s">
        <v>7394</v>
      </c>
      <c r="P493" s="142" t="s">
        <v>7395</v>
      </c>
      <c r="Q493" s="142" t="s">
        <v>7396</v>
      </c>
      <c r="R493" s="142" t="s">
        <v>7397</v>
      </c>
      <c r="S493" s="142" t="s">
        <v>7398</v>
      </c>
      <c r="T493" s="142" t="s">
        <v>7399</v>
      </c>
      <c r="U493" s="142" t="s">
        <v>7400</v>
      </c>
      <c r="V493" s="142" t="s">
        <v>7401</v>
      </c>
      <c r="W493" s="142" t="s">
        <v>7402</v>
      </c>
      <c r="X493" s="142" t="s">
        <v>7403</v>
      </c>
      <c r="Y493" s="142" t="s">
        <v>7404</v>
      </c>
      <c r="Z493" s="142" t="s">
        <v>7405</v>
      </c>
      <c r="AA493" s="156"/>
      <c r="AB493" s="156"/>
      <c r="AC493" s="156"/>
      <c r="AD493" s="156"/>
      <c r="AE493" s="156"/>
      <c r="AF493" s="156"/>
      <c r="AG493" s="156"/>
      <c r="AH493" s="156"/>
      <c r="AI493" s="156"/>
      <c r="AJ493" s="156"/>
      <c r="AK493" s="156"/>
      <c r="AL493" s="156"/>
      <c r="AM493" s="156"/>
      <c r="AN493" s="156"/>
      <c r="AO493" s="156"/>
      <c r="AP493" s="156"/>
      <c r="AQ493" s="156"/>
      <c r="AR493" s="156"/>
      <c r="AS493" s="140">
        <f t="shared" si="21"/>
        <v>22</v>
      </c>
      <c r="AT493" s="140">
        <f t="shared" si="22"/>
        <v>22</v>
      </c>
      <c r="AU493" s="156"/>
      <c r="AV493" s="140">
        <f t="shared" si="23"/>
        <v>4.25</v>
      </c>
      <c r="AW493" s="156"/>
      <c r="AX493" s="156"/>
    </row>
    <row r="494" s="209" customFormat="1" customHeight="1" spans="1:50">
      <c r="A494" s="199" t="s">
        <v>7406</v>
      </c>
      <c r="B494" s="199" t="s">
        <v>53</v>
      </c>
      <c r="C494" s="199" t="s">
        <v>7383</v>
      </c>
      <c r="D494" s="199" t="s">
        <v>1966</v>
      </c>
      <c r="E494" s="142" t="s">
        <v>7407</v>
      </c>
      <c r="F494" s="142" t="s">
        <v>7408</v>
      </c>
      <c r="G494" s="142" t="s">
        <v>7409</v>
      </c>
      <c r="H494" s="142" t="s">
        <v>7410</v>
      </c>
      <c r="I494" s="142" t="s">
        <v>7411</v>
      </c>
      <c r="J494" s="142" t="s">
        <v>7412</v>
      </c>
      <c r="K494" s="142" t="s">
        <v>6083</v>
      </c>
      <c r="L494" s="142" t="s">
        <v>7413</v>
      </c>
      <c r="M494" s="142" t="s">
        <v>7414</v>
      </c>
      <c r="N494" s="155" t="s">
        <v>7415</v>
      </c>
      <c r="O494" s="142" t="s">
        <v>6206</v>
      </c>
      <c r="P494" s="155" t="s">
        <v>7118</v>
      </c>
      <c r="Q494" s="142" t="s">
        <v>7416</v>
      </c>
      <c r="R494" s="142" t="s">
        <v>7417</v>
      </c>
      <c r="S494" s="144" t="s">
        <v>7418</v>
      </c>
      <c r="T494" s="142" t="s">
        <v>7419</v>
      </c>
      <c r="U494" s="142" t="s">
        <v>7420</v>
      </c>
      <c r="V494" s="142" t="s">
        <v>7421</v>
      </c>
      <c r="W494" s="142" t="s">
        <v>7422</v>
      </c>
      <c r="X494" s="142" t="s">
        <v>7423</v>
      </c>
      <c r="Y494" s="144" t="s">
        <v>7424</v>
      </c>
      <c r="Z494" s="142" t="s">
        <v>7425</v>
      </c>
      <c r="AA494" s="156"/>
      <c r="AB494" s="156"/>
      <c r="AC494" s="156"/>
      <c r="AD494" s="156"/>
      <c r="AE494" s="156"/>
      <c r="AF494" s="156"/>
      <c r="AG494" s="156"/>
      <c r="AH494" s="156"/>
      <c r="AI494" s="156"/>
      <c r="AJ494" s="156"/>
      <c r="AK494" s="156"/>
      <c r="AL494" s="156"/>
      <c r="AM494" s="156"/>
      <c r="AN494" s="156"/>
      <c r="AO494" s="156"/>
      <c r="AP494" s="156"/>
      <c r="AQ494" s="156"/>
      <c r="AR494" s="156"/>
      <c r="AS494" s="140">
        <f t="shared" si="21"/>
        <v>17</v>
      </c>
      <c r="AT494" s="140">
        <f t="shared" si="22"/>
        <v>20</v>
      </c>
      <c r="AU494" s="156"/>
      <c r="AV494" s="140">
        <f t="shared" si="23"/>
        <v>0.75</v>
      </c>
      <c r="AW494" s="156"/>
      <c r="AX494" s="156"/>
    </row>
    <row r="495" s="209" customFormat="1" customHeight="1" spans="1:50">
      <c r="A495" s="199" t="s">
        <v>7426</v>
      </c>
      <c r="B495" s="199" t="s">
        <v>53</v>
      </c>
      <c r="C495" s="199" t="s">
        <v>7383</v>
      </c>
      <c r="D495" s="199" t="s">
        <v>115</v>
      </c>
      <c r="E495" s="142" t="s">
        <v>7427</v>
      </c>
      <c r="F495" s="142" t="s">
        <v>7428</v>
      </c>
      <c r="G495" s="142" t="s">
        <v>7429</v>
      </c>
      <c r="H495" s="142" t="s">
        <v>4892</v>
      </c>
      <c r="I495" s="141"/>
      <c r="J495" s="144" t="s">
        <v>7430</v>
      </c>
      <c r="K495" s="144" t="s">
        <v>7431</v>
      </c>
      <c r="L495" s="144" t="s">
        <v>7432</v>
      </c>
      <c r="M495" s="142" t="s">
        <v>7433</v>
      </c>
      <c r="N495" s="142" t="s">
        <v>7434</v>
      </c>
      <c r="O495" s="142" t="s">
        <v>2094</v>
      </c>
      <c r="P495" s="142" t="s">
        <v>7435</v>
      </c>
      <c r="Q495" s="142" t="s">
        <v>7436</v>
      </c>
      <c r="R495" s="142" t="s">
        <v>7437</v>
      </c>
      <c r="S495" s="142" t="s">
        <v>7438</v>
      </c>
      <c r="T495" s="142" t="s">
        <v>7439</v>
      </c>
      <c r="U495" s="142" t="s">
        <v>7440</v>
      </c>
      <c r="V495" s="155" t="s">
        <v>2243</v>
      </c>
      <c r="W495" s="142" t="s">
        <v>7441</v>
      </c>
      <c r="X495" s="142" t="s">
        <v>7442</v>
      </c>
      <c r="Y495" s="142" t="s">
        <v>7443</v>
      </c>
      <c r="Z495" s="142" t="s">
        <v>7444</v>
      </c>
      <c r="AA495" s="156"/>
      <c r="AB495" s="156"/>
      <c r="AC495" s="156"/>
      <c r="AD495" s="156"/>
      <c r="AE495" s="156"/>
      <c r="AF495" s="156"/>
      <c r="AG495" s="156"/>
      <c r="AH495" s="156"/>
      <c r="AI495" s="156"/>
      <c r="AJ495" s="156"/>
      <c r="AK495" s="156"/>
      <c r="AL495" s="156"/>
      <c r="AM495" s="156"/>
      <c r="AN495" s="156"/>
      <c r="AO495" s="156"/>
      <c r="AP495" s="156"/>
      <c r="AQ495" s="156"/>
      <c r="AR495" s="156"/>
      <c r="AS495" s="140">
        <f t="shared" si="21"/>
        <v>18</v>
      </c>
      <c r="AT495" s="140">
        <f t="shared" si="22"/>
        <v>19</v>
      </c>
      <c r="AU495" s="156"/>
      <c r="AV495" s="140">
        <f t="shared" si="23"/>
        <v>3.375</v>
      </c>
      <c r="AW495" s="156"/>
      <c r="AX495" s="156"/>
    </row>
    <row r="496" s="209" customFormat="1" customHeight="1" spans="1:50">
      <c r="A496" s="199" t="s">
        <v>7445</v>
      </c>
      <c r="B496" s="199" t="s">
        <v>53</v>
      </c>
      <c r="C496" s="199" t="s">
        <v>7446</v>
      </c>
      <c r="D496" s="199" t="s">
        <v>2409</v>
      </c>
      <c r="E496" s="144" t="s">
        <v>7447</v>
      </c>
      <c r="F496" s="144" t="s">
        <v>7448</v>
      </c>
      <c r="G496" s="143"/>
      <c r="H496" s="144" t="s">
        <v>7449</v>
      </c>
      <c r="I496" s="144" t="s">
        <v>7450</v>
      </c>
      <c r="J496" s="144" t="s">
        <v>7451</v>
      </c>
      <c r="K496" s="144" t="s">
        <v>7452</v>
      </c>
      <c r="L496" s="144" t="s">
        <v>7453</v>
      </c>
      <c r="M496" s="144" t="s">
        <v>7454</v>
      </c>
      <c r="N496" s="144" t="s">
        <v>7455</v>
      </c>
      <c r="O496" s="144" t="s">
        <v>7456</v>
      </c>
      <c r="P496" s="144" t="s">
        <v>7457</v>
      </c>
      <c r="Q496" s="144" t="s">
        <v>7458</v>
      </c>
      <c r="R496" s="144" t="s">
        <v>7459</v>
      </c>
      <c r="S496" s="143"/>
      <c r="T496" s="144" t="s">
        <v>7460</v>
      </c>
      <c r="U496" s="144" t="s">
        <v>7461</v>
      </c>
      <c r="V496" s="144" t="s">
        <v>7462</v>
      </c>
      <c r="W496" s="144" t="s">
        <v>7463</v>
      </c>
      <c r="X496" s="144" t="s">
        <v>7464</v>
      </c>
      <c r="Y496" s="144" t="s">
        <v>7465</v>
      </c>
      <c r="Z496" s="144" t="s">
        <v>7466</v>
      </c>
      <c r="AA496" s="156"/>
      <c r="AB496" s="156"/>
      <c r="AC496" s="156"/>
      <c r="AD496" s="156"/>
      <c r="AE496" s="156"/>
      <c r="AF496" s="156"/>
      <c r="AG496" s="156"/>
      <c r="AH496" s="156"/>
      <c r="AI496" s="156"/>
      <c r="AJ496" s="156"/>
      <c r="AK496" s="156"/>
      <c r="AL496" s="156"/>
      <c r="AM496" s="156"/>
      <c r="AN496" s="156"/>
      <c r="AO496" s="156"/>
      <c r="AP496" s="156"/>
      <c r="AQ496" s="156"/>
      <c r="AR496" s="156"/>
      <c r="AS496" s="140">
        <f t="shared" si="21"/>
        <v>2</v>
      </c>
      <c r="AT496" s="140">
        <f t="shared" si="22"/>
        <v>2</v>
      </c>
      <c r="AU496" s="156"/>
      <c r="AV496" s="140">
        <f t="shared" si="23"/>
        <v>0.125</v>
      </c>
      <c r="AW496" s="156"/>
      <c r="AX496" s="156"/>
    </row>
    <row r="497" s="209" customFormat="1" customHeight="1" spans="1:50">
      <c r="A497" s="199" t="s">
        <v>7467</v>
      </c>
      <c r="B497" s="199" t="s">
        <v>53</v>
      </c>
      <c r="C497" s="199" t="s">
        <v>7446</v>
      </c>
      <c r="D497" s="199" t="s">
        <v>2345</v>
      </c>
      <c r="E497" s="144" t="s">
        <v>3835</v>
      </c>
      <c r="F497" s="144" t="s">
        <v>7468</v>
      </c>
      <c r="G497" s="144" t="s">
        <v>5191</v>
      </c>
      <c r="H497" s="144" t="s">
        <v>7469</v>
      </c>
      <c r="I497" s="144" t="s">
        <v>7470</v>
      </c>
      <c r="J497" s="144" t="s">
        <v>2413</v>
      </c>
      <c r="K497" s="144" t="s">
        <v>3709</v>
      </c>
      <c r="L497" s="144" t="s">
        <v>7471</v>
      </c>
      <c r="M497" s="144" t="s">
        <v>7472</v>
      </c>
      <c r="N497" s="144" t="s">
        <v>7473</v>
      </c>
      <c r="O497" s="144" t="s">
        <v>3758</v>
      </c>
      <c r="P497" s="144" t="s">
        <v>5799</v>
      </c>
      <c r="Q497" s="144" t="s">
        <v>2137</v>
      </c>
      <c r="R497" s="144" t="s">
        <v>3453</v>
      </c>
      <c r="S497" s="144" t="s">
        <v>2398</v>
      </c>
      <c r="T497" s="144" t="s">
        <v>7474</v>
      </c>
      <c r="U497" s="144" t="s">
        <v>3793</v>
      </c>
      <c r="V497" s="144" t="s">
        <v>7475</v>
      </c>
      <c r="W497" s="144" t="s">
        <v>7476</v>
      </c>
      <c r="X497" s="142" t="s">
        <v>4634</v>
      </c>
      <c r="Y497" s="144" t="s">
        <v>151</v>
      </c>
      <c r="Z497" s="144"/>
      <c r="AA497" s="156"/>
      <c r="AB497" s="156"/>
      <c r="AC497" s="156"/>
      <c r="AD497" s="156"/>
      <c r="AE497" s="156"/>
      <c r="AF497" s="156"/>
      <c r="AG497" s="156"/>
      <c r="AH497" s="156"/>
      <c r="AI497" s="156"/>
      <c r="AJ497" s="156"/>
      <c r="AK497" s="156"/>
      <c r="AL497" s="156"/>
      <c r="AM497" s="156"/>
      <c r="AN497" s="156"/>
      <c r="AO497" s="156"/>
      <c r="AP497" s="156"/>
      <c r="AQ497" s="156"/>
      <c r="AR497" s="156"/>
      <c r="AS497" s="140">
        <f t="shared" si="21"/>
        <v>1</v>
      </c>
      <c r="AT497" s="140">
        <f t="shared" si="22"/>
        <v>3</v>
      </c>
      <c r="AU497" s="156"/>
      <c r="AV497" s="140">
        <f t="shared" si="23"/>
        <v>0.125</v>
      </c>
      <c r="AW497" s="156"/>
      <c r="AX497" s="156"/>
    </row>
    <row r="498" s="209" customFormat="1" customHeight="1" spans="1:50">
      <c r="A498" s="199" t="s">
        <v>7477</v>
      </c>
      <c r="B498" s="199" t="s">
        <v>53</v>
      </c>
      <c r="C498" s="199" t="s">
        <v>7446</v>
      </c>
      <c r="D498" s="199" t="s">
        <v>2409</v>
      </c>
      <c r="E498" s="144" t="s">
        <v>7478</v>
      </c>
      <c r="F498" s="144" t="s">
        <v>7479</v>
      </c>
      <c r="G498" s="142" t="s">
        <v>7480</v>
      </c>
      <c r="H498" s="144" t="s">
        <v>2877</v>
      </c>
      <c r="I498" s="144" t="s">
        <v>2860</v>
      </c>
      <c r="J498" s="144" t="s">
        <v>3282</v>
      </c>
      <c r="K498" s="144" t="s">
        <v>3109</v>
      </c>
      <c r="L498" s="144" t="s">
        <v>7481</v>
      </c>
      <c r="M498" s="144" t="s">
        <v>7482</v>
      </c>
      <c r="N498" s="144" t="s">
        <v>7483</v>
      </c>
      <c r="O498" s="144" t="s">
        <v>7484</v>
      </c>
      <c r="P498" s="144" t="s">
        <v>7485</v>
      </c>
      <c r="Q498" s="144" t="s">
        <v>3216</v>
      </c>
      <c r="R498" s="144" t="s">
        <v>7486</v>
      </c>
      <c r="S498" s="144" t="s">
        <v>692</v>
      </c>
      <c r="T498" s="144" t="s">
        <v>7487</v>
      </c>
      <c r="U498" s="144" t="s">
        <v>418</v>
      </c>
      <c r="V498" s="144" t="s">
        <v>865</v>
      </c>
      <c r="W498" s="144" t="s">
        <v>7488</v>
      </c>
      <c r="X498" s="144" t="s">
        <v>163</v>
      </c>
      <c r="Y498" s="144" t="s">
        <v>4973</v>
      </c>
      <c r="Z498" s="144" t="s">
        <v>7489</v>
      </c>
      <c r="AA498" s="156"/>
      <c r="AB498" s="156"/>
      <c r="AC498" s="156"/>
      <c r="AD498" s="156"/>
      <c r="AE498" s="156"/>
      <c r="AF498" s="156"/>
      <c r="AG498" s="156"/>
      <c r="AH498" s="156"/>
      <c r="AI498" s="156"/>
      <c r="AJ498" s="156"/>
      <c r="AK498" s="156"/>
      <c r="AL498" s="156"/>
      <c r="AM498" s="156"/>
      <c r="AN498" s="156"/>
      <c r="AO498" s="156"/>
      <c r="AP498" s="156"/>
      <c r="AQ498" s="156"/>
      <c r="AR498" s="156"/>
      <c r="AS498" s="140">
        <f t="shared" si="21"/>
        <v>0</v>
      </c>
      <c r="AT498" s="140">
        <f t="shared" si="22"/>
        <v>2</v>
      </c>
      <c r="AU498" s="156"/>
      <c r="AV498" s="140">
        <f t="shared" si="23"/>
        <v>0</v>
      </c>
      <c r="AW498" s="156"/>
      <c r="AX498" s="156"/>
    </row>
    <row r="499" s="209" customFormat="1" customHeight="1" spans="1:50">
      <c r="A499" s="199" t="s">
        <v>7490</v>
      </c>
      <c r="B499" s="199" t="s">
        <v>53</v>
      </c>
      <c r="C499" s="199" t="s">
        <v>7446</v>
      </c>
      <c r="D499" s="199" t="s">
        <v>2345</v>
      </c>
      <c r="E499" s="144" t="s">
        <v>7491</v>
      </c>
      <c r="F499" s="144" t="s">
        <v>7492</v>
      </c>
      <c r="G499" s="144" t="s">
        <v>7493</v>
      </c>
      <c r="H499" s="144" t="s">
        <v>7494</v>
      </c>
      <c r="I499" s="144" t="s">
        <v>3601</v>
      </c>
      <c r="J499" s="144" t="s">
        <v>7495</v>
      </c>
      <c r="K499" s="144" t="s">
        <v>1960</v>
      </c>
      <c r="L499" s="144" t="s">
        <v>3435</v>
      </c>
      <c r="M499" s="144" t="s">
        <v>7496</v>
      </c>
      <c r="N499" s="144" t="s">
        <v>2135</v>
      </c>
      <c r="O499" s="144" t="s">
        <v>1817</v>
      </c>
      <c r="P499" s="144" t="s">
        <v>7497</v>
      </c>
      <c r="Q499" s="144" t="s">
        <v>7493</v>
      </c>
      <c r="R499" s="144" t="s">
        <v>7498</v>
      </c>
      <c r="S499" s="144" t="s">
        <v>1999</v>
      </c>
      <c r="T499" s="144" t="s">
        <v>7499</v>
      </c>
      <c r="U499" s="144" t="s">
        <v>1805</v>
      </c>
      <c r="V499" s="144" t="s">
        <v>891</v>
      </c>
      <c r="W499" s="144" t="s">
        <v>7500</v>
      </c>
      <c r="X499" s="144" t="s">
        <v>7501</v>
      </c>
      <c r="Y499" s="144" t="s">
        <v>7502</v>
      </c>
      <c r="Z499" s="144" t="s">
        <v>7503</v>
      </c>
      <c r="AA499" s="156"/>
      <c r="AB499" s="156"/>
      <c r="AC499" s="156"/>
      <c r="AD499" s="156"/>
      <c r="AE499" s="156"/>
      <c r="AF499" s="156"/>
      <c r="AG499" s="156"/>
      <c r="AH499" s="156"/>
      <c r="AI499" s="156"/>
      <c r="AJ499" s="156"/>
      <c r="AK499" s="156"/>
      <c r="AL499" s="156"/>
      <c r="AM499" s="156"/>
      <c r="AN499" s="156"/>
      <c r="AO499" s="156"/>
      <c r="AP499" s="156"/>
      <c r="AQ499" s="156"/>
      <c r="AR499" s="156"/>
      <c r="AS499" s="140">
        <f t="shared" si="21"/>
        <v>11</v>
      </c>
      <c r="AT499" s="140">
        <f t="shared" si="22"/>
        <v>16</v>
      </c>
      <c r="AU499" s="156"/>
      <c r="AV499" s="140">
        <f t="shared" si="23"/>
        <v>0.25</v>
      </c>
      <c r="AW499" s="156"/>
      <c r="AX499" s="156"/>
    </row>
    <row r="500" s="209" customFormat="1" customHeight="1" spans="1:50">
      <c r="A500" s="199" t="s">
        <v>7504</v>
      </c>
      <c r="B500" s="199" t="s">
        <v>53</v>
      </c>
      <c r="C500" s="199" t="s">
        <v>7505</v>
      </c>
      <c r="D500" s="199" t="s">
        <v>4448</v>
      </c>
      <c r="E500" s="142" t="s">
        <v>7506</v>
      </c>
      <c r="F500" s="142" t="s">
        <v>7507</v>
      </c>
      <c r="G500" s="142" t="s">
        <v>7508</v>
      </c>
      <c r="H500" s="142" t="s">
        <v>7509</v>
      </c>
      <c r="I500" s="142" t="s">
        <v>7510</v>
      </c>
      <c r="J500" s="142" t="s">
        <v>7511</v>
      </c>
      <c r="K500" s="142" t="s">
        <v>7512</v>
      </c>
      <c r="L500" s="142" t="s">
        <v>7513</v>
      </c>
      <c r="M500" s="142" t="s">
        <v>7514</v>
      </c>
      <c r="N500" s="142" t="s">
        <v>7515</v>
      </c>
      <c r="O500" s="142" t="s">
        <v>7506</v>
      </c>
      <c r="P500" s="142" t="s">
        <v>7516</v>
      </c>
      <c r="Q500" s="142" t="s">
        <v>6700</v>
      </c>
      <c r="R500" s="142" t="s">
        <v>7517</v>
      </c>
      <c r="S500" s="142" t="s">
        <v>7518</v>
      </c>
      <c r="T500" s="142" t="s">
        <v>7519</v>
      </c>
      <c r="U500" s="142" t="s">
        <v>7520</v>
      </c>
      <c r="V500" s="142" t="s">
        <v>7521</v>
      </c>
      <c r="W500" s="142" t="s">
        <v>7522</v>
      </c>
      <c r="X500" s="142" t="s">
        <v>6359</v>
      </c>
      <c r="Y500" s="142" t="s">
        <v>7523</v>
      </c>
      <c r="Z500" s="142" t="s">
        <v>7524</v>
      </c>
      <c r="AA500" s="156"/>
      <c r="AB500" s="156"/>
      <c r="AC500" s="156"/>
      <c r="AD500" s="156"/>
      <c r="AE500" s="156"/>
      <c r="AF500" s="156"/>
      <c r="AG500" s="156"/>
      <c r="AH500" s="156"/>
      <c r="AI500" s="156"/>
      <c r="AJ500" s="156"/>
      <c r="AK500" s="156"/>
      <c r="AL500" s="156"/>
      <c r="AM500" s="156"/>
      <c r="AN500" s="156"/>
      <c r="AO500" s="156"/>
      <c r="AP500" s="156"/>
      <c r="AQ500" s="156"/>
      <c r="AR500" s="156"/>
      <c r="AS500" s="140">
        <f t="shared" si="21"/>
        <v>20</v>
      </c>
      <c r="AT500" s="140">
        <f t="shared" si="22"/>
        <v>21</v>
      </c>
      <c r="AU500" s="156"/>
      <c r="AV500" s="140">
        <f t="shared" si="23"/>
        <v>3.375</v>
      </c>
      <c r="AW500" s="156"/>
      <c r="AX500" s="156"/>
    </row>
    <row r="501" s="209" customFormat="1" customHeight="1" spans="1:50">
      <c r="A501" s="199" t="s">
        <v>7525</v>
      </c>
      <c r="B501" s="199" t="s">
        <v>53</v>
      </c>
      <c r="C501" s="199" t="s">
        <v>7505</v>
      </c>
      <c r="D501" s="199" t="s">
        <v>4448</v>
      </c>
      <c r="E501" s="142" t="s">
        <v>6255</v>
      </c>
      <c r="F501" s="142" t="s">
        <v>7007</v>
      </c>
      <c r="G501" s="144" t="s">
        <v>7526</v>
      </c>
      <c r="H501" s="142" t="s">
        <v>7527</v>
      </c>
      <c r="I501" s="142" t="s">
        <v>7528</v>
      </c>
      <c r="J501" s="142" t="s">
        <v>7529</v>
      </c>
      <c r="K501" s="142" t="s">
        <v>7530</v>
      </c>
      <c r="L501" s="144" t="s">
        <v>5072</v>
      </c>
      <c r="M501" s="142" t="s">
        <v>7531</v>
      </c>
      <c r="N501" s="142" t="s">
        <v>7532</v>
      </c>
      <c r="O501" s="142" t="s">
        <v>7533</v>
      </c>
      <c r="P501" s="142" t="s">
        <v>7534</v>
      </c>
      <c r="Q501" s="142" t="s">
        <v>7535</v>
      </c>
      <c r="R501" s="142" t="s">
        <v>7536</v>
      </c>
      <c r="S501" s="142" t="s">
        <v>7537</v>
      </c>
      <c r="T501" s="142" t="s">
        <v>7538</v>
      </c>
      <c r="U501" s="142" t="s">
        <v>7539</v>
      </c>
      <c r="V501" s="144" t="s">
        <v>7540</v>
      </c>
      <c r="W501" s="142" t="s">
        <v>7541</v>
      </c>
      <c r="X501" s="142" t="s">
        <v>7542</v>
      </c>
      <c r="Y501" s="142" t="s">
        <v>4481</v>
      </c>
      <c r="Z501" s="142" t="s">
        <v>7543</v>
      </c>
      <c r="AA501" s="156"/>
      <c r="AB501" s="156"/>
      <c r="AC501" s="156"/>
      <c r="AD501" s="156"/>
      <c r="AE501" s="156"/>
      <c r="AF501" s="156"/>
      <c r="AG501" s="156"/>
      <c r="AH501" s="156"/>
      <c r="AI501" s="156"/>
      <c r="AJ501" s="156"/>
      <c r="AK501" s="156"/>
      <c r="AL501" s="156"/>
      <c r="AM501" s="156"/>
      <c r="AN501" s="156"/>
      <c r="AO501" s="156"/>
      <c r="AP501" s="156"/>
      <c r="AQ501" s="156"/>
      <c r="AR501" s="156"/>
      <c r="AS501" s="140">
        <f t="shared" si="21"/>
        <v>15</v>
      </c>
      <c r="AT501" s="140">
        <f t="shared" si="22"/>
        <v>21</v>
      </c>
      <c r="AU501" s="156"/>
      <c r="AV501" s="140">
        <f t="shared" si="23"/>
        <v>0.625</v>
      </c>
      <c r="AW501" s="156"/>
      <c r="AX501" s="156"/>
    </row>
    <row r="502" s="209" customFormat="1" customHeight="1" spans="1:50">
      <c r="A502" s="199" t="s">
        <v>7544</v>
      </c>
      <c r="B502" s="199" t="s">
        <v>53</v>
      </c>
      <c r="C502" s="199" t="s">
        <v>7505</v>
      </c>
      <c r="D502" s="199" t="s">
        <v>4448</v>
      </c>
      <c r="E502" s="142" t="s">
        <v>7545</v>
      </c>
      <c r="F502" s="142" t="s">
        <v>7546</v>
      </c>
      <c r="G502" s="142" t="s">
        <v>7547</v>
      </c>
      <c r="H502" s="142" t="s">
        <v>7548</v>
      </c>
      <c r="I502" s="142" t="s">
        <v>7549</v>
      </c>
      <c r="J502" s="142" t="s">
        <v>7550</v>
      </c>
      <c r="K502" s="142" t="s">
        <v>7551</v>
      </c>
      <c r="L502" s="142" t="s">
        <v>7552</v>
      </c>
      <c r="M502" s="142" t="s">
        <v>7553</v>
      </c>
      <c r="N502" s="142" t="s">
        <v>7554</v>
      </c>
      <c r="O502" s="142" t="s">
        <v>7555</v>
      </c>
      <c r="P502" s="142" t="s">
        <v>7556</v>
      </c>
      <c r="Q502" s="142" t="s">
        <v>7557</v>
      </c>
      <c r="R502" s="142" t="s">
        <v>7558</v>
      </c>
      <c r="S502" s="142" t="s">
        <v>7559</v>
      </c>
      <c r="T502" s="142" t="s">
        <v>7560</v>
      </c>
      <c r="U502" s="142" t="s">
        <v>7561</v>
      </c>
      <c r="V502" s="144" t="s">
        <v>7562</v>
      </c>
      <c r="W502" s="142" t="s">
        <v>7563</v>
      </c>
      <c r="X502" s="142" t="s">
        <v>7564</v>
      </c>
      <c r="Y502" s="142" t="s">
        <v>7443</v>
      </c>
      <c r="Z502" s="142" t="s">
        <v>6530</v>
      </c>
      <c r="AA502" s="156"/>
      <c r="AB502" s="156"/>
      <c r="AC502" s="156"/>
      <c r="AD502" s="156"/>
      <c r="AE502" s="156"/>
      <c r="AF502" s="156"/>
      <c r="AG502" s="156"/>
      <c r="AH502" s="156"/>
      <c r="AI502" s="156"/>
      <c r="AJ502" s="156"/>
      <c r="AK502" s="156"/>
      <c r="AL502" s="156"/>
      <c r="AM502" s="156"/>
      <c r="AN502" s="156"/>
      <c r="AO502" s="156"/>
      <c r="AP502" s="156"/>
      <c r="AQ502" s="156"/>
      <c r="AR502" s="156"/>
      <c r="AS502" s="140">
        <f t="shared" si="21"/>
        <v>19</v>
      </c>
      <c r="AT502" s="140">
        <f t="shared" si="22"/>
        <v>20</v>
      </c>
      <c r="AU502" s="156"/>
      <c r="AV502" s="140">
        <f t="shared" si="23"/>
        <v>3.5</v>
      </c>
      <c r="AW502" s="156"/>
      <c r="AX502" s="156"/>
    </row>
    <row r="503" s="209" customFormat="1" customHeight="1" spans="1:50">
      <c r="A503" s="199" t="s">
        <v>7565</v>
      </c>
      <c r="B503" s="199" t="s">
        <v>53</v>
      </c>
      <c r="C503" s="199" t="s">
        <v>7505</v>
      </c>
      <c r="D503" s="199" t="s">
        <v>4448</v>
      </c>
      <c r="E503" s="144" t="s">
        <v>7566</v>
      </c>
      <c r="F503" s="144" t="s">
        <v>6622</v>
      </c>
      <c r="G503" s="144" t="s">
        <v>3621</v>
      </c>
      <c r="H503" s="144" t="s">
        <v>7567</v>
      </c>
      <c r="I503" s="144" t="s">
        <v>7568</v>
      </c>
      <c r="J503" s="144" t="s">
        <v>7569</v>
      </c>
      <c r="K503" s="144" t="s">
        <v>7570</v>
      </c>
      <c r="L503" s="144" t="s">
        <v>7571</v>
      </c>
      <c r="M503" s="144" t="s">
        <v>7572</v>
      </c>
      <c r="N503" s="144" t="s">
        <v>7573</v>
      </c>
      <c r="O503" s="142" t="s">
        <v>7574</v>
      </c>
      <c r="P503" s="144" t="s">
        <v>7575</v>
      </c>
      <c r="Q503" s="142" t="s">
        <v>7436</v>
      </c>
      <c r="R503" s="142" t="s">
        <v>7576</v>
      </c>
      <c r="S503" s="142" t="s">
        <v>7577</v>
      </c>
      <c r="T503" s="142" t="s">
        <v>7578</v>
      </c>
      <c r="U503" s="142" t="s">
        <v>7579</v>
      </c>
      <c r="V503" s="142" t="s">
        <v>7580</v>
      </c>
      <c r="W503" s="142" t="s">
        <v>7581</v>
      </c>
      <c r="X503" s="142" t="s">
        <v>3486</v>
      </c>
      <c r="Y503" s="144" t="s">
        <v>7582</v>
      </c>
      <c r="Z503" s="142" t="s">
        <v>7583</v>
      </c>
      <c r="AA503" s="156"/>
      <c r="AB503" s="156"/>
      <c r="AC503" s="156"/>
      <c r="AD503" s="156"/>
      <c r="AE503" s="156"/>
      <c r="AF503" s="156"/>
      <c r="AG503" s="156"/>
      <c r="AH503" s="156"/>
      <c r="AI503" s="156"/>
      <c r="AJ503" s="156"/>
      <c r="AK503" s="156"/>
      <c r="AL503" s="156"/>
      <c r="AM503" s="156"/>
      <c r="AN503" s="156"/>
      <c r="AO503" s="156"/>
      <c r="AP503" s="156"/>
      <c r="AQ503" s="156"/>
      <c r="AR503" s="156"/>
      <c r="AS503" s="140">
        <f t="shared" si="21"/>
        <v>21</v>
      </c>
      <c r="AT503" s="140">
        <f t="shared" si="22"/>
        <v>22</v>
      </c>
      <c r="AU503" s="156"/>
      <c r="AV503" s="140">
        <f t="shared" si="23"/>
        <v>3</v>
      </c>
      <c r="AW503" s="156"/>
      <c r="AX503" s="156"/>
    </row>
    <row r="504" s="209" customFormat="1" customHeight="1" spans="1:50">
      <c r="A504" s="199" t="s">
        <v>7584</v>
      </c>
      <c r="B504" s="199" t="s">
        <v>53</v>
      </c>
      <c r="C504" s="199" t="s">
        <v>7505</v>
      </c>
      <c r="D504" s="199" t="s">
        <v>4448</v>
      </c>
      <c r="E504" s="142" t="s">
        <v>5037</v>
      </c>
      <c r="F504" s="142" t="s">
        <v>2283</v>
      </c>
      <c r="G504" s="142" t="s">
        <v>7585</v>
      </c>
      <c r="H504" s="142" t="s">
        <v>7586</v>
      </c>
      <c r="I504" s="142" t="s">
        <v>2160</v>
      </c>
      <c r="J504" s="142" t="s">
        <v>7585</v>
      </c>
      <c r="K504" s="142" t="s">
        <v>7587</v>
      </c>
      <c r="L504" s="144" t="s">
        <v>4513</v>
      </c>
      <c r="M504" s="144" t="s">
        <v>5188</v>
      </c>
      <c r="N504" s="144" t="s">
        <v>7588</v>
      </c>
      <c r="O504" s="142" t="s">
        <v>7589</v>
      </c>
      <c r="P504" s="142" t="s">
        <v>7534</v>
      </c>
      <c r="Q504" s="142" t="s">
        <v>7590</v>
      </c>
      <c r="R504" s="142" t="s">
        <v>7591</v>
      </c>
      <c r="S504" s="142" t="s">
        <v>7592</v>
      </c>
      <c r="T504" s="142" t="s">
        <v>2095</v>
      </c>
      <c r="U504" s="144" t="s">
        <v>7593</v>
      </c>
      <c r="V504" s="142" t="s">
        <v>7594</v>
      </c>
      <c r="W504" s="142" t="s">
        <v>6617</v>
      </c>
      <c r="X504" s="142" t="s">
        <v>7595</v>
      </c>
      <c r="Y504" s="142" t="s">
        <v>6964</v>
      </c>
      <c r="Z504" s="142" t="s">
        <v>7330</v>
      </c>
      <c r="AA504" s="156"/>
      <c r="AB504" s="156"/>
      <c r="AC504" s="156"/>
      <c r="AD504" s="156"/>
      <c r="AE504" s="156"/>
      <c r="AF504" s="156"/>
      <c r="AG504" s="156"/>
      <c r="AH504" s="156"/>
      <c r="AI504" s="156"/>
      <c r="AJ504" s="156"/>
      <c r="AK504" s="156"/>
      <c r="AL504" s="156"/>
      <c r="AM504" s="156"/>
      <c r="AN504" s="156"/>
      <c r="AO504" s="156"/>
      <c r="AP504" s="156"/>
      <c r="AQ504" s="156"/>
      <c r="AR504" s="156"/>
      <c r="AS504" s="140">
        <f t="shared" si="21"/>
        <v>3</v>
      </c>
      <c r="AT504" s="140">
        <f t="shared" si="22"/>
        <v>19</v>
      </c>
      <c r="AU504" s="156"/>
      <c r="AV504" s="140">
        <f t="shared" si="23"/>
        <v>0</v>
      </c>
      <c r="AW504" s="156"/>
      <c r="AX504" s="156"/>
    </row>
    <row r="505" s="209" customFormat="1" customHeight="1" spans="1:50">
      <c r="A505" s="199" t="s">
        <v>7596</v>
      </c>
      <c r="B505" s="199" t="s">
        <v>53</v>
      </c>
      <c r="C505" s="199" t="s">
        <v>7505</v>
      </c>
      <c r="D505" s="199" t="s">
        <v>4448</v>
      </c>
      <c r="E505" s="142" t="s">
        <v>7597</v>
      </c>
      <c r="F505" s="144" t="s">
        <v>320</v>
      </c>
      <c r="G505" s="144" t="s">
        <v>2180</v>
      </c>
      <c r="H505" s="142" t="s">
        <v>7598</v>
      </c>
      <c r="I505" s="144" t="s">
        <v>7599</v>
      </c>
      <c r="J505" s="144" t="s">
        <v>7600</v>
      </c>
      <c r="K505" s="144" t="s">
        <v>4172</v>
      </c>
      <c r="L505" s="144" t="s">
        <v>943</v>
      </c>
      <c r="M505" s="144" t="s">
        <v>7601</v>
      </c>
      <c r="N505" s="142" t="s">
        <v>7602</v>
      </c>
      <c r="O505" s="142" t="s">
        <v>7603</v>
      </c>
      <c r="P505" s="142" t="s">
        <v>7604</v>
      </c>
      <c r="Q505" s="142" t="s">
        <v>7605</v>
      </c>
      <c r="R505" s="142" t="s">
        <v>6185</v>
      </c>
      <c r="S505" s="142" t="s">
        <v>7296</v>
      </c>
      <c r="T505" s="142" t="s">
        <v>7606</v>
      </c>
      <c r="U505" s="143" t="s">
        <v>2872</v>
      </c>
      <c r="V505" s="144" t="s">
        <v>7607</v>
      </c>
      <c r="W505" s="142" t="s">
        <v>7608</v>
      </c>
      <c r="X505" s="142" t="s">
        <v>7609</v>
      </c>
      <c r="Y505" s="142" t="s">
        <v>7610</v>
      </c>
      <c r="Z505" s="142" t="s">
        <v>7611</v>
      </c>
      <c r="AA505" s="156"/>
      <c r="AB505" s="156"/>
      <c r="AC505" s="156"/>
      <c r="AD505" s="156"/>
      <c r="AE505" s="156"/>
      <c r="AF505" s="156"/>
      <c r="AG505" s="156"/>
      <c r="AH505" s="156"/>
      <c r="AI505" s="156"/>
      <c r="AJ505" s="156"/>
      <c r="AK505" s="156"/>
      <c r="AL505" s="156"/>
      <c r="AM505" s="156"/>
      <c r="AN505" s="156"/>
      <c r="AO505" s="156"/>
      <c r="AP505" s="156"/>
      <c r="AQ505" s="156"/>
      <c r="AR505" s="156"/>
      <c r="AS505" s="140">
        <f t="shared" si="21"/>
        <v>8</v>
      </c>
      <c r="AT505" s="140">
        <f t="shared" si="22"/>
        <v>13</v>
      </c>
      <c r="AU505" s="156"/>
      <c r="AV505" s="140">
        <f t="shared" si="23"/>
        <v>1.75</v>
      </c>
      <c r="AW505" s="156"/>
      <c r="AX505" s="156"/>
    </row>
    <row r="506" s="209" customFormat="1" customHeight="1" spans="1:50">
      <c r="A506" s="199" t="s">
        <v>7612</v>
      </c>
      <c r="B506" s="199" t="s">
        <v>53</v>
      </c>
      <c r="C506" s="199" t="s">
        <v>7505</v>
      </c>
      <c r="D506" s="199" t="s">
        <v>4425</v>
      </c>
      <c r="E506" s="142" t="s">
        <v>7613</v>
      </c>
      <c r="F506" s="142" t="s">
        <v>7614</v>
      </c>
      <c r="G506" s="142" t="s">
        <v>7615</v>
      </c>
      <c r="H506" s="142" t="s">
        <v>7616</v>
      </c>
      <c r="I506" s="142" t="s">
        <v>7617</v>
      </c>
      <c r="J506" s="142" t="s">
        <v>7389</v>
      </c>
      <c r="K506" s="142" t="s">
        <v>7618</v>
      </c>
      <c r="L506" s="142" t="s">
        <v>7619</v>
      </c>
      <c r="M506" s="142" t="s">
        <v>7620</v>
      </c>
      <c r="N506" s="142" t="s">
        <v>7621</v>
      </c>
      <c r="O506" s="142" t="s">
        <v>7622</v>
      </c>
      <c r="P506" s="142" t="s">
        <v>7623</v>
      </c>
      <c r="Q506" s="142" t="s">
        <v>7624</v>
      </c>
      <c r="R506" s="142" t="s">
        <v>7625</v>
      </c>
      <c r="S506" s="142" t="s">
        <v>7626</v>
      </c>
      <c r="T506" s="142" t="s">
        <v>7627</v>
      </c>
      <c r="U506" s="142" t="s">
        <v>7628</v>
      </c>
      <c r="V506" s="142" t="s">
        <v>7629</v>
      </c>
      <c r="W506" s="142" t="s">
        <v>7630</v>
      </c>
      <c r="X506" s="142" t="s">
        <v>7631</v>
      </c>
      <c r="Y506" s="142" t="s">
        <v>7632</v>
      </c>
      <c r="Z506" s="142" t="s">
        <v>7633</v>
      </c>
      <c r="AA506" s="156"/>
      <c r="AB506" s="156"/>
      <c r="AC506" s="156"/>
      <c r="AD506" s="156"/>
      <c r="AE506" s="156"/>
      <c r="AF506" s="156"/>
      <c r="AG506" s="156"/>
      <c r="AH506" s="156"/>
      <c r="AI506" s="156"/>
      <c r="AJ506" s="156"/>
      <c r="AK506" s="156"/>
      <c r="AL506" s="156"/>
      <c r="AM506" s="156"/>
      <c r="AN506" s="156"/>
      <c r="AO506" s="156"/>
      <c r="AP506" s="156"/>
      <c r="AQ506" s="156"/>
      <c r="AR506" s="156"/>
      <c r="AS506" s="140">
        <f t="shared" si="21"/>
        <v>17</v>
      </c>
      <c r="AT506" s="140">
        <f t="shared" si="22"/>
        <v>18</v>
      </c>
      <c r="AU506" s="156"/>
      <c r="AV506" s="140">
        <f t="shared" si="23"/>
        <v>2.5</v>
      </c>
      <c r="AW506" s="156"/>
      <c r="AX506" s="156"/>
    </row>
    <row r="507" s="209" customFormat="1" customHeight="1" spans="1:50">
      <c r="A507" s="199" t="s">
        <v>7634</v>
      </c>
      <c r="B507" s="199" t="s">
        <v>53</v>
      </c>
      <c r="C507" s="199" t="s">
        <v>7505</v>
      </c>
      <c r="D507" s="199" t="s">
        <v>4448</v>
      </c>
      <c r="E507" s="142" t="s">
        <v>7635</v>
      </c>
      <c r="F507" s="142" t="s">
        <v>7636</v>
      </c>
      <c r="G507" s="142" t="s">
        <v>7637</v>
      </c>
      <c r="H507" s="142" t="s">
        <v>7638</v>
      </c>
      <c r="I507" s="142" t="s">
        <v>7639</v>
      </c>
      <c r="J507" s="142" t="s">
        <v>7640</v>
      </c>
      <c r="K507" s="142" t="s">
        <v>7641</v>
      </c>
      <c r="L507" s="142" t="s">
        <v>7642</v>
      </c>
      <c r="M507" s="142" t="s">
        <v>7643</v>
      </c>
      <c r="N507" s="142" t="s">
        <v>7644</v>
      </c>
      <c r="O507" s="142" t="s">
        <v>7645</v>
      </c>
      <c r="P507" s="142" t="s">
        <v>7646</v>
      </c>
      <c r="Q507" s="142" t="s">
        <v>7647</v>
      </c>
      <c r="R507" s="142" t="s">
        <v>7648</v>
      </c>
      <c r="S507" s="142" t="s">
        <v>7649</v>
      </c>
      <c r="T507" s="142" t="s">
        <v>7650</v>
      </c>
      <c r="U507" s="142" t="s">
        <v>7651</v>
      </c>
      <c r="V507" s="142" t="s">
        <v>7652</v>
      </c>
      <c r="W507" s="142" t="s">
        <v>7653</v>
      </c>
      <c r="X507" s="142" t="s">
        <v>7654</v>
      </c>
      <c r="Y507" s="142" t="s">
        <v>7655</v>
      </c>
      <c r="Z507" s="142" t="s">
        <v>7656</v>
      </c>
      <c r="AA507" s="156"/>
      <c r="AB507" s="156"/>
      <c r="AC507" s="156"/>
      <c r="AD507" s="156"/>
      <c r="AE507" s="156"/>
      <c r="AF507" s="156"/>
      <c r="AG507" s="156"/>
      <c r="AH507" s="156"/>
      <c r="AI507" s="156"/>
      <c r="AJ507" s="156"/>
      <c r="AK507" s="156"/>
      <c r="AL507" s="156"/>
      <c r="AM507" s="156"/>
      <c r="AN507" s="156"/>
      <c r="AO507" s="156"/>
      <c r="AP507" s="156"/>
      <c r="AQ507" s="156"/>
      <c r="AR507" s="156"/>
      <c r="AS507" s="140">
        <f t="shared" si="21"/>
        <v>19</v>
      </c>
      <c r="AT507" s="140">
        <f t="shared" si="22"/>
        <v>21</v>
      </c>
      <c r="AU507" s="156"/>
      <c r="AV507" s="140">
        <f t="shared" si="23"/>
        <v>1.75</v>
      </c>
      <c r="AW507" s="156"/>
      <c r="AX507" s="156"/>
    </row>
    <row r="508" s="209" customFormat="1" customHeight="1" spans="1:50">
      <c r="A508" s="199" t="s">
        <v>7657</v>
      </c>
      <c r="B508" s="199" t="s">
        <v>53</v>
      </c>
      <c r="C508" s="199" t="s">
        <v>7658</v>
      </c>
      <c r="D508" s="199" t="s">
        <v>5349</v>
      </c>
      <c r="E508" s="143" t="s">
        <v>71</v>
      </c>
      <c r="F508" s="142" t="s">
        <v>7659</v>
      </c>
      <c r="G508" s="142" t="s">
        <v>2293</v>
      </c>
      <c r="H508" s="144" t="s">
        <v>7660</v>
      </c>
      <c r="I508" s="142" t="s">
        <v>6260</v>
      </c>
      <c r="J508" s="142" t="s">
        <v>2165</v>
      </c>
      <c r="K508" s="143"/>
      <c r="L508" s="142" t="s">
        <v>7661</v>
      </c>
      <c r="M508" s="142" t="s">
        <v>7662</v>
      </c>
      <c r="N508" s="142" t="s">
        <v>7663</v>
      </c>
      <c r="O508" s="142" t="s">
        <v>6208</v>
      </c>
      <c r="P508" s="142" t="s">
        <v>3263</v>
      </c>
      <c r="Q508" s="142" t="s">
        <v>5175</v>
      </c>
      <c r="R508" s="142" t="s">
        <v>7664</v>
      </c>
      <c r="S508" s="142" t="s">
        <v>7665</v>
      </c>
      <c r="T508" s="142" t="s">
        <v>7666</v>
      </c>
      <c r="U508" s="142" t="s">
        <v>7667</v>
      </c>
      <c r="V508" s="142" t="s">
        <v>7668</v>
      </c>
      <c r="W508" s="142" t="s">
        <v>7669</v>
      </c>
      <c r="X508" s="142" t="s">
        <v>7670</v>
      </c>
      <c r="Y508" s="142" t="s">
        <v>3735</v>
      </c>
      <c r="Z508" s="143"/>
      <c r="AA508" s="156"/>
      <c r="AB508" s="156"/>
      <c r="AC508" s="156"/>
      <c r="AD508" s="156"/>
      <c r="AE508" s="156"/>
      <c r="AF508" s="156"/>
      <c r="AG508" s="156"/>
      <c r="AH508" s="156"/>
      <c r="AI508" s="156"/>
      <c r="AJ508" s="156"/>
      <c r="AK508" s="156"/>
      <c r="AL508" s="156"/>
      <c r="AM508" s="156"/>
      <c r="AN508" s="156"/>
      <c r="AO508" s="156"/>
      <c r="AP508" s="156"/>
      <c r="AQ508" s="156"/>
      <c r="AR508" s="156"/>
      <c r="AS508" s="140">
        <f t="shared" si="21"/>
        <v>18</v>
      </c>
      <c r="AT508" s="140">
        <f t="shared" si="22"/>
        <v>19</v>
      </c>
      <c r="AU508" s="156"/>
      <c r="AV508" s="140">
        <f t="shared" si="23"/>
        <v>1.375</v>
      </c>
      <c r="AW508" s="156"/>
      <c r="AX508" s="156"/>
    </row>
    <row r="509" s="209" customFormat="1" customHeight="1" spans="1:50">
      <c r="A509" s="199" t="s">
        <v>7671</v>
      </c>
      <c r="B509" s="199" t="s">
        <v>53</v>
      </c>
      <c r="C509" s="199" t="s">
        <v>7658</v>
      </c>
      <c r="D509" s="199" t="s">
        <v>378</v>
      </c>
      <c r="E509" s="144" t="s">
        <v>7672</v>
      </c>
      <c r="F509" s="144" t="s">
        <v>2737</v>
      </c>
      <c r="G509" s="144" t="s">
        <v>3009</v>
      </c>
      <c r="H509" s="144" t="s">
        <v>7673</v>
      </c>
      <c r="I509" s="144" t="s">
        <v>6163</v>
      </c>
      <c r="J509" s="144" t="s">
        <v>7674</v>
      </c>
      <c r="K509" s="144" t="s">
        <v>7675</v>
      </c>
      <c r="L509" s="144" t="s">
        <v>3526</v>
      </c>
      <c r="M509" s="144" t="s">
        <v>7676</v>
      </c>
      <c r="N509" s="144" t="s">
        <v>2954</v>
      </c>
      <c r="O509" s="144" t="s">
        <v>7677</v>
      </c>
      <c r="P509" s="144" t="s">
        <v>2211</v>
      </c>
      <c r="Q509" s="144" t="s">
        <v>5980</v>
      </c>
      <c r="R509" s="144" t="s">
        <v>6198</v>
      </c>
      <c r="S509" s="144" t="s">
        <v>7678</v>
      </c>
      <c r="T509" s="144" t="s">
        <v>1970</v>
      </c>
      <c r="U509" s="144" t="s">
        <v>7679</v>
      </c>
      <c r="V509" s="144" t="s">
        <v>2290</v>
      </c>
      <c r="W509" s="144" t="s">
        <v>7680</v>
      </c>
      <c r="X509" s="144" t="s">
        <v>6199</v>
      </c>
      <c r="Y509" s="144" t="s">
        <v>7681</v>
      </c>
      <c r="Z509" s="144" t="s">
        <v>7682</v>
      </c>
      <c r="AA509" s="156"/>
      <c r="AB509" s="156"/>
      <c r="AC509" s="156"/>
      <c r="AD509" s="156"/>
      <c r="AE509" s="156"/>
      <c r="AF509" s="156"/>
      <c r="AG509" s="156"/>
      <c r="AH509" s="156"/>
      <c r="AI509" s="156"/>
      <c r="AJ509" s="156"/>
      <c r="AK509" s="156"/>
      <c r="AL509" s="156"/>
      <c r="AM509" s="156"/>
      <c r="AN509" s="156"/>
      <c r="AO509" s="156"/>
      <c r="AP509" s="156"/>
      <c r="AQ509" s="156"/>
      <c r="AR509" s="156"/>
      <c r="AS509" s="140">
        <f t="shared" si="21"/>
        <v>21</v>
      </c>
      <c r="AT509" s="140">
        <f t="shared" si="22"/>
        <v>22</v>
      </c>
      <c r="AU509" s="156"/>
      <c r="AV509" s="140">
        <f t="shared" si="23"/>
        <v>1.5</v>
      </c>
      <c r="AW509" s="156"/>
      <c r="AX509" s="156"/>
    </row>
    <row r="510" s="209" customFormat="1" customHeight="1" spans="1:50">
      <c r="A510" s="199" t="s">
        <v>7683</v>
      </c>
      <c r="B510" s="199" t="s">
        <v>53</v>
      </c>
      <c r="C510" s="199" t="s">
        <v>7658</v>
      </c>
      <c r="D510" s="199" t="s">
        <v>378</v>
      </c>
      <c r="E510" s="144" t="s">
        <v>7684</v>
      </c>
      <c r="F510" s="144" t="s">
        <v>426</v>
      </c>
      <c r="G510" s="144" t="s">
        <v>833</v>
      </c>
      <c r="H510" s="144" t="s">
        <v>2057</v>
      </c>
      <c r="I510" s="144" t="s">
        <v>7685</v>
      </c>
      <c r="J510" s="144" t="s">
        <v>5485</v>
      </c>
      <c r="K510" s="144" t="s">
        <v>7686</v>
      </c>
      <c r="L510" s="144" t="s">
        <v>4553</v>
      </c>
      <c r="M510" s="144" t="s">
        <v>3345</v>
      </c>
      <c r="N510" s="144" t="s">
        <v>5380</v>
      </c>
      <c r="O510" s="144" t="s">
        <v>913</v>
      </c>
      <c r="P510" s="144" t="s">
        <v>7687</v>
      </c>
      <c r="Q510" s="144" t="s">
        <v>1287</v>
      </c>
      <c r="R510" s="144" t="s">
        <v>3937</v>
      </c>
      <c r="S510" s="144" t="s">
        <v>5375</v>
      </c>
      <c r="T510" s="144" t="s">
        <v>5668</v>
      </c>
      <c r="U510" s="144" t="s">
        <v>4899</v>
      </c>
      <c r="V510" s="144" t="s">
        <v>3241</v>
      </c>
      <c r="W510" s="144" t="s">
        <v>5947</v>
      </c>
      <c r="X510" s="144" t="s">
        <v>7688</v>
      </c>
      <c r="Y510" s="144" t="s">
        <v>1794</v>
      </c>
      <c r="Z510" s="144" t="s">
        <v>7689</v>
      </c>
      <c r="AA510" s="156"/>
      <c r="AB510" s="156"/>
      <c r="AC510" s="156"/>
      <c r="AD510" s="156"/>
      <c r="AE510" s="156"/>
      <c r="AF510" s="156"/>
      <c r="AG510" s="156"/>
      <c r="AH510" s="156"/>
      <c r="AI510" s="156"/>
      <c r="AJ510" s="156"/>
      <c r="AK510" s="156"/>
      <c r="AL510" s="156"/>
      <c r="AM510" s="156"/>
      <c r="AN510" s="156"/>
      <c r="AO510" s="156"/>
      <c r="AP510" s="156"/>
      <c r="AQ510" s="156"/>
      <c r="AR510" s="156"/>
      <c r="AS510" s="140">
        <f t="shared" si="21"/>
        <v>1</v>
      </c>
      <c r="AT510" s="140">
        <f t="shared" si="22"/>
        <v>3</v>
      </c>
      <c r="AU510" s="156"/>
      <c r="AV510" s="140">
        <f t="shared" si="23"/>
        <v>0</v>
      </c>
      <c r="AW510" s="156"/>
      <c r="AX510" s="156"/>
    </row>
    <row r="511" s="209" customFormat="1" customHeight="1" spans="1:50">
      <c r="A511" s="199" t="s">
        <v>7690</v>
      </c>
      <c r="B511" s="199" t="s">
        <v>53</v>
      </c>
      <c r="C511" s="199" t="s">
        <v>7658</v>
      </c>
      <c r="D511" s="199" t="s">
        <v>7691</v>
      </c>
      <c r="E511" s="142" t="s">
        <v>7692</v>
      </c>
      <c r="F511" s="144" t="s">
        <v>5010</v>
      </c>
      <c r="G511" s="144" t="s">
        <v>7693</v>
      </c>
      <c r="H511" s="142" t="s">
        <v>7694</v>
      </c>
      <c r="I511" s="142" t="s">
        <v>7695</v>
      </c>
      <c r="J511" s="142" t="s">
        <v>7696</v>
      </c>
      <c r="K511" s="144" t="s">
        <v>448</v>
      </c>
      <c r="L511" s="144" t="s">
        <v>7697</v>
      </c>
      <c r="M511" s="142" t="s">
        <v>7698</v>
      </c>
      <c r="N511" s="142" t="s">
        <v>7699</v>
      </c>
      <c r="O511" s="142" t="s">
        <v>7700</v>
      </c>
      <c r="P511" s="142" t="s">
        <v>7701</v>
      </c>
      <c r="Q511" s="142" t="s">
        <v>7702</v>
      </c>
      <c r="R511" s="142" t="s">
        <v>7703</v>
      </c>
      <c r="S511" s="142" t="s">
        <v>7704</v>
      </c>
      <c r="T511" s="142" t="s">
        <v>7705</v>
      </c>
      <c r="U511" s="142" t="s">
        <v>7706</v>
      </c>
      <c r="V511" s="155" t="s">
        <v>7707</v>
      </c>
      <c r="W511" s="141"/>
      <c r="X511" s="141"/>
      <c r="Y511" s="141"/>
      <c r="Z511" s="141"/>
      <c r="AA511" s="156"/>
      <c r="AB511" s="156"/>
      <c r="AC511" s="156"/>
      <c r="AD511" s="156"/>
      <c r="AE511" s="156"/>
      <c r="AF511" s="156"/>
      <c r="AG511" s="156"/>
      <c r="AH511" s="156"/>
      <c r="AI511" s="156"/>
      <c r="AJ511" s="156"/>
      <c r="AK511" s="156"/>
      <c r="AL511" s="156"/>
      <c r="AM511" s="156"/>
      <c r="AN511" s="156"/>
      <c r="AO511" s="156"/>
      <c r="AP511" s="156"/>
      <c r="AQ511" s="156"/>
      <c r="AR511" s="156"/>
      <c r="AS511" s="140">
        <f t="shared" si="21"/>
        <v>9</v>
      </c>
      <c r="AT511" s="140">
        <f t="shared" si="22"/>
        <v>13</v>
      </c>
      <c r="AU511" s="156"/>
      <c r="AV511" s="140">
        <f t="shared" si="23"/>
        <v>3.25</v>
      </c>
      <c r="AW511" s="156"/>
      <c r="AX511" s="156"/>
    </row>
    <row r="512" s="209" customFormat="1" customHeight="1" spans="1:50">
      <c r="A512" s="199" t="s">
        <v>7708</v>
      </c>
      <c r="B512" s="199" t="s">
        <v>53</v>
      </c>
      <c r="C512" s="199" t="s">
        <v>7709</v>
      </c>
      <c r="D512" s="199" t="s">
        <v>7710</v>
      </c>
      <c r="E512" s="142" t="s">
        <v>7711</v>
      </c>
      <c r="F512" s="142" t="s">
        <v>7712</v>
      </c>
      <c r="G512" s="142" t="s">
        <v>6937</v>
      </c>
      <c r="H512" s="142" t="s">
        <v>6023</v>
      </c>
      <c r="I512" s="142" t="s">
        <v>7713</v>
      </c>
      <c r="J512" s="142" t="s">
        <v>7714</v>
      </c>
      <c r="K512" s="142" t="s">
        <v>7715</v>
      </c>
      <c r="L512" s="142" t="s">
        <v>7716</v>
      </c>
      <c r="M512" s="142" t="s">
        <v>7717</v>
      </c>
      <c r="N512" s="142" t="s">
        <v>7718</v>
      </c>
      <c r="O512" s="143" t="s">
        <v>5174</v>
      </c>
      <c r="P512" s="142" t="s">
        <v>7719</v>
      </c>
      <c r="Q512" s="142" t="s">
        <v>7720</v>
      </c>
      <c r="R512" s="142" t="s">
        <v>7721</v>
      </c>
      <c r="S512" s="142" t="s">
        <v>7722</v>
      </c>
      <c r="T512" s="142" t="s">
        <v>6337</v>
      </c>
      <c r="U512" s="143" t="s">
        <v>1621</v>
      </c>
      <c r="V512" s="143" t="s">
        <v>7724</v>
      </c>
      <c r="W512" s="142" t="s">
        <v>7725</v>
      </c>
      <c r="X512" s="142" t="s">
        <v>6172</v>
      </c>
      <c r="Y512" s="142" t="s">
        <v>7726</v>
      </c>
      <c r="Z512" s="141"/>
      <c r="AA512" s="156"/>
      <c r="AB512" s="156"/>
      <c r="AC512" s="156"/>
      <c r="AD512" s="156"/>
      <c r="AE512" s="156"/>
      <c r="AF512" s="156"/>
      <c r="AG512" s="156"/>
      <c r="AH512" s="156"/>
      <c r="AI512" s="156"/>
      <c r="AJ512" s="156"/>
      <c r="AK512" s="156"/>
      <c r="AL512" s="156"/>
      <c r="AM512" s="156"/>
      <c r="AN512" s="156"/>
      <c r="AO512" s="156"/>
      <c r="AP512" s="156"/>
      <c r="AQ512" s="156"/>
      <c r="AR512" s="156"/>
      <c r="AS512" s="140">
        <f t="shared" si="21"/>
        <v>1</v>
      </c>
      <c r="AT512" s="140">
        <f t="shared" si="22"/>
        <v>11</v>
      </c>
      <c r="AU512" s="156"/>
      <c r="AV512" s="140">
        <f t="shared" si="23"/>
        <v>0.125</v>
      </c>
      <c r="AW512" s="156"/>
      <c r="AX512" s="156"/>
    </row>
    <row r="513" s="209" customFormat="1" customHeight="1" spans="1:50">
      <c r="A513" s="199" t="s">
        <v>7727</v>
      </c>
      <c r="B513" s="199" t="s">
        <v>53</v>
      </c>
      <c r="C513" s="199" t="s">
        <v>7728</v>
      </c>
      <c r="D513" s="199" t="s">
        <v>115</v>
      </c>
      <c r="E513" s="144" t="s">
        <v>3649</v>
      </c>
      <c r="F513" s="144" t="s">
        <v>7569</v>
      </c>
      <c r="G513" s="144" t="s">
        <v>1817</v>
      </c>
      <c r="H513" s="144" t="s">
        <v>7729</v>
      </c>
      <c r="I513" s="144" t="s">
        <v>556</v>
      </c>
      <c r="J513" s="144" t="s">
        <v>3818</v>
      </c>
      <c r="K513" s="144" t="s">
        <v>7730</v>
      </c>
      <c r="L513" s="144" t="s">
        <v>7731</v>
      </c>
      <c r="M513" s="144" t="s">
        <v>7732</v>
      </c>
      <c r="N513" s="144" t="s">
        <v>7733</v>
      </c>
      <c r="O513" s="144" t="s">
        <v>3363</v>
      </c>
      <c r="P513" s="144" t="s">
        <v>7734</v>
      </c>
      <c r="Q513" s="144" t="s">
        <v>7735</v>
      </c>
      <c r="R513" s="144" t="s">
        <v>1978</v>
      </c>
      <c r="S513" s="144" t="s">
        <v>3510</v>
      </c>
      <c r="T513" s="144" t="s">
        <v>4196</v>
      </c>
      <c r="U513" s="144" t="s">
        <v>7736</v>
      </c>
      <c r="V513" s="144" t="s">
        <v>7738</v>
      </c>
      <c r="W513" s="144" t="s">
        <v>7739</v>
      </c>
      <c r="X513" s="144" t="s">
        <v>7740</v>
      </c>
      <c r="Y513" s="144" t="s">
        <v>3510</v>
      </c>
      <c r="Z513" s="144" t="s">
        <v>7741</v>
      </c>
      <c r="AA513" s="156"/>
      <c r="AB513" s="156"/>
      <c r="AC513" s="156"/>
      <c r="AD513" s="156"/>
      <c r="AE513" s="156"/>
      <c r="AF513" s="156"/>
      <c r="AG513" s="156"/>
      <c r="AH513" s="156"/>
      <c r="AI513" s="156"/>
      <c r="AJ513" s="156"/>
      <c r="AK513" s="156"/>
      <c r="AL513" s="156"/>
      <c r="AM513" s="156"/>
      <c r="AN513" s="156"/>
      <c r="AO513" s="156"/>
      <c r="AP513" s="156"/>
      <c r="AQ513" s="156"/>
      <c r="AR513" s="156"/>
      <c r="AS513" s="140">
        <f t="shared" si="21"/>
        <v>15</v>
      </c>
      <c r="AT513" s="140">
        <f t="shared" si="22"/>
        <v>20</v>
      </c>
      <c r="AU513" s="156"/>
      <c r="AV513" s="140">
        <f t="shared" si="23"/>
        <v>1.75</v>
      </c>
      <c r="AW513" s="156"/>
      <c r="AX513" s="156"/>
    </row>
    <row r="514" s="209" customFormat="1" customHeight="1" spans="1:50">
      <c r="A514" s="199" t="s">
        <v>7742</v>
      </c>
      <c r="B514" s="199" t="s">
        <v>53</v>
      </c>
      <c r="C514" s="199" t="s">
        <v>7743</v>
      </c>
      <c r="D514" s="199" t="s">
        <v>2682</v>
      </c>
      <c r="E514" s="144" t="s">
        <v>3860</v>
      </c>
      <c r="F514" s="155" t="s">
        <v>72</v>
      </c>
      <c r="G514" s="144" t="s">
        <v>419</v>
      </c>
      <c r="H514" s="144" t="s">
        <v>7744</v>
      </c>
      <c r="I514" s="144" t="s">
        <v>406</v>
      </c>
      <c r="J514" s="144" t="s">
        <v>2865</v>
      </c>
      <c r="K514" s="144" t="s">
        <v>7745</v>
      </c>
      <c r="L514" s="144" t="s">
        <v>7746</v>
      </c>
      <c r="M514" s="144" t="s">
        <v>7747</v>
      </c>
      <c r="N514" s="144" t="s">
        <v>7748</v>
      </c>
      <c r="O514" s="144" t="s">
        <v>7749</v>
      </c>
      <c r="P514" s="144" t="s">
        <v>5787</v>
      </c>
      <c r="Q514" s="144" t="s">
        <v>556</v>
      </c>
      <c r="R514" s="144" t="s">
        <v>7740</v>
      </c>
      <c r="S514" s="144" t="s">
        <v>7750</v>
      </c>
      <c r="T514" s="144" t="s">
        <v>5739</v>
      </c>
      <c r="U514" s="144" t="s">
        <v>7751</v>
      </c>
      <c r="V514" s="144" t="s">
        <v>383</v>
      </c>
      <c r="W514" s="144" t="s">
        <v>6633</v>
      </c>
      <c r="X514" s="144" t="s">
        <v>3706</v>
      </c>
      <c r="Y514" s="144" t="s">
        <v>3793</v>
      </c>
      <c r="Z514" s="144" t="s">
        <v>373</v>
      </c>
      <c r="AA514" s="156"/>
      <c r="AB514" s="156"/>
      <c r="AC514" s="156"/>
      <c r="AD514" s="156"/>
      <c r="AE514" s="156"/>
      <c r="AF514" s="156"/>
      <c r="AG514" s="156"/>
      <c r="AH514" s="156"/>
      <c r="AI514" s="156"/>
      <c r="AJ514" s="156"/>
      <c r="AK514" s="156"/>
      <c r="AL514" s="156"/>
      <c r="AM514" s="156"/>
      <c r="AN514" s="156"/>
      <c r="AO514" s="156"/>
      <c r="AP514" s="156"/>
      <c r="AQ514" s="156"/>
      <c r="AR514" s="156"/>
      <c r="AS514" s="140">
        <f t="shared" si="21"/>
        <v>9</v>
      </c>
      <c r="AT514" s="140">
        <f t="shared" si="22"/>
        <v>10</v>
      </c>
      <c r="AU514" s="156"/>
      <c r="AV514" s="140">
        <f t="shared" si="23"/>
        <v>0.5</v>
      </c>
      <c r="AW514" s="156"/>
      <c r="AX514" s="156"/>
    </row>
    <row r="515" s="209" customFormat="1" customHeight="1" spans="1:50">
      <c r="A515" s="199" t="s">
        <v>7752</v>
      </c>
      <c r="B515" s="199" t="s">
        <v>53</v>
      </c>
      <c r="C515" s="199" t="s">
        <v>7743</v>
      </c>
      <c r="D515" s="199" t="s">
        <v>2345</v>
      </c>
      <c r="E515" s="144" t="s">
        <v>7753</v>
      </c>
      <c r="F515" s="144" t="s">
        <v>7065</v>
      </c>
      <c r="G515" s="144" t="s">
        <v>380</v>
      </c>
      <c r="H515" s="144" t="s">
        <v>6191</v>
      </c>
      <c r="I515" s="144" t="s">
        <v>4754</v>
      </c>
      <c r="J515" s="144" t="s">
        <v>7493</v>
      </c>
      <c r="K515" s="144" t="s">
        <v>3818</v>
      </c>
      <c r="L515" s="144" t="s">
        <v>2421</v>
      </c>
      <c r="M515" s="144" t="s">
        <v>3510</v>
      </c>
      <c r="N515" s="144" t="s">
        <v>7754</v>
      </c>
      <c r="O515" s="144" t="s">
        <v>3509</v>
      </c>
      <c r="P515" s="144" t="s">
        <v>7755</v>
      </c>
      <c r="Q515" s="144" t="s">
        <v>3652</v>
      </c>
      <c r="R515" s="144" t="s">
        <v>7756</v>
      </c>
      <c r="S515" s="144" t="s">
        <v>7757</v>
      </c>
      <c r="T515" s="144" t="s">
        <v>1991</v>
      </c>
      <c r="U515" s="144" t="s">
        <v>7758</v>
      </c>
      <c r="V515" s="144" t="s">
        <v>7759</v>
      </c>
      <c r="W515" s="144" t="s">
        <v>70</v>
      </c>
      <c r="X515" s="144" t="s">
        <v>152</v>
      </c>
      <c r="Y515" s="143"/>
      <c r="Z515" s="144" t="s">
        <v>3652</v>
      </c>
      <c r="AA515" s="156"/>
      <c r="AB515" s="156"/>
      <c r="AC515" s="156"/>
      <c r="AD515" s="156"/>
      <c r="AE515" s="156"/>
      <c r="AF515" s="156"/>
      <c r="AG515" s="156"/>
      <c r="AH515" s="156"/>
      <c r="AI515" s="156"/>
      <c r="AJ515" s="156"/>
      <c r="AK515" s="156"/>
      <c r="AL515" s="156"/>
      <c r="AM515" s="156"/>
      <c r="AN515" s="156"/>
      <c r="AO515" s="156"/>
      <c r="AP515" s="156"/>
      <c r="AQ515" s="156"/>
      <c r="AR515" s="156"/>
      <c r="AS515" s="140">
        <f t="shared" ref="AS515:AS578" si="24">COUNTIF(E515:Z515,"*22:*")+COUNTIF(E515:Z515,"*23:*")+COUNTIF(E515:Z515,"*00:*")+COUNTIF(E515:Z515,"*01:*")+COUNTIF(E515:Z515,"*02:*")+COUNTIF(E515:Z515,"*03:*")+COUNTIF(E515:Z515,"*21:*")+COUNTIF(E515:Z515,"*04:*")+COUNTIF(E515:Z515,"*05:*")</f>
        <v>17</v>
      </c>
      <c r="AT515" s="140">
        <f t="shared" ref="AT515:AT578" si="25">COUNTIF(E515:Z515,"*22:*")+COUNTIF(E515:Z515,"*23:*")+COUNTIF(E515:Z515,"*00:*")+COUNTIF(E515:Z515,"*01:*")+COUNTIF(E515:Z515,"*02:*")+COUNTIF(E515:Z515,"*03:*")+COUNTIF(E515:Z515,"*04:*")+COUNTIF(E515:Z515,"*05:*")+COUNTIF(E515:Z515,"*20:*")+COUNTIF(E515:Z515,"*21:*")</f>
        <v>17</v>
      </c>
      <c r="AU515" s="156"/>
      <c r="AV515" s="140">
        <f t="shared" ref="AV515:AV578" si="26">(COUNTIF(E515:Z515,"*22:*")+COUNTIF(E515:Z515,"*23:*")*2+COUNTIF(E515:Z515,"*00:*")*3+COUNTIF(E515:Z515,"*01:*")*4+COUNTIF(E515:Z515,"*02:*")*5+COUNTIF(E515:Z515,"*03:*")*6+COUNTIF(E515:Z515,"*04:*")*7+COUNTIF(E515:Z515,"*05:*")*8)/8</f>
        <v>1.625</v>
      </c>
      <c r="AW515" s="156"/>
      <c r="AX515" s="156"/>
    </row>
    <row r="516" s="209" customFormat="1" customHeight="1" spans="1:50">
      <c r="A516" s="199" t="s">
        <v>7760</v>
      </c>
      <c r="B516" s="199" t="s">
        <v>53</v>
      </c>
      <c r="C516" s="199" t="s">
        <v>7743</v>
      </c>
      <c r="D516" s="199" t="s">
        <v>2409</v>
      </c>
      <c r="E516" s="144" t="s">
        <v>2135</v>
      </c>
      <c r="F516" s="144" t="s">
        <v>1851</v>
      </c>
      <c r="G516" s="144" t="s">
        <v>5045</v>
      </c>
      <c r="H516" s="144" t="s">
        <v>1848</v>
      </c>
      <c r="I516" s="144" t="s">
        <v>7761</v>
      </c>
      <c r="J516" s="144" t="s">
        <v>7762</v>
      </c>
      <c r="K516" s="144" t="s">
        <v>3751</v>
      </c>
      <c r="L516" s="144" t="s">
        <v>7763</v>
      </c>
      <c r="M516" s="144" t="s">
        <v>7764</v>
      </c>
      <c r="N516" s="144" t="s">
        <v>7765</v>
      </c>
      <c r="O516" s="144" t="s">
        <v>4232</v>
      </c>
      <c r="P516" s="144" t="s">
        <v>5722</v>
      </c>
      <c r="Q516" s="144" t="s">
        <v>596</v>
      </c>
      <c r="R516" s="144" t="s">
        <v>7764</v>
      </c>
      <c r="S516" s="144" t="s">
        <v>3297</v>
      </c>
      <c r="T516" s="144" t="s">
        <v>7766</v>
      </c>
      <c r="U516" s="144" t="s">
        <v>7767</v>
      </c>
      <c r="V516" s="144" t="s">
        <v>7768</v>
      </c>
      <c r="W516" s="144" t="s">
        <v>2375</v>
      </c>
      <c r="X516" s="144" t="s">
        <v>7484</v>
      </c>
      <c r="Y516" s="144" t="s">
        <v>7764</v>
      </c>
      <c r="Z516" s="144" t="s">
        <v>3458</v>
      </c>
      <c r="AA516" s="156"/>
      <c r="AB516" s="156"/>
      <c r="AC516" s="156"/>
      <c r="AD516" s="156"/>
      <c r="AE516" s="156"/>
      <c r="AF516" s="156"/>
      <c r="AG516" s="156"/>
      <c r="AH516" s="156"/>
      <c r="AI516" s="156"/>
      <c r="AJ516" s="156"/>
      <c r="AK516" s="156"/>
      <c r="AL516" s="156"/>
      <c r="AM516" s="156"/>
      <c r="AN516" s="156"/>
      <c r="AO516" s="156"/>
      <c r="AP516" s="156"/>
      <c r="AQ516" s="156"/>
      <c r="AR516" s="156"/>
      <c r="AS516" s="140">
        <f t="shared" si="24"/>
        <v>16</v>
      </c>
      <c r="AT516" s="140">
        <f t="shared" si="25"/>
        <v>17</v>
      </c>
      <c r="AU516" s="156"/>
      <c r="AV516" s="140">
        <f t="shared" si="26"/>
        <v>2</v>
      </c>
      <c r="AW516" s="156"/>
      <c r="AX516" s="156"/>
    </row>
    <row r="517" s="209" customFormat="1" customHeight="1" spans="1:50">
      <c r="A517" s="199" t="s">
        <v>7769</v>
      </c>
      <c r="B517" s="199" t="s">
        <v>53</v>
      </c>
      <c r="C517" s="199" t="s">
        <v>7743</v>
      </c>
      <c r="D517" s="199" t="s">
        <v>3214</v>
      </c>
      <c r="E517" s="144" t="s">
        <v>7770</v>
      </c>
      <c r="F517" s="144" t="s">
        <v>7771</v>
      </c>
      <c r="G517" s="144" t="s">
        <v>7772</v>
      </c>
      <c r="H517" s="144" t="s">
        <v>7773</v>
      </c>
      <c r="I517" s="144" t="s">
        <v>7774</v>
      </c>
      <c r="J517" s="144" t="s">
        <v>7775</v>
      </c>
      <c r="K517" s="144" t="s">
        <v>4749</v>
      </c>
      <c r="L517" s="144" t="s">
        <v>7776</v>
      </c>
      <c r="M517" s="144" t="s">
        <v>7777</v>
      </c>
      <c r="N517" s="144" t="s">
        <v>7748</v>
      </c>
      <c r="O517" s="143" t="s">
        <v>7778</v>
      </c>
      <c r="P517" s="143"/>
      <c r="Q517" s="144" t="s">
        <v>7779</v>
      </c>
      <c r="R517" s="144" t="s">
        <v>7780</v>
      </c>
      <c r="S517" s="143" t="s">
        <v>7781</v>
      </c>
      <c r="T517" s="144" t="s">
        <v>7782</v>
      </c>
      <c r="U517" s="144" t="s">
        <v>7783</v>
      </c>
      <c r="V517" s="144" t="s">
        <v>3848</v>
      </c>
      <c r="W517" s="144" t="s">
        <v>7784</v>
      </c>
      <c r="X517" s="144" t="s">
        <v>7785</v>
      </c>
      <c r="Y517" s="144" t="s">
        <v>7786</v>
      </c>
      <c r="Z517" s="144" t="s">
        <v>7787</v>
      </c>
      <c r="AA517" s="156"/>
      <c r="AB517" s="156"/>
      <c r="AC517" s="156"/>
      <c r="AD517" s="156"/>
      <c r="AE517" s="156"/>
      <c r="AF517" s="156"/>
      <c r="AG517" s="156"/>
      <c r="AH517" s="156"/>
      <c r="AI517" s="156"/>
      <c r="AJ517" s="156"/>
      <c r="AK517" s="156"/>
      <c r="AL517" s="156"/>
      <c r="AM517" s="156"/>
      <c r="AN517" s="156"/>
      <c r="AO517" s="156"/>
      <c r="AP517" s="156"/>
      <c r="AQ517" s="156"/>
      <c r="AR517" s="156"/>
      <c r="AS517" s="140">
        <f t="shared" si="24"/>
        <v>5</v>
      </c>
      <c r="AT517" s="140">
        <f t="shared" si="25"/>
        <v>5</v>
      </c>
      <c r="AU517" s="156"/>
      <c r="AV517" s="140">
        <f t="shared" si="26"/>
        <v>0.625</v>
      </c>
      <c r="AW517" s="156"/>
      <c r="AX517" s="156"/>
    </row>
    <row r="518" s="209" customFormat="1" customHeight="1" spans="1:50">
      <c r="A518" s="199" t="s">
        <v>7788</v>
      </c>
      <c r="B518" s="199" t="s">
        <v>53</v>
      </c>
      <c r="C518" s="199" t="s">
        <v>7743</v>
      </c>
      <c r="D518" s="199" t="s">
        <v>2682</v>
      </c>
      <c r="E518" s="144" t="s">
        <v>7789</v>
      </c>
      <c r="F518" s="144" t="s">
        <v>7790</v>
      </c>
      <c r="G518" s="144" t="s">
        <v>7791</v>
      </c>
      <c r="H518" s="144" t="s">
        <v>7792</v>
      </c>
      <c r="I518" s="144" t="s">
        <v>854</v>
      </c>
      <c r="J518" s="144" t="s">
        <v>7793</v>
      </c>
      <c r="K518" s="144" t="s">
        <v>7794</v>
      </c>
      <c r="L518" s="144" t="s">
        <v>7795</v>
      </c>
      <c r="M518" s="144" t="s">
        <v>7796</v>
      </c>
      <c r="N518" s="144" t="s">
        <v>7797</v>
      </c>
      <c r="O518" s="144" t="s">
        <v>7798</v>
      </c>
      <c r="P518" s="144" t="s">
        <v>7799</v>
      </c>
      <c r="Q518" s="144" t="s">
        <v>7800</v>
      </c>
      <c r="R518" s="144" t="s">
        <v>7801</v>
      </c>
      <c r="S518" s="144" t="s">
        <v>7802</v>
      </c>
      <c r="T518" s="144" t="s">
        <v>434</v>
      </c>
      <c r="U518" s="144" t="s">
        <v>5228</v>
      </c>
      <c r="V518" s="144" t="s">
        <v>5227</v>
      </c>
      <c r="W518" s="144" t="s">
        <v>7804</v>
      </c>
      <c r="X518" s="144" t="s">
        <v>7805</v>
      </c>
      <c r="Y518" s="144" t="s">
        <v>7806</v>
      </c>
      <c r="Z518" s="144" t="s">
        <v>7807</v>
      </c>
      <c r="AA518" s="156"/>
      <c r="AB518" s="156"/>
      <c r="AC518" s="156"/>
      <c r="AD518" s="156"/>
      <c r="AE518" s="156"/>
      <c r="AF518" s="156"/>
      <c r="AG518" s="156"/>
      <c r="AH518" s="156"/>
      <c r="AI518" s="156"/>
      <c r="AJ518" s="156"/>
      <c r="AK518" s="156"/>
      <c r="AL518" s="156"/>
      <c r="AM518" s="156"/>
      <c r="AN518" s="156"/>
      <c r="AO518" s="156"/>
      <c r="AP518" s="156"/>
      <c r="AQ518" s="156"/>
      <c r="AR518" s="156"/>
      <c r="AS518" s="140">
        <f t="shared" si="24"/>
        <v>7</v>
      </c>
      <c r="AT518" s="140">
        <f t="shared" si="25"/>
        <v>8</v>
      </c>
      <c r="AU518" s="156"/>
      <c r="AV518" s="140">
        <f t="shared" si="26"/>
        <v>0.125</v>
      </c>
      <c r="AW518" s="156"/>
      <c r="AX518" s="156"/>
    </row>
    <row r="519" s="209" customFormat="1" customHeight="1" spans="1:50">
      <c r="A519" s="199" t="s">
        <v>7808</v>
      </c>
      <c r="B519" s="199" t="s">
        <v>53</v>
      </c>
      <c r="C519" s="199" t="s">
        <v>7743</v>
      </c>
      <c r="D519" s="199" t="s">
        <v>294</v>
      </c>
      <c r="E519" s="144" t="s">
        <v>7809</v>
      </c>
      <c r="F519" s="144" t="s">
        <v>7810</v>
      </c>
      <c r="G519" s="144" t="s">
        <v>7811</v>
      </c>
      <c r="H519" s="144" t="s">
        <v>7812</v>
      </c>
      <c r="I519" s="144" t="s">
        <v>4840</v>
      </c>
      <c r="J519" s="144" t="s">
        <v>7813</v>
      </c>
      <c r="K519" s="144" t="s">
        <v>390</v>
      </c>
      <c r="L519" s="144" t="s">
        <v>1802</v>
      </c>
      <c r="M519" s="144" t="s">
        <v>2138</v>
      </c>
      <c r="N519" s="144" t="s">
        <v>3510</v>
      </c>
      <c r="O519" s="144" t="s">
        <v>2538</v>
      </c>
      <c r="P519" s="144" t="s">
        <v>2773</v>
      </c>
      <c r="Q519" s="144" t="s">
        <v>2138</v>
      </c>
      <c r="R519" s="144" t="s">
        <v>2028</v>
      </c>
      <c r="S519" s="143" t="s">
        <v>7814</v>
      </c>
      <c r="T519" s="144" t="s">
        <v>7815</v>
      </c>
      <c r="U519" s="144" t="s">
        <v>2334</v>
      </c>
      <c r="V519" s="143"/>
      <c r="W519" s="144" t="s">
        <v>2021</v>
      </c>
      <c r="X519" s="144" t="s">
        <v>7816</v>
      </c>
      <c r="Y519" s="144" t="s">
        <v>7817</v>
      </c>
      <c r="Z519" s="144" t="s">
        <v>2773</v>
      </c>
      <c r="AA519" s="156"/>
      <c r="AB519" s="156"/>
      <c r="AC519" s="156"/>
      <c r="AD519" s="156"/>
      <c r="AE519" s="156"/>
      <c r="AF519" s="156"/>
      <c r="AG519" s="156"/>
      <c r="AH519" s="156"/>
      <c r="AI519" s="156"/>
      <c r="AJ519" s="156"/>
      <c r="AK519" s="156"/>
      <c r="AL519" s="156"/>
      <c r="AM519" s="156"/>
      <c r="AN519" s="156"/>
      <c r="AO519" s="156"/>
      <c r="AP519" s="156"/>
      <c r="AQ519" s="156"/>
      <c r="AR519" s="156"/>
      <c r="AS519" s="140">
        <f t="shared" si="24"/>
        <v>21</v>
      </c>
      <c r="AT519" s="140">
        <f t="shared" si="25"/>
        <v>21</v>
      </c>
      <c r="AU519" s="156"/>
      <c r="AV519" s="140">
        <f t="shared" si="26"/>
        <v>0.875</v>
      </c>
      <c r="AW519" s="156"/>
      <c r="AX519" s="156"/>
    </row>
    <row r="520" s="209" customFormat="1" customHeight="1" spans="1:50">
      <c r="A520" s="199" t="s">
        <v>7818</v>
      </c>
      <c r="B520" s="199" t="s">
        <v>53</v>
      </c>
      <c r="C520" s="199" t="s">
        <v>7743</v>
      </c>
      <c r="D520" s="199" t="s">
        <v>2345</v>
      </c>
      <c r="E520" s="144" t="s">
        <v>2774</v>
      </c>
      <c r="F520" s="144" t="s">
        <v>6650</v>
      </c>
      <c r="G520" s="142" t="s">
        <v>7819</v>
      </c>
      <c r="H520" s="144" t="s">
        <v>2354</v>
      </c>
      <c r="I520" s="155" t="s">
        <v>3202</v>
      </c>
      <c r="J520" s="144" t="s">
        <v>7820</v>
      </c>
      <c r="K520" s="144" t="s">
        <v>7821</v>
      </c>
      <c r="L520" s="155" t="s">
        <v>3060</v>
      </c>
      <c r="M520" s="142" t="s">
        <v>7822</v>
      </c>
      <c r="N520" s="144" t="s">
        <v>2456</v>
      </c>
      <c r="O520" s="142" t="s">
        <v>7823</v>
      </c>
      <c r="P520" s="144" t="s">
        <v>7824</v>
      </c>
      <c r="Q520" s="142" t="s">
        <v>7825</v>
      </c>
      <c r="R520" s="144" t="s">
        <v>389</v>
      </c>
      <c r="S520" s="142" t="s">
        <v>7826</v>
      </c>
      <c r="T520" s="142" t="s">
        <v>7827</v>
      </c>
      <c r="U520" s="144" t="s">
        <v>7828</v>
      </c>
      <c r="V520" s="142" t="s">
        <v>2291</v>
      </c>
      <c r="W520" s="144" t="s">
        <v>7829</v>
      </c>
      <c r="X520" s="142" t="s">
        <v>7830</v>
      </c>
      <c r="Y520" s="144" t="s">
        <v>3510</v>
      </c>
      <c r="Z520" s="142" t="s">
        <v>7831</v>
      </c>
      <c r="AA520" s="156"/>
      <c r="AB520" s="156"/>
      <c r="AC520" s="156"/>
      <c r="AD520" s="156"/>
      <c r="AE520" s="156"/>
      <c r="AF520" s="156"/>
      <c r="AG520" s="156"/>
      <c r="AH520" s="156"/>
      <c r="AI520" s="156"/>
      <c r="AJ520" s="156"/>
      <c r="AK520" s="156"/>
      <c r="AL520" s="156"/>
      <c r="AM520" s="156"/>
      <c r="AN520" s="156"/>
      <c r="AO520" s="156"/>
      <c r="AP520" s="156"/>
      <c r="AQ520" s="156"/>
      <c r="AR520" s="156"/>
      <c r="AS520" s="140">
        <f t="shared" si="24"/>
        <v>18</v>
      </c>
      <c r="AT520" s="140">
        <f t="shared" si="25"/>
        <v>18</v>
      </c>
      <c r="AU520" s="156"/>
      <c r="AV520" s="140">
        <f t="shared" si="26"/>
        <v>2.25</v>
      </c>
      <c r="AW520" s="156"/>
      <c r="AX520" s="156"/>
    </row>
    <row r="521" s="209" customFormat="1" customHeight="1" spans="1:50">
      <c r="A521" s="199" t="s">
        <v>7832</v>
      </c>
      <c r="B521" s="199" t="s">
        <v>53</v>
      </c>
      <c r="C521" s="199" t="s">
        <v>7743</v>
      </c>
      <c r="D521" s="199" t="s">
        <v>2735</v>
      </c>
      <c r="E521" s="144" t="s">
        <v>7833</v>
      </c>
      <c r="F521" s="144" t="s">
        <v>7834</v>
      </c>
      <c r="G521" s="144" t="s">
        <v>7835</v>
      </c>
      <c r="H521" s="144" t="s">
        <v>7836</v>
      </c>
      <c r="I521" s="144" t="s">
        <v>7837</v>
      </c>
      <c r="J521" s="144" t="s">
        <v>7838</v>
      </c>
      <c r="K521" s="143" t="s">
        <v>134</v>
      </c>
      <c r="L521" s="144" t="s">
        <v>4818</v>
      </c>
      <c r="M521" s="144" t="s">
        <v>5965</v>
      </c>
      <c r="N521" s="144" t="s">
        <v>7839</v>
      </c>
      <c r="O521" s="144" t="s">
        <v>7840</v>
      </c>
      <c r="P521" s="142" t="s">
        <v>6267</v>
      </c>
      <c r="Q521" s="144" t="s">
        <v>5025</v>
      </c>
      <c r="R521" s="144" t="s">
        <v>7841</v>
      </c>
      <c r="S521" s="144" t="s">
        <v>389</v>
      </c>
      <c r="T521" s="144" t="s">
        <v>7841</v>
      </c>
      <c r="U521" s="144" t="s">
        <v>7842</v>
      </c>
      <c r="V521" s="143"/>
      <c r="W521" s="144" t="s">
        <v>4752</v>
      </c>
      <c r="X521" s="144" t="s">
        <v>3668</v>
      </c>
      <c r="Y521" s="144" t="s">
        <v>7843</v>
      </c>
      <c r="Z521" s="144" t="s">
        <v>6966</v>
      </c>
      <c r="AA521" s="156"/>
      <c r="AB521" s="156"/>
      <c r="AC521" s="156"/>
      <c r="AD521" s="156"/>
      <c r="AE521" s="156"/>
      <c r="AF521" s="156"/>
      <c r="AG521" s="156"/>
      <c r="AH521" s="156"/>
      <c r="AI521" s="156"/>
      <c r="AJ521" s="156"/>
      <c r="AK521" s="156"/>
      <c r="AL521" s="156"/>
      <c r="AM521" s="156"/>
      <c r="AN521" s="156"/>
      <c r="AO521" s="156"/>
      <c r="AP521" s="156"/>
      <c r="AQ521" s="156"/>
      <c r="AR521" s="156"/>
      <c r="AS521" s="140">
        <f t="shared" si="24"/>
        <v>19</v>
      </c>
      <c r="AT521" s="140">
        <f t="shared" si="25"/>
        <v>20</v>
      </c>
      <c r="AU521" s="156"/>
      <c r="AV521" s="140">
        <f t="shared" si="26"/>
        <v>2.25</v>
      </c>
      <c r="AW521" s="156"/>
      <c r="AX521" s="156"/>
    </row>
    <row r="522" s="209" customFormat="1" customHeight="1" spans="1:50">
      <c r="A522" s="199" t="s">
        <v>7844</v>
      </c>
      <c r="B522" s="199" t="s">
        <v>53</v>
      </c>
      <c r="C522" s="199" t="s">
        <v>7743</v>
      </c>
      <c r="D522" s="199" t="s">
        <v>162</v>
      </c>
      <c r="E522" s="144" t="s">
        <v>2143</v>
      </c>
      <c r="F522" s="144" t="s">
        <v>7686</v>
      </c>
      <c r="G522" s="144" t="s">
        <v>858</v>
      </c>
      <c r="H522" s="144" t="s">
        <v>1017</v>
      </c>
      <c r="I522" s="144" t="s">
        <v>3914</v>
      </c>
      <c r="J522" s="144" t="s">
        <v>322</v>
      </c>
      <c r="K522" s="144" t="s">
        <v>5838</v>
      </c>
      <c r="L522" s="142" t="s">
        <v>7263</v>
      </c>
      <c r="M522" s="144" t="s">
        <v>277</v>
      </c>
      <c r="N522" s="144" t="s">
        <v>7845</v>
      </c>
      <c r="O522" s="144" t="s">
        <v>7838</v>
      </c>
      <c r="P522" s="144" t="s">
        <v>7772</v>
      </c>
      <c r="Q522" s="144" t="s">
        <v>7846</v>
      </c>
      <c r="R522" s="144" t="s">
        <v>1865</v>
      </c>
      <c r="S522" s="144" t="s">
        <v>164</v>
      </c>
      <c r="T522" s="144" t="s">
        <v>7847</v>
      </c>
      <c r="U522" s="143"/>
      <c r="V522" s="143"/>
      <c r="W522" s="144" t="s">
        <v>1993</v>
      </c>
      <c r="X522" s="144" t="s">
        <v>1463</v>
      </c>
      <c r="Y522" s="143" t="s">
        <v>7848</v>
      </c>
      <c r="Z522" s="144" t="s">
        <v>7849</v>
      </c>
      <c r="AA522" s="156"/>
      <c r="AB522" s="156"/>
      <c r="AC522" s="156"/>
      <c r="AD522" s="156"/>
      <c r="AE522" s="156"/>
      <c r="AF522" s="156"/>
      <c r="AG522" s="156"/>
      <c r="AH522" s="156"/>
      <c r="AI522" s="156"/>
      <c r="AJ522" s="156"/>
      <c r="AK522" s="156"/>
      <c r="AL522" s="156"/>
      <c r="AM522" s="156"/>
      <c r="AN522" s="156"/>
      <c r="AO522" s="156"/>
      <c r="AP522" s="156"/>
      <c r="AQ522" s="156"/>
      <c r="AR522" s="156"/>
      <c r="AS522" s="140">
        <f t="shared" si="24"/>
        <v>5</v>
      </c>
      <c r="AT522" s="140">
        <f t="shared" si="25"/>
        <v>7</v>
      </c>
      <c r="AU522" s="156"/>
      <c r="AV522" s="140">
        <f t="shared" si="26"/>
        <v>0.625</v>
      </c>
      <c r="AW522" s="156"/>
      <c r="AX522" s="156"/>
    </row>
    <row r="523" s="209" customFormat="1" customHeight="1" spans="1:50">
      <c r="A523" s="199" t="s">
        <v>7850</v>
      </c>
      <c r="B523" s="199" t="s">
        <v>53</v>
      </c>
      <c r="C523" s="199" t="s">
        <v>7743</v>
      </c>
      <c r="D523" s="199" t="s">
        <v>294</v>
      </c>
      <c r="E523" s="144" t="s">
        <v>865</v>
      </c>
      <c r="F523" s="144" t="s">
        <v>702</v>
      </c>
      <c r="G523" s="144" t="s">
        <v>777</v>
      </c>
      <c r="H523" s="144" t="s">
        <v>4199</v>
      </c>
      <c r="I523" s="144" t="s">
        <v>7851</v>
      </c>
      <c r="J523" s="144" t="s">
        <v>1812</v>
      </c>
      <c r="K523" s="143" t="s">
        <v>3763</v>
      </c>
      <c r="L523" s="144" t="s">
        <v>3910</v>
      </c>
      <c r="M523" s="144" t="s">
        <v>7756</v>
      </c>
      <c r="N523" s="144" t="s">
        <v>1866</v>
      </c>
      <c r="O523" s="144" t="s">
        <v>7852</v>
      </c>
      <c r="P523" s="143" t="s">
        <v>2399</v>
      </c>
      <c r="Q523" s="144" t="s">
        <v>7853</v>
      </c>
      <c r="R523" s="144" t="s">
        <v>5372</v>
      </c>
      <c r="S523" s="144" t="s">
        <v>5722</v>
      </c>
      <c r="T523" s="144" t="s">
        <v>7854</v>
      </c>
      <c r="U523" s="144" t="s">
        <v>1857</v>
      </c>
      <c r="V523" s="144" t="s">
        <v>6191</v>
      </c>
      <c r="W523" s="144" t="s">
        <v>1866</v>
      </c>
      <c r="X523" s="144" t="s">
        <v>5733</v>
      </c>
      <c r="Y523" s="144" t="s">
        <v>7856</v>
      </c>
      <c r="Z523" s="155" t="s">
        <v>2853</v>
      </c>
      <c r="AA523" s="156"/>
      <c r="AB523" s="156"/>
      <c r="AC523" s="156"/>
      <c r="AD523" s="156"/>
      <c r="AE523" s="156"/>
      <c r="AF523" s="156"/>
      <c r="AG523" s="156"/>
      <c r="AH523" s="156"/>
      <c r="AI523" s="156"/>
      <c r="AJ523" s="156"/>
      <c r="AK523" s="156"/>
      <c r="AL523" s="156"/>
      <c r="AM523" s="156"/>
      <c r="AN523" s="156"/>
      <c r="AO523" s="156"/>
      <c r="AP523" s="156"/>
      <c r="AQ523" s="156"/>
      <c r="AR523" s="156"/>
      <c r="AS523" s="140">
        <f t="shared" si="24"/>
        <v>8</v>
      </c>
      <c r="AT523" s="140">
        <f t="shared" si="25"/>
        <v>8</v>
      </c>
      <c r="AU523" s="156"/>
      <c r="AV523" s="140">
        <f t="shared" si="26"/>
        <v>1</v>
      </c>
      <c r="AW523" s="156"/>
      <c r="AX523" s="156"/>
    </row>
    <row r="524" s="209" customFormat="1" customHeight="1" spans="1:50">
      <c r="A524" s="199" t="s">
        <v>7857</v>
      </c>
      <c r="B524" s="199" t="s">
        <v>53</v>
      </c>
      <c r="C524" s="199" t="s">
        <v>7858</v>
      </c>
      <c r="D524" s="199" t="s">
        <v>5573</v>
      </c>
      <c r="E524" s="144" t="s">
        <v>2062</v>
      </c>
      <c r="F524" s="144" t="s">
        <v>4979</v>
      </c>
      <c r="G524" s="144" t="s">
        <v>1777</v>
      </c>
      <c r="H524" s="143" t="s">
        <v>5445</v>
      </c>
      <c r="I524" s="144" t="s">
        <v>1910</v>
      </c>
      <c r="J524" s="144" t="s">
        <v>3709</v>
      </c>
      <c r="K524" s="144" t="s">
        <v>7859</v>
      </c>
      <c r="L524" s="144" t="s">
        <v>5472</v>
      </c>
      <c r="M524" s="144" t="s">
        <v>7860</v>
      </c>
      <c r="N524" s="144" t="s">
        <v>7861</v>
      </c>
      <c r="O524" s="144" t="s">
        <v>5433</v>
      </c>
      <c r="P524" s="144" t="s">
        <v>1182</v>
      </c>
      <c r="Q524" s="144" t="s">
        <v>7754</v>
      </c>
      <c r="R524" s="144" t="s">
        <v>727</v>
      </c>
      <c r="S524" s="143" t="s">
        <v>7862</v>
      </c>
      <c r="T524" s="144" t="s">
        <v>395</v>
      </c>
      <c r="U524" s="144" t="s">
        <v>396</v>
      </c>
      <c r="V524" s="144" t="s">
        <v>1814</v>
      </c>
      <c r="W524" s="144" t="s">
        <v>3594</v>
      </c>
      <c r="X524" s="144" t="s">
        <v>2863</v>
      </c>
      <c r="Y524" s="144" t="s">
        <v>3344</v>
      </c>
      <c r="Z524" s="141"/>
      <c r="AA524" s="156"/>
      <c r="AB524" s="156"/>
      <c r="AC524" s="156"/>
      <c r="AD524" s="156"/>
      <c r="AE524" s="156"/>
      <c r="AF524" s="156"/>
      <c r="AG524" s="156"/>
      <c r="AH524" s="156"/>
      <c r="AI524" s="156"/>
      <c r="AJ524" s="156"/>
      <c r="AK524" s="156"/>
      <c r="AL524" s="156"/>
      <c r="AM524" s="156"/>
      <c r="AN524" s="156"/>
      <c r="AO524" s="156"/>
      <c r="AP524" s="156"/>
      <c r="AQ524" s="156"/>
      <c r="AR524" s="156"/>
      <c r="AS524" s="140">
        <f t="shared" si="24"/>
        <v>4</v>
      </c>
      <c r="AT524" s="140">
        <f t="shared" si="25"/>
        <v>5</v>
      </c>
      <c r="AU524" s="156"/>
      <c r="AV524" s="140">
        <f t="shared" si="26"/>
        <v>0.625</v>
      </c>
      <c r="AW524" s="156"/>
      <c r="AX524" s="156"/>
    </row>
    <row r="525" s="209" customFormat="1" customHeight="1" spans="1:50">
      <c r="A525" s="199" t="s">
        <v>7863</v>
      </c>
      <c r="B525" s="199" t="s">
        <v>53</v>
      </c>
      <c r="C525" s="199" t="s">
        <v>7858</v>
      </c>
      <c r="D525" s="199" t="s">
        <v>378</v>
      </c>
      <c r="E525" s="144" t="s">
        <v>1284</v>
      </c>
      <c r="F525" s="143"/>
      <c r="G525" s="143"/>
      <c r="H525" s="144" t="s">
        <v>3018</v>
      </c>
      <c r="I525" s="144" t="s">
        <v>7864</v>
      </c>
      <c r="J525" s="144" t="s">
        <v>7865</v>
      </c>
      <c r="K525" s="144" t="s">
        <v>7754</v>
      </c>
      <c r="L525" s="143"/>
      <c r="M525" s="143" t="s">
        <v>3454</v>
      </c>
      <c r="N525" s="144" t="s">
        <v>4528</v>
      </c>
      <c r="O525" s="144" t="s">
        <v>1970</v>
      </c>
      <c r="P525" s="144" t="s">
        <v>1792</v>
      </c>
      <c r="Q525" s="144" t="s">
        <v>4110</v>
      </c>
      <c r="R525" s="143" t="s">
        <v>7866</v>
      </c>
      <c r="S525" s="144" t="s">
        <v>781</v>
      </c>
      <c r="T525" s="144" t="s">
        <v>7753</v>
      </c>
      <c r="U525" s="144" t="s">
        <v>1017</v>
      </c>
      <c r="V525" s="144" t="s">
        <v>2058</v>
      </c>
      <c r="W525" s="144" t="s">
        <v>99</v>
      </c>
      <c r="X525" s="143" t="s">
        <v>3362</v>
      </c>
      <c r="Y525" s="144" t="s">
        <v>3820</v>
      </c>
      <c r="Z525" s="143" t="s">
        <v>7867</v>
      </c>
      <c r="AA525" s="156"/>
      <c r="AB525" s="156"/>
      <c r="AC525" s="156"/>
      <c r="AD525" s="156"/>
      <c r="AE525" s="156"/>
      <c r="AF525" s="156"/>
      <c r="AG525" s="156"/>
      <c r="AH525" s="156"/>
      <c r="AI525" s="156"/>
      <c r="AJ525" s="156"/>
      <c r="AK525" s="156"/>
      <c r="AL525" s="156"/>
      <c r="AM525" s="156"/>
      <c r="AN525" s="156"/>
      <c r="AO525" s="156"/>
      <c r="AP525" s="156"/>
      <c r="AQ525" s="156"/>
      <c r="AR525" s="156"/>
      <c r="AS525" s="140">
        <f t="shared" si="24"/>
        <v>9</v>
      </c>
      <c r="AT525" s="140">
        <f t="shared" si="25"/>
        <v>11</v>
      </c>
      <c r="AU525" s="156"/>
      <c r="AV525" s="140">
        <f t="shared" si="26"/>
        <v>0.625</v>
      </c>
      <c r="AW525" s="156"/>
      <c r="AX525" s="156"/>
    </row>
    <row r="526" s="209" customFormat="1" customHeight="1" spans="1:50">
      <c r="A526" s="199" t="s">
        <v>7868</v>
      </c>
      <c r="B526" s="199" t="s">
        <v>53</v>
      </c>
      <c r="C526" s="199" t="s">
        <v>7869</v>
      </c>
      <c r="D526" s="199" t="s">
        <v>5573</v>
      </c>
      <c r="E526" s="144" t="s">
        <v>1612</v>
      </c>
      <c r="F526" s="144" t="s">
        <v>7870</v>
      </c>
      <c r="G526" s="143" t="s">
        <v>167</v>
      </c>
      <c r="H526" s="144" t="s">
        <v>656</v>
      </c>
      <c r="I526" s="144" t="s">
        <v>490</v>
      </c>
      <c r="J526" s="144" t="s">
        <v>1474</v>
      </c>
      <c r="K526" s="144" t="s">
        <v>648</v>
      </c>
      <c r="L526" s="144" t="s">
        <v>1895</v>
      </c>
      <c r="M526" s="143"/>
      <c r="N526" s="143"/>
      <c r="O526" s="143" t="s">
        <v>3997</v>
      </c>
      <c r="P526" s="143"/>
      <c r="Q526" s="144" t="s">
        <v>1878</v>
      </c>
      <c r="R526" s="144" t="s">
        <v>4015</v>
      </c>
      <c r="S526" s="144" t="s">
        <v>692</v>
      </c>
      <c r="T526" s="144" t="s">
        <v>3704</v>
      </c>
      <c r="U526" s="144" t="s">
        <v>7871</v>
      </c>
      <c r="V526" s="144" t="s">
        <v>3357</v>
      </c>
      <c r="W526" s="144" t="s">
        <v>3805</v>
      </c>
      <c r="X526" s="144" t="s">
        <v>170</v>
      </c>
      <c r="Y526" s="144" t="s">
        <v>858</v>
      </c>
      <c r="Z526" s="155" t="s">
        <v>3999</v>
      </c>
      <c r="AA526" s="156"/>
      <c r="AB526" s="156"/>
      <c r="AC526" s="156"/>
      <c r="AD526" s="156"/>
      <c r="AE526" s="156"/>
      <c r="AF526" s="156"/>
      <c r="AG526" s="156"/>
      <c r="AH526" s="156"/>
      <c r="AI526" s="156"/>
      <c r="AJ526" s="156"/>
      <c r="AK526" s="156"/>
      <c r="AL526" s="156"/>
      <c r="AM526" s="156"/>
      <c r="AN526" s="156"/>
      <c r="AO526" s="156"/>
      <c r="AP526" s="156"/>
      <c r="AQ526" s="156"/>
      <c r="AR526" s="156"/>
      <c r="AS526" s="140">
        <f t="shared" si="24"/>
        <v>1</v>
      </c>
      <c r="AT526" s="140">
        <f t="shared" si="25"/>
        <v>1</v>
      </c>
      <c r="AU526" s="156"/>
      <c r="AV526" s="140">
        <f t="shared" si="26"/>
        <v>0</v>
      </c>
      <c r="AW526" s="156"/>
      <c r="AX526" s="156"/>
    </row>
    <row r="527" s="209" customFormat="1" customHeight="1" spans="1:50">
      <c r="A527" s="199" t="s">
        <v>7872</v>
      </c>
      <c r="B527" s="199" t="s">
        <v>53</v>
      </c>
      <c r="C527" s="199" t="s">
        <v>7869</v>
      </c>
      <c r="D527" s="199" t="s">
        <v>5573</v>
      </c>
      <c r="E527" s="144"/>
      <c r="F527" s="144"/>
      <c r="G527" s="144"/>
      <c r="H527" s="144"/>
      <c r="I527" s="144"/>
      <c r="J527" s="144"/>
      <c r="K527" s="144"/>
      <c r="L527" s="144"/>
      <c r="M527" s="144"/>
      <c r="N527" s="144"/>
      <c r="O527" s="144"/>
      <c r="P527" s="144"/>
      <c r="Q527" s="144"/>
      <c r="R527" s="144"/>
      <c r="S527" s="144"/>
      <c r="T527" s="144"/>
      <c r="U527" s="144"/>
      <c r="V527" s="144"/>
      <c r="W527" s="155" t="s">
        <v>3608</v>
      </c>
      <c r="X527" s="144" t="s">
        <v>7873</v>
      </c>
      <c r="Y527" s="144" t="s">
        <v>1799</v>
      </c>
      <c r="Z527" s="144" t="s">
        <v>7874</v>
      </c>
      <c r="AA527" s="156"/>
      <c r="AB527" s="156"/>
      <c r="AC527" s="156"/>
      <c r="AD527" s="156"/>
      <c r="AE527" s="156"/>
      <c r="AF527" s="156"/>
      <c r="AG527" s="156"/>
      <c r="AH527" s="156"/>
      <c r="AI527" s="156"/>
      <c r="AJ527" s="156"/>
      <c r="AK527" s="156"/>
      <c r="AL527" s="156"/>
      <c r="AM527" s="156"/>
      <c r="AN527" s="156"/>
      <c r="AO527" s="156"/>
      <c r="AP527" s="156"/>
      <c r="AQ527" s="156"/>
      <c r="AR527" s="156"/>
      <c r="AS527" s="140">
        <f t="shared" si="24"/>
        <v>0</v>
      </c>
      <c r="AT527" s="140">
        <f t="shared" si="25"/>
        <v>0</v>
      </c>
      <c r="AU527" s="156"/>
      <c r="AV527" s="140">
        <f t="shared" si="26"/>
        <v>0</v>
      </c>
      <c r="AW527" s="156"/>
      <c r="AX527" s="156"/>
    </row>
    <row r="528" s="209" customFormat="1" customHeight="1" spans="1:50">
      <c r="A528" s="199" t="s">
        <v>7875</v>
      </c>
      <c r="B528" s="199" t="s">
        <v>53</v>
      </c>
      <c r="C528" s="199" t="s">
        <v>7869</v>
      </c>
      <c r="D528" s="199" t="s">
        <v>5573</v>
      </c>
      <c r="E528" s="144" t="s">
        <v>6422</v>
      </c>
      <c r="F528" s="144" t="s">
        <v>7876</v>
      </c>
      <c r="G528" s="144" t="s">
        <v>4172</v>
      </c>
      <c r="H528" s="144" t="s">
        <v>6420</v>
      </c>
      <c r="I528" s="144" t="s">
        <v>6421</v>
      </c>
      <c r="J528" s="144" t="s">
        <v>7877</v>
      </c>
      <c r="K528" s="144" t="s">
        <v>5410</v>
      </c>
      <c r="L528" s="144" t="s">
        <v>7877</v>
      </c>
      <c r="M528" s="144" t="s">
        <v>6420</v>
      </c>
      <c r="N528" s="144" t="s">
        <v>3988</v>
      </c>
      <c r="O528" s="143" t="s">
        <v>7878</v>
      </c>
      <c r="P528" s="143"/>
      <c r="Q528" s="143" t="s">
        <v>7879</v>
      </c>
      <c r="R528" s="144" t="s">
        <v>4167</v>
      </c>
      <c r="S528" s="144"/>
      <c r="T528" s="144"/>
      <c r="U528" s="144"/>
      <c r="V528" s="144"/>
      <c r="W528" s="144"/>
      <c r="X528" s="144"/>
      <c r="Y528" s="144"/>
      <c r="Z528" s="144"/>
      <c r="AA528" s="156"/>
      <c r="AB528" s="156"/>
      <c r="AC528" s="156"/>
      <c r="AD528" s="156"/>
      <c r="AE528" s="156"/>
      <c r="AF528" s="156"/>
      <c r="AG528" s="156"/>
      <c r="AH528" s="156"/>
      <c r="AI528" s="156"/>
      <c r="AJ528" s="156"/>
      <c r="AK528" s="156"/>
      <c r="AL528" s="156"/>
      <c r="AM528" s="156"/>
      <c r="AN528" s="156"/>
      <c r="AO528" s="156"/>
      <c r="AP528" s="156"/>
      <c r="AQ528" s="156"/>
      <c r="AR528" s="156"/>
      <c r="AS528" s="140">
        <f t="shared" si="24"/>
        <v>0</v>
      </c>
      <c r="AT528" s="140">
        <f t="shared" si="25"/>
        <v>0</v>
      </c>
      <c r="AU528" s="156"/>
      <c r="AV528" s="140">
        <f t="shared" si="26"/>
        <v>0</v>
      </c>
      <c r="AW528" s="156"/>
      <c r="AX528" s="156"/>
    </row>
    <row r="529" s="209" customFormat="1" customHeight="1" spans="1:50">
      <c r="A529" s="199" t="s">
        <v>7880</v>
      </c>
      <c r="B529" s="199" t="s">
        <v>53</v>
      </c>
      <c r="C529" s="199" t="s">
        <v>7881</v>
      </c>
      <c r="D529" s="199" t="s">
        <v>7882</v>
      </c>
      <c r="E529" s="144" t="s">
        <v>5402</v>
      </c>
      <c r="F529" s="143" t="s">
        <v>7883</v>
      </c>
      <c r="G529" s="143"/>
      <c r="H529" s="143"/>
      <c r="I529" s="144" t="s">
        <v>1876</v>
      </c>
      <c r="J529" s="144" t="s">
        <v>7846</v>
      </c>
      <c r="K529" s="144" t="s">
        <v>1896</v>
      </c>
      <c r="L529" s="144" t="s">
        <v>4640</v>
      </c>
      <c r="M529" s="144" t="s">
        <v>7884</v>
      </c>
      <c r="N529" s="144" t="s">
        <v>1463</v>
      </c>
      <c r="O529" s="144" t="s">
        <v>7885</v>
      </c>
      <c r="P529" s="144" t="s">
        <v>7886</v>
      </c>
      <c r="Q529" s="144" t="s">
        <v>7887</v>
      </c>
      <c r="R529" s="144" t="s">
        <v>7888</v>
      </c>
      <c r="S529" s="144" t="s">
        <v>7889</v>
      </c>
      <c r="T529" s="144" t="s">
        <v>1892</v>
      </c>
      <c r="U529" s="144" t="s">
        <v>7871</v>
      </c>
      <c r="V529" s="144" t="s">
        <v>7891</v>
      </c>
      <c r="W529" s="144" t="s">
        <v>7892</v>
      </c>
      <c r="X529" s="144" t="s">
        <v>7893</v>
      </c>
      <c r="Y529" s="144" t="s">
        <v>7894</v>
      </c>
      <c r="Z529" s="144" t="s">
        <v>6365</v>
      </c>
      <c r="AA529" s="156"/>
      <c r="AB529" s="156"/>
      <c r="AC529" s="156"/>
      <c r="AD529" s="156"/>
      <c r="AE529" s="156"/>
      <c r="AF529" s="156"/>
      <c r="AG529" s="156"/>
      <c r="AH529" s="156"/>
      <c r="AI529" s="156"/>
      <c r="AJ529" s="156"/>
      <c r="AK529" s="156"/>
      <c r="AL529" s="156"/>
      <c r="AM529" s="156"/>
      <c r="AN529" s="156"/>
      <c r="AO529" s="156"/>
      <c r="AP529" s="156"/>
      <c r="AQ529" s="156"/>
      <c r="AR529" s="156"/>
      <c r="AS529" s="140">
        <f t="shared" si="24"/>
        <v>3</v>
      </c>
      <c r="AT529" s="140">
        <f t="shared" si="25"/>
        <v>5</v>
      </c>
      <c r="AU529" s="156"/>
      <c r="AV529" s="140">
        <f t="shared" si="26"/>
        <v>0.25</v>
      </c>
      <c r="AW529" s="156"/>
      <c r="AX529" s="156"/>
    </row>
    <row r="530" s="209" customFormat="1" customHeight="1" spans="1:50">
      <c r="A530" s="199" t="s">
        <v>7895</v>
      </c>
      <c r="B530" s="199" t="s">
        <v>53</v>
      </c>
      <c r="C530" s="199" t="s">
        <v>7881</v>
      </c>
      <c r="D530" s="199" t="s">
        <v>7896</v>
      </c>
      <c r="E530" s="144" t="s">
        <v>4909</v>
      </c>
      <c r="F530" s="144" t="s">
        <v>7897</v>
      </c>
      <c r="G530" s="144" t="s">
        <v>490</v>
      </c>
      <c r="H530" s="144" t="s">
        <v>7898</v>
      </c>
      <c r="I530" s="144" t="s">
        <v>7899</v>
      </c>
      <c r="J530" s="144" t="s">
        <v>7900</v>
      </c>
      <c r="K530" s="144" t="s">
        <v>5207</v>
      </c>
      <c r="L530" s="144" t="s">
        <v>7687</v>
      </c>
      <c r="M530" s="144" t="s">
        <v>172</v>
      </c>
      <c r="N530" s="144" t="s">
        <v>490</v>
      </c>
      <c r="O530" s="144" t="s">
        <v>170</v>
      </c>
      <c r="P530" s="143" t="s">
        <v>7879</v>
      </c>
      <c r="Q530" s="144" t="s">
        <v>7901</v>
      </c>
      <c r="R530" s="143" t="s">
        <v>4040</v>
      </c>
      <c r="S530" s="144" t="s">
        <v>7902</v>
      </c>
      <c r="T530" s="144" t="s">
        <v>658</v>
      </c>
      <c r="U530" s="144" t="s">
        <v>1017</v>
      </c>
      <c r="V530" s="143" t="s">
        <v>72</v>
      </c>
      <c r="W530" s="144" t="s">
        <v>788</v>
      </c>
      <c r="X530" s="144" t="s">
        <v>883</v>
      </c>
      <c r="Y530" s="144" t="s">
        <v>7898</v>
      </c>
      <c r="Z530" s="144" t="s">
        <v>7904</v>
      </c>
      <c r="AA530" s="156"/>
      <c r="AB530" s="156"/>
      <c r="AC530" s="156"/>
      <c r="AD530" s="156"/>
      <c r="AE530" s="156"/>
      <c r="AF530" s="156"/>
      <c r="AG530" s="156"/>
      <c r="AH530" s="156"/>
      <c r="AI530" s="156"/>
      <c r="AJ530" s="156"/>
      <c r="AK530" s="156"/>
      <c r="AL530" s="156"/>
      <c r="AM530" s="156"/>
      <c r="AN530" s="156"/>
      <c r="AO530" s="156"/>
      <c r="AP530" s="156"/>
      <c r="AQ530" s="156"/>
      <c r="AR530" s="156"/>
      <c r="AS530" s="140">
        <f t="shared" si="24"/>
        <v>0</v>
      </c>
      <c r="AT530" s="140">
        <f t="shared" si="25"/>
        <v>1</v>
      </c>
      <c r="AU530" s="156"/>
      <c r="AV530" s="140">
        <f t="shared" si="26"/>
        <v>0</v>
      </c>
      <c r="AW530" s="156"/>
      <c r="AX530" s="156"/>
    </row>
    <row r="531" s="209" customFormat="1" customHeight="1" spans="1:50">
      <c r="A531" s="199" t="s">
        <v>7905</v>
      </c>
      <c r="B531" s="199" t="s">
        <v>53</v>
      </c>
      <c r="C531" s="199" t="s">
        <v>7881</v>
      </c>
      <c r="D531" s="199" t="s">
        <v>7906</v>
      </c>
      <c r="E531" s="144" t="s">
        <v>1697</v>
      </c>
      <c r="F531" s="144" t="s">
        <v>7907</v>
      </c>
      <c r="G531" s="144" t="s">
        <v>7908</v>
      </c>
      <c r="H531" s="144" t="s">
        <v>1879</v>
      </c>
      <c r="I531" s="144" t="s">
        <v>4170</v>
      </c>
      <c r="J531" s="144" t="s">
        <v>7909</v>
      </c>
      <c r="K531" s="144" t="s">
        <v>5407</v>
      </c>
      <c r="L531" s="144" t="s">
        <v>1877</v>
      </c>
      <c r="M531" s="144" t="s">
        <v>7876</v>
      </c>
      <c r="N531" s="144" t="s">
        <v>6605</v>
      </c>
      <c r="O531" s="144" t="s">
        <v>7910</v>
      </c>
      <c r="P531" s="143" t="s">
        <v>7911</v>
      </c>
      <c r="Q531" s="144" t="s">
        <v>7912</v>
      </c>
      <c r="R531" s="144" t="s">
        <v>6420</v>
      </c>
      <c r="S531" s="144" t="s">
        <v>5743</v>
      </c>
      <c r="T531" s="144" t="s">
        <v>715</v>
      </c>
      <c r="U531" s="143" t="s">
        <v>7913</v>
      </c>
      <c r="V531" s="144" t="s">
        <v>7914</v>
      </c>
      <c r="W531" s="144" t="s">
        <v>7759</v>
      </c>
      <c r="X531" s="144" t="s">
        <v>5547</v>
      </c>
      <c r="Y531" s="144" t="s">
        <v>7915</v>
      </c>
      <c r="Z531" s="144" t="s">
        <v>1877</v>
      </c>
      <c r="AA531" s="156"/>
      <c r="AB531" s="156"/>
      <c r="AC531" s="156"/>
      <c r="AD531" s="156"/>
      <c r="AE531" s="156"/>
      <c r="AF531" s="156"/>
      <c r="AG531" s="156"/>
      <c r="AH531" s="156"/>
      <c r="AI531" s="156"/>
      <c r="AJ531" s="156"/>
      <c r="AK531" s="156"/>
      <c r="AL531" s="156"/>
      <c r="AM531" s="156"/>
      <c r="AN531" s="156"/>
      <c r="AO531" s="156"/>
      <c r="AP531" s="156"/>
      <c r="AQ531" s="156"/>
      <c r="AR531" s="156"/>
      <c r="AS531" s="140">
        <f t="shared" si="24"/>
        <v>0</v>
      </c>
      <c r="AT531" s="140">
        <f t="shared" si="25"/>
        <v>0</v>
      </c>
      <c r="AU531" s="156"/>
      <c r="AV531" s="140">
        <f t="shared" si="26"/>
        <v>0</v>
      </c>
      <c r="AW531" s="156"/>
      <c r="AX531" s="156"/>
    </row>
    <row r="532" s="209" customFormat="1" customHeight="1" spans="1:50">
      <c r="A532" s="199" t="s">
        <v>7916</v>
      </c>
      <c r="B532" s="199" t="s">
        <v>53</v>
      </c>
      <c r="C532" s="199" t="s">
        <v>7917</v>
      </c>
      <c r="D532" s="199" t="s">
        <v>1966</v>
      </c>
      <c r="E532" s="143" t="s">
        <v>229</v>
      </c>
      <c r="F532" s="142" t="s">
        <v>5939</v>
      </c>
      <c r="G532" s="144" t="s">
        <v>7852</v>
      </c>
      <c r="H532" s="144" t="s">
        <v>4303</v>
      </c>
      <c r="I532" s="142" t="s">
        <v>7918</v>
      </c>
      <c r="J532" s="144" t="s">
        <v>1152</v>
      </c>
      <c r="K532" s="144" t="s">
        <v>948</v>
      </c>
      <c r="L532" s="142" t="s">
        <v>5481</v>
      </c>
      <c r="M532" s="143" t="s">
        <v>149</v>
      </c>
      <c r="N532" s="144" t="s">
        <v>3327</v>
      </c>
      <c r="O532" s="143" t="s">
        <v>4969</v>
      </c>
      <c r="P532" s="144" t="s">
        <v>866</v>
      </c>
      <c r="Q532" s="143" t="s">
        <v>3331</v>
      </c>
      <c r="R532" s="143" t="s">
        <v>7919</v>
      </c>
      <c r="S532" s="144" t="s">
        <v>881</v>
      </c>
      <c r="T532" s="143" t="s">
        <v>7920</v>
      </c>
      <c r="U532" s="142" t="s">
        <v>7242</v>
      </c>
      <c r="V532" s="142" t="s">
        <v>7921</v>
      </c>
      <c r="W532" s="142" t="s">
        <v>7922</v>
      </c>
      <c r="X532" s="143" t="s">
        <v>4123</v>
      </c>
      <c r="Y532" s="142" t="s">
        <v>7923</v>
      </c>
      <c r="Z532" s="142" t="s">
        <v>7924</v>
      </c>
      <c r="AA532" s="156"/>
      <c r="AB532" s="156"/>
      <c r="AC532" s="156"/>
      <c r="AD532" s="156"/>
      <c r="AE532" s="156"/>
      <c r="AF532" s="156"/>
      <c r="AG532" s="156"/>
      <c r="AH532" s="156"/>
      <c r="AI532" s="156"/>
      <c r="AJ532" s="156"/>
      <c r="AK532" s="156"/>
      <c r="AL532" s="156"/>
      <c r="AM532" s="156"/>
      <c r="AN532" s="156"/>
      <c r="AO532" s="156"/>
      <c r="AP532" s="156"/>
      <c r="AQ532" s="156"/>
      <c r="AR532" s="156"/>
      <c r="AS532" s="140">
        <f t="shared" si="24"/>
        <v>0</v>
      </c>
      <c r="AT532" s="140">
        <f t="shared" si="25"/>
        <v>0</v>
      </c>
      <c r="AU532" s="156"/>
      <c r="AV532" s="140">
        <f t="shared" si="26"/>
        <v>0</v>
      </c>
      <c r="AW532" s="156"/>
      <c r="AX532" s="156"/>
    </row>
    <row r="533" s="209" customFormat="1" customHeight="1" spans="1:50">
      <c r="A533" s="199" t="s">
        <v>7925</v>
      </c>
      <c r="B533" s="199" t="s">
        <v>53</v>
      </c>
      <c r="C533" s="199" t="s">
        <v>7917</v>
      </c>
      <c r="D533" s="199" t="s">
        <v>7926</v>
      </c>
      <c r="E533" s="144" t="s">
        <v>3363</v>
      </c>
      <c r="F533" s="144" t="s">
        <v>3480</v>
      </c>
      <c r="G533" s="142" t="s">
        <v>7927</v>
      </c>
      <c r="H533" s="143"/>
      <c r="I533" s="144" t="s">
        <v>1967</v>
      </c>
      <c r="J533" s="142" t="s">
        <v>7243</v>
      </c>
      <c r="K533" s="142" t="s">
        <v>6352</v>
      </c>
      <c r="L533" s="155" t="s">
        <v>229</v>
      </c>
      <c r="M533" s="142" t="s">
        <v>5024</v>
      </c>
      <c r="N533" s="142" t="s">
        <v>7928</v>
      </c>
      <c r="O533" s="142" t="s">
        <v>4859</v>
      </c>
      <c r="P533" s="142" t="s">
        <v>7929</v>
      </c>
      <c r="Q533" s="142" t="s">
        <v>7930</v>
      </c>
      <c r="R533" s="142" t="s">
        <v>7931</v>
      </c>
      <c r="S533" s="155" t="s">
        <v>527</v>
      </c>
      <c r="T533" s="142" t="s">
        <v>2696</v>
      </c>
      <c r="U533" s="144" t="s">
        <v>7471</v>
      </c>
      <c r="V533" s="142" t="s">
        <v>5481</v>
      </c>
      <c r="W533" s="144" t="s">
        <v>3352</v>
      </c>
      <c r="X533" s="144" t="s">
        <v>3714</v>
      </c>
      <c r="Y533" s="142" t="s">
        <v>427</v>
      </c>
      <c r="Z533" s="142" t="s">
        <v>7924</v>
      </c>
      <c r="AA533" s="156"/>
      <c r="AB533" s="156"/>
      <c r="AC533" s="156"/>
      <c r="AD533" s="156"/>
      <c r="AE533" s="156"/>
      <c r="AF533" s="156"/>
      <c r="AG533" s="156"/>
      <c r="AH533" s="156"/>
      <c r="AI533" s="156"/>
      <c r="AJ533" s="156"/>
      <c r="AK533" s="156"/>
      <c r="AL533" s="156"/>
      <c r="AM533" s="156"/>
      <c r="AN533" s="156"/>
      <c r="AO533" s="156"/>
      <c r="AP533" s="156"/>
      <c r="AQ533" s="156"/>
      <c r="AR533" s="156"/>
      <c r="AS533" s="140">
        <f t="shared" si="24"/>
        <v>3</v>
      </c>
      <c r="AT533" s="140">
        <f t="shared" si="25"/>
        <v>7</v>
      </c>
      <c r="AU533" s="156"/>
      <c r="AV533" s="140">
        <f t="shared" si="26"/>
        <v>0.375</v>
      </c>
      <c r="AW533" s="156"/>
      <c r="AX533" s="156"/>
    </row>
    <row r="534" s="209" customFormat="1" customHeight="1" spans="1:50">
      <c r="A534" s="199" t="s">
        <v>7932</v>
      </c>
      <c r="B534" s="199" t="s">
        <v>53</v>
      </c>
      <c r="C534" s="199" t="s">
        <v>7917</v>
      </c>
      <c r="D534" s="199" t="s">
        <v>2345</v>
      </c>
      <c r="E534" s="144" t="s">
        <v>411</v>
      </c>
      <c r="F534" s="144" t="s">
        <v>1140</v>
      </c>
      <c r="G534" s="144" t="s">
        <v>2821</v>
      </c>
      <c r="H534" s="144" t="s">
        <v>1138</v>
      </c>
      <c r="I534" s="144" t="s">
        <v>7933</v>
      </c>
      <c r="J534" s="144" t="s">
        <v>383</v>
      </c>
      <c r="K534" s="144" t="s">
        <v>918</v>
      </c>
      <c r="L534" s="144" t="s">
        <v>7934</v>
      </c>
      <c r="M534" s="144" t="s">
        <v>4616</v>
      </c>
      <c r="N534" s="144" t="s">
        <v>5547</v>
      </c>
      <c r="O534" s="144" t="s">
        <v>3705</v>
      </c>
      <c r="P534" s="144" t="s">
        <v>7935</v>
      </c>
      <c r="Q534" s="144" t="s">
        <v>858</v>
      </c>
      <c r="R534" s="144" t="s">
        <v>848</v>
      </c>
      <c r="S534" s="144" t="s">
        <v>7936</v>
      </c>
      <c r="T534" s="144" t="s">
        <v>7937</v>
      </c>
      <c r="U534" s="144" t="s">
        <v>1647</v>
      </c>
      <c r="V534" s="144" t="s">
        <v>7938</v>
      </c>
      <c r="W534" s="144" t="s">
        <v>7939</v>
      </c>
      <c r="X534" s="144" t="s">
        <v>7940</v>
      </c>
      <c r="Y534" s="143" t="s">
        <v>7941</v>
      </c>
      <c r="Z534" s="143"/>
      <c r="AA534" s="156"/>
      <c r="AB534" s="156"/>
      <c r="AC534" s="156"/>
      <c r="AD534" s="156"/>
      <c r="AE534" s="156"/>
      <c r="AF534" s="156"/>
      <c r="AG534" s="156"/>
      <c r="AH534" s="156"/>
      <c r="AI534" s="156"/>
      <c r="AJ534" s="156"/>
      <c r="AK534" s="156"/>
      <c r="AL534" s="156"/>
      <c r="AM534" s="156"/>
      <c r="AN534" s="156"/>
      <c r="AO534" s="156"/>
      <c r="AP534" s="156"/>
      <c r="AQ534" s="156"/>
      <c r="AR534" s="156"/>
      <c r="AS534" s="140">
        <f t="shared" si="24"/>
        <v>0</v>
      </c>
      <c r="AT534" s="140">
        <f t="shared" si="25"/>
        <v>0</v>
      </c>
      <c r="AU534" s="156"/>
      <c r="AV534" s="140">
        <f t="shared" si="26"/>
        <v>0</v>
      </c>
      <c r="AW534" s="156"/>
      <c r="AX534" s="156"/>
    </row>
    <row r="535" s="209" customFormat="1" customHeight="1" spans="1:50">
      <c r="A535" s="199" t="s">
        <v>7942</v>
      </c>
      <c r="B535" s="199" t="s">
        <v>53</v>
      </c>
      <c r="C535" s="199" t="s">
        <v>7917</v>
      </c>
      <c r="D535" s="199" t="s">
        <v>1927</v>
      </c>
      <c r="E535" s="144" t="s">
        <v>7943</v>
      </c>
      <c r="F535" s="143"/>
      <c r="G535" s="144" t="s">
        <v>7944</v>
      </c>
      <c r="H535" s="144" t="s">
        <v>7945</v>
      </c>
      <c r="I535" s="144" t="s">
        <v>7946</v>
      </c>
      <c r="J535" s="144" t="s">
        <v>7947</v>
      </c>
      <c r="K535" s="144" t="s">
        <v>7948</v>
      </c>
      <c r="L535" s="144" t="s">
        <v>7949</v>
      </c>
      <c r="M535" s="143" t="s">
        <v>7950</v>
      </c>
      <c r="N535" s="144" t="s">
        <v>7951</v>
      </c>
      <c r="O535" s="144" t="s">
        <v>7952</v>
      </c>
      <c r="P535" s="144" t="s">
        <v>5543</v>
      </c>
      <c r="Q535" s="144" t="s">
        <v>7953</v>
      </c>
      <c r="R535" s="144" t="s">
        <v>7954</v>
      </c>
      <c r="S535" s="144" t="s">
        <v>7955</v>
      </c>
      <c r="T535" s="144" t="s">
        <v>7956</v>
      </c>
      <c r="U535" s="144" t="s">
        <v>7957</v>
      </c>
      <c r="V535" s="144" t="s">
        <v>5118</v>
      </c>
      <c r="W535" s="144" t="s">
        <v>7958</v>
      </c>
      <c r="X535" s="144" t="s">
        <v>7959</v>
      </c>
      <c r="Y535" s="144" t="s">
        <v>7960</v>
      </c>
      <c r="Z535" s="144" t="s">
        <v>7961</v>
      </c>
      <c r="AA535" s="156"/>
      <c r="AB535" s="156"/>
      <c r="AC535" s="156"/>
      <c r="AD535" s="156"/>
      <c r="AE535" s="156"/>
      <c r="AF535" s="156"/>
      <c r="AG535" s="156"/>
      <c r="AH535" s="156"/>
      <c r="AI535" s="156"/>
      <c r="AJ535" s="156"/>
      <c r="AK535" s="156"/>
      <c r="AL535" s="156"/>
      <c r="AM535" s="156"/>
      <c r="AN535" s="156"/>
      <c r="AO535" s="156"/>
      <c r="AP535" s="156"/>
      <c r="AQ535" s="156"/>
      <c r="AR535" s="156"/>
      <c r="AS535" s="140">
        <f t="shared" si="24"/>
        <v>4</v>
      </c>
      <c r="AT535" s="140">
        <f t="shared" si="25"/>
        <v>9</v>
      </c>
      <c r="AU535" s="156"/>
      <c r="AV535" s="140">
        <f t="shared" si="26"/>
        <v>0.125</v>
      </c>
      <c r="AW535" s="156"/>
      <c r="AX535" s="156"/>
    </row>
    <row r="536" s="209" customFormat="1" customHeight="1" spans="1:50">
      <c r="A536" s="199" t="s">
        <v>7962</v>
      </c>
      <c r="B536" s="199" t="s">
        <v>53</v>
      </c>
      <c r="C536" s="199" t="s">
        <v>7963</v>
      </c>
      <c r="D536" s="199" t="s">
        <v>963</v>
      </c>
      <c r="E536" s="144"/>
      <c r="F536" s="144"/>
      <c r="G536" s="142" t="s">
        <v>7964</v>
      </c>
      <c r="H536" s="144" t="s">
        <v>6605</v>
      </c>
      <c r="I536" s="144" t="s">
        <v>755</v>
      </c>
      <c r="J536" s="144" t="s">
        <v>4528</v>
      </c>
      <c r="K536" s="144" t="s">
        <v>4646</v>
      </c>
      <c r="L536" s="144" t="s">
        <v>4787</v>
      </c>
      <c r="M536" s="144" t="s">
        <v>7965</v>
      </c>
      <c r="N536" s="142" t="s">
        <v>7966</v>
      </c>
      <c r="O536" s="142" t="s">
        <v>7967</v>
      </c>
      <c r="P536" s="142" t="s">
        <v>7968</v>
      </c>
      <c r="Q536" s="142" t="s">
        <v>7969</v>
      </c>
      <c r="R536" s="142" t="s">
        <v>7970</v>
      </c>
      <c r="S536" s="142" t="s">
        <v>7971</v>
      </c>
      <c r="T536" s="155" t="s">
        <v>7972</v>
      </c>
      <c r="U536" s="142" t="s">
        <v>7973</v>
      </c>
      <c r="V536" s="142" t="s">
        <v>7974</v>
      </c>
      <c r="W536" s="142" t="s">
        <v>7975</v>
      </c>
      <c r="X536" s="142" t="s">
        <v>7976</v>
      </c>
      <c r="Y536" s="142" t="s">
        <v>7977</v>
      </c>
      <c r="Z536" s="142" t="s">
        <v>7978</v>
      </c>
      <c r="AA536" s="156"/>
      <c r="AB536" s="156"/>
      <c r="AC536" s="156"/>
      <c r="AD536" s="156"/>
      <c r="AE536" s="156"/>
      <c r="AF536" s="156"/>
      <c r="AG536" s="156"/>
      <c r="AH536" s="156"/>
      <c r="AI536" s="156"/>
      <c r="AJ536" s="156"/>
      <c r="AK536" s="156"/>
      <c r="AL536" s="156"/>
      <c r="AM536" s="156"/>
      <c r="AN536" s="156"/>
      <c r="AO536" s="156"/>
      <c r="AP536" s="156"/>
      <c r="AQ536" s="156"/>
      <c r="AR536" s="156"/>
      <c r="AS536" s="140">
        <f t="shared" si="24"/>
        <v>0</v>
      </c>
      <c r="AT536" s="140">
        <f t="shared" si="25"/>
        <v>0</v>
      </c>
      <c r="AU536" s="156"/>
      <c r="AV536" s="140">
        <f t="shared" si="26"/>
        <v>0</v>
      </c>
      <c r="AW536" s="156"/>
      <c r="AX536" s="156"/>
    </row>
    <row r="537" s="209" customFormat="1" customHeight="1" spans="1:50">
      <c r="A537" s="199" t="s">
        <v>7979</v>
      </c>
      <c r="B537" s="199" t="s">
        <v>53</v>
      </c>
      <c r="C537" s="199" t="s">
        <v>7963</v>
      </c>
      <c r="D537" s="199" t="s">
        <v>2409</v>
      </c>
      <c r="E537" s="143"/>
      <c r="F537" s="143"/>
      <c r="G537" s="143"/>
      <c r="H537" s="144" t="s">
        <v>7980</v>
      </c>
      <c r="I537" s="144" t="s">
        <v>4154</v>
      </c>
      <c r="J537" s="144" t="s">
        <v>4247</v>
      </c>
      <c r="K537" s="144" t="s">
        <v>7981</v>
      </c>
      <c r="L537" s="144" t="s">
        <v>5216</v>
      </c>
      <c r="M537" s="144" t="s">
        <v>7982</v>
      </c>
      <c r="N537" s="144" t="s">
        <v>3319</v>
      </c>
      <c r="O537" s="144" t="s">
        <v>7983</v>
      </c>
      <c r="P537" s="144" t="s">
        <v>7984</v>
      </c>
      <c r="Q537" s="144" t="s">
        <v>7985</v>
      </c>
      <c r="R537" s="144" t="s">
        <v>7986</v>
      </c>
      <c r="S537" s="144" t="s">
        <v>7987</v>
      </c>
      <c r="T537" s="144" t="s">
        <v>3282</v>
      </c>
      <c r="U537" s="144" t="s">
        <v>7988</v>
      </c>
      <c r="V537" s="144" t="s">
        <v>7989</v>
      </c>
      <c r="W537" s="144" t="s">
        <v>3633</v>
      </c>
      <c r="X537" s="144" t="s">
        <v>7990</v>
      </c>
      <c r="Y537" s="144" t="s">
        <v>4136</v>
      </c>
      <c r="Z537" s="155" t="s">
        <v>5445</v>
      </c>
      <c r="AA537" s="156"/>
      <c r="AB537" s="156"/>
      <c r="AC537" s="156"/>
      <c r="AD537" s="156"/>
      <c r="AE537" s="156"/>
      <c r="AF537" s="156"/>
      <c r="AG537" s="156"/>
      <c r="AH537" s="156"/>
      <c r="AI537" s="156"/>
      <c r="AJ537" s="156"/>
      <c r="AK537" s="156"/>
      <c r="AL537" s="156"/>
      <c r="AM537" s="156"/>
      <c r="AN537" s="156"/>
      <c r="AO537" s="156"/>
      <c r="AP537" s="156"/>
      <c r="AQ537" s="156"/>
      <c r="AR537" s="156"/>
      <c r="AS537" s="140">
        <f t="shared" si="24"/>
        <v>2</v>
      </c>
      <c r="AT537" s="140">
        <f t="shared" si="25"/>
        <v>10</v>
      </c>
      <c r="AU537" s="156"/>
      <c r="AV537" s="140">
        <f t="shared" si="26"/>
        <v>0</v>
      </c>
      <c r="AW537" s="156"/>
      <c r="AX537" s="156"/>
    </row>
    <row r="538" s="209" customFormat="1" customHeight="1" spans="1:50">
      <c r="A538" s="199" t="s">
        <v>7991</v>
      </c>
      <c r="B538" s="199" t="s">
        <v>53</v>
      </c>
      <c r="C538" s="199" t="s">
        <v>7963</v>
      </c>
      <c r="D538" s="199" t="s">
        <v>6840</v>
      </c>
      <c r="E538" s="144" t="s">
        <v>949</v>
      </c>
      <c r="F538" s="144" t="s">
        <v>7992</v>
      </c>
      <c r="G538" s="144" t="s">
        <v>88</v>
      </c>
      <c r="H538" s="144" t="s">
        <v>3871</v>
      </c>
      <c r="I538" s="144" t="s">
        <v>7993</v>
      </c>
      <c r="J538" s="144" t="s">
        <v>5565</v>
      </c>
      <c r="K538" s="144" t="s">
        <v>5787</v>
      </c>
      <c r="L538" s="144" t="s">
        <v>5191</v>
      </c>
      <c r="M538" s="144" t="s">
        <v>2034</v>
      </c>
      <c r="N538" s="144" t="s">
        <v>7994</v>
      </c>
      <c r="O538" s="143"/>
      <c r="P538" s="143" t="s">
        <v>7995</v>
      </c>
      <c r="Q538" s="142" t="s">
        <v>6115</v>
      </c>
      <c r="R538" s="142" t="s">
        <v>7996</v>
      </c>
      <c r="S538" s="144" t="s">
        <v>7997</v>
      </c>
      <c r="T538" s="144" t="s">
        <v>4592</v>
      </c>
      <c r="U538" s="144" t="s">
        <v>4669</v>
      </c>
      <c r="V538" s="144" t="s">
        <v>7998</v>
      </c>
      <c r="W538" s="144" t="s">
        <v>7999</v>
      </c>
      <c r="X538" s="142" t="s">
        <v>8000</v>
      </c>
      <c r="Y538" s="143"/>
      <c r="Z538" s="144" t="s">
        <v>3610</v>
      </c>
      <c r="AA538" s="156"/>
      <c r="AB538" s="156"/>
      <c r="AC538" s="156"/>
      <c r="AD538" s="156"/>
      <c r="AE538" s="156"/>
      <c r="AF538" s="156"/>
      <c r="AG538" s="156"/>
      <c r="AH538" s="156"/>
      <c r="AI538" s="156"/>
      <c r="AJ538" s="156"/>
      <c r="AK538" s="156"/>
      <c r="AL538" s="156"/>
      <c r="AM538" s="156"/>
      <c r="AN538" s="156"/>
      <c r="AO538" s="156"/>
      <c r="AP538" s="156"/>
      <c r="AQ538" s="156"/>
      <c r="AR538" s="156"/>
      <c r="AS538" s="140">
        <f t="shared" si="24"/>
        <v>0</v>
      </c>
      <c r="AT538" s="140">
        <f t="shared" si="25"/>
        <v>2</v>
      </c>
      <c r="AU538" s="156"/>
      <c r="AV538" s="140">
        <f t="shared" si="26"/>
        <v>0</v>
      </c>
      <c r="AW538" s="156"/>
      <c r="AX538" s="156"/>
    </row>
    <row r="539" s="209" customFormat="1" customHeight="1" spans="1:50">
      <c r="A539" s="199" t="s">
        <v>8001</v>
      </c>
      <c r="B539" s="199" t="s">
        <v>53</v>
      </c>
      <c r="C539" s="199" t="s">
        <v>7963</v>
      </c>
      <c r="D539" s="199" t="s">
        <v>8002</v>
      </c>
      <c r="E539" s="141"/>
      <c r="F539" s="141"/>
      <c r="G539" s="142" t="s">
        <v>8004</v>
      </c>
      <c r="H539" s="155" t="s">
        <v>1194</v>
      </c>
      <c r="I539" s="141"/>
      <c r="J539" s="142" t="s">
        <v>8005</v>
      </c>
      <c r="K539" s="144" t="s">
        <v>1194</v>
      </c>
      <c r="L539" s="144"/>
      <c r="M539" s="144"/>
      <c r="N539" s="144"/>
      <c r="O539" s="144"/>
      <c r="P539" s="144"/>
      <c r="Q539" s="144"/>
      <c r="R539" s="144"/>
      <c r="S539" s="144"/>
      <c r="T539" s="144"/>
      <c r="U539" s="144"/>
      <c r="V539" s="144"/>
      <c r="W539" s="144"/>
      <c r="X539" s="144"/>
      <c r="Y539" s="144"/>
      <c r="Z539" s="144"/>
      <c r="AA539" s="156"/>
      <c r="AB539" s="156"/>
      <c r="AC539" s="156"/>
      <c r="AD539" s="156"/>
      <c r="AE539" s="156"/>
      <c r="AF539" s="156"/>
      <c r="AG539" s="156"/>
      <c r="AH539" s="156"/>
      <c r="AI539" s="156"/>
      <c r="AJ539" s="156"/>
      <c r="AK539" s="156"/>
      <c r="AL539" s="156"/>
      <c r="AM539" s="156"/>
      <c r="AN539" s="156"/>
      <c r="AO539" s="156"/>
      <c r="AP539" s="156"/>
      <c r="AQ539" s="156"/>
      <c r="AR539" s="156"/>
      <c r="AS539" s="140">
        <f t="shared" si="24"/>
        <v>0</v>
      </c>
      <c r="AT539" s="140">
        <f t="shared" si="25"/>
        <v>0</v>
      </c>
      <c r="AU539" s="156"/>
      <c r="AV539" s="140">
        <f t="shared" si="26"/>
        <v>0</v>
      </c>
      <c r="AW539" s="156"/>
      <c r="AX539" s="156"/>
    </row>
    <row r="540" s="209" customFormat="1" customHeight="1" spans="1:50">
      <c r="A540" s="199" t="s">
        <v>8006</v>
      </c>
      <c r="B540" s="199" t="s">
        <v>53</v>
      </c>
      <c r="C540" s="199" t="s">
        <v>7963</v>
      </c>
      <c r="D540" s="199" t="s">
        <v>8002</v>
      </c>
      <c r="E540" s="141"/>
      <c r="F540" s="141"/>
      <c r="G540" s="142" t="s">
        <v>8008</v>
      </c>
      <c r="H540" s="142" t="s">
        <v>8009</v>
      </c>
      <c r="I540" s="142" t="s">
        <v>8010</v>
      </c>
      <c r="J540" s="141"/>
      <c r="K540" s="141"/>
      <c r="L540" s="142" t="s">
        <v>8013</v>
      </c>
      <c r="M540" s="142" t="s">
        <v>8014</v>
      </c>
      <c r="N540" s="142" t="s">
        <v>8015</v>
      </c>
      <c r="O540" s="141"/>
      <c r="P540" s="141"/>
      <c r="Q540" s="142" t="s">
        <v>8017</v>
      </c>
      <c r="R540" s="142" t="s">
        <v>8018</v>
      </c>
      <c r="S540" s="142" t="s">
        <v>8019</v>
      </c>
      <c r="T540" s="142" t="s">
        <v>8020</v>
      </c>
      <c r="U540" s="141"/>
      <c r="V540" s="142" t="s">
        <v>8023</v>
      </c>
      <c r="W540" s="142" t="s">
        <v>8024</v>
      </c>
      <c r="X540" s="142" t="s">
        <v>8025</v>
      </c>
      <c r="Y540" s="141"/>
      <c r="Z540" s="142" t="s">
        <v>8026</v>
      </c>
      <c r="AA540" s="156"/>
      <c r="AB540" s="156"/>
      <c r="AC540" s="156"/>
      <c r="AD540" s="156"/>
      <c r="AE540" s="156"/>
      <c r="AF540" s="156"/>
      <c r="AG540" s="156"/>
      <c r="AH540" s="156"/>
      <c r="AI540" s="156"/>
      <c r="AJ540" s="156"/>
      <c r="AK540" s="156"/>
      <c r="AL540" s="156"/>
      <c r="AM540" s="156"/>
      <c r="AN540" s="156"/>
      <c r="AO540" s="156"/>
      <c r="AP540" s="156"/>
      <c r="AQ540" s="156"/>
      <c r="AR540" s="156"/>
      <c r="AS540" s="140">
        <f t="shared" si="24"/>
        <v>0</v>
      </c>
      <c r="AT540" s="140">
        <f t="shared" si="25"/>
        <v>0</v>
      </c>
      <c r="AU540" s="156"/>
      <c r="AV540" s="140">
        <f t="shared" si="26"/>
        <v>0</v>
      </c>
      <c r="AW540" s="156"/>
      <c r="AX540" s="156"/>
    </row>
    <row r="541" s="209" customFormat="1" customHeight="1" spans="1:50">
      <c r="A541" s="199" t="s">
        <v>8028</v>
      </c>
      <c r="B541" s="199" t="s">
        <v>53</v>
      </c>
      <c r="C541" s="199" t="s">
        <v>7963</v>
      </c>
      <c r="D541" s="199" t="s">
        <v>2345</v>
      </c>
      <c r="E541" s="144" t="s">
        <v>8029</v>
      </c>
      <c r="F541" s="144" t="s">
        <v>7754</v>
      </c>
      <c r="G541" s="144" t="s">
        <v>6198</v>
      </c>
      <c r="H541" s="144" t="s">
        <v>7674</v>
      </c>
      <c r="I541" s="144" t="s">
        <v>8030</v>
      </c>
      <c r="J541" s="144" t="s">
        <v>8031</v>
      </c>
      <c r="K541" s="144" t="s">
        <v>8032</v>
      </c>
      <c r="L541" s="144" t="s">
        <v>8033</v>
      </c>
      <c r="M541" s="144" t="s">
        <v>8034</v>
      </c>
      <c r="N541" s="144" t="s">
        <v>8035</v>
      </c>
      <c r="O541" s="144" t="s">
        <v>8036</v>
      </c>
      <c r="P541" s="144" t="s">
        <v>8037</v>
      </c>
      <c r="Q541" s="144" t="s">
        <v>8038</v>
      </c>
      <c r="R541" s="144" t="s">
        <v>8039</v>
      </c>
      <c r="S541" s="144" t="s">
        <v>8040</v>
      </c>
      <c r="T541" s="144" t="s">
        <v>8041</v>
      </c>
      <c r="U541" s="144" t="s">
        <v>8042</v>
      </c>
      <c r="V541" s="144" t="s">
        <v>8043</v>
      </c>
      <c r="W541" s="144" t="s">
        <v>8044</v>
      </c>
      <c r="X541" s="144" t="s">
        <v>8045</v>
      </c>
      <c r="Y541" s="144" t="s">
        <v>8046</v>
      </c>
      <c r="Z541" s="144" t="s">
        <v>8047</v>
      </c>
      <c r="AA541" s="156"/>
      <c r="AB541" s="156"/>
      <c r="AC541" s="156"/>
      <c r="AD541" s="156"/>
      <c r="AE541" s="156"/>
      <c r="AF541" s="156"/>
      <c r="AG541" s="156"/>
      <c r="AH541" s="156"/>
      <c r="AI541" s="156"/>
      <c r="AJ541" s="156"/>
      <c r="AK541" s="156"/>
      <c r="AL541" s="156"/>
      <c r="AM541" s="156"/>
      <c r="AN541" s="156"/>
      <c r="AO541" s="156"/>
      <c r="AP541" s="156"/>
      <c r="AQ541" s="156"/>
      <c r="AR541" s="156"/>
      <c r="AS541" s="140">
        <f t="shared" si="24"/>
        <v>22</v>
      </c>
      <c r="AT541" s="140">
        <f t="shared" si="25"/>
        <v>22</v>
      </c>
      <c r="AU541" s="156"/>
      <c r="AV541" s="140">
        <f t="shared" si="26"/>
        <v>1.75</v>
      </c>
      <c r="AW541" s="156"/>
      <c r="AX541" s="156"/>
    </row>
    <row r="542" s="209" customFormat="1" customHeight="1" spans="1:50">
      <c r="A542" s="199" t="s">
        <v>8048</v>
      </c>
      <c r="B542" s="199" t="s">
        <v>53</v>
      </c>
      <c r="C542" s="199" t="s">
        <v>7963</v>
      </c>
      <c r="D542" s="199" t="s">
        <v>2409</v>
      </c>
      <c r="E542" s="144" t="s">
        <v>8049</v>
      </c>
      <c r="F542" s="144" t="s">
        <v>8050</v>
      </c>
      <c r="G542" s="144" t="s">
        <v>1084</v>
      </c>
      <c r="H542" s="144" t="s">
        <v>959</v>
      </c>
      <c r="I542" s="144" t="s">
        <v>3858</v>
      </c>
      <c r="J542" s="144" t="s">
        <v>8051</v>
      </c>
      <c r="K542" s="144" t="s">
        <v>8052</v>
      </c>
      <c r="L542" s="144" t="s">
        <v>8053</v>
      </c>
      <c r="M542" s="144" t="s">
        <v>815</v>
      </c>
      <c r="N542" s="144" t="s">
        <v>8054</v>
      </c>
      <c r="O542" s="144" t="s">
        <v>2423</v>
      </c>
      <c r="P542" s="144" t="s">
        <v>80</v>
      </c>
      <c r="Q542" s="144" t="s">
        <v>8055</v>
      </c>
      <c r="R542" s="144" t="s">
        <v>759</v>
      </c>
      <c r="S542" s="144" t="s">
        <v>8056</v>
      </c>
      <c r="T542" s="143" t="s">
        <v>8057</v>
      </c>
      <c r="U542" s="144" t="s">
        <v>3757</v>
      </c>
      <c r="V542" s="144" t="s">
        <v>8058</v>
      </c>
      <c r="W542" s="144" t="s">
        <v>8059</v>
      </c>
      <c r="X542" s="144" t="s">
        <v>8060</v>
      </c>
      <c r="Y542" s="144" t="s">
        <v>8061</v>
      </c>
      <c r="Z542" s="144" t="s">
        <v>8062</v>
      </c>
      <c r="AA542" s="156"/>
      <c r="AB542" s="156"/>
      <c r="AC542" s="156"/>
      <c r="AD542" s="156"/>
      <c r="AE542" s="156"/>
      <c r="AF542" s="156"/>
      <c r="AG542" s="156"/>
      <c r="AH542" s="156"/>
      <c r="AI542" s="156"/>
      <c r="AJ542" s="156"/>
      <c r="AK542" s="156"/>
      <c r="AL542" s="156"/>
      <c r="AM542" s="156"/>
      <c r="AN542" s="156"/>
      <c r="AO542" s="156"/>
      <c r="AP542" s="156"/>
      <c r="AQ542" s="156"/>
      <c r="AR542" s="156"/>
      <c r="AS542" s="140">
        <f t="shared" si="24"/>
        <v>5</v>
      </c>
      <c r="AT542" s="140">
        <f t="shared" si="25"/>
        <v>10</v>
      </c>
      <c r="AU542" s="156"/>
      <c r="AV542" s="140">
        <f t="shared" si="26"/>
        <v>0.125</v>
      </c>
      <c r="AW542" s="156"/>
      <c r="AX542" s="156"/>
    </row>
    <row r="543" s="209" customFormat="1" customHeight="1" spans="1:50">
      <c r="A543" s="199" t="s">
        <v>8063</v>
      </c>
      <c r="B543" s="199" t="s">
        <v>53</v>
      </c>
      <c r="C543" s="199" t="s">
        <v>7963</v>
      </c>
      <c r="D543" s="199" t="s">
        <v>2132</v>
      </c>
      <c r="E543" s="144" t="s">
        <v>8064</v>
      </c>
      <c r="F543" s="144" t="s">
        <v>1005</v>
      </c>
      <c r="G543" s="144" t="s">
        <v>8065</v>
      </c>
      <c r="H543" s="144" t="s">
        <v>8066</v>
      </c>
      <c r="I543" s="144" t="s">
        <v>5485</v>
      </c>
      <c r="J543" s="144" t="s">
        <v>8067</v>
      </c>
      <c r="K543" s="144" t="s">
        <v>8068</v>
      </c>
      <c r="L543" s="144" t="s">
        <v>3283</v>
      </c>
      <c r="M543" s="144" t="s">
        <v>3318</v>
      </c>
      <c r="N543" s="144" t="s">
        <v>578</v>
      </c>
      <c r="O543" s="144" t="s">
        <v>5184</v>
      </c>
      <c r="P543" s="144" t="s">
        <v>8069</v>
      </c>
      <c r="Q543" s="144" t="s">
        <v>5164</v>
      </c>
      <c r="R543" s="144" t="s">
        <v>175</v>
      </c>
      <c r="S543" s="144" t="s">
        <v>5372</v>
      </c>
      <c r="T543" s="144" t="s">
        <v>5802</v>
      </c>
      <c r="U543" s="144" t="s">
        <v>2275</v>
      </c>
      <c r="V543" s="144" t="s">
        <v>698</v>
      </c>
      <c r="W543" s="144" t="s">
        <v>2125</v>
      </c>
      <c r="X543" s="144" t="s">
        <v>8070</v>
      </c>
      <c r="Y543" s="144" t="s">
        <v>8071</v>
      </c>
      <c r="Z543" s="143"/>
      <c r="AA543" s="156"/>
      <c r="AB543" s="156"/>
      <c r="AC543" s="156"/>
      <c r="AD543" s="156"/>
      <c r="AE543" s="156"/>
      <c r="AF543" s="156"/>
      <c r="AG543" s="156"/>
      <c r="AH543" s="156"/>
      <c r="AI543" s="156"/>
      <c r="AJ543" s="156"/>
      <c r="AK543" s="156"/>
      <c r="AL543" s="156"/>
      <c r="AM543" s="156"/>
      <c r="AN543" s="156"/>
      <c r="AO543" s="156"/>
      <c r="AP543" s="156"/>
      <c r="AQ543" s="156"/>
      <c r="AR543" s="156"/>
      <c r="AS543" s="140">
        <f t="shared" si="24"/>
        <v>0</v>
      </c>
      <c r="AT543" s="140">
        <f t="shared" si="25"/>
        <v>2</v>
      </c>
      <c r="AU543" s="156"/>
      <c r="AV543" s="140">
        <f t="shared" si="26"/>
        <v>0</v>
      </c>
      <c r="AW543" s="156"/>
      <c r="AX543" s="156"/>
    </row>
    <row r="544" s="209" customFormat="1" customHeight="1" spans="1:50">
      <c r="A544" s="199" t="s">
        <v>8072</v>
      </c>
      <c r="B544" s="199" t="s">
        <v>53</v>
      </c>
      <c r="C544" s="199" t="s">
        <v>7963</v>
      </c>
      <c r="D544" s="199" t="s">
        <v>2067</v>
      </c>
      <c r="E544" s="144" t="s">
        <v>579</v>
      </c>
      <c r="F544" s="144" t="s">
        <v>8073</v>
      </c>
      <c r="G544" s="144" t="s">
        <v>8074</v>
      </c>
      <c r="H544" s="144" t="s">
        <v>8075</v>
      </c>
      <c r="I544" s="144" t="s">
        <v>317</v>
      </c>
      <c r="J544" s="144" t="s">
        <v>1935</v>
      </c>
      <c r="K544" s="144" t="s">
        <v>3585</v>
      </c>
      <c r="L544" s="143"/>
      <c r="M544" s="144" t="s">
        <v>5184</v>
      </c>
      <c r="N544" s="144" t="s">
        <v>1950</v>
      </c>
      <c r="O544" s="144" t="s">
        <v>3772</v>
      </c>
      <c r="P544" s="144" t="s">
        <v>8076</v>
      </c>
      <c r="Q544" s="144" t="s">
        <v>1084</v>
      </c>
      <c r="R544" s="144" t="s">
        <v>3789</v>
      </c>
      <c r="S544" s="144" t="s">
        <v>5934</v>
      </c>
      <c r="T544" s="155" t="s">
        <v>3362</v>
      </c>
      <c r="U544" s="144" t="s">
        <v>8078</v>
      </c>
      <c r="V544" s="144" t="s">
        <v>8079</v>
      </c>
      <c r="W544" s="143" t="s">
        <v>8080</v>
      </c>
      <c r="X544" s="144" t="s">
        <v>8081</v>
      </c>
      <c r="Y544" s="144" t="s">
        <v>8082</v>
      </c>
      <c r="Z544" s="144" t="s">
        <v>8083</v>
      </c>
      <c r="AA544" s="156"/>
      <c r="AB544" s="156"/>
      <c r="AC544" s="156"/>
      <c r="AD544" s="156"/>
      <c r="AE544" s="156"/>
      <c r="AF544" s="156"/>
      <c r="AG544" s="156"/>
      <c r="AH544" s="156"/>
      <c r="AI544" s="156"/>
      <c r="AJ544" s="156"/>
      <c r="AK544" s="156"/>
      <c r="AL544" s="156"/>
      <c r="AM544" s="156"/>
      <c r="AN544" s="156"/>
      <c r="AO544" s="156"/>
      <c r="AP544" s="156"/>
      <c r="AQ544" s="156"/>
      <c r="AR544" s="156"/>
      <c r="AS544" s="140">
        <f t="shared" si="24"/>
        <v>2</v>
      </c>
      <c r="AT544" s="140">
        <f t="shared" si="25"/>
        <v>5</v>
      </c>
      <c r="AU544" s="156"/>
      <c r="AV544" s="140">
        <f t="shared" si="26"/>
        <v>0.125</v>
      </c>
      <c r="AW544" s="156"/>
      <c r="AX544" s="156"/>
    </row>
    <row r="545" s="209" customFormat="1" customHeight="1" spans="1:50">
      <c r="A545" s="199" t="s">
        <v>8084</v>
      </c>
      <c r="B545" s="199" t="s">
        <v>53</v>
      </c>
      <c r="C545" s="199" t="s">
        <v>7963</v>
      </c>
      <c r="D545" s="199" t="s">
        <v>1966</v>
      </c>
      <c r="E545" s="144" t="s">
        <v>8085</v>
      </c>
      <c r="F545" s="144" t="s">
        <v>5273</v>
      </c>
      <c r="G545" s="144" t="s">
        <v>8086</v>
      </c>
      <c r="H545" s="144" t="s">
        <v>8087</v>
      </c>
      <c r="I545" s="144" t="s">
        <v>8088</v>
      </c>
      <c r="J545" s="144" t="s">
        <v>8089</v>
      </c>
      <c r="K545" s="144" t="s">
        <v>8090</v>
      </c>
      <c r="L545" s="144" t="s">
        <v>8091</v>
      </c>
      <c r="M545" s="144" t="s">
        <v>8092</v>
      </c>
      <c r="N545" s="144" t="s">
        <v>8093</v>
      </c>
      <c r="O545" s="144" t="s">
        <v>8094</v>
      </c>
      <c r="P545" s="144" t="s">
        <v>8095</v>
      </c>
      <c r="Q545" s="144" t="s">
        <v>8096</v>
      </c>
      <c r="R545" s="144" t="s">
        <v>8097</v>
      </c>
      <c r="S545" s="144" t="s">
        <v>8098</v>
      </c>
      <c r="T545" s="144" t="s">
        <v>67</v>
      </c>
      <c r="U545" s="144" t="s">
        <v>8099</v>
      </c>
      <c r="V545" s="144" t="s">
        <v>8100</v>
      </c>
      <c r="W545" s="144" t="s">
        <v>8101</v>
      </c>
      <c r="X545" s="144" t="s">
        <v>8102</v>
      </c>
      <c r="Y545" s="144" t="s">
        <v>8103</v>
      </c>
      <c r="Z545" s="144" t="s">
        <v>8104</v>
      </c>
      <c r="AA545" s="156"/>
      <c r="AB545" s="156"/>
      <c r="AC545" s="156"/>
      <c r="AD545" s="156"/>
      <c r="AE545" s="156"/>
      <c r="AF545" s="156"/>
      <c r="AG545" s="156"/>
      <c r="AH545" s="156"/>
      <c r="AI545" s="156"/>
      <c r="AJ545" s="156"/>
      <c r="AK545" s="156"/>
      <c r="AL545" s="156"/>
      <c r="AM545" s="156"/>
      <c r="AN545" s="156"/>
      <c r="AO545" s="156"/>
      <c r="AP545" s="156"/>
      <c r="AQ545" s="156"/>
      <c r="AR545" s="156"/>
      <c r="AS545" s="140">
        <f t="shared" si="24"/>
        <v>1</v>
      </c>
      <c r="AT545" s="140">
        <f t="shared" si="25"/>
        <v>10</v>
      </c>
      <c r="AU545" s="156"/>
      <c r="AV545" s="140">
        <f t="shared" si="26"/>
        <v>0</v>
      </c>
      <c r="AW545" s="156"/>
      <c r="AX545" s="156"/>
    </row>
    <row r="546" s="209" customFormat="1" customHeight="1" spans="1:50">
      <c r="A546" s="199" t="s">
        <v>8105</v>
      </c>
      <c r="B546" s="199" t="s">
        <v>53</v>
      </c>
      <c r="C546" s="199" t="s">
        <v>7963</v>
      </c>
      <c r="D546" s="199" t="s">
        <v>2409</v>
      </c>
      <c r="E546" s="144" t="s">
        <v>8106</v>
      </c>
      <c r="F546" s="144" t="s">
        <v>8107</v>
      </c>
      <c r="G546" s="144" t="s">
        <v>8108</v>
      </c>
      <c r="H546" s="144" t="s">
        <v>8109</v>
      </c>
      <c r="I546" s="144" t="s">
        <v>8110</v>
      </c>
      <c r="J546" s="144" t="s">
        <v>8111</v>
      </c>
      <c r="K546" s="144" t="s">
        <v>4356</v>
      </c>
      <c r="L546" s="144" t="s">
        <v>6749</v>
      </c>
      <c r="M546" s="144" t="s">
        <v>5756</v>
      </c>
      <c r="N546" s="144" t="s">
        <v>8112</v>
      </c>
      <c r="O546" s="144" t="s">
        <v>8113</v>
      </c>
      <c r="P546" s="144" t="s">
        <v>8114</v>
      </c>
      <c r="Q546" s="144" t="s">
        <v>8115</v>
      </c>
      <c r="R546" s="144" t="s">
        <v>6591</v>
      </c>
      <c r="S546" s="144" t="s">
        <v>8109</v>
      </c>
      <c r="T546" s="144" t="s">
        <v>7806</v>
      </c>
      <c r="U546" s="144" t="s">
        <v>8116</v>
      </c>
      <c r="V546" s="144" t="s">
        <v>8117</v>
      </c>
      <c r="W546" s="144" t="s">
        <v>8118</v>
      </c>
      <c r="X546" s="144" t="s">
        <v>7806</v>
      </c>
      <c r="Y546" s="144" t="s">
        <v>8119</v>
      </c>
      <c r="Z546" s="144" t="s">
        <v>8104</v>
      </c>
      <c r="AA546" s="156"/>
      <c r="AB546" s="156"/>
      <c r="AC546" s="156"/>
      <c r="AD546" s="156"/>
      <c r="AE546" s="156"/>
      <c r="AF546" s="156"/>
      <c r="AG546" s="156"/>
      <c r="AH546" s="156"/>
      <c r="AI546" s="156"/>
      <c r="AJ546" s="156"/>
      <c r="AK546" s="156"/>
      <c r="AL546" s="156"/>
      <c r="AM546" s="156"/>
      <c r="AN546" s="156"/>
      <c r="AO546" s="156"/>
      <c r="AP546" s="156"/>
      <c r="AQ546" s="156"/>
      <c r="AR546" s="156"/>
      <c r="AS546" s="140">
        <f t="shared" si="24"/>
        <v>1</v>
      </c>
      <c r="AT546" s="140">
        <f t="shared" si="25"/>
        <v>18</v>
      </c>
      <c r="AU546" s="156"/>
      <c r="AV546" s="140">
        <f t="shared" si="26"/>
        <v>0</v>
      </c>
      <c r="AW546" s="156"/>
      <c r="AX546" s="156"/>
    </row>
    <row r="547" s="209" customFormat="1" customHeight="1" spans="1:50">
      <c r="A547" s="199" t="s">
        <v>8120</v>
      </c>
      <c r="B547" s="199" t="s">
        <v>53</v>
      </c>
      <c r="C547" s="199" t="s">
        <v>7963</v>
      </c>
      <c r="D547" s="199" t="s">
        <v>963</v>
      </c>
      <c r="E547" s="142" t="s">
        <v>8121</v>
      </c>
      <c r="F547" s="142" t="s">
        <v>8122</v>
      </c>
      <c r="G547" s="142" t="s">
        <v>8125</v>
      </c>
      <c r="H547" s="141"/>
      <c r="I547" s="141"/>
      <c r="J547" s="142" t="s">
        <v>8126</v>
      </c>
      <c r="K547" s="142" t="s">
        <v>8127</v>
      </c>
      <c r="L547" s="142" t="s">
        <v>1170</v>
      </c>
      <c r="M547" s="141"/>
      <c r="N547" s="141"/>
      <c r="O547" s="142" t="s">
        <v>1002</v>
      </c>
      <c r="P547" s="142" t="s">
        <v>8130</v>
      </c>
      <c r="Q547" s="142" t="s">
        <v>8133</v>
      </c>
      <c r="R547" s="142" t="s">
        <v>8134</v>
      </c>
      <c r="S547" s="141"/>
      <c r="T547" s="141"/>
      <c r="U547" s="142" t="s">
        <v>8135</v>
      </c>
      <c r="V547" s="142" t="s">
        <v>8138</v>
      </c>
      <c r="W547" s="141"/>
      <c r="X547" s="141"/>
      <c r="Y547" s="142" t="s">
        <v>8139</v>
      </c>
      <c r="Z547" s="155" t="s">
        <v>8140</v>
      </c>
      <c r="AA547" s="156"/>
      <c r="AB547" s="156"/>
      <c r="AC547" s="156"/>
      <c r="AD547" s="156"/>
      <c r="AE547" s="156"/>
      <c r="AF547" s="156"/>
      <c r="AG547" s="156"/>
      <c r="AH547" s="156"/>
      <c r="AI547" s="156"/>
      <c r="AJ547" s="156"/>
      <c r="AK547" s="156"/>
      <c r="AL547" s="156"/>
      <c r="AM547" s="156"/>
      <c r="AN547" s="156"/>
      <c r="AO547" s="156"/>
      <c r="AP547" s="156"/>
      <c r="AQ547" s="156"/>
      <c r="AR547" s="156"/>
      <c r="AS547" s="140">
        <f t="shared" si="24"/>
        <v>0</v>
      </c>
      <c r="AT547" s="140">
        <f t="shared" si="25"/>
        <v>0</v>
      </c>
      <c r="AU547" s="156"/>
      <c r="AV547" s="140">
        <f t="shared" si="26"/>
        <v>0</v>
      </c>
      <c r="AW547" s="156"/>
      <c r="AX547" s="156"/>
    </row>
    <row r="548" s="209" customFormat="1" customHeight="1" spans="1:50">
      <c r="A548" s="199" t="s">
        <v>8141</v>
      </c>
      <c r="B548" s="199" t="s">
        <v>53</v>
      </c>
      <c r="C548" s="199" t="s">
        <v>8142</v>
      </c>
      <c r="D548" s="199" t="s">
        <v>2132</v>
      </c>
      <c r="E548" s="144" t="s">
        <v>2543</v>
      </c>
      <c r="F548" s="144" t="s">
        <v>8143</v>
      </c>
      <c r="G548" s="144" t="s">
        <v>8144</v>
      </c>
      <c r="H548" s="144" t="s">
        <v>8145</v>
      </c>
      <c r="I548" s="144" t="s">
        <v>8146</v>
      </c>
      <c r="J548" s="144" t="s">
        <v>2413</v>
      </c>
      <c r="K548" s="144" t="s">
        <v>8147</v>
      </c>
      <c r="L548" s="144" t="s">
        <v>5707</v>
      </c>
      <c r="M548" s="144" t="s">
        <v>8148</v>
      </c>
      <c r="N548" s="144" t="s">
        <v>8149</v>
      </c>
      <c r="O548" s="144" t="s">
        <v>8150</v>
      </c>
      <c r="P548" s="144" t="s">
        <v>2549</v>
      </c>
      <c r="Q548" s="144" t="s">
        <v>8151</v>
      </c>
      <c r="R548" s="144" t="s">
        <v>3775</v>
      </c>
      <c r="S548" s="144" t="s">
        <v>4942</v>
      </c>
      <c r="T548" s="144" t="s">
        <v>8152</v>
      </c>
      <c r="U548" s="144" t="s">
        <v>8153</v>
      </c>
      <c r="V548" s="144" t="s">
        <v>3764</v>
      </c>
      <c r="W548" s="142" t="s">
        <v>8154</v>
      </c>
      <c r="X548" s="143" t="s">
        <v>8155</v>
      </c>
      <c r="Y548" s="144" t="s">
        <v>8156</v>
      </c>
      <c r="Z548" s="144" t="s">
        <v>1930</v>
      </c>
      <c r="AA548" s="156"/>
      <c r="AB548" s="156"/>
      <c r="AC548" s="156"/>
      <c r="AD548" s="156"/>
      <c r="AE548" s="156"/>
      <c r="AF548" s="156"/>
      <c r="AG548" s="156"/>
      <c r="AH548" s="156"/>
      <c r="AI548" s="156"/>
      <c r="AJ548" s="156"/>
      <c r="AK548" s="156"/>
      <c r="AL548" s="156"/>
      <c r="AM548" s="156"/>
      <c r="AN548" s="156"/>
      <c r="AO548" s="156"/>
      <c r="AP548" s="156"/>
      <c r="AQ548" s="156"/>
      <c r="AR548" s="156"/>
      <c r="AS548" s="140">
        <f t="shared" si="24"/>
        <v>9</v>
      </c>
      <c r="AT548" s="140">
        <f t="shared" si="25"/>
        <v>17</v>
      </c>
      <c r="AU548" s="156"/>
      <c r="AV548" s="140">
        <f t="shared" si="26"/>
        <v>1.125</v>
      </c>
      <c r="AW548" s="156"/>
      <c r="AX548" s="156"/>
    </row>
    <row r="549" s="209" customFormat="1" customHeight="1" spans="1:50">
      <c r="A549" s="199" t="s">
        <v>8157</v>
      </c>
      <c r="B549" s="199" t="s">
        <v>53</v>
      </c>
      <c r="C549" s="199" t="s">
        <v>8142</v>
      </c>
      <c r="D549" s="199" t="s">
        <v>8158</v>
      </c>
      <c r="E549" s="144" t="s">
        <v>8159</v>
      </c>
      <c r="F549" s="144" t="s">
        <v>8160</v>
      </c>
      <c r="G549" s="144" t="s">
        <v>1569</v>
      </c>
      <c r="H549" s="144" t="s">
        <v>8161</v>
      </c>
      <c r="I549" s="144" t="s">
        <v>8162</v>
      </c>
      <c r="J549" s="144" t="s">
        <v>1436</v>
      </c>
      <c r="K549" s="144" t="s">
        <v>8145</v>
      </c>
      <c r="L549" s="144" t="s">
        <v>8163</v>
      </c>
      <c r="M549" s="144" t="s">
        <v>7915</v>
      </c>
      <c r="N549" s="144" t="s">
        <v>8164</v>
      </c>
      <c r="O549" s="144" t="s">
        <v>8165</v>
      </c>
      <c r="P549" s="144" t="s">
        <v>8166</v>
      </c>
      <c r="Q549" s="144" t="s">
        <v>8167</v>
      </c>
      <c r="R549" s="144" t="s">
        <v>8168</v>
      </c>
      <c r="S549" s="144" t="s">
        <v>8169</v>
      </c>
      <c r="T549" s="144" t="s">
        <v>8170</v>
      </c>
      <c r="U549" s="144" t="s">
        <v>8171</v>
      </c>
      <c r="V549" s="143"/>
      <c r="W549" s="143"/>
      <c r="X549" s="143"/>
      <c r="Y549" s="144" t="s">
        <v>8172</v>
      </c>
      <c r="Z549" s="144" t="s">
        <v>8173</v>
      </c>
      <c r="AA549" s="156"/>
      <c r="AB549" s="156"/>
      <c r="AC549" s="156"/>
      <c r="AD549" s="156"/>
      <c r="AE549" s="156"/>
      <c r="AF549" s="156"/>
      <c r="AG549" s="156"/>
      <c r="AH549" s="156"/>
      <c r="AI549" s="156"/>
      <c r="AJ549" s="156"/>
      <c r="AK549" s="156"/>
      <c r="AL549" s="156"/>
      <c r="AM549" s="156"/>
      <c r="AN549" s="156"/>
      <c r="AO549" s="156"/>
      <c r="AP549" s="156"/>
      <c r="AQ549" s="156"/>
      <c r="AR549" s="156"/>
      <c r="AS549" s="140">
        <f t="shared" si="24"/>
        <v>7</v>
      </c>
      <c r="AT549" s="140">
        <f t="shared" si="25"/>
        <v>7</v>
      </c>
      <c r="AU549" s="156"/>
      <c r="AV549" s="140">
        <f t="shared" si="26"/>
        <v>0.75</v>
      </c>
      <c r="AW549" s="156"/>
      <c r="AX549" s="156"/>
    </row>
    <row r="550" s="209" customFormat="1" customHeight="1" spans="1:50">
      <c r="A550" s="199" t="s">
        <v>8174</v>
      </c>
      <c r="B550" s="199" t="s">
        <v>53</v>
      </c>
      <c r="C550" s="199" t="s">
        <v>8142</v>
      </c>
      <c r="D550" s="199" t="s">
        <v>2132</v>
      </c>
      <c r="E550" s="144" t="s">
        <v>8175</v>
      </c>
      <c r="F550" s="142" t="s">
        <v>4695</v>
      </c>
      <c r="G550" s="144" t="s">
        <v>8176</v>
      </c>
      <c r="H550" s="144" t="s">
        <v>8177</v>
      </c>
      <c r="I550" s="144" t="s">
        <v>8178</v>
      </c>
      <c r="J550" s="144" t="s">
        <v>8179</v>
      </c>
      <c r="K550" s="144" t="s">
        <v>8180</v>
      </c>
      <c r="L550" s="144" t="s">
        <v>2020</v>
      </c>
      <c r="M550" s="144" t="s">
        <v>8181</v>
      </c>
      <c r="N550" s="144" t="s">
        <v>8182</v>
      </c>
      <c r="O550" s="144" t="s">
        <v>8183</v>
      </c>
      <c r="P550" s="144" t="s">
        <v>8184</v>
      </c>
      <c r="Q550" s="142" t="s">
        <v>6574</v>
      </c>
      <c r="R550" s="142" t="s">
        <v>6215</v>
      </c>
      <c r="S550" s="142" t="s">
        <v>6929</v>
      </c>
      <c r="T550" s="142" t="s">
        <v>8185</v>
      </c>
      <c r="U550" s="142" t="s">
        <v>8186</v>
      </c>
      <c r="V550" s="142" t="s">
        <v>6444</v>
      </c>
      <c r="W550" s="142" t="s">
        <v>8187</v>
      </c>
      <c r="X550" s="144" t="s">
        <v>8188</v>
      </c>
      <c r="Y550" s="142" t="s">
        <v>8189</v>
      </c>
      <c r="Z550" s="142" t="s">
        <v>8190</v>
      </c>
      <c r="AA550" s="156"/>
      <c r="AB550" s="156"/>
      <c r="AC550" s="156"/>
      <c r="AD550" s="156"/>
      <c r="AE550" s="156"/>
      <c r="AF550" s="156"/>
      <c r="AG550" s="156"/>
      <c r="AH550" s="156"/>
      <c r="AI550" s="156"/>
      <c r="AJ550" s="156"/>
      <c r="AK550" s="156"/>
      <c r="AL550" s="156"/>
      <c r="AM550" s="156"/>
      <c r="AN550" s="156"/>
      <c r="AO550" s="156"/>
      <c r="AP550" s="156"/>
      <c r="AQ550" s="156"/>
      <c r="AR550" s="156"/>
      <c r="AS550" s="140">
        <f t="shared" si="24"/>
        <v>4</v>
      </c>
      <c r="AT550" s="140">
        <f t="shared" si="25"/>
        <v>9</v>
      </c>
      <c r="AU550" s="156"/>
      <c r="AV550" s="140">
        <f t="shared" si="26"/>
        <v>0</v>
      </c>
      <c r="AW550" s="156"/>
      <c r="AX550" s="156"/>
    </row>
    <row r="551" s="209" customFormat="1" customHeight="1" spans="1:50">
      <c r="A551" s="199" t="s">
        <v>8191</v>
      </c>
      <c r="B551" s="199" t="s">
        <v>53</v>
      </c>
      <c r="C551" s="199" t="s">
        <v>8142</v>
      </c>
      <c r="D551" s="199" t="s">
        <v>2132</v>
      </c>
      <c r="E551" s="142" t="s">
        <v>8192</v>
      </c>
      <c r="F551" s="142" t="s">
        <v>8193</v>
      </c>
      <c r="G551" s="142" t="s">
        <v>6015</v>
      </c>
      <c r="H551" s="142" t="s">
        <v>8194</v>
      </c>
      <c r="I551" s="142" t="s">
        <v>8195</v>
      </c>
      <c r="J551" s="142" t="s">
        <v>8196</v>
      </c>
      <c r="K551" s="142" t="s">
        <v>8197</v>
      </c>
      <c r="L551" s="142" t="s">
        <v>7594</v>
      </c>
      <c r="M551" s="142" t="s">
        <v>8198</v>
      </c>
      <c r="N551" s="142" t="s">
        <v>8199</v>
      </c>
      <c r="O551" s="142" t="s">
        <v>8200</v>
      </c>
      <c r="P551" s="142" t="s">
        <v>8201</v>
      </c>
      <c r="Q551" s="142" t="s">
        <v>8202</v>
      </c>
      <c r="R551" s="143" t="s">
        <v>4383</v>
      </c>
      <c r="S551" s="142" t="s">
        <v>8203</v>
      </c>
      <c r="T551" s="142" t="s">
        <v>7011</v>
      </c>
      <c r="U551" s="142" t="s">
        <v>8204</v>
      </c>
      <c r="V551" s="142" t="s">
        <v>8205</v>
      </c>
      <c r="W551" s="142" t="s">
        <v>8206</v>
      </c>
      <c r="X551" s="142" t="s">
        <v>4506</v>
      </c>
      <c r="Y551" s="142" t="s">
        <v>8207</v>
      </c>
      <c r="Z551" s="142" t="s">
        <v>8208</v>
      </c>
      <c r="AA551" s="156"/>
      <c r="AB551" s="156"/>
      <c r="AC551" s="156"/>
      <c r="AD551" s="156"/>
      <c r="AE551" s="156"/>
      <c r="AF551" s="156"/>
      <c r="AG551" s="156"/>
      <c r="AH551" s="156"/>
      <c r="AI551" s="156"/>
      <c r="AJ551" s="156"/>
      <c r="AK551" s="156"/>
      <c r="AL551" s="156"/>
      <c r="AM551" s="156"/>
      <c r="AN551" s="156"/>
      <c r="AO551" s="156"/>
      <c r="AP551" s="156"/>
      <c r="AQ551" s="156"/>
      <c r="AR551" s="156"/>
      <c r="AS551" s="140">
        <f t="shared" si="24"/>
        <v>5</v>
      </c>
      <c r="AT551" s="140">
        <f t="shared" si="25"/>
        <v>14</v>
      </c>
      <c r="AU551" s="156"/>
      <c r="AV551" s="140">
        <f t="shared" si="26"/>
        <v>0</v>
      </c>
      <c r="AW551" s="156"/>
      <c r="AX551" s="156"/>
    </row>
    <row r="552" s="209" customFormat="1" customHeight="1" spans="1:50">
      <c r="A552" s="199" t="s">
        <v>8209</v>
      </c>
      <c r="B552" s="199" t="s">
        <v>53</v>
      </c>
      <c r="C552" s="199" t="s">
        <v>8142</v>
      </c>
      <c r="D552" s="199" t="s">
        <v>2132</v>
      </c>
      <c r="E552" s="143" t="s">
        <v>5075</v>
      </c>
      <c r="F552" s="144" t="s">
        <v>4799</v>
      </c>
      <c r="G552" s="144" t="s">
        <v>4806</v>
      </c>
      <c r="H552" s="144" t="s">
        <v>8210</v>
      </c>
      <c r="I552" s="144" t="s">
        <v>8211</v>
      </c>
      <c r="J552" s="144" t="s">
        <v>3473</v>
      </c>
      <c r="K552" s="144" t="s">
        <v>8212</v>
      </c>
      <c r="L552" s="144" t="s">
        <v>8213</v>
      </c>
      <c r="M552" s="142" t="s">
        <v>3057</v>
      </c>
      <c r="N552" s="144" t="s">
        <v>4405</v>
      </c>
      <c r="O552" s="144" t="s">
        <v>1863</v>
      </c>
      <c r="P552" s="144" t="s">
        <v>4716</v>
      </c>
      <c r="Q552" s="144" t="s">
        <v>8214</v>
      </c>
      <c r="R552" s="144" t="s">
        <v>3335</v>
      </c>
      <c r="S552" s="144" t="s">
        <v>4533</v>
      </c>
      <c r="T552" s="144" t="s">
        <v>8215</v>
      </c>
      <c r="U552" s="144" t="s">
        <v>5906</v>
      </c>
      <c r="V552" s="142" t="s">
        <v>8216</v>
      </c>
      <c r="W552" s="144" t="s">
        <v>5677</v>
      </c>
      <c r="X552" s="144" t="s">
        <v>3031</v>
      </c>
      <c r="Y552" s="144" t="s">
        <v>3612</v>
      </c>
      <c r="Z552" s="144" t="s">
        <v>8217</v>
      </c>
      <c r="AA552" s="156"/>
      <c r="AB552" s="156"/>
      <c r="AC552" s="156"/>
      <c r="AD552" s="156"/>
      <c r="AE552" s="156"/>
      <c r="AF552" s="156"/>
      <c r="AG552" s="156"/>
      <c r="AH552" s="156"/>
      <c r="AI552" s="156"/>
      <c r="AJ552" s="156"/>
      <c r="AK552" s="156"/>
      <c r="AL552" s="156"/>
      <c r="AM552" s="156"/>
      <c r="AN552" s="156"/>
      <c r="AO552" s="156"/>
      <c r="AP552" s="156"/>
      <c r="AQ552" s="156"/>
      <c r="AR552" s="156"/>
      <c r="AS552" s="140">
        <f t="shared" si="24"/>
        <v>8</v>
      </c>
      <c r="AT552" s="140">
        <f t="shared" si="25"/>
        <v>14</v>
      </c>
      <c r="AU552" s="156"/>
      <c r="AV552" s="140">
        <f t="shared" si="26"/>
        <v>0.625</v>
      </c>
      <c r="AW552" s="156"/>
      <c r="AX552" s="156"/>
    </row>
    <row r="553" s="209" customFormat="1" customHeight="1" spans="1:50">
      <c r="A553" s="199" t="s">
        <v>8218</v>
      </c>
      <c r="B553" s="199" t="s">
        <v>53</v>
      </c>
      <c r="C553" s="199" t="s">
        <v>8142</v>
      </c>
      <c r="D553" s="199" t="s">
        <v>2132</v>
      </c>
      <c r="E553" s="142" t="s">
        <v>8219</v>
      </c>
      <c r="F553" s="142" t="s">
        <v>8220</v>
      </c>
      <c r="G553" s="142" t="s">
        <v>8221</v>
      </c>
      <c r="H553" s="142" t="s">
        <v>8222</v>
      </c>
      <c r="I553" s="142" t="s">
        <v>8223</v>
      </c>
      <c r="J553" s="142" t="s">
        <v>8224</v>
      </c>
      <c r="K553" s="142" t="s">
        <v>7153</v>
      </c>
      <c r="L553" s="142" t="s">
        <v>7278</v>
      </c>
      <c r="M553" s="142" t="s">
        <v>8225</v>
      </c>
      <c r="N553" s="142" t="s">
        <v>8226</v>
      </c>
      <c r="O553" s="142" t="s">
        <v>8227</v>
      </c>
      <c r="P553" s="142" t="s">
        <v>8228</v>
      </c>
      <c r="Q553" s="142" t="s">
        <v>8229</v>
      </c>
      <c r="R553" s="142" t="s">
        <v>8230</v>
      </c>
      <c r="S553" s="142" t="s">
        <v>8231</v>
      </c>
      <c r="T553" s="142" t="s">
        <v>6923</v>
      </c>
      <c r="U553" s="142" t="s">
        <v>7132</v>
      </c>
      <c r="V553" s="142" t="s">
        <v>8232</v>
      </c>
      <c r="W553" s="142" t="s">
        <v>4584</v>
      </c>
      <c r="X553" s="142" t="s">
        <v>8233</v>
      </c>
      <c r="Y553" s="142" t="s">
        <v>8234</v>
      </c>
      <c r="Z553" s="142" t="s">
        <v>8235</v>
      </c>
      <c r="AA553" s="156"/>
      <c r="AB553" s="156"/>
      <c r="AC553" s="156"/>
      <c r="AD553" s="156"/>
      <c r="AE553" s="156"/>
      <c r="AF553" s="156"/>
      <c r="AG553" s="156"/>
      <c r="AH553" s="156"/>
      <c r="AI553" s="156"/>
      <c r="AJ553" s="156"/>
      <c r="AK553" s="156"/>
      <c r="AL553" s="156"/>
      <c r="AM553" s="156"/>
      <c r="AN553" s="156"/>
      <c r="AO553" s="156"/>
      <c r="AP553" s="156"/>
      <c r="AQ553" s="156"/>
      <c r="AR553" s="156"/>
      <c r="AS553" s="140">
        <f t="shared" si="24"/>
        <v>7</v>
      </c>
      <c r="AT553" s="140">
        <f t="shared" si="25"/>
        <v>14</v>
      </c>
      <c r="AU553" s="156"/>
      <c r="AV553" s="140">
        <f t="shared" si="26"/>
        <v>1</v>
      </c>
      <c r="AW553" s="156"/>
      <c r="AX553" s="156"/>
    </row>
    <row r="554" s="209" customFormat="1" customHeight="1" spans="1:50">
      <c r="A554" s="199" t="s">
        <v>8236</v>
      </c>
      <c r="B554" s="199" t="s">
        <v>53</v>
      </c>
      <c r="C554" s="199" t="s">
        <v>8237</v>
      </c>
      <c r="D554" s="199" t="s">
        <v>8238</v>
      </c>
      <c r="E554" s="142" t="s">
        <v>8239</v>
      </c>
      <c r="F554" s="142" t="s">
        <v>8240</v>
      </c>
      <c r="G554" s="142" t="s">
        <v>8241</v>
      </c>
      <c r="H554" s="144" t="s">
        <v>8242</v>
      </c>
      <c r="I554" s="142" t="s">
        <v>8243</v>
      </c>
      <c r="J554" s="142" t="s">
        <v>8244</v>
      </c>
      <c r="K554" s="143"/>
      <c r="L554" s="142" t="s">
        <v>7278</v>
      </c>
      <c r="M554" s="142" t="s">
        <v>8245</v>
      </c>
      <c r="N554" s="144" t="s">
        <v>3721</v>
      </c>
      <c r="O554" s="142" t="s">
        <v>8246</v>
      </c>
      <c r="P554" s="144" t="s">
        <v>178</v>
      </c>
      <c r="Q554" s="144" t="s">
        <v>6679</v>
      </c>
      <c r="R554" s="144" t="s">
        <v>8247</v>
      </c>
      <c r="S554" s="144" t="s">
        <v>494</v>
      </c>
      <c r="T554" s="144" t="s">
        <v>2145</v>
      </c>
      <c r="U554" s="144" t="s">
        <v>8248</v>
      </c>
      <c r="V554" s="144" t="s">
        <v>3625</v>
      </c>
      <c r="W554" s="155" t="s">
        <v>3999</v>
      </c>
      <c r="X554" s="144" t="s">
        <v>8249</v>
      </c>
      <c r="Y554" s="143" t="s">
        <v>8250</v>
      </c>
      <c r="Z554" s="144" t="s">
        <v>8251</v>
      </c>
      <c r="AA554" s="156"/>
      <c r="AB554" s="156"/>
      <c r="AC554" s="156"/>
      <c r="AD554" s="156"/>
      <c r="AE554" s="156"/>
      <c r="AF554" s="156"/>
      <c r="AG554" s="156"/>
      <c r="AH554" s="156"/>
      <c r="AI554" s="156"/>
      <c r="AJ554" s="156"/>
      <c r="AK554" s="156"/>
      <c r="AL554" s="156"/>
      <c r="AM554" s="156"/>
      <c r="AN554" s="156"/>
      <c r="AO554" s="156"/>
      <c r="AP554" s="156"/>
      <c r="AQ554" s="156"/>
      <c r="AR554" s="156"/>
      <c r="AS554" s="140">
        <f t="shared" si="24"/>
        <v>14</v>
      </c>
      <c r="AT554" s="140">
        <f t="shared" si="25"/>
        <v>15</v>
      </c>
      <c r="AU554" s="156"/>
      <c r="AV554" s="140">
        <f t="shared" si="26"/>
        <v>2.375</v>
      </c>
      <c r="AW554" s="156"/>
      <c r="AX554" s="156"/>
    </row>
    <row r="555" s="209" customFormat="1" customHeight="1" spans="1:50">
      <c r="A555" s="199" t="s">
        <v>8252</v>
      </c>
      <c r="B555" s="199" t="s">
        <v>53</v>
      </c>
      <c r="C555" s="199" t="s">
        <v>8237</v>
      </c>
      <c r="D555" s="199" t="s">
        <v>8238</v>
      </c>
      <c r="E555" s="144" t="s">
        <v>8253</v>
      </c>
      <c r="F555" s="142" t="s">
        <v>8254</v>
      </c>
      <c r="G555" s="142" t="s">
        <v>8255</v>
      </c>
      <c r="H555" s="142" t="s">
        <v>8256</v>
      </c>
      <c r="I555" s="142" t="s">
        <v>8257</v>
      </c>
      <c r="J555" s="142" t="s">
        <v>8258</v>
      </c>
      <c r="K555" s="142" t="s">
        <v>8259</v>
      </c>
      <c r="L555" s="142" t="s">
        <v>7000</v>
      </c>
      <c r="M555" s="144" t="s">
        <v>2453</v>
      </c>
      <c r="N555" s="142" t="s">
        <v>8260</v>
      </c>
      <c r="O555" s="143" t="s">
        <v>8261</v>
      </c>
      <c r="P555" s="142" t="s">
        <v>8262</v>
      </c>
      <c r="Q555" s="142" t="s">
        <v>8263</v>
      </c>
      <c r="R555" s="143" t="s">
        <v>6578</v>
      </c>
      <c r="S555" s="142" t="s">
        <v>8264</v>
      </c>
      <c r="T555" s="142" t="s">
        <v>8265</v>
      </c>
      <c r="U555" s="142" t="s">
        <v>6115</v>
      </c>
      <c r="V555" s="142" t="s">
        <v>7530</v>
      </c>
      <c r="W555" s="142" t="s">
        <v>2894</v>
      </c>
      <c r="X555" s="142" t="s">
        <v>8266</v>
      </c>
      <c r="Y555" s="142" t="s">
        <v>8267</v>
      </c>
      <c r="Z555" s="142" t="s">
        <v>8268</v>
      </c>
      <c r="AA555" s="156"/>
      <c r="AB555" s="156"/>
      <c r="AC555" s="156"/>
      <c r="AD555" s="156"/>
      <c r="AE555" s="156"/>
      <c r="AF555" s="156"/>
      <c r="AG555" s="156"/>
      <c r="AH555" s="156"/>
      <c r="AI555" s="156"/>
      <c r="AJ555" s="156"/>
      <c r="AK555" s="156"/>
      <c r="AL555" s="156"/>
      <c r="AM555" s="156"/>
      <c r="AN555" s="156"/>
      <c r="AO555" s="156"/>
      <c r="AP555" s="156"/>
      <c r="AQ555" s="156"/>
      <c r="AR555" s="156"/>
      <c r="AS555" s="140">
        <f t="shared" si="24"/>
        <v>5</v>
      </c>
      <c r="AT555" s="140">
        <f t="shared" si="25"/>
        <v>14</v>
      </c>
      <c r="AU555" s="156"/>
      <c r="AV555" s="140">
        <f t="shared" si="26"/>
        <v>0.625</v>
      </c>
      <c r="AW555" s="156"/>
      <c r="AX555" s="156"/>
    </row>
    <row r="556" s="209" customFormat="1" customHeight="1" spans="1:50">
      <c r="A556" s="199" t="s">
        <v>8269</v>
      </c>
      <c r="B556" s="199" t="s">
        <v>53</v>
      </c>
      <c r="C556" s="199" t="s">
        <v>8237</v>
      </c>
      <c r="D556" s="199" t="s">
        <v>8238</v>
      </c>
      <c r="E556" s="144" t="s">
        <v>8270</v>
      </c>
      <c r="F556" s="155" t="s">
        <v>8271</v>
      </c>
      <c r="G556" s="142" t="s">
        <v>8272</v>
      </c>
      <c r="H556" s="142" t="s">
        <v>8273</v>
      </c>
      <c r="I556" s="142" t="s">
        <v>6506</v>
      </c>
      <c r="J556" s="144" t="s">
        <v>8274</v>
      </c>
      <c r="K556" s="142" t="s">
        <v>8275</v>
      </c>
      <c r="L556" s="142" t="s">
        <v>8276</v>
      </c>
      <c r="M556" s="142" t="s">
        <v>8277</v>
      </c>
      <c r="N556" s="142" t="s">
        <v>8278</v>
      </c>
      <c r="O556" s="142" t="s">
        <v>8279</v>
      </c>
      <c r="P556" s="142" t="s">
        <v>8280</v>
      </c>
      <c r="Q556" s="142" t="s">
        <v>8281</v>
      </c>
      <c r="R556" s="142" t="s">
        <v>8282</v>
      </c>
      <c r="S556" s="142" t="s">
        <v>8283</v>
      </c>
      <c r="T556" s="142" t="s">
        <v>8284</v>
      </c>
      <c r="U556" s="142" t="s">
        <v>8285</v>
      </c>
      <c r="V556" s="144" t="s">
        <v>7806</v>
      </c>
      <c r="W556" s="142" t="s">
        <v>8286</v>
      </c>
      <c r="X556" s="142" t="s">
        <v>8208</v>
      </c>
      <c r="Y556" s="142" t="s">
        <v>8287</v>
      </c>
      <c r="Z556" s="155" t="s">
        <v>6578</v>
      </c>
      <c r="AA556" s="156"/>
      <c r="AB556" s="156"/>
      <c r="AC556" s="156"/>
      <c r="AD556" s="156"/>
      <c r="AE556" s="156"/>
      <c r="AF556" s="156"/>
      <c r="AG556" s="156"/>
      <c r="AH556" s="156"/>
      <c r="AI556" s="156"/>
      <c r="AJ556" s="156"/>
      <c r="AK556" s="156"/>
      <c r="AL556" s="156"/>
      <c r="AM556" s="156"/>
      <c r="AN556" s="156"/>
      <c r="AO556" s="156"/>
      <c r="AP556" s="156"/>
      <c r="AQ556" s="156"/>
      <c r="AR556" s="156"/>
      <c r="AS556" s="140">
        <f t="shared" si="24"/>
        <v>1</v>
      </c>
      <c r="AT556" s="140">
        <f t="shared" si="25"/>
        <v>9</v>
      </c>
      <c r="AU556" s="156"/>
      <c r="AV556" s="140">
        <f t="shared" si="26"/>
        <v>0.125</v>
      </c>
      <c r="AW556" s="156"/>
      <c r="AX556" s="156"/>
    </row>
    <row r="557" s="209" customFormat="1" customHeight="1" spans="1:50">
      <c r="A557" s="199" t="s">
        <v>8288</v>
      </c>
      <c r="B557" s="199" t="s">
        <v>53</v>
      </c>
      <c r="C557" s="199" t="s">
        <v>8237</v>
      </c>
      <c r="D557" s="199" t="s">
        <v>8238</v>
      </c>
      <c r="E557" s="142" t="s">
        <v>8289</v>
      </c>
      <c r="F557" s="142" t="s">
        <v>8224</v>
      </c>
      <c r="G557" s="142" t="s">
        <v>8290</v>
      </c>
      <c r="H557" s="142" t="s">
        <v>8291</v>
      </c>
      <c r="I557" s="142" t="s">
        <v>8292</v>
      </c>
      <c r="J557" s="142" t="s">
        <v>8293</v>
      </c>
      <c r="K557" s="142" t="s">
        <v>8294</v>
      </c>
      <c r="L557" s="142" t="s">
        <v>8295</v>
      </c>
      <c r="M557" s="142" t="s">
        <v>8296</v>
      </c>
      <c r="N557" s="142" t="s">
        <v>8297</v>
      </c>
      <c r="O557" s="142" t="s">
        <v>8298</v>
      </c>
      <c r="P557" s="142" t="s">
        <v>8299</v>
      </c>
      <c r="Q557" s="142" t="s">
        <v>8300</v>
      </c>
      <c r="R557" s="142" t="s">
        <v>8301</v>
      </c>
      <c r="S557" s="142" t="s">
        <v>6243</v>
      </c>
      <c r="T557" s="142" t="s">
        <v>8302</v>
      </c>
      <c r="U557" s="142" t="s">
        <v>7640</v>
      </c>
      <c r="V557" s="142" t="s">
        <v>8303</v>
      </c>
      <c r="W557" s="142" t="s">
        <v>8304</v>
      </c>
      <c r="X557" s="155" t="s">
        <v>6578</v>
      </c>
      <c r="Y557" s="142" t="s">
        <v>7720</v>
      </c>
      <c r="Z557" s="142" t="s">
        <v>8305</v>
      </c>
      <c r="AA557" s="156"/>
      <c r="AB557" s="156"/>
      <c r="AC557" s="156"/>
      <c r="AD557" s="156"/>
      <c r="AE557" s="156"/>
      <c r="AF557" s="156"/>
      <c r="AG557" s="156"/>
      <c r="AH557" s="156"/>
      <c r="AI557" s="156"/>
      <c r="AJ557" s="156"/>
      <c r="AK557" s="156"/>
      <c r="AL557" s="156"/>
      <c r="AM557" s="156"/>
      <c r="AN557" s="156"/>
      <c r="AO557" s="156"/>
      <c r="AP557" s="156"/>
      <c r="AQ557" s="156"/>
      <c r="AR557" s="156"/>
      <c r="AS557" s="140">
        <f t="shared" si="24"/>
        <v>9</v>
      </c>
      <c r="AT557" s="140">
        <f t="shared" si="25"/>
        <v>16</v>
      </c>
      <c r="AU557" s="156"/>
      <c r="AV557" s="140">
        <f t="shared" si="26"/>
        <v>0.375</v>
      </c>
      <c r="AW557" s="156"/>
      <c r="AX557" s="156"/>
    </row>
    <row r="558" s="209" customFormat="1" customHeight="1" spans="1:50">
      <c r="A558" s="199" t="s">
        <v>8306</v>
      </c>
      <c r="B558" s="199" t="s">
        <v>53</v>
      </c>
      <c r="C558" s="199" t="s">
        <v>8307</v>
      </c>
      <c r="D558" s="199" t="s">
        <v>4388</v>
      </c>
      <c r="E558" s="142" t="s">
        <v>8308</v>
      </c>
      <c r="F558" s="142" t="s">
        <v>6387</v>
      </c>
      <c r="G558" s="142" t="s">
        <v>8309</v>
      </c>
      <c r="H558" s="142" t="s">
        <v>8310</v>
      </c>
      <c r="I558" s="142" t="s">
        <v>8311</v>
      </c>
      <c r="J558" s="155" t="s">
        <v>4604</v>
      </c>
      <c r="K558" s="142" t="s">
        <v>8312</v>
      </c>
      <c r="L558" s="142" t="s">
        <v>8313</v>
      </c>
      <c r="M558" s="155" t="s">
        <v>8314</v>
      </c>
      <c r="N558" s="142" t="s">
        <v>8315</v>
      </c>
      <c r="O558" s="142" t="s">
        <v>8316</v>
      </c>
      <c r="P558" s="142" t="s">
        <v>8317</v>
      </c>
      <c r="Q558" s="142" t="s">
        <v>8318</v>
      </c>
      <c r="R558" s="142" t="s">
        <v>8319</v>
      </c>
      <c r="S558" s="155" t="s">
        <v>1969</v>
      </c>
      <c r="T558" s="144" t="s">
        <v>8320</v>
      </c>
      <c r="U558" s="144" t="s">
        <v>8321</v>
      </c>
      <c r="V558" s="142" t="s">
        <v>8322</v>
      </c>
      <c r="W558" s="142" t="s">
        <v>8323</v>
      </c>
      <c r="X558" s="142" t="s">
        <v>8324</v>
      </c>
      <c r="Y558" s="142" t="s">
        <v>8325</v>
      </c>
      <c r="Z558" s="155" t="s">
        <v>4503</v>
      </c>
      <c r="AA558" s="156"/>
      <c r="AB558" s="156"/>
      <c r="AC558" s="156"/>
      <c r="AD558" s="156"/>
      <c r="AE558" s="156"/>
      <c r="AF558" s="156"/>
      <c r="AG558" s="156"/>
      <c r="AH558" s="156"/>
      <c r="AI558" s="156"/>
      <c r="AJ558" s="156"/>
      <c r="AK558" s="156"/>
      <c r="AL558" s="156"/>
      <c r="AM558" s="156"/>
      <c r="AN558" s="156"/>
      <c r="AO558" s="156"/>
      <c r="AP558" s="156"/>
      <c r="AQ558" s="156"/>
      <c r="AR558" s="156"/>
      <c r="AS558" s="140">
        <f t="shared" si="24"/>
        <v>12</v>
      </c>
      <c r="AT558" s="140">
        <f t="shared" si="25"/>
        <v>19</v>
      </c>
      <c r="AU558" s="156"/>
      <c r="AV558" s="140">
        <f t="shared" si="26"/>
        <v>1.375</v>
      </c>
      <c r="AW558" s="156"/>
      <c r="AX558" s="156"/>
    </row>
    <row r="559" s="209" customFormat="1" customHeight="1" spans="1:50">
      <c r="A559" s="199" t="s">
        <v>8326</v>
      </c>
      <c r="B559" s="199" t="s">
        <v>53</v>
      </c>
      <c r="C559" s="199" t="s">
        <v>8307</v>
      </c>
      <c r="D559" s="199" t="s">
        <v>4448</v>
      </c>
      <c r="E559" s="144" t="s">
        <v>1806</v>
      </c>
      <c r="F559" s="144" t="s">
        <v>8327</v>
      </c>
      <c r="G559" s="144" t="s">
        <v>317</v>
      </c>
      <c r="H559" s="144" t="s">
        <v>5800</v>
      </c>
      <c r="I559" s="144" t="s">
        <v>3516</v>
      </c>
      <c r="J559" s="144" t="s">
        <v>8328</v>
      </c>
      <c r="K559" s="144" t="s">
        <v>592</v>
      </c>
      <c r="L559" s="144" t="s">
        <v>3941</v>
      </c>
      <c r="M559" s="144" t="s">
        <v>1929</v>
      </c>
      <c r="N559" s="144" t="s">
        <v>7202</v>
      </c>
      <c r="O559" s="144" t="s">
        <v>8329</v>
      </c>
      <c r="P559" s="144" t="s">
        <v>5220</v>
      </c>
      <c r="Q559" s="144" t="s">
        <v>5788</v>
      </c>
      <c r="R559" s="144" t="s">
        <v>3798</v>
      </c>
      <c r="S559" s="144" t="s">
        <v>701</v>
      </c>
      <c r="T559" s="144" t="s">
        <v>8330</v>
      </c>
      <c r="U559" s="144" t="s">
        <v>8331</v>
      </c>
      <c r="V559" s="144" t="s">
        <v>288</v>
      </c>
      <c r="W559" s="144" t="s">
        <v>7202</v>
      </c>
      <c r="X559" s="144" t="s">
        <v>3849</v>
      </c>
      <c r="Y559" s="144" t="s">
        <v>7203</v>
      </c>
      <c r="Z559" s="144" t="s">
        <v>704</v>
      </c>
      <c r="AA559" s="156"/>
      <c r="AB559" s="156"/>
      <c r="AC559" s="156"/>
      <c r="AD559" s="156"/>
      <c r="AE559" s="156"/>
      <c r="AF559" s="156"/>
      <c r="AG559" s="156"/>
      <c r="AH559" s="156"/>
      <c r="AI559" s="156"/>
      <c r="AJ559" s="156"/>
      <c r="AK559" s="156"/>
      <c r="AL559" s="156"/>
      <c r="AM559" s="156"/>
      <c r="AN559" s="156"/>
      <c r="AO559" s="156"/>
      <c r="AP559" s="156"/>
      <c r="AQ559" s="156"/>
      <c r="AR559" s="156"/>
      <c r="AS559" s="140">
        <f t="shared" si="24"/>
        <v>0</v>
      </c>
      <c r="AT559" s="140">
        <f t="shared" si="25"/>
        <v>2</v>
      </c>
      <c r="AU559" s="156"/>
      <c r="AV559" s="140">
        <f t="shared" si="26"/>
        <v>0</v>
      </c>
      <c r="AW559" s="156"/>
      <c r="AX559" s="156"/>
    </row>
    <row r="560" s="209" customFormat="1" customHeight="1" spans="1:50">
      <c r="A560" s="199" t="s">
        <v>8332</v>
      </c>
      <c r="B560" s="199" t="s">
        <v>53</v>
      </c>
      <c r="C560" s="199" t="s">
        <v>8307</v>
      </c>
      <c r="D560" s="199" t="s">
        <v>2132</v>
      </c>
      <c r="E560" s="142" t="s">
        <v>7232</v>
      </c>
      <c r="F560" s="142" t="s">
        <v>8333</v>
      </c>
      <c r="G560" s="142" t="s">
        <v>6703</v>
      </c>
      <c r="H560" s="142" t="s">
        <v>8334</v>
      </c>
      <c r="I560" s="142" t="s">
        <v>8335</v>
      </c>
      <c r="J560" s="142" t="s">
        <v>8336</v>
      </c>
      <c r="K560" s="144" t="s">
        <v>3814</v>
      </c>
      <c r="L560" s="142" t="s">
        <v>8337</v>
      </c>
      <c r="M560" s="142" t="s">
        <v>2086</v>
      </c>
      <c r="N560" s="142" t="s">
        <v>8338</v>
      </c>
      <c r="O560" s="144" t="s">
        <v>4863</v>
      </c>
      <c r="P560" s="142" t="s">
        <v>8339</v>
      </c>
      <c r="Q560" s="142" t="s">
        <v>8340</v>
      </c>
      <c r="R560" s="144" t="s">
        <v>8341</v>
      </c>
      <c r="S560" s="142" t="s">
        <v>7249</v>
      </c>
      <c r="T560" s="144" t="s">
        <v>8342</v>
      </c>
      <c r="U560" s="142" t="s">
        <v>8343</v>
      </c>
      <c r="V560" s="142" t="s">
        <v>8344</v>
      </c>
      <c r="W560" s="142" t="s">
        <v>8345</v>
      </c>
      <c r="X560" s="144" t="s">
        <v>314</v>
      </c>
      <c r="Y560" s="142" t="s">
        <v>7578</v>
      </c>
      <c r="Z560" s="142" t="s">
        <v>8346</v>
      </c>
      <c r="AA560" s="156"/>
      <c r="AB560" s="156"/>
      <c r="AC560" s="156"/>
      <c r="AD560" s="156"/>
      <c r="AE560" s="156"/>
      <c r="AF560" s="156"/>
      <c r="AG560" s="156"/>
      <c r="AH560" s="156"/>
      <c r="AI560" s="156"/>
      <c r="AJ560" s="156"/>
      <c r="AK560" s="156"/>
      <c r="AL560" s="156"/>
      <c r="AM560" s="156"/>
      <c r="AN560" s="156"/>
      <c r="AO560" s="156"/>
      <c r="AP560" s="156"/>
      <c r="AQ560" s="156"/>
      <c r="AR560" s="156"/>
      <c r="AS560" s="140">
        <f t="shared" si="24"/>
        <v>11</v>
      </c>
      <c r="AT560" s="140">
        <f t="shared" si="25"/>
        <v>19</v>
      </c>
      <c r="AU560" s="156"/>
      <c r="AV560" s="140">
        <f t="shared" si="26"/>
        <v>0.625</v>
      </c>
      <c r="AW560" s="156"/>
      <c r="AX560" s="156"/>
    </row>
    <row r="561" s="209" customFormat="1" customHeight="1" spans="1:50">
      <c r="A561" s="199" t="s">
        <v>8347</v>
      </c>
      <c r="B561" s="199" t="s">
        <v>53</v>
      </c>
      <c r="C561" s="199" t="s">
        <v>8307</v>
      </c>
      <c r="D561" s="199" t="s">
        <v>115</v>
      </c>
      <c r="E561" s="144" t="s">
        <v>8348</v>
      </c>
      <c r="F561" s="142" t="s">
        <v>4488</v>
      </c>
      <c r="G561" s="142" t="s">
        <v>8349</v>
      </c>
      <c r="H561" s="142" t="s">
        <v>8350</v>
      </c>
      <c r="I561" s="142" t="s">
        <v>2320</v>
      </c>
      <c r="J561" s="144" t="s">
        <v>8351</v>
      </c>
      <c r="K561" s="144" t="s">
        <v>8352</v>
      </c>
      <c r="L561" s="144" t="s">
        <v>8353</v>
      </c>
      <c r="M561" s="144" t="s">
        <v>8354</v>
      </c>
      <c r="N561" s="144" t="s">
        <v>8355</v>
      </c>
      <c r="O561" s="142" t="s">
        <v>8356</v>
      </c>
      <c r="P561" s="142" t="s">
        <v>8357</v>
      </c>
      <c r="Q561" s="144" t="s">
        <v>8358</v>
      </c>
      <c r="R561" s="144" t="s">
        <v>8359</v>
      </c>
      <c r="S561" s="144" t="s">
        <v>8360</v>
      </c>
      <c r="T561" s="144" t="s">
        <v>8361</v>
      </c>
      <c r="U561" s="144" t="s">
        <v>2826</v>
      </c>
      <c r="V561" s="144" t="s">
        <v>8362</v>
      </c>
      <c r="W561" s="144" t="s">
        <v>8363</v>
      </c>
      <c r="X561" s="142" t="s">
        <v>8364</v>
      </c>
      <c r="Y561" s="144" t="s">
        <v>8365</v>
      </c>
      <c r="Z561" s="142" t="s">
        <v>8346</v>
      </c>
      <c r="AA561" s="156"/>
      <c r="AB561" s="156"/>
      <c r="AC561" s="156"/>
      <c r="AD561" s="156"/>
      <c r="AE561" s="156"/>
      <c r="AF561" s="156"/>
      <c r="AG561" s="156"/>
      <c r="AH561" s="156"/>
      <c r="AI561" s="156"/>
      <c r="AJ561" s="156"/>
      <c r="AK561" s="156"/>
      <c r="AL561" s="156"/>
      <c r="AM561" s="156"/>
      <c r="AN561" s="156"/>
      <c r="AO561" s="156"/>
      <c r="AP561" s="156"/>
      <c r="AQ561" s="156"/>
      <c r="AR561" s="156"/>
      <c r="AS561" s="140">
        <f t="shared" si="24"/>
        <v>21</v>
      </c>
      <c r="AT561" s="140">
        <f t="shared" si="25"/>
        <v>22</v>
      </c>
      <c r="AU561" s="156"/>
      <c r="AV561" s="140">
        <f t="shared" si="26"/>
        <v>2</v>
      </c>
      <c r="AW561" s="156"/>
      <c r="AX561" s="156"/>
    </row>
    <row r="562" s="209" customFormat="1" customHeight="1" spans="1:50">
      <c r="A562" s="199" t="s">
        <v>8366</v>
      </c>
      <c r="B562" s="199" t="s">
        <v>53</v>
      </c>
      <c r="C562" s="199" t="s">
        <v>8307</v>
      </c>
      <c r="D562" s="199" t="s">
        <v>87</v>
      </c>
      <c r="E562" s="141"/>
      <c r="F562" s="142" t="s">
        <v>3483</v>
      </c>
      <c r="G562" s="144" t="s">
        <v>8367</v>
      </c>
      <c r="H562" s="144" t="s">
        <v>8368</v>
      </c>
      <c r="I562" s="144" t="s">
        <v>1931</v>
      </c>
      <c r="J562" s="144" t="s">
        <v>8369</v>
      </c>
      <c r="K562" s="144" t="s">
        <v>847</v>
      </c>
      <c r="L562" s="144"/>
      <c r="M562" s="144"/>
      <c r="N562" s="144"/>
      <c r="O562" s="144"/>
      <c r="P562" s="144"/>
      <c r="Q562" s="144"/>
      <c r="R562" s="144"/>
      <c r="S562" s="144"/>
      <c r="T562" s="144"/>
      <c r="U562" s="144"/>
      <c r="V562" s="144"/>
      <c r="W562" s="144"/>
      <c r="X562" s="144"/>
      <c r="Y562" s="144"/>
      <c r="Z562" s="144"/>
      <c r="AA562" s="156"/>
      <c r="AB562" s="156"/>
      <c r="AC562" s="156"/>
      <c r="AD562" s="156"/>
      <c r="AE562" s="156"/>
      <c r="AF562" s="156"/>
      <c r="AG562" s="156"/>
      <c r="AH562" s="156"/>
      <c r="AI562" s="156"/>
      <c r="AJ562" s="156"/>
      <c r="AK562" s="156"/>
      <c r="AL562" s="156"/>
      <c r="AM562" s="156"/>
      <c r="AN562" s="156"/>
      <c r="AO562" s="156"/>
      <c r="AP562" s="156"/>
      <c r="AQ562" s="156"/>
      <c r="AR562" s="156"/>
      <c r="AS562" s="140">
        <f t="shared" si="24"/>
        <v>0</v>
      </c>
      <c r="AT562" s="140">
        <f t="shared" si="25"/>
        <v>0</v>
      </c>
      <c r="AU562" s="156"/>
      <c r="AV562" s="140">
        <f t="shared" si="26"/>
        <v>0</v>
      </c>
      <c r="AW562" s="156"/>
      <c r="AX562" s="156"/>
    </row>
    <row r="563" s="209" customFormat="1" customHeight="1" spans="1:50">
      <c r="A563" s="199" t="s">
        <v>8370</v>
      </c>
      <c r="B563" s="199" t="s">
        <v>53</v>
      </c>
      <c r="C563" s="199" t="s">
        <v>8371</v>
      </c>
      <c r="D563" s="199" t="s">
        <v>8372</v>
      </c>
      <c r="E563" s="144" t="s">
        <v>8373</v>
      </c>
      <c r="F563" s="144" t="s">
        <v>3869</v>
      </c>
      <c r="G563" s="144"/>
      <c r="H563" s="144"/>
      <c r="I563" s="144"/>
      <c r="J563" s="144"/>
      <c r="K563" s="144"/>
      <c r="L563" s="144"/>
      <c r="M563" s="144"/>
      <c r="N563" s="144"/>
      <c r="O563" s="144"/>
      <c r="P563" s="144"/>
      <c r="Q563" s="144"/>
      <c r="R563" s="144"/>
      <c r="S563" s="144"/>
      <c r="T563" s="144"/>
      <c r="U563" s="144"/>
      <c r="V563" s="144"/>
      <c r="W563" s="144"/>
      <c r="X563" s="144"/>
      <c r="Y563" s="144"/>
      <c r="Z563" s="144"/>
      <c r="AA563" s="156"/>
      <c r="AB563" s="156"/>
      <c r="AC563" s="156"/>
      <c r="AD563" s="156"/>
      <c r="AE563" s="156"/>
      <c r="AF563" s="156"/>
      <c r="AG563" s="156"/>
      <c r="AH563" s="156"/>
      <c r="AI563" s="156"/>
      <c r="AJ563" s="156"/>
      <c r="AK563" s="156"/>
      <c r="AL563" s="156"/>
      <c r="AM563" s="156"/>
      <c r="AN563" s="156"/>
      <c r="AO563" s="156"/>
      <c r="AP563" s="156"/>
      <c r="AQ563" s="156"/>
      <c r="AR563" s="156"/>
      <c r="AS563" s="140">
        <f t="shared" si="24"/>
        <v>0</v>
      </c>
      <c r="AT563" s="140">
        <f t="shared" si="25"/>
        <v>0</v>
      </c>
      <c r="AU563" s="156"/>
      <c r="AV563" s="140">
        <f t="shared" si="26"/>
        <v>0</v>
      </c>
      <c r="AW563" s="156"/>
      <c r="AX563" s="156"/>
    </row>
    <row r="564" s="209" customFormat="1" customHeight="1" spans="1:50">
      <c r="A564" s="199" t="s">
        <v>8374</v>
      </c>
      <c r="B564" s="199" t="s">
        <v>53</v>
      </c>
      <c r="C564" s="199" t="s">
        <v>8371</v>
      </c>
      <c r="D564" s="199" t="s">
        <v>8372</v>
      </c>
      <c r="E564" s="144" t="s">
        <v>3404</v>
      </c>
      <c r="F564" s="142" t="s">
        <v>8375</v>
      </c>
      <c r="G564" s="144" t="s">
        <v>8376</v>
      </c>
      <c r="H564" s="144" t="s">
        <v>8377</v>
      </c>
      <c r="I564" s="144" t="s">
        <v>8378</v>
      </c>
      <c r="J564" s="144" t="s">
        <v>8379</v>
      </c>
      <c r="K564" s="144" t="s">
        <v>8098</v>
      </c>
      <c r="L564" s="144" t="s">
        <v>8380</v>
      </c>
      <c r="M564" s="144" t="s">
        <v>8381</v>
      </c>
      <c r="N564" s="144" t="s">
        <v>2369</v>
      </c>
      <c r="O564" s="144" t="s">
        <v>1992</v>
      </c>
      <c r="P564" s="144" t="s">
        <v>8382</v>
      </c>
      <c r="Q564" s="144" t="s">
        <v>8383</v>
      </c>
      <c r="R564" s="144" t="s">
        <v>2435</v>
      </c>
      <c r="S564" s="144" t="s">
        <v>8384</v>
      </c>
      <c r="T564" s="144" t="s">
        <v>8385</v>
      </c>
      <c r="U564" s="144" t="s">
        <v>1142</v>
      </c>
      <c r="V564" s="144" t="s">
        <v>8386</v>
      </c>
      <c r="W564" s="144" t="s">
        <v>8387</v>
      </c>
      <c r="X564" s="144" t="s">
        <v>8388</v>
      </c>
      <c r="Y564" s="144" t="s">
        <v>8389</v>
      </c>
      <c r="Z564" s="142" t="s">
        <v>8390</v>
      </c>
      <c r="AA564" s="156"/>
      <c r="AB564" s="156"/>
      <c r="AC564" s="156"/>
      <c r="AD564" s="156"/>
      <c r="AE564" s="156"/>
      <c r="AF564" s="156"/>
      <c r="AG564" s="156"/>
      <c r="AH564" s="156"/>
      <c r="AI564" s="156"/>
      <c r="AJ564" s="156"/>
      <c r="AK564" s="156"/>
      <c r="AL564" s="156"/>
      <c r="AM564" s="156"/>
      <c r="AN564" s="156"/>
      <c r="AO564" s="156"/>
      <c r="AP564" s="156"/>
      <c r="AQ564" s="156"/>
      <c r="AR564" s="156"/>
      <c r="AS564" s="140">
        <f t="shared" si="24"/>
        <v>7</v>
      </c>
      <c r="AT564" s="140">
        <f t="shared" si="25"/>
        <v>18</v>
      </c>
      <c r="AU564" s="156"/>
      <c r="AV564" s="140">
        <f t="shared" si="26"/>
        <v>0.125</v>
      </c>
      <c r="AW564" s="156"/>
      <c r="AX564" s="156"/>
    </row>
    <row r="565" s="209" customFormat="1" customHeight="1" spans="1:50">
      <c r="A565" s="199" t="s">
        <v>8391</v>
      </c>
      <c r="B565" s="199" t="s">
        <v>53</v>
      </c>
      <c r="C565" s="199" t="s">
        <v>8371</v>
      </c>
      <c r="D565" s="199" t="s">
        <v>8372</v>
      </c>
      <c r="E565" s="142" t="s">
        <v>8392</v>
      </c>
      <c r="F565" s="142" t="s">
        <v>7034</v>
      </c>
      <c r="G565" s="142" t="s">
        <v>6178</v>
      </c>
      <c r="H565" s="144" t="s">
        <v>8393</v>
      </c>
      <c r="I565" s="142" t="s">
        <v>8394</v>
      </c>
      <c r="J565" s="142" t="s">
        <v>8395</v>
      </c>
      <c r="K565" s="144" t="s">
        <v>8341</v>
      </c>
      <c r="L565" s="142" t="s">
        <v>8396</v>
      </c>
      <c r="M565" s="142" t="s">
        <v>8397</v>
      </c>
      <c r="N565" s="142" t="s">
        <v>8398</v>
      </c>
      <c r="O565" s="142" t="s">
        <v>8399</v>
      </c>
      <c r="P565" s="142" t="s">
        <v>6621</v>
      </c>
      <c r="Q565" s="142" t="s">
        <v>8400</v>
      </c>
      <c r="R565" s="142" t="s">
        <v>6215</v>
      </c>
      <c r="S565" s="142" t="s">
        <v>7238</v>
      </c>
      <c r="T565" s="155" t="s">
        <v>3454</v>
      </c>
      <c r="U565" s="142" t="s">
        <v>6216</v>
      </c>
      <c r="V565" s="142" t="s">
        <v>8401</v>
      </c>
      <c r="W565" s="142" t="s">
        <v>8397</v>
      </c>
      <c r="X565" s="142" t="s">
        <v>6534</v>
      </c>
      <c r="Y565" s="142" t="s">
        <v>8402</v>
      </c>
      <c r="Z565" s="142" t="s">
        <v>3072</v>
      </c>
      <c r="AA565" s="156"/>
      <c r="AB565" s="156"/>
      <c r="AC565" s="156"/>
      <c r="AD565" s="156"/>
      <c r="AE565" s="156"/>
      <c r="AF565" s="156"/>
      <c r="AG565" s="156"/>
      <c r="AH565" s="156"/>
      <c r="AI565" s="156"/>
      <c r="AJ565" s="156"/>
      <c r="AK565" s="156"/>
      <c r="AL565" s="156"/>
      <c r="AM565" s="156"/>
      <c r="AN565" s="156"/>
      <c r="AO565" s="156"/>
      <c r="AP565" s="156"/>
      <c r="AQ565" s="156"/>
      <c r="AR565" s="156"/>
      <c r="AS565" s="140">
        <f t="shared" si="24"/>
        <v>3</v>
      </c>
      <c r="AT565" s="140">
        <f t="shared" si="25"/>
        <v>20</v>
      </c>
      <c r="AU565" s="156"/>
      <c r="AV565" s="140">
        <f t="shared" si="26"/>
        <v>0.125</v>
      </c>
      <c r="AW565" s="156"/>
      <c r="AX565" s="156"/>
    </row>
    <row r="566" s="209" customFormat="1" customHeight="1" spans="1:50">
      <c r="A566" s="199" t="s">
        <v>8403</v>
      </c>
      <c r="B566" s="199" t="s">
        <v>53</v>
      </c>
      <c r="C566" s="199" t="s">
        <v>8371</v>
      </c>
      <c r="D566" s="199" t="s">
        <v>6670</v>
      </c>
      <c r="E566" s="144" t="s">
        <v>8404</v>
      </c>
      <c r="F566" s="144" t="s">
        <v>3762</v>
      </c>
      <c r="G566" s="144" t="s">
        <v>8405</v>
      </c>
      <c r="H566" s="144" t="s">
        <v>8406</v>
      </c>
      <c r="I566" s="144" t="s">
        <v>8407</v>
      </c>
      <c r="J566" s="144" t="s">
        <v>8408</v>
      </c>
      <c r="K566" s="144" t="s">
        <v>8409</v>
      </c>
      <c r="L566" s="144" t="s">
        <v>8410</v>
      </c>
      <c r="M566" s="144" t="s">
        <v>8411</v>
      </c>
      <c r="N566" s="144" t="s">
        <v>8412</v>
      </c>
      <c r="O566" s="144" t="s">
        <v>81</v>
      </c>
      <c r="P566" s="144" t="s">
        <v>8413</v>
      </c>
      <c r="Q566" s="144" t="s">
        <v>8414</v>
      </c>
      <c r="R566" s="144" t="s">
        <v>8415</v>
      </c>
      <c r="S566" s="144" t="s">
        <v>4982</v>
      </c>
      <c r="T566" s="144" t="s">
        <v>8416</v>
      </c>
      <c r="U566" s="144" t="s">
        <v>8417</v>
      </c>
      <c r="V566" s="144" t="s">
        <v>8418</v>
      </c>
      <c r="W566" s="144" t="s">
        <v>8419</v>
      </c>
      <c r="X566" s="144" t="s">
        <v>8420</v>
      </c>
      <c r="Y566" s="144" t="s">
        <v>8421</v>
      </c>
      <c r="Z566" s="144" t="s">
        <v>5413</v>
      </c>
      <c r="AA566" s="156"/>
      <c r="AB566" s="156"/>
      <c r="AC566" s="156"/>
      <c r="AD566" s="156"/>
      <c r="AE566" s="156"/>
      <c r="AF566" s="156"/>
      <c r="AG566" s="156"/>
      <c r="AH566" s="156"/>
      <c r="AI566" s="156"/>
      <c r="AJ566" s="156"/>
      <c r="AK566" s="156"/>
      <c r="AL566" s="156"/>
      <c r="AM566" s="156"/>
      <c r="AN566" s="156"/>
      <c r="AO566" s="156"/>
      <c r="AP566" s="156"/>
      <c r="AQ566" s="156"/>
      <c r="AR566" s="156"/>
      <c r="AS566" s="140">
        <f t="shared" si="24"/>
        <v>8</v>
      </c>
      <c r="AT566" s="140">
        <f t="shared" si="25"/>
        <v>12</v>
      </c>
      <c r="AU566" s="156"/>
      <c r="AV566" s="140">
        <f t="shared" si="26"/>
        <v>0.125</v>
      </c>
      <c r="AW566" s="156"/>
      <c r="AX566" s="156"/>
    </row>
    <row r="567" s="209" customFormat="1" customHeight="1" spans="1:50">
      <c r="A567" s="199" t="s">
        <v>8422</v>
      </c>
      <c r="B567" s="199" t="s">
        <v>53</v>
      </c>
      <c r="C567" s="199" t="s">
        <v>8371</v>
      </c>
      <c r="D567" s="199" t="s">
        <v>8372</v>
      </c>
      <c r="E567" s="144" t="s">
        <v>8423</v>
      </c>
      <c r="F567" s="142" t="s">
        <v>8424</v>
      </c>
      <c r="G567" s="142" t="s">
        <v>8425</v>
      </c>
      <c r="H567" s="142" t="s">
        <v>8426</v>
      </c>
      <c r="I567" s="144" t="s">
        <v>8427</v>
      </c>
      <c r="J567" s="142" t="s">
        <v>8428</v>
      </c>
      <c r="K567" s="144" t="s">
        <v>8429</v>
      </c>
      <c r="L567" s="144" t="s">
        <v>8430</v>
      </c>
      <c r="M567" s="142" t="s">
        <v>8431</v>
      </c>
      <c r="N567" s="144" t="s">
        <v>6197</v>
      </c>
      <c r="O567" s="142" t="s">
        <v>244</v>
      </c>
      <c r="P567" s="142" t="s">
        <v>4464</v>
      </c>
      <c r="Q567" s="155" t="s">
        <v>8433</v>
      </c>
      <c r="R567" s="142" t="s">
        <v>8434</v>
      </c>
      <c r="S567" s="142" t="s">
        <v>8435</v>
      </c>
      <c r="T567" s="142" t="s">
        <v>2165</v>
      </c>
      <c r="U567" s="142" t="s">
        <v>8436</v>
      </c>
      <c r="V567" s="144" t="s">
        <v>3668</v>
      </c>
      <c r="W567" s="144" t="s">
        <v>8438</v>
      </c>
      <c r="X567" s="144" t="s">
        <v>601</v>
      </c>
      <c r="Y567" s="144" t="s">
        <v>3298</v>
      </c>
      <c r="Z567" s="155" t="s">
        <v>5031</v>
      </c>
      <c r="AA567" s="156"/>
      <c r="AB567" s="156"/>
      <c r="AC567" s="156"/>
      <c r="AD567" s="156"/>
      <c r="AE567" s="156"/>
      <c r="AF567" s="156"/>
      <c r="AG567" s="156"/>
      <c r="AH567" s="156"/>
      <c r="AI567" s="156"/>
      <c r="AJ567" s="156"/>
      <c r="AK567" s="156"/>
      <c r="AL567" s="156"/>
      <c r="AM567" s="156"/>
      <c r="AN567" s="156"/>
      <c r="AO567" s="156"/>
      <c r="AP567" s="156"/>
      <c r="AQ567" s="156"/>
      <c r="AR567" s="156"/>
      <c r="AS567" s="140">
        <f t="shared" si="24"/>
        <v>14</v>
      </c>
      <c r="AT567" s="140">
        <f t="shared" si="25"/>
        <v>16</v>
      </c>
      <c r="AU567" s="156"/>
      <c r="AV567" s="140">
        <f t="shared" si="26"/>
        <v>0.5</v>
      </c>
      <c r="AW567" s="156"/>
      <c r="AX567" s="156"/>
    </row>
    <row r="568" s="209" customFormat="1" customHeight="1" spans="1:50">
      <c r="A568" s="199" t="s">
        <v>8439</v>
      </c>
      <c r="B568" s="199" t="s">
        <v>53</v>
      </c>
      <c r="C568" s="199" t="s">
        <v>8371</v>
      </c>
      <c r="D568" s="199" t="s">
        <v>8440</v>
      </c>
      <c r="E568" s="142" t="s">
        <v>8441</v>
      </c>
      <c r="F568" s="142" t="s">
        <v>8442</v>
      </c>
      <c r="G568" s="144" t="s">
        <v>8443</v>
      </c>
      <c r="H568" s="142" t="s">
        <v>8444</v>
      </c>
      <c r="I568" s="144" t="s">
        <v>8147</v>
      </c>
      <c r="J568" s="144" t="s">
        <v>8445</v>
      </c>
      <c r="K568" s="144" t="s">
        <v>8446</v>
      </c>
      <c r="L568" s="144" t="s">
        <v>8447</v>
      </c>
      <c r="M568" s="144" t="s">
        <v>8179</v>
      </c>
      <c r="N568" s="144" t="s">
        <v>8448</v>
      </c>
      <c r="O568" s="144" t="s">
        <v>3928</v>
      </c>
      <c r="P568" s="144" t="s">
        <v>8449</v>
      </c>
      <c r="Q568" s="144" t="s">
        <v>8450</v>
      </c>
      <c r="R568" s="144" t="s">
        <v>8451</v>
      </c>
      <c r="S568" s="144" t="s">
        <v>3326</v>
      </c>
      <c r="T568" s="144" t="s">
        <v>8452</v>
      </c>
      <c r="U568" s="144" t="s">
        <v>8062</v>
      </c>
      <c r="V568" s="144" t="s">
        <v>6062</v>
      </c>
      <c r="W568" s="144" t="s">
        <v>506</v>
      </c>
      <c r="X568" s="144" t="s">
        <v>7338</v>
      </c>
      <c r="Y568" s="144" t="s">
        <v>3150</v>
      </c>
      <c r="Z568" s="144" t="s">
        <v>8453</v>
      </c>
      <c r="AA568" s="156"/>
      <c r="AB568" s="156"/>
      <c r="AC568" s="156"/>
      <c r="AD568" s="156"/>
      <c r="AE568" s="156"/>
      <c r="AF568" s="156"/>
      <c r="AG568" s="156"/>
      <c r="AH568" s="156"/>
      <c r="AI568" s="156"/>
      <c r="AJ568" s="156"/>
      <c r="AK568" s="156"/>
      <c r="AL568" s="156"/>
      <c r="AM568" s="156"/>
      <c r="AN568" s="156"/>
      <c r="AO568" s="156"/>
      <c r="AP568" s="156"/>
      <c r="AQ568" s="156"/>
      <c r="AR568" s="156"/>
      <c r="AS568" s="140">
        <f t="shared" si="24"/>
        <v>5</v>
      </c>
      <c r="AT568" s="140">
        <f t="shared" si="25"/>
        <v>14</v>
      </c>
      <c r="AU568" s="156"/>
      <c r="AV568" s="140">
        <f t="shared" si="26"/>
        <v>0</v>
      </c>
      <c r="AW568" s="156"/>
      <c r="AX568" s="156"/>
    </row>
    <row r="569" s="209" customFormat="1" customHeight="1" spans="1:50">
      <c r="A569" s="199" t="s">
        <v>8454</v>
      </c>
      <c r="B569" s="199" t="s">
        <v>53</v>
      </c>
      <c r="C569" s="199" t="s">
        <v>8455</v>
      </c>
      <c r="D569" s="199" t="s">
        <v>6691</v>
      </c>
      <c r="E569" s="143"/>
      <c r="F569" s="143"/>
      <c r="G569" s="142" t="s">
        <v>2167</v>
      </c>
      <c r="H569" s="144" t="s">
        <v>3453</v>
      </c>
      <c r="I569" s="144" t="s">
        <v>8456</v>
      </c>
      <c r="J569" s="144" t="s">
        <v>8457</v>
      </c>
      <c r="K569" s="144" t="s">
        <v>1902</v>
      </c>
      <c r="L569" s="144" t="s">
        <v>8458</v>
      </c>
      <c r="M569" s="144" t="s">
        <v>8459</v>
      </c>
      <c r="N569" s="144" t="s">
        <v>904</v>
      </c>
      <c r="O569" s="144" t="s">
        <v>4103</v>
      </c>
      <c r="P569" s="144" t="s">
        <v>8460</v>
      </c>
      <c r="Q569" s="144" t="s">
        <v>8461</v>
      </c>
      <c r="R569" s="144" t="s">
        <v>901</v>
      </c>
      <c r="S569" s="144" t="s">
        <v>1533</v>
      </c>
      <c r="T569" s="144" t="s">
        <v>2199</v>
      </c>
      <c r="U569" s="144" t="s">
        <v>3989</v>
      </c>
      <c r="V569" s="144" t="s">
        <v>717</v>
      </c>
      <c r="W569" s="144" t="s">
        <v>8462</v>
      </c>
      <c r="X569" s="144" t="s">
        <v>5547</v>
      </c>
      <c r="Y569" s="144" t="s">
        <v>1641</v>
      </c>
      <c r="Z569" s="144" t="s">
        <v>1697</v>
      </c>
      <c r="AA569" s="156"/>
      <c r="AB569" s="156"/>
      <c r="AC569" s="156"/>
      <c r="AD569" s="156"/>
      <c r="AE569" s="156"/>
      <c r="AF569" s="156"/>
      <c r="AG569" s="156"/>
      <c r="AH569" s="156"/>
      <c r="AI569" s="156"/>
      <c r="AJ569" s="156"/>
      <c r="AK569" s="156"/>
      <c r="AL569" s="156"/>
      <c r="AM569" s="156"/>
      <c r="AN569" s="156"/>
      <c r="AO569" s="156"/>
      <c r="AP569" s="156"/>
      <c r="AQ569" s="156"/>
      <c r="AR569" s="156"/>
      <c r="AS569" s="140">
        <f t="shared" si="24"/>
        <v>1</v>
      </c>
      <c r="AT569" s="140">
        <f t="shared" si="25"/>
        <v>1</v>
      </c>
      <c r="AU569" s="156"/>
      <c r="AV569" s="140">
        <f t="shared" si="26"/>
        <v>0</v>
      </c>
      <c r="AW569" s="156"/>
      <c r="AX569" s="156"/>
    </row>
    <row r="570" s="209" customFormat="1" customHeight="1" spans="1:50">
      <c r="A570" s="199" t="s">
        <v>8463</v>
      </c>
      <c r="B570" s="199" t="s">
        <v>53</v>
      </c>
      <c r="C570" s="199" t="s">
        <v>8455</v>
      </c>
      <c r="D570" s="199" t="s">
        <v>6691</v>
      </c>
      <c r="E570" s="144" t="s">
        <v>8464</v>
      </c>
      <c r="F570" s="144" t="s">
        <v>8465</v>
      </c>
      <c r="G570" s="144" t="s">
        <v>712</v>
      </c>
      <c r="H570" s="144" t="s">
        <v>8466</v>
      </c>
      <c r="I570" s="144" t="s">
        <v>4182</v>
      </c>
      <c r="J570" s="144" t="s">
        <v>8467</v>
      </c>
      <c r="K570" s="144" t="s">
        <v>4642</v>
      </c>
      <c r="L570" s="144" t="s">
        <v>8468</v>
      </c>
      <c r="M570" s="144" t="s">
        <v>6492</v>
      </c>
      <c r="N570" s="144" t="s">
        <v>8469</v>
      </c>
      <c r="O570" s="144" t="s">
        <v>8470</v>
      </c>
      <c r="P570" s="144" t="s">
        <v>8471</v>
      </c>
      <c r="Q570" s="144" t="s">
        <v>8470</v>
      </c>
      <c r="R570" s="144" t="s">
        <v>8472</v>
      </c>
      <c r="S570" s="144" t="s">
        <v>7871</v>
      </c>
      <c r="T570" s="144" t="s">
        <v>690</v>
      </c>
      <c r="U570" s="144" t="s">
        <v>1475</v>
      </c>
      <c r="V570" s="144" t="s">
        <v>8473</v>
      </c>
      <c r="W570" s="144" t="s">
        <v>8474</v>
      </c>
      <c r="X570" s="144" t="s">
        <v>4179</v>
      </c>
      <c r="Y570" s="144" t="s">
        <v>8474</v>
      </c>
      <c r="Z570" s="144" t="s">
        <v>4063</v>
      </c>
      <c r="AA570" s="156"/>
      <c r="AB570" s="156"/>
      <c r="AC570" s="156"/>
      <c r="AD570" s="156"/>
      <c r="AE570" s="156"/>
      <c r="AF570" s="156"/>
      <c r="AG570" s="156"/>
      <c r="AH570" s="156"/>
      <c r="AI570" s="156"/>
      <c r="AJ570" s="156"/>
      <c r="AK570" s="156"/>
      <c r="AL570" s="156"/>
      <c r="AM570" s="156"/>
      <c r="AN570" s="156"/>
      <c r="AO570" s="156"/>
      <c r="AP570" s="156"/>
      <c r="AQ570" s="156"/>
      <c r="AR570" s="156"/>
      <c r="AS570" s="140">
        <f t="shared" si="24"/>
        <v>0</v>
      </c>
      <c r="AT570" s="140">
        <f t="shared" si="25"/>
        <v>0</v>
      </c>
      <c r="AU570" s="156"/>
      <c r="AV570" s="140">
        <f t="shared" si="26"/>
        <v>0</v>
      </c>
      <c r="AW570" s="156"/>
      <c r="AX570" s="156"/>
    </row>
    <row r="571" s="209" customFormat="1" customHeight="1" spans="1:50">
      <c r="A571" s="199" t="s">
        <v>8475</v>
      </c>
      <c r="B571" s="199" t="s">
        <v>53</v>
      </c>
      <c r="C571" s="199" t="s">
        <v>8455</v>
      </c>
      <c r="D571" s="199" t="s">
        <v>6691</v>
      </c>
      <c r="E571" s="144"/>
      <c r="F571" s="144"/>
      <c r="G571" s="144"/>
      <c r="H571" s="144"/>
      <c r="I571" s="144"/>
      <c r="J571" s="144"/>
      <c r="K571" s="144"/>
      <c r="L571" s="144"/>
      <c r="M571" s="144"/>
      <c r="N571" s="144"/>
      <c r="O571" s="144"/>
      <c r="P571" s="144"/>
      <c r="Q571" s="142" t="s">
        <v>8476</v>
      </c>
      <c r="R571" s="144" t="s">
        <v>8477</v>
      </c>
      <c r="S571" s="142" t="s">
        <v>8478</v>
      </c>
      <c r="T571" s="144" t="s">
        <v>901</v>
      </c>
      <c r="U571" s="144" t="s">
        <v>5442</v>
      </c>
      <c r="V571" s="142" t="s">
        <v>6773</v>
      </c>
      <c r="W571" s="144" t="s">
        <v>1613</v>
      </c>
      <c r="X571" s="142" t="s">
        <v>8479</v>
      </c>
      <c r="Y571" s="143"/>
      <c r="Z571" s="142" t="s">
        <v>8480</v>
      </c>
      <c r="AA571" s="156"/>
      <c r="AB571" s="156"/>
      <c r="AC571" s="156"/>
      <c r="AD571" s="156"/>
      <c r="AE571" s="156"/>
      <c r="AF571" s="156"/>
      <c r="AG571" s="156"/>
      <c r="AH571" s="156"/>
      <c r="AI571" s="156"/>
      <c r="AJ571" s="156"/>
      <c r="AK571" s="156"/>
      <c r="AL571" s="156"/>
      <c r="AM571" s="156"/>
      <c r="AN571" s="156"/>
      <c r="AO571" s="156"/>
      <c r="AP571" s="156"/>
      <c r="AQ571" s="156"/>
      <c r="AR571" s="156"/>
      <c r="AS571" s="140">
        <f t="shared" si="24"/>
        <v>0</v>
      </c>
      <c r="AT571" s="140">
        <f t="shared" si="25"/>
        <v>0</v>
      </c>
      <c r="AU571" s="156"/>
      <c r="AV571" s="140">
        <f t="shared" si="26"/>
        <v>0</v>
      </c>
      <c r="AW571" s="156"/>
      <c r="AX571" s="156"/>
    </row>
    <row r="572" s="209" customFormat="1" customHeight="1" spans="1:50">
      <c r="A572" s="199" t="s">
        <v>8481</v>
      </c>
      <c r="B572" s="199" t="s">
        <v>53</v>
      </c>
      <c r="C572" s="199" t="s">
        <v>8455</v>
      </c>
      <c r="D572" s="199" t="s">
        <v>8482</v>
      </c>
      <c r="E572" s="144" t="s">
        <v>7035</v>
      </c>
      <c r="F572" s="144" t="s">
        <v>323</v>
      </c>
      <c r="G572" s="144" t="s">
        <v>8483</v>
      </c>
      <c r="H572" s="144" t="s">
        <v>734</v>
      </c>
      <c r="I572" s="142" t="s">
        <v>2075</v>
      </c>
      <c r="J572" s="142" t="s">
        <v>8484</v>
      </c>
      <c r="K572" s="142" t="s">
        <v>8485</v>
      </c>
      <c r="L572" s="142" t="s">
        <v>8486</v>
      </c>
      <c r="M572" s="142" t="s">
        <v>8487</v>
      </c>
      <c r="N572" s="142" t="s">
        <v>8276</v>
      </c>
      <c r="O572" s="142" t="s">
        <v>8488</v>
      </c>
      <c r="P572" s="142" t="s">
        <v>8489</v>
      </c>
      <c r="Q572" s="142" t="s">
        <v>8490</v>
      </c>
      <c r="R572" s="142" t="s">
        <v>8201</v>
      </c>
      <c r="S572" s="144" t="s">
        <v>8491</v>
      </c>
      <c r="T572" s="142" t="s">
        <v>6118</v>
      </c>
      <c r="U572" s="142" t="s">
        <v>6248</v>
      </c>
      <c r="V572" s="142" t="s">
        <v>8492</v>
      </c>
      <c r="W572" s="144" t="s">
        <v>8493</v>
      </c>
      <c r="X572" s="142" t="s">
        <v>8245</v>
      </c>
      <c r="Y572" s="142" t="s">
        <v>300</v>
      </c>
      <c r="Z572" s="142" t="s">
        <v>8494</v>
      </c>
      <c r="AA572" s="156"/>
      <c r="AB572" s="156"/>
      <c r="AC572" s="156"/>
      <c r="AD572" s="156"/>
      <c r="AE572" s="156"/>
      <c r="AF572" s="156"/>
      <c r="AG572" s="156"/>
      <c r="AH572" s="156"/>
      <c r="AI572" s="156"/>
      <c r="AJ572" s="156"/>
      <c r="AK572" s="156"/>
      <c r="AL572" s="156"/>
      <c r="AM572" s="156"/>
      <c r="AN572" s="156"/>
      <c r="AO572" s="156"/>
      <c r="AP572" s="156"/>
      <c r="AQ572" s="156"/>
      <c r="AR572" s="156"/>
      <c r="AS572" s="140">
        <f t="shared" si="24"/>
        <v>4</v>
      </c>
      <c r="AT572" s="140">
        <f t="shared" si="25"/>
        <v>15</v>
      </c>
      <c r="AU572" s="156"/>
      <c r="AV572" s="140">
        <f t="shared" si="26"/>
        <v>0</v>
      </c>
      <c r="AW572" s="156"/>
      <c r="AX572" s="156"/>
    </row>
    <row r="573" s="209" customFormat="1" customHeight="1" spans="1:50">
      <c r="A573" s="199" t="s">
        <v>8495</v>
      </c>
      <c r="B573" s="199" t="s">
        <v>53</v>
      </c>
      <c r="C573" s="199" t="s">
        <v>8496</v>
      </c>
      <c r="D573" s="199" t="s">
        <v>8497</v>
      </c>
      <c r="E573" s="143"/>
      <c r="F573" s="143"/>
      <c r="G573" s="144" t="s">
        <v>5902</v>
      </c>
      <c r="H573" s="155" t="s">
        <v>3869</v>
      </c>
      <c r="I573" s="235">
        <v>0.211805555555556</v>
      </c>
      <c r="J573" s="144" t="s">
        <v>8498</v>
      </c>
      <c r="K573" s="142" t="s">
        <v>8499</v>
      </c>
      <c r="L573" s="144" t="s">
        <v>8500</v>
      </c>
      <c r="M573" s="144" t="s">
        <v>8501</v>
      </c>
      <c r="N573" s="144" t="s">
        <v>8502</v>
      </c>
      <c r="O573" s="144" t="s">
        <v>8503</v>
      </c>
      <c r="P573" s="142" t="s">
        <v>8504</v>
      </c>
      <c r="Q573" s="144" t="s">
        <v>8505</v>
      </c>
      <c r="R573" s="144" t="s">
        <v>8506</v>
      </c>
      <c r="S573" s="144" t="s">
        <v>3292</v>
      </c>
      <c r="T573" s="144" t="s">
        <v>8507</v>
      </c>
      <c r="U573" s="144" t="s">
        <v>8508</v>
      </c>
      <c r="V573" s="144" t="s">
        <v>8509</v>
      </c>
      <c r="W573" s="144" t="s">
        <v>8510</v>
      </c>
      <c r="X573" s="144" t="s">
        <v>8511</v>
      </c>
      <c r="Y573" s="144" t="s">
        <v>8512</v>
      </c>
      <c r="Z573" s="144" t="s">
        <v>2047</v>
      </c>
      <c r="AA573" s="156"/>
      <c r="AB573" s="156"/>
      <c r="AC573" s="156"/>
      <c r="AD573" s="156"/>
      <c r="AE573" s="156"/>
      <c r="AF573" s="156"/>
      <c r="AG573" s="156"/>
      <c r="AH573" s="156"/>
      <c r="AI573" s="156"/>
      <c r="AJ573" s="156"/>
      <c r="AK573" s="156"/>
      <c r="AL573" s="156"/>
      <c r="AM573" s="156"/>
      <c r="AN573" s="156"/>
      <c r="AO573" s="156"/>
      <c r="AP573" s="156"/>
      <c r="AQ573" s="156"/>
      <c r="AR573" s="156"/>
      <c r="AS573" s="140">
        <f t="shared" si="24"/>
        <v>14</v>
      </c>
      <c r="AT573" s="140">
        <f t="shared" si="25"/>
        <v>17</v>
      </c>
      <c r="AU573" s="156"/>
      <c r="AV573" s="140">
        <f t="shared" si="26"/>
        <v>0.625</v>
      </c>
      <c r="AW573" s="156"/>
      <c r="AX573" s="156"/>
    </row>
    <row r="574" s="209" customFormat="1" customHeight="1" spans="1:50">
      <c r="A574" s="199" t="s">
        <v>8513</v>
      </c>
      <c r="B574" s="199" t="s">
        <v>53</v>
      </c>
      <c r="C574" s="199" t="s">
        <v>8496</v>
      </c>
      <c r="D574" s="199" t="s">
        <v>8514</v>
      </c>
      <c r="E574" s="142" t="s">
        <v>8515</v>
      </c>
      <c r="F574" s="142" t="s">
        <v>8516</v>
      </c>
      <c r="G574" s="142" t="s">
        <v>8517</v>
      </c>
      <c r="H574" s="142" t="s">
        <v>8518</v>
      </c>
      <c r="I574" s="142" t="s">
        <v>8519</v>
      </c>
      <c r="J574" s="142" t="s">
        <v>8520</v>
      </c>
      <c r="K574" s="142" t="s">
        <v>8521</v>
      </c>
      <c r="L574" s="142" t="s">
        <v>8522</v>
      </c>
      <c r="M574" s="155" t="s">
        <v>8523</v>
      </c>
      <c r="N574" s="142" t="s">
        <v>8524</v>
      </c>
      <c r="O574" s="155" t="s">
        <v>8525</v>
      </c>
      <c r="P574" s="142" t="s">
        <v>8526</v>
      </c>
      <c r="Q574" s="155" t="s">
        <v>3165</v>
      </c>
      <c r="R574" s="142" t="s">
        <v>8527</v>
      </c>
      <c r="S574" s="142" t="s">
        <v>8528</v>
      </c>
      <c r="T574" s="142" t="s">
        <v>8529</v>
      </c>
      <c r="U574" s="142" t="s">
        <v>8530</v>
      </c>
      <c r="V574" s="142" t="s">
        <v>8531</v>
      </c>
      <c r="W574" s="142" t="s">
        <v>8532</v>
      </c>
      <c r="X574" s="142" t="s">
        <v>8533</v>
      </c>
      <c r="Y574" s="142" t="s">
        <v>8534</v>
      </c>
      <c r="Z574" s="142" t="s">
        <v>8535</v>
      </c>
      <c r="AA574" s="156"/>
      <c r="AB574" s="156"/>
      <c r="AC574" s="156"/>
      <c r="AD574" s="156"/>
      <c r="AE574" s="156"/>
      <c r="AF574" s="156"/>
      <c r="AG574" s="156"/>
      <c r="AH574" s="156"/>
      <c r="AI574" s="156"/>
      <c r="AJ574" s="156"/>
      <c r="AK574" s="156"/>
      <c r="AL574" s="156"/>
      <c r="AM574" s="156"/>
      <c r="AN574" s="156"/>
      <c r="AO574" s="156"/>
      <c r="AP574" s="156"/>
      <c r="AQ574" s="156"/>
      <c r="AR574" s="156"/>
      <c r="AS574" s="140">
        <f t="shared" si="24"/>
        <v>9</v>
      </c>
      <c r="AT574" s="140">
        <f t="shared" si="25"/>
        <v>14</v>
      </c>
      <c r="AU574" s="156"/>
      <c r="AV574" s="140">
        <f t="shared" si="26"/>
        <v>0.875</v>
      </c>
      <c r="AW574" s="156"/>
      <c r="AX574" s="156"/>
    </row>
    <row r="575" s="209" customFormat="1" customHeight="1" spans="1:50">
      <c r="A575" s="199" t="s">
        <v>8536</v>
      </c>
      <c r="B575" s="199" t="s">
        <v>53</v>
      </c>
      <c r="C575" s="199" t="s">
        <v>8496</v>
      </c>
      <c r="D575" s="199" t="s">
        <v>8497</v>
      </c>
      <c r="E575" s="144" t="s">
        <v>8537</v>
      </c>
      <c r="F575" s="144" t="s">
        <v>2034</v>
      </c>
      <c r="G575" s="155" t="s">
        <v>6458</v>
      </c>
      <c r="H575" s="144" t="s">
        <v>3764</v>
      </c>
      <c r="I575" s="144" t="s">
        <v>4842</v>
      </c>
      <c r="J575" s="144" t="s">
        <v>83</v>
      </c>
      <c r="K575" s="144" t="s">
        <v>83</v>
      </c>
      <c r="L575" s="144" t="s">
        <v>8423</v>
      </c>
      <c r="M575" s="144" t="s">
        <v>8538</v>
      </c>
      <c r="N575" s="144" t="s">
        <v>2340</v>
      </c>
      <c r="O575" s="142" t="s">
        <v>8539</v>
      </c>
      <c r="P575" s="144" t="s">
        <v>8540</v>
      </c>
      <c r="Q575" s="144" t="s">
        <v>8541</v>
      </c>
      <c r="R575" s="155" t="s">
        <v>1864</v>
      </c>
      <c r="S575" s="144" t="s">
        <v>8542</v>
      </c>
      <c r="T575" s="144" t="s">
        <v>8543</v>
      </c>
      <c r="U575" s="142" t="s">
        <v>8544</v>
      </c>
      <c r="V575" s="144" t="s">
        <v>8545</v>
      </c>
      <c r="W575" s="144" t="s">
        <v>7202</v>
      </c>
      <c r="X575" s="144" t="s">
        <v>3849</v>
      </c>
      <c r="Y575" s="144" t="s">
        <v>8546</v>
      </c>
      <c r="Z575" s="144" t="s">
        <v>8547</v>
      </c>
      <c r="AA575" s="156"/>
      <c r="AB575" s="156"/>
      <c r="AC575" s="156"/>
      <c r="AD575" s="156"/>
      <c r="AE575" s="156"/>
      <c r="AF575" s="156"/>
      <c r="AG575" s="156"/>
      <c r="AH575" s="156"/>
      <c r="AI575" s="156"/>
      <c r="AJ575" s="156"/>
      <c r="AK575" s="156"/>
      <c r="AL575" s="156"/>
      <c r="AM575" s="156"/>
      <c r="AN575" s="156"/>
      <c r="AO575" s="156"/>
      <c r="AP575" s="156"/>
      <c r="AQ575" s="156"/>
      <c r="AR575" s="156"/>
      <c r="AS575" s="140">
        <f t="shared" si="24"/>
        <v>14</v>
      </c>
      <c r="AT575" s="140">
        <f t="shared" si="25"/>
        <v>17</v>
      </c>
      <c r="AU575" s="156"/>
      <c r="AV575" s="140">
        <f t="shared" si="26"/>
        <v>1.75</v>
      </c>
      <c r="AW575" s="156"/>
      <c r="AX575" s="156"/>
    </row>
    <row r="576" s="209" customFormat="1" customHeight="1" spans="1:50">
      <c r="A576" s="199" t="s">
        <v>8548</v>
      </c>
      <c r="B576" s="199" t="s">
        <v>53</v>
      </c>
      <c r="C576" s="199" t="s">
        <v>8496</v>
      </c>
      <c r="D576" s="199" t="s">
        <v>8497</v>
      </c>
      <c r="E576" s="144" t="s">
        <v>8549</v>
      </c>
      <c r="F576" s="142" t="s">
        <v>8550</v>
      </c>
      <c r="G576" s="144" t="s">
        <v>5281</v>
      </c>
      <c r="H576" s="144" t="s">
        <v>8551</v>
      </c>
      <c r="I576" s="144" t="s">
        <v>4097</v>
      </c>
      <c r="J576" s="144" t="s">
        <v>605</v>
      </c>
      <c r="K576" s="142" t="s">
        <v>8552</v>
      </c>
      <c r="L576" s="144" t="s">
        <v>8553</v>
      </c>
      <c r="M576" s="144" t="s">
        <v>8554</v>
      </c>
      <c r="N576" s="144" t="s">
        <v>8555</v>
      </c>
      <c r="O576" s="144" t="s">
        <v>8556</v>
      </c>
      <c r="P576" s="142" t="s">
        <v>8557</v>
      </c>
      <c r="Q576" s="144" t="s">
        <v>8558</v>
      </c>
      <c r="R576" s="144" t="s">
        <v>8559</v>
      </c>
      <c r="S576" s="144" t="s">
        <v>8560</v>
      </c>
      <c r="T576" s="144" t="s">
        <v>8561</v>
      </c>
      <c r="U576" s="143" t="s">
        <v>8562</v>
      </c>
      <c r="V576" s="143" t="s">
        <v>5761</v>
      </c>
      <c r="W576" s="144" t="s">
        <v>8563</v>
      </c>
      <c r="X576" s="144" t="s">
        <v>8564</v>
      </c>
      <c r="Y576" s="143" t="s">
        <v>8565</v>
      </c>
      <c r="Z576" s="142" t="s">
        <v>8566</v>
      </c>
      <c r="AA576" s="156"/>
      <c r="AB576" s="156"/>
      <c r="AC576" s="156"/>
      <c r="AD576" s="156"/>
      <c r="AE576" s="156"/>
      <c r="AF576" s="156"/>
      <c r="AG576" s="156"/>
      <c r="AH576" s="156"/>
      <c r="AI576" s="156"/>
      <c r="AJ576" s="156"/>
      <c r="AK576" s="156"/>
      <c r="AL576" s="156"/>
      <c r="AM576" s="156"/>
      <c r="AN576" s="156"/>
      <c r="AO576" s="156"/>
      <c r="AP576" s="156"/>
      <c r="AQ576" s="156"/>
      <c r="AR576" s="156"/>
      <c r="AS576" s="140">
        <f t="shared" si="24"/>
        <v>10</v>
      </c>
      <c r="AT576" s="140">
        <f t="shared" si="25"/>
        <v>19</v>
      </c>
      <c r="AU576" s="156"/>
      <c r="AV576" s="140">
        <f t="shared" si="26"/>
        <v>0.625</v>
      </c>
      <c r="AW576" s="156"/>
      <c r="AX576" s="156"/>
    </row>
    <row r="577" s="209" customFormat="1" customHeight="1" spans="1:50">
      <c r="A577" s="199" t="s">
        <v>8567</v>
      </c>
      <c r="B577" s="199" t="s">
        <v>53</v>
      </c>
      <c r="C577" s="199" t="s">
        <v>8496</v>
      </c>
      <c r="D577" s="199" t="s">
        <v>8497</v>
      </c>
      <c r="E577" s="144" t="s">
        <v>8568</v>
      </c>
      <c r="F577" s="144" t="s">
        <v>8569</v>
      </c>
      <c r="G577" s="144" t="s">
        <v>3581</v>
      </c>
      <c r="H577" s="155" t="s">
        <v>8570</v>
      </c>
      <c r="I577" s="144" t="s">
        <v>8571</v>
      </c>
      <c r="J577" s="144" t="s">
        <v>4914</v>
      </c>
      <c r="K577" s="144" t="s">
        <v>8572</v>
      </c>
      <c r="L577" s="144" t="s">
        <v>8573</v>
      </c>
      <c r="M577" s="142" t="s">
        <v>8574</v>
      </c>
      <c r="N577" s="144" t="s">
        <v>8575</v>
      </c>
      <c r="O577" s="144" t="s">
        <v>8576</v>
      </c>
      <c r="P577" s="144" t="s">
        <v>7753</v>
      </c>
      <c r="Q577" s="144" t="s">
        <v>8577</v>
      </c>
      <c r="R577" s="142" t="s">
        <v>8578</v>
      </c>
      <c r="S577" s="144" t="s">
        <v>8579</v>
      </c>
      <c r="T577" s="155" t="s">
        <v>2271</v>
      </c>
      <c r="U577" s="155" t="s">
        <v>5445</v>
      </c>
      <c r="V577" s="144" t="s">
        <v>8580</v>
      </c>
      <c r="W577" s="142" t="s">
        <v>8581</v>
      </c>
      <c r="X577" s="142" t="s">
        <v>8582</v>
      </c>
      <c r="Y577" s="144" t="s">
        <v>1863</v>
      </c>
      <c r="Z577" s="144" t="s">
        <v>691</v>
      </c>
      <c r="AA577" s="156"/>
      <c r="AB577" s="156"/>
      <c r="AC577" s="156"/>
      <c r="AD577" s="156"/>
      <c r="AE577" s="156"/>
      <c r="AF577" s="156"/>
      <c r="AG577" s="156"/>
      <c r="AH577" s="156"/>
      <c r="AI577" s="156"/>
      <c r="AJ577" s="156"/>
      <c r="AK577" s="156"/>
      <c r="AL577" s="156"/>
      <c r="AM577" s="156"/>
      <c r="AN577" s="156"/>
      <c r="AO577" s="156"/>
      <c r="AP577" s="156"/>
      <c r="AQ577" s="156"/>
      <c r="AR577" s="156"/>
      <c r="AS577" s="140">
        <f t="shared" si="24"/>
        <v>13</v>
      </c>
      <c r="AT577" s="140">
        <f t="shared" si="25"/>
        <v>19</v>
      </c>
      <c r="AU577" s="156"/>
      <c r="AV577" s="140">
        <f t="shared" si="26"/>
        <v>0.875</v>
      </c>
      <c r="AW577" s="156"/>
      <c r="AX577" s="156"/>
    </row>
    <row r="578" s="209" customFormat="1" customHeight="1" spans="1:50">
      <c r="A578" s="199" t="s">
        <v>8583</v>
      </c>
      <c r="B578" s="199" t="s">
        <v>53</v>
      </c>
      <c r="C578" s="199" t="s">
        <v>8496</v>
      </c>
      <c r="D578" s="199" t="s">
        <v>8497</v>
      </c>
      <c r="E578" s="143" t="s">
        <v>8584</v>
      </c>
      <c r="F578" s="144" t="s">
        <v>8585</v>
      </c>
      <c r="G578" s="144" t="s">
        <v>8586</v>
      </c>
      <c r="H578" s="144" t="s">
        <v>8587</v>
      </c>
      <c r="I578" s="144" t="s">
        <v>8588</v>
      </c>
      <c r="J578" s="144" t="s">
        <v>8589</v>
      </c>
      <c r="K578" s="144" t="s">
        <v>8590</v>
      </c>
      <c r="L578" s="144" t="s">
        <v>8591</v>
      </c>
      <c r="M578" s="143" t="s">
        <v>7883</v>
      </c>
      <c r="N578" s="144" t="s">
        <v>8592</v>
      </c>
      <c r="O578" s="143" t="s">
        <v>72</v>
      </c>
      <c r="P578" s="144" t="s">
        <v>8593</v>
      </c>
      <c r="Q578" s="143" t="s">
        <v>501</v>
      </c>
      <c r="R578" s="143" t="s">
        <v>501</v>
      </c>
      <c r="S578" s="144" t="s">
        <v>8594</v>
      </c>
      <c r="T578" s="144" t="s">
        <v>8595</v>
      </c>
      <c r="U578" s="143" t="s">
        <v>4627</v>
      </c>
      <c r="V578" s="144" t="s">
        <v>8596</v>
      </c>
      <c r="W578" s="144" t="s">
        <v>8597</v>
      </c>
      <c r="X578" s="144" t="s">
        <v>8598</v>
      </c>
      <c r="Y578" s="144" t="s">
        <v>8599</v>
      </c>
      <c r="Z578" s="143" t="s">
        <v>2175</v>
      </c>
      <c r="AA578" s="156"/>
      <c r="AB578" s="156"/>
      <c r="AC578" s="156"/>
      <c r="AD578" s="156"/>
      <c r="AE578" s="156"/>
      <c r="AF578" s="156"/>
      <c r="AG578" s="156"/>
      <c r="AH578" s="156"/>
      <c r="AI578" s="156"/>
      <c r="AJ578" s="156"/>
      <c r="AK578" s="156"/>
      <c r="AL578" s="156"/>
      <c r="AM578" s="156"/>
      <c r="AN578" s="156"/>
      <c r="AO578" s="156"/>
      <c r="AP578" s="156"/>
      <c r="AQ578" s="156"/>
      <c r="AR578" s="156"/>
      <c r="AS578" s="140">
        <f t="shared" si="24"/>
        <v>10</v>
      </c>
      <c r="AT578" s="140">
        <f t="shared" si="25"/>
        <v>11</v>
      </c>
      <c r="AU578" s="156"/>
      <c r="AV578" s="140">
        <f t="shared" si="26"/>
        <v>2.75</v>
      </c>
      <c r="AW578" s="156"/>
      <c r="AX578" s="156"/>
    </row>
    <row r="579" s="209" customFormat="1" customHeight="1" spans="1:50">
      <c r="A579" s="199" t="s">
        <v>8600</v>
      </c>
      <c r="B579" s="199" t="s">
        <v>53</v>
      </c>
      <c r="C579" s="199" t="s">
        <v>8496</v>
      </c>
      <c r="D579" s="199" t="s">
        <v>2735</v>
      </c>
      <c r="E579" s="142" t="s">
        <v>8601</v>
      </c>
      <c r="F579" s="142" t="s">
        <v>8602</v>
      </c>
      <c r="G579" s="142" t="s">
        <v>8603</v>
      </c>
      <c r="H579" s="155" t="s">
        <v>8570</v>
      </c>
      <c r="I579" s="144" t="s">
        <v>8604</v>
      </c>
      <c r="J579" s="144" t="s">
        <v>8605</v>
      </c>
      <c r="K579" s="142" t="s">
        <v>8606</v>
      </c>
      <c r="L579" s="142" t="s">
        <v>8607</v>
      </c>
      <c r="M579" s="155" t="s">
        <v>8608</v>
      </c>
      <c r="N579" s="236">
        <v>0.925</v>
      </c>
      <c r="O579" s="142" t="s">
        <v>8609</v>
      </c>
      <c r="P579" s="155" t="s">
        <v>8610</v>
      </c>
      <c r="Q579" s="142" t="s">
        <v>8613</v>
      </c>
      <c r="R579" s="142" t="s">
        <v>8614</v>
      </c>
      <c r="S579" s="142" t="s">
        <v>8615</v>
      </c>
      <c r="T579" s="142" t="s">
        <v>8616</v>
      </c>
      <c r="U579" s="142" t="s">
        <v>8617</v>
      </c>
      <c r="V579" s="142" t="s">
        <v>8619</v>
      </c>
      <c r="W579" s="144" t="s">
        <v>8620</v>
      </c>
      <c r="X579" s="142" t="s">
        <v>8621</v>
      </c>
      <c r="Y579" s="142" t="s">
        <v>8622</v>
      </c>
      <c r="Z579" s="142" t="s">
        <v>8623</v>
      </c>
      <c r="AA579" s="156"/>
      <c r="AB579" s="156"/>
      <c r="AC579" s="156"/>
      <c r="AD579" s="156"/>
      <c r="AE579" s="156"/>
      <c r="AF579" s="156"/>
      <c r="AG579" s="156"/>
      <c r="AH579" s="156"/>
      <c r="AI579" s="156"/>
      <c r="AJ579" s="156"/>
      <c r="AK579" s="156"/>
      <c r="AL579" s="156"/>
      <c r="AM579" s="156"/>
      <c r="AN579" s="156"/>
      <c r="AO579" s="156"/>
      <c r="AP579" s="156"/>
      <c r="AQ579" s="156"/>
      <c r="AR579" s="156"/>
      <c r="AS579" s="140">
        <f t="shared" ref="AS579:AS642" si="27">COUNTIF(E579:Z579,"*22:*")+COUNTIF(E579:Z579,"*23:*")+COUNTIF(E579:Z579,"*00:*")+COUNTIF(E579:Z579,"*01:*")+COUNTIF(E579:Z579,"*02:*")+COUNTIF(E579:Z579,"*03:*")+COUNTIF(E579:Z579,"*21:*")+COUNTIF(E579:Z579,"*04:*")+COUNTIF(E579:Z579,"*05:*")</f>
        <v>17</v>
      </c>
      <c r="AT579" s="140">
        <f t="shared" ref="AT579:AT642" si="28">COUNTIF(E579:Z579,"*22:*")+COUNTIF(E579:Z579,"*23:*")+COUNTIF(E579:Z579,"*00:*")+COUNTIF(E579:Z579,"*01:*")+COUNTIF(E579:Z579,"*02:*")+COUNTIF(E579:Z579,"*03:*")+COUNTIF(E579:Z579,"*04:*")+COUNTIF(E579:Z579,"*05:*")+COUNTIF(E579:Z579,"*20:*")+COUNTIF(E579:Z579,"*21:*")</f>
        <v>17</v>
      </c>
      <c r="AU579" s="156"/>
      <c r="AV579" s="140">
        <f t="shared" ref="AV579:AV642" si="29">(COUNTIF(E579:Z579,"*22:*")+COUNTIF(E579:Z579,"*23:*")*2+COUNTIF(E579:Z579,"*00:*")*3+COUNTIF(E579:Z579,"*01:*")*4+COUNTIF(E579:Z579,"*02:*")*5+COUNTIF(E579:Z579,"*03:*")*6+COUNTIF(E579:Z579,"*04:*")*7+COUNTIF(E579:Z579,"*05:*")*8)/8</f>
        <v>8.125</v>
      </c>
      <c r="AW579" s="156"/>
      <c r="AX579" s="156"/>
    </row>
    <row r="580" s="209" customFormat="1" customHeight="1" spans="1:50">
      <c r="A580" s="199" t="s">
        <v>8624</v>
      </c>
      <c r="B580" s="199" t="s">
        <v>53</v>
      </c>
      <c r="C580" s="199" t="s">
        <v>8496</v>
      </c>
      <c r="D580" s="199" t="s">
        <v>8497</v>
      </c>
      <c r="E580" s="142" t="s">
        <v>8625</v>
      </c>
      <c r="F580" s="144" t="s">
        <v>8626</v>
      </c>
      <c r="G580" s="142" t="s">
        <v>6170</v>
      </c>
      <c r="H580" s="144" t="s">
        <v>2774</v>
      </c>
      <c r="I580" s="142" t="s">
        <v>2320</v>
      </c>
      <c r="J580" s="142" t="s">
        <v>8627</v>
      </c>
      <c r="K580" s="142" t="s">
        <v>2440</v>
      </c>
      <c r="L580" s="142" t="s">
        <v>7066</v>
      </c>
      <c r="M580" s="142" t="s">
        <v>2665</v>
      </c>
      <c r="N580" s="142" t="s">
        <v>8628</v>
      </c>
      <c r="O580" s="142" t="s">
        <v>8629</v>
      </c>
      <c r="P580" s="142" t="s">
        <v>3100</v>
      </c>
      <c r="Q580" s="144" t="s">
        <v>8630</v>
      </c>
      <c r="R580" s="142" t="s">
        <v>5995</v>
      </c>
      <c r="S580" s="142" t="s">
        <v>8631</v>
      </c>
      <c r="T580" s="142" t="s">
        <v>8632</v>
      </c>
      <c r="U580" s="142" t="s">
        <v>8633</v>
      </c>
      <c r="V580" s="144" t="s">
        <v>8634</v>
      </c>
      <c r="W580" s="142" t="s">
        <v>8635</v>
      </c>
      <c r="X580" s="144" t="s">
        <v>3629</v>
      </c>
      <c r="Y580" s="142" t="s">
        <v>7603</v>
      </c>
      <c r="Z580" s="142" t="s">
        <v>8636</v>
      </c>
      <c r="AA580" s="156"/>
      <c r="AB580" s="156"/>
      <c r="AC580" s="156"/>
      <c r="AD580" s="156"/>
      <c r="AE580" s="156"/>
      <c r="AF580" s="156"/>
      <c r="AG580" s="156"/>
      <c r="AH580" s="156"/>
      <c r="AI580" s="156"/>
      <c r="AJ580" s="156"/>
      <c r="AK580" s="156"/>
      <c r="AL580" s="156"/>
      <c r="AM580" s="156"/>
      <c r="AN580" s="156"/>
      <c r="AO580" s="156"/>
      <c r="AP580" s="156"/>
      <c r="AQ580" s="156"/>
      <c r="AR580" s="156"/>
      <c r="AS580" s="140">
        <f t="shared" si="27"/>
        <v>16</v>
      </c>
      <c r="AT580" s="140">
        <f t="shared" si="28"/>
        <v>21</v>
      </c>
      <c r="AU580" s="156"/>
      <c r="AV580" s="140">
        <f t="shared" si="29"/>
        <v>1.625</v>
      </c>
      <c r="AW580" s="156"/>
      <c r="AX580" s="156"/>
    </row>
    <row r="581" s="209" customFormat="1" customHeight="1" spans="1:50">
      <c r="A581" s="199" t="s">
        <v>8637</v>
      </c>
      <c r="B581" s="199" t="s">
        <v>53</v>
      </c>
      <c r="C581" s="199" t="s">
        <v>8638</v>
      </c>
      <c r="D581" s="199" t="s">
        <v>4448</v>
      </c>
      <c r="E581" s="144" t="s">
        <v>8639</v>
      </c>
      <c r="F581" s="144" t="s">
        <v>8640</v>
      </c>
      <c r="G581" s="144" t="s">
        <v>8641</v>
      </c>
      <c r="H581" s="144" t="s">
        <v>8642</v>
      </c>
      <c r="I581" s="144" t="s">
        <v>8643</v>
      </c>
      <c r="J581" s="144" t="s">
        <v>8644</v>
      </c>
      <c r="K581" s="144" t="s">
        <v>8645</v>
      </c>
      <c r="L581" s="144" t="s">
        <v>6749</v>
      </c>
      <c r="M581" s="144" t="s">
        <v>8646</v>
      </c>
      <c r="N581" s="144" t="s">
        <v>8647</v>
      </c>
      <c r="O581" s="144" t="s">
        <v>8648</v>
      </c>
      <c r="P581" s="144" t="s">
        <v>8649</v>
      </c>
      <c r="Q581" s="144" t="s">
        <v>8650</v>
      </c>
      <c r="R581" s="144" t="s">
        <v>8651</v>
      </c>
      <c r="S581" s="144" t="s">
        <v>916</v>
      </c>
      <c r="T581" s="144" t="s">
        <v>8652</v>
      </c>
      <c r="U581" s="144" t="s">
        <v>8653</v>
      </c>
      <c r="V581" s="144" t="s">
        <v>8654</v>
      </c>
      <c r="W581" s="144" t="s">
        <v>8655</v>
      </c>
      <c r="X581" s="155" t="s">
        <v>234</v>
      </c>
      <c r="Y581" s="144" t="s">
        <v>8656</v>
      </c>
      <c r="Z581" s="144" t="s">
        <v>8657</v>
      </c>
      <c r="AA581" s="156"/>
      <c r="AB581" s="156"/>
      <c r="AC581" s="156"/>
      <c r="AD581" s="156"/>
      <c r="AE581" s="156"/>
      <c r="AF581" s="156"/>
      <c r="AG581" s="156"/>
      <c r="AH581" s="156"/>
      <c r="AI581" s="156"/>
      <c r="AJ581" s="156"/>
      <c r="AK581" s="156"/>
      <c r="AL581" s="156"/>
      <c r="AM581" s="156"/>
      <c r="AN581" s="156"/>
      <c r="AO581" s="156"/>
      <c r="AP581" s="156"/>
      <c r="AQ581" s="156"/>
      <c r="AR581" s="156"/>
      <c r="AS581" s="140">
        <f t="shared" si="27"/>
        <v>0</v>
      </c>
      <c r="AT581" s="140">
        <f t="shared" si="28"/>
        <v>13</v>
      </c>
      <c r="AU581" s="156"/>
      <c r="AV581" s="140">
        <f t="shared" si="29"/>
        <v>0</v>
      </c>
      <c r="AW581" s="156"/>
      <c r="AX581" s="156"/>
    </row>
    <row r="582" s="209" customFormat="1" customHeight="1" spans="1:50">
      <c r="A582" s="199" t="s">
        <v>8658</v>
      </c>
      <c r="B582" s="199" t="s">
        <v>53</v>
      </c>
      <c r="C582" s="199" t="s">
        <v>8638</v>
      </c>
      <c r="D582" s="199" t="s">
        <v>4448</v>
      </c>
      <c r="E582" s="144"/>
      <c r="F582" s="144"/>
      <c r="G582" s="144"/>
      <c r="H582" s="144"/>
      <c r="I582" s="144"/>
      <c r="J582" s="144"/>
      <c r="K582" s="144"/>
      <c r="L582" s="144"/>
      <c r="M582" s="144"/>
      <c r="N582" s="144"/>
      <c r="O582" s="144"/>
      <c r="P582" s="144"/>
      <c r="Q582" s="144"/>
      <c r="R582" s="144"/>
      <c r="S582" s="155" t="s">
        <v>1787</v>
      </c>
      <c r="T582" s="144" t="s">
        <v>8659</v>
      </c>
      <c r="U582" s="144" t="s">
        <v>8660</v>
      </c>
      <c r="V582" s="144" t="s">
        <v>583</v>
      </c>
      <c r="W582" s="144" t="s">
        <v>8661</v>
      </c>
      <c r="X582" s="144" t="s">
        <v>8662</v>
      </c>
      <c r="Y582" s="144" t="s">
        <v>8663</v>
      </c>
      <c r="Z582" s="144" t="s">
        <v>5518</v>
      </c>
      <c r="AA582" s="156"/>
      <c r="AB582" s="156"/>
      <c r="AC582" s="156"/>
      <c r="AD582" s="156"/>
      <c r="AE582" s="156"/>
      <c r="AF582" s="156"/>
      <c r="AG582" s="156"/>
      <c r="AH582" s="156"/>
      <c r="AI582" s="156"/>
      <c r="AJ582" s="156"/>
      <c r="AK582" s="156"/>
      <c r="AL582" s="156"/>
      <c r="AM582" s="156"/>
      <c r="AN582" s="156"/>
      <c r="AO582" s="156"/>
      <c r="AP582" s="156"/>
      <c r="AQ582" s="156"/>
      <c r="AR582" s="156"/>
      <c r="AS582" s="140">
        <f t="shared" si="27"/>
        <v>0</v>
      </c>
      <c r="AT582" s="140">
        <f t="shared" si="28"/>
        <v>5</v>
      </c>
      <c r="AU582" s="156"/>
      <c r="AV582" s="140">
        <f t="shared" si="29"/>
        <v>0</v>
      </c>
      <c r="AW582" s="156"/>
      <c r="AX582" s="156"/>
    </row>
    <row r="583" s="209" customFormat="1" customHeight="1" spans="1:50">
      <c r="A583" s="199" t="s">
        <v>8664</v>
      </c>
      <c r="B583" s="199" t="s">
        <v>53</v>
      </c>
      <c r="C583" s="199" t="s">
        <v>8638</v>
      </c>
      <c r="D583" s="199" t="s">
        <v>4448</v>
      </c>
      <c r="E583" s="144" t="s">
        <v>2430</v>
      </c>
      <c r="F583" s="144" t="s">
        <v>951</v>
      </c>
      <c r="G583" s="144" t="s">
        <v>8665</v>
      </c>
      <c r="H583" s="144" t="s">
        <v>7347</v>
      </c>
      <c r="I583" s="144" t="s">
        <v>8666</v>
      </c>
      <c r="J583" s="144" t="s">
        <v>4956</v>
      </c>
      <c r="K583" s="144" t="s">
        <v>8667</v>
      </c>
      <c r="L583" s="144" t="s">
        <v>8668</v>
      </c>
      <c r="M583" s="144" t="s">
        <v>8669</v>
      </c>
      <c r="N583" s="144" t="s">
        <v>8670</v>
      </c>
      <c r="O583" s="144" t="s">
        <v>8671</v>
      </c>
      <c r="P583" s="144" t="s">
        <v>8672</v>
      </c>
      <c r="Q583" s="144" t="s">
        <v>8673</v>
      </c>
      <c r="R583" s="144" t="s">
        <v>4925</v>
      </c>
      <c r="S583" s="144" t="s">
        <v>6057</v>
      </c>
      <c r="T583" s="144" t="s">
        <v>1941</v>
      </c>
      <c r="U583" s="144" t="s">
        <v>8674</v>
      </c>
      <c r="V583" s="144" t="s">
        <v>5670</v>
      </c>
      <c r="W583" s="144" t="s">
        <v>4767</v>
      </c>
      <c r="X583" s="144" t="s">
        <v>8675</v>
      </c>
      <c r="Y583" s="144" t="s">
        <v>8676</v>
      </c>
      <c r="Z583" s="144" t="s">
        <v>8677</v>
      </c>
      <c r="AA583" s="156"/>
      <c r="AB583" s="156"/>
      <c r="AC583" s="156"/>
      <c r="AD583" s="156"/>
      <c r="AE583" s="156"/>
      <c r="AF583" s="156"/>
      <c r="AG583" s="156"/>
      <c r="AH583" s="156"/>
      <c r="AI583" s="156"/>
      <c r="AJ583" s="156"/>
      <c r="AK583" s="156"/>
      <c r="AL583" s="156"/>
      <c r="AM583" s="156"/>
      <c r="AN583" s="156"/>
      <c r="AO583" s="156"/>
      <c r="AP583" s="156"/>
      <c r="AQ583" s="156"/>
      <c r="AR583" s="156"/>
      <c r="AS583" s="140">
        <f t="shared" si="27"/>
        <v>6</v>
      </c>
      <c r="AT583" s="140">
        <f t="shared" si="28"/>
        <v>19</v>
      </c>
      <c r="AU583" s="156"/>
      <c r="AV583" s="140">
        <f t="shared" si="29"/>
        <v>0.125</v>
      </c>
      <c r="AW583" s="156"/>
      <c r="AX583" s="156"/>
    </row>
    <row r="584" s="209" customFormat="1" customHeight="1" spans="1:50">
      <c r="A584" s="199" t="s">
        <v>8678</v>
      </c>
      <c r="B584" s="199" t="s">
        <v>53</v>
      </c>
      <c r="C584" s="199" t="s">
        <v>8638</v>
      </c>
      <c r="D584" s="199" t="s">
        <v>4448</v>
      </c>
      <c r="E584" s="144" t="s">
        <v>7980</v>
      </c>
      <c r="F584" s="144" t="s">
        <v>4594</v>
      </c>
      <c r="G584" s="144" t="s">
        <v>8679</v>
      </c>
      <c r="H584" s="144" t="s">
        <v>8680</v>
      </c>
      <c r="I584" s="142" t="s">
        <v>8681</v>
      </c>
      <c r="J584" s="142" t="s">
        <v>8682</v>
      </c>
      <c r="K584" s="155" t="s">
        <v>8683</v>
      </c>
      <c r="L584" s="144" t="s">
        <v>7059</v>
      </c>
      <c r="M584" s="144" t="s">
        <v>8684</v>
      </c>
      <c r="N584" s="142" t="s">
        <v>8685</v>
      </c>
      <c r="O584" s="142" t="s">
        <v>8686</v>
      </c>
      <c r="P584" s="142" t="s">
        <v>8687</v>
      </c>
      <c r="Q584" s="142" t="s">
        <v>8688</v>
      </c>
      <c r="R584" s="144" t="s">
        <v>8689</v>
      </c>
      <c r="S584" s="144" t="s">
        <v>7812</v>
      </c>
      <c r="T584" s="144" t="s">
        <v>8690</v>
      </c>
      <c r="U584" s="144" t="s">
        <v>8691</v>
      </c>
      <c r="V584" s="144" t="s">
        <v>8692</v>
      </c>
      <c r="W584" s="142" t="s">
        <v>4427</v>
      </c>
      <c r="X584" s="144" t="s">
        <v>8693</v>
      </c>
      <c r="Y584" s="144" t="s">
        <v>8694</v>
      </c>
      <c r="Z584" s="144" t="s">
        <v>7041</v>
      </c>
      <c r="AA584" s="156"/>
      <c r="AB584" s="156"/>
      <c r="AC584" s="156"/>
      <c r="AD584" s="156"/>
      <c r="AE584" s="156"/>
      <c r="AF584" s="156"/>
      <c r="AG584" s="156"/>
      <c r="AH584" s="156"/>
      <c r="AI584" s="156"/>
      <c r="AJ584" s="156"/>
      <c r="AK584" s="156"/>
      <c r="AL584" s="156"/>
      <c r="AM584" s="156"/>
      <c r="AN584" s="156"/>
      <c r="AO584" s="156"/>
      <c r="AP584" s="156"/>
      <c r="AQ584" s="156"/>
      <c r="AR584" s="156"/>
      <c r="AS584" s="140">
        <f t="shared" si="27"/>
        <v>11</v>
      </c>
      <c r="AT584" s="140">
        <f t="shared" si="28"/>
        <v>17</v>
      </c>
      <c r="AU584" s="156"/>
      <c r="AV584" s="140">
        <f t="shared" si="29"/>
        <v>1.5</v>
      </c>
      <c r="AW584" s="156"/>
      <c r="AX584" s="156"/>
    </row>
    <row r="585" s="209" customFormat="1" customHeight="1" spans="1:50">
      <c r="A585" s="199" t="s">
        <v>8695</v>
      </c>
      <c r="B585" s="199" t="s">
        <v>53</v>
      </c>
      <c r="C585" s="199" t="s">
        <v>8638</v>
      </c>
      <c r="D585" s="199" t="s">
        <v>2735</v>
      </c>
      <c r="E585" s="142" t="s">
        <v>2162</v>
      </c>
      <c r="F585" s="155" t="s">
        <v>8610</v>
      </c>
      <c r="G585" s="142" t="s">
        <v>6337</v>
      </c>
      <c r="H585" s="144" t="s">
        <v>8696</v>
      </c>
      <c r="I585" s="144" t="s">
        <v>8697</v>
      </c>
      <c r="J585" s="144" t="s">
        <v>8698</v>
      </c>
      <c r="K585" s="142" t="s">
        <v>8699</v>
      </c>
      <c r="L585" s="144" t="s">
        <v>8700</v>
      </c>
      <c r="M585" s="144" t="s">
        <v>8701</v>
      </c>
      <c r="N585" s="144" t="s">
        <v>8702</v>
      </c>
      <c r="O585" s="144" t="s">
        <v>8703</v>
      </c>
      <c r="P585" s="144" t="s">
        <v>6596</v>
      </c>
      <c r="Q585" s="144" t="s">
        <v>8704</v>
      </c>
      <c r="R585" s="142" t="s">
        <v>8705</v>
      </c>
      <c r="S585" s="144" t="s">
        <v>4778</v>
      </c>
      <c r="T585" s="144" t="s">
        <v>8706</v>
      </c>
      <c r="U585" s="144" t="s">
        <v>8707</v>
      </c>
      <c r="V585" s="144" t="s">
        <v>474</v>
      </c>
      <c r="W585" s="144" t="s">
        <v>8708</v>
      </c>
      <c r="X585" s="142" t="s">
        <v>8709</v>
      </c>
      <c r="Y585" s="144" t="s">
        <v>2375</v>
      </c>
      <c r="Z585" s="144" t="s">
        <v>484</v>
      </c>
      <c r="AA585" s="156"/>
      <c r="AB585" s="156"/>
      <c r="AC585" s="156"/>
      <c r="AD585" s="156"/>
      <c r="AE585" s="156"/>
      <c r="AF585" s="156"/>
      <c r="AG585" s="156"/>
      <c r="AH585" s="156"/>
      <c r="AI585" s="156"/>
      <c r="AJ585" s="156"/>
      <c r="AK585" s="156"/>
      <c r="AL585" s="156"/>
      <c r="AM585" s="156"/>
      <c r="AN585" s="156"/>
      <c r="AO585" s="156"/>
      <c r="AP585" s="156"/>
      <c r="AQ585" s="156"/>
      <c r="AR585" s="156"/>
      <c r="AS585" s="140">
        <f t="shared" si="27"/>
        <v>4</v>
      </c>
      <c r="AT585" s="140">
        <f t="shared" si="28"/>
        <v>11</v>
      </c>
      <c r="AU585" s="156"/>
      <c r="AV585" s="140">
        <f t="shared" si="29"/>
        <v>1.125</v>
      </c>
      <c r="AW585" s="156"/>
      <c r="AX585" s="156"/>
    </row>
    <row r="586" s="209" customFormat="1" customHeight="1" spans="1:50">
      <c r="A586" s="199" t="s">
        <v>8710</v>
      </c>
      <c r="B586" s="199" t="s">
        <v>53</v>
      </c>
      <c r="C586" s="199" t="s">
        <v>8711</v>
      </c>
      <c r="D586" s="199" t="s">
        <v>4448</v>
      </c>
      <c r="E586" s="144" t="s">
        <v>3569</v>
      </c>
      <c r="F586" s="144" t="s">
        <v>8712</v>
      </c>
      <c r="G586" s="142" t="s">
        <v>7259</v>
      </c>
      <c r="H586" s="144" t="s">
        <v>8713</v>
      </c>
      <c r="I586" s="144" t="s">
        <v>8714</v>
      </c>
      <c r="J586" s="144" t="s">
        <v>3268</v>
      </c>
      <c r="K586" s="144" t="s">
        <v>4662</v>
      </c>
      <c r="L586" s="144" t="s">
        <v>8715</v>
      </c>
      <c r="M586" s="144" t="s">
        <v>8716</v>
      </c>
      <c r="N586" s="144" t="s">
        <v>8717</v>
      </c>
      <c r="O586" s="144" t="s">
        <v>4601</v>
      </c>
      <c r="P586" s="144" t="s">
        <v>8718</v>
      </c>
      <c r="Q586" s="144" t="s">
        <v>556</v>
      </c>
      <c r="R586" s="144" t="s">
        <v>3673</v>
      </c>
      <c r="S586" s="144" t="s">
        <v>8719</v>
      </c>
      <c r="T586" s="144" t="s">
        <v>2670</v>
      </c>
      <c r="U586" s="144" t="s">
        <v>8720</v>
      </c>
      <c r="V586" s="142" t="s">
        <v>7297</v>
      </c>
      <c r="W586" s="144" t="s">
        <v>8721</v>
      </c>
      <c r="X586" s="144" t="s">
        <v>8722</v>
      </c>
      <c r="Y586" s="144" t="s">
        <v>8723</v>
      </c>
      <c r="Z586" s="144" t="s">
        <v>8724</v>
      </c>
      <c r="AA586" s="156"/>
      <c r="AB586" s="156"/>
      <c r="AC586" s="156"/>
      <c r="AD586" s="156"/>
      <c r="AE586" s="156"/>
      <c r="AF586" s="156"/>
      <c r="AG586" s="156"/>
      <c r="AH586" s="156"/>
      <c r="AI586" s="156"/>
      <c r="AJ586" s="156"/>
      <c r="AK586" s="156"/>
      <c r="AL586" s="156"/>
      <c r="AM586" s="156"/>
      <c r="AN586" s="156"/>
      <c r="AO586" s="156"/>
      <c r="AP586" s="156"/>
      <c r="AQ586" s="156"/>
      <c r="AR586" s="156"/>
      <c r="AS586" s="140">
        <f t="shared" si="27"/>
        <v>18</v>
      </c>
      <c r="AT586" s="140">
        <f t="shared" si="28"/>
        <v>20</v>
      </c>
      <c r="AU586" s="156"/>
      <c r="AV586" s="140">
        <f t="shared" si="29"/>
        <v>2.25</v>
      </c>
      <c r="AW586" s="156"/>
      <c r="AX586" s="156"/>
    </row>
    <row r="587" s="209" customFormat="1" customHeight="1" spans="1:50">
      <c r="A587" s="199" t="s">
        <v>8725</v>
      </c>
      <c r="B587" s="199" t="s">
        <v>53</v>
      </c>
      <c r="C587" s="199" t="s">
        <v>8711</v>
      </c>
      <c r="D587" s="199" t="s">
        <v>4448</v>
      </c>
      <c r="E587" s="142" t="s">
        <v>8726</v>
      </c>
      <c r="F587" s="142" t="s">
        <v>8727</v>
      </c>
      <c r="G587" s="144" t="s">
        <v>3810</v>
      </c>
      <c r="H587" s="144" t="s">
        <v>8728</v>
      </c>
      <c r="I587" s="142" t="s">
        <v>4810</v>
      </c>
      <c r="J587" s="144" t="s">
        <v>4932</v>
      </c>
      <c r="K587" s="144" t="s">
        <v>8729</v>
      </c>
      <c r="L587" s="142" t="s">
        <v>8730</v>
      </c>
      <c r="M587" s="144" t="s">
        <v>429</v>
      </c>
      <c r="N587" s="144" t="s">
        <v>5180</v>
      </c>
      <c r="O587" s="142" t="s">
        <v>8731</v>
      </c>
      <c r="P587" s="155" t="s">
        <v>2463</v>
      </c>
      <c r="Q587" s="141"/>
      <c r="R587" s="141"/>
      <c r="S587" s="142" t="s">
        <v>8732</v>
      </c>
      <c r="T587" s="142" t="s">
        <v>8733</v>
      </c>
      <c r="U587" s="142" t="s">
        <v>7922</v>
      </c>
      <c r="V587" s="144" t="s">
        <v>4822</v>
      </c>
      <c r="W587" s="142" t="s">
        <v>8734</v>
      </c>
      <c r="X587" s="142" t="s">
        <v>8735</v>
      </c>
      <c r="Y587" s="142" t="s">
        <v>8736</v>
      </c>
      <c r="Z587" s="142" t="s">
        <v>8737</v>
      </c>
      <c r="AA587" s="156"/>
      <c r="AB587" s="156"/>
      <c r="AC587" s="156"/>
      <c r="AD587" s="156"/>
      <c r="AE587" s="156"/>
      <c r="AF587" s="156"/>
      <c r="AG587" s="156"/>
      <c r="AH587" s="156"/>
      <c r="AI587" s="156"/>
      <c r="AJ587" s="156"/>
      <c r="AK587" s="156"/>
      <c r="AL587" s="156"/>
      <c r="AM587" s="156"/>
      <c r="AN587" s="156"/>
      <c r="AO587" s="156"/>
      <c r="AP587" s="156"/>
      <c r="AQ587" s="156"/>
      <c r="AR587" s="156"/>
      <c r="AS587" s="140">
        <f t="shared" si="27"/>
        <v>0</v>
      </c>
      <c r="AT587" s="140">
        <f t="shared" si="28"/>
        <v>13</v>
      </c>
      <c r="AU587" s="156"/>
      <c r="AV587" s="140">
        <f t="shared" si="29"/>
        <v>0</v>
      </c>
      <c r="AW587" s="156"/>
      <c r="AX587" s="156"/>
    </row>
    <row r="588" s="209" customFormat="1" customHeight="1" spans="1:50">
      <c r="A588" s="199" t="s">
        <v>8738</v>
      </c>
      <c r="B588" s="199" t="s">
        <v>53</v>
      </c>
      <c r="C588" s="199" t="s">
        <v>8711</v>
      </c>
      <c r="D588" s="199" t="s">
        <v>4448</v>
      </c>
      <c r="E588" s="142" t="s">
        <v>8739</v>
      </c>
      <c r="F588" s="142" t="s">
        <v>8740</v>
      </c>
      <c r="G588" s="142" t="s">
        <v>8741</v>
      </c>
      <c r="H588" s="142" t="s">
        <v>8742</v>
      </c>
      <c r="I588" s="142" t="s">
        <v>8743</v>
      </c>
      <c r="J588" s="142" t="s">
        <v>8744</v>
      </c>
      <c r="K588" s="142" t="s">
        <v>8745</v>
      </c>
      <c r="L588" s="142" t="s">
        <v>8746</v>
      </c>
      <c r="M588" s="142" t="s">
        <v>4922</v>
      </c>
      <c r="N588" s="142" t="s">
        <v>8747</v>
      </c>
      <c r="O588" s="142" t="s">
        <v>8748</v>
      </c>
      <c r="P588" s="142" t="s">
        <v>8749</v>
      </c>
      <c r="Q588" s="142" t="s">
        <v>8750</v>
      </c>
      <c r="R588" s="142" t="s">
        <v>8751</v>
      </c>
      <c r="S588" s="142" t="s">
        <v>8752</v>
      </c>
      <c r="T588" s="142" t="s">
        <v>2156</v>
      </c>
      <c r="U588" s="142" t="s">
        <v>8741</v>
      </c>
      <c r="V588" s="142" t="s">
        <v>8753</v>
      </c>
      <c r="W588" s="142" t="s">
        <v>2242</v>
      </c>
      <c r="X588" s="142" t="s">
        <v>8754</v>
      </c>
      <c r="Y588" s="142" t="s">
        <v>8755</v>
      </c>
      <c r="Z588" s="142" t="s">
        <v>2166</v>
      </c>
      <c r="AA588" s="156"/>
      <c r="AB588" s="156"/>
      <c r="AC588" s="156"/>
      <c r="AD588" s="156"/>
      <c r="AE588" s="156"/>
      <c r="AF588" s="156"/>
      <c r="AG588" s="156"/>
      <c r="AH588" s="156"/>
      <c r="AI588" s="156"/>
      <c r="AJ588" s="156"/>
      <c r="AK588" s="156"/>
      <c r="AL588" s="156"/>
      <c r="AM588" s="156"/>
      <c r="AN588" s="156"/>
      <c r="AO588" s="156"/>
      <c r="AP588" s="156"/>
      <c r="AQ588" s="156"/>
      <c r="AR588" s="156"/>
      <c r="AS588" s="140">
        <f t="shared" si="27"/>
        <v>1</v>
      </c>
      <c r="AT588" s="140">
        <f t="shared" si="28"/>
        <v>5</v>
      </c>
      <c r="AU588" s="156"/>
      <c r="AV588" s="140">
        <f t="shared" si="29"/>
        <v>0</v>
      </c>
      <c r="AW588" s="156"/>
      <c r="AX588" s="156"/>
    </row>
    <row r="589" s="209" customFormat="1" customHeight="1" spans="1:50">
      <c r="A589" s="199" t="s">
        <v>8756</v>
      </c>
      <c r="B589" s="199" t="s">
        <v>53</v>
      </c>
      <c r="C589" s="199" t="s">
        <v>8711</v>
      </c>
      <c r="D589" s="199" t="s">
        <v>2735</v>
      </c>
      <c r="E589" s="142" t="s">
        <v>8757</v>
      </c>
      <c r="F589" s="142" t="s">
        <v>4585</v>
      </c>
      <c r="G589" s="142" t="s">
        <v>8758</v>
      </c>
      <c r="H589" s="142" t="s">
        <v>8759</v>
      </c>
      <c r="I589" s="142" t="s">
        <v>8760</v>
      </c>
      <c r="J589" s="142" t="s">
        <v>8761</v>
      </c>
      <c r="K589" s="142" t="s">
        <v>8762</v>
      </c>
      <c r="L589" s="155" t="s">
        <v>8763</v>
      </c>
      <c r="M589" s="142" t="s">
        <v>8764</v>
      </c>
      <c r="N589" s="142" t="s">
        <v>8765</v>
      </c>
      <c r="O589" s="155" t="s">
        <v>8766</v>
      </c>
      <c r="P589" s="142" t="s">
        <v>8767</v>
      </c>
      <c r="Q589" s="142" t="s">
        <v>8768</v>
      </c>
      <c r="R589" s="142" t="s">
        <v>8769</v>
      </c>
      <c r="S589" s="142" t="s">
        <v>8770</v>
      </c>
      <c r="T589" s="142" t="s">
        <v>3729</v>
      </c>
      <c r="U589" s="142" t="s">
        <v>8771</v>
      </c>
      <c r="V589" s="142" t="s">
        <v>8772</v>
      </c>
      <c r="W589" s="142" t="s">
        <v>8773</v>
      </c>
      <c r="X589" s="142" t="s">
        <v>8774</v>
      </c>
      <c r="Y589" s="142" t="s">
        <v>6352</v>
      </c>
      <c r="Z589" s="142" t="s">
        <v>8775</v>
      </c>
      <c r="AA589" s="156"/>
      <c r="AB589" s="156"/>
      <c r="AC589" s="156"/>
      <c r="AD589" s="156"/>
      <c r="AE589" s="156"/>
      <c r="AF589" s="156"/>
      <c r="AG589" s="156"/>
      <c r="AH589" s="156"/>
      <c r="AI589" s="156"/>
      <c r="AJ589" s="156"/>
      <c r="AK589" s="156"/>
      <c r="AL589" s="156"/>
      <c r="AM589" s="156"/>
      <c r="AN589" s="156"/>
      <c r="AO589" s="156"/>
      <c r="AP589" s="156"/>
      <c r="AQ589" s="156"/>
      <c r="AR589" s="156"/>
      <c r="AS589" s="140">
        <f t="shared" si="27"/>
        <v>13</v>
      </c>
      <c r="AT589" s="140">
        <f t="shared" si="28"/>
        <v>18</v>
      </c>
      <c r="AU589" s="156"/>
      <c r="AV589" s="140">
        <f t="shared" si="29"/>
        <v>1.75</v>
      </c>
      <c r="AW589" s="156"/>
      <c r="AX589" s="156"/>
    </row>
    <row r="590" s="209" customFormat="1" customHeight="1" spans="1:50">
      <c r="A590" s="199" t="s">
        <v>8776</v>
      </c>
      <c r="B590" s="199" t="s">
        <v>53</v>
      </c>
      <c r="C590" s="199" t="s">
        <v>8711</v>
      </c>
      <c r="D590" s="199" t="s">
        <v>4448</v>
      </c>
      <c r="E590" s="144" t="s">
        <v>2018</v>
      </c>
      <c r="F590" s="144" t="s">
        <v>5941</v>
      </c>
      <c r="G590" s="144" t="s">
        <v>8777</v>
      </c>
      <c r="H590" s="144" t="s">
        <v>8778</v>
      </c>
      <c r="I590" s="142" t="s">
        <v>4291</v>
      </c>
      <c r="J590" s="144" t="s">
        <v>8779</v>
      </c>
      <c r="K590" s="144" t="s">
        <v>5782</v>
      </c>
      <c r="L590" s="142" t="s">
        <v>5789</v>
      </c>
      <c r="M590" s="144" t="s">
        <v>4583</v>
      </c>
      <c r="N590" s="144" t="s">
        <v>4540</v>
      </c>
      <c r="O590" s="142" t="s">
        <v>8780</v>
      </c>
      <c r="P590" s="142" t="s">
        <v>5066</v>
      </c>
      <c r="Q590" s="142" t="s">
        <v>8781</v>
      </c>
      <c r="R590" s="142" t="s">
        <v>8782</v>
      </c>
      <c r="S590" s="144" t="s">
        <v>929</v>
      </c>
      <c r="T590" s="142" t="s">
        <v>8783</v>
      </c>
      <c r="U590" s="144" t="s">
        <v>4973</v>
      </c>
      <c r="V590" s="142" t="s">
        <v>8784</v>
      </c>
      <c r="W590" s="142" t="s">
        <v>8785</v>
      </c>
      <c r="X590" s="142" t="s">
        <v>8786</v>
      </c>
      <c r="Y590" s="142" t="s">
        <v>8787</v>
      </c>
      <c r="Z590" s="144" t="s">
        <v>8788</v>
      </c>
      <c r="AA590" s="156"/>
      <c r="AB590" s="156"/>
      <c r="AC590" s="156"/>
      <c r="AD590" s="156"/>
      <c r="AE590" s="156"/>
      <c r="AF590" s="156"/>
      <c r="AG590" s="156"/>
      <c r="AH590" s="156"/>
      <c r="AI590" s="156"/>
      <c r="AJ590" s="156"/>
      <c r="AK590" s="156"/>
      <c r="AL590" s="156"/>
      <c r="AM590" s="156"/>
      <c r="AN590" s="156"/>
      <c r="AO590" s="156"/>
      <c r="AP590" s="156"/>
      <c r="AQ590" s="156"/>
      <c r="AR590" s="156"/>
      <c r="AS590" s="140">
        <f t="shared" si="27"/>
        <v>0</v>
      </c>
      <c r="AT590" s="140">
        <f t="shared" si="28"/>
        <v>8</v>
      </c>
      <c r="AU590" s="156"/>
      <c r="AV590" s="140">
        <f t="shared" si="29"/>
        <v>0</v>
      </c>
      <c r="AW590" s="156"/>
      <c r="AX590" s="156"/>
    </row>
    <row r="591" s="209" customFormat="1" customHeight="1" spans="1:50">
      <c r="A591" s="199" t="s">
        <v>8789</v>
      </c>
      <c r="B591" s="199" t="s">
        <v>53</v>
      </c>
      <c r="C591" s="199" t="s">
        <v>8711</v>
      </c>
      <c r="D591" s="199" t="s">
        <v>4425</v>
      </c>
      <c r="E591" s="142" t="s">
        <v>6349</v>
      </c>
      <c r="F591" s="142" t="s">
        <v>8790</v>
      </c>
      <c r="G591" s="142" t="s">
        <v>127</v>
      </c>
      <c r="H591" s="142" t="s">
        <v>6008</v>
      </c>
      <c r="I591" s="142" t="s">
        <v>8791</v>
      </c>
      <c r="J591" s="142" t="s">
        <v>8792</v>
      </c>
      <c r="K591" s="142" t="s">
        <v>4603</v>
      </c>
      <c r="L591" s="142" t="s">
        <v>8793</v>
      </c>
      <c r="M591" s="142" t="s">
        <v>8794</v>
      </c>
      <c r="N591" s="142" t="s">
        <v>8795</v>
      </c>
      <c r="O591" s="142" t="s">
        <v>8796</v>
      </c>
      <c r="P591" s="142" t="s">
        <v>8797</v>
      </c>
      <c r="Q591" s="142" t="s">
        <v>8798</v>
      </c>
      <c r="R591" s="142" t="s">
        <v>8799</v>
      </c>
      <c r="S591" s="142" t="s">
        <v>8800</v>
      </c>
      <c r="T591" s="142" t="s">
        <v>8801</v>
      </c>
      <c r="U591" s="142" t="s">
        <v>8802</v>
      </c>
      <c r="V591" s="142" t="s">
        <v>8803</v>
      </c>
      <c r="W591" s="142" t="s">
        <v>8804</v>
      </c>
      <c r="X591" s="142" t="s">
        <v>8194</v>
      </c>
      <c r="Y591" s="155" t="s">
        <v>4374</v>
      </c>
      <c r="Z591" s="142" t="s">
        <v>4610</v>
      </c>
      <c r="AA591" s="156"/>
      <c r="AB591" s="156"/>
      <c r="AC591" s="156"/>
      <c r="AD591" s="156"/>
      <c r="AE591" s="156"/>
      <c r="AF591" s="156"/>
      <c r="AG591" s="156"/>
      <c r="AH591" s="156"/>
      <c r="AI591" s="156"/>
      <c r="AJ591" s="156"/>
      <c r="AK591" s="156"/>
      <c r="AL591" s="156"/>
      <c r="AM591" s="156"/>
      <c r="AN591" s="156"/>
      <c r="AO591" s="156"/>
      <c r="AP591" s="156"/>
      <c r="AQ591" s="156"/>
      <c r="AR591" s="156"/>
      <c r="AS591" s="140">
        <f t="shared" si="27"/>
        <v>2</v>
      </c>
      <c r="AT591" s="140">
        <f t="shared" si="28"/>
        <v>12</v>
      </c>
      <c r="AU591" s="156"/>
      <c r="AV591" s="140">
        <f t="shared" si="29"/>
        <v>0</v>
      </c>
      <c r="AW591" s="156"/>
      <c r="AX591" s="156"/>
    </row>
    <row r="592" s="209" customFormat="1" customHeight="1" spans="1:50">
      <c r="A592" s="199" t="s">
        <v>8805</v>
      </c>
      <c r="B592" s="199" t="s">
        <v>53</v>
      </c>
      <c r="C592" s="199" t="s">
        <v>8711</v>
      </c>
      <c r="D592" s="199" t="s">
        <v>4448</v>
      </c>
      <c r="E592" s="144"/>
      <c r="F592" s="144"/>
      <c r="G592" s="144"/>
      <c r="H592" s="142" t="s">
        <v>8806</v>
      </c>
      <c r="I592" s="144" t="s">
        <v>4182</v>
      </c>
      <c r="J592" s="144" t="s">
        <v>8807</v>
      </c>
      <c r="K592" s="144" t="s">
        <v>817</v>
      </c>
      <c r="L592" s="144" t="s">
        <v>8808</v>
      </c>
      <c r="M592" s="144" t="s">
        <v>8809</v>
      </c>
      <c r="N592" s="144" t="s">
        <v>8810</v>
      </c>
      <c r="O592" s="144" t="s">
        <v>8811</v>
      </c>
      <c r="P592" s="144" t="s">
        <v>8812</v>
      </c>
      <c r="Q592" s="144" t="s">
        <v>8813</v>
      </c>
      <c r="R592" s="144" t="s">
        <v>8814</v>
      </c>
      <c r="S592" s="144" t="s">
        <v>1596</v>
      </c>
      <c r="T592" s="144" t="s">
        <v>8815</v>
      </c>
      <c r="U592" s="144" t="s">
        <v>8816</v>
      </c>
      <c r="V592" s="144" t="s">
        <v>8817</v>
      </c>
      <c r="W592" s="144" t="s">
        <v>8818</v>
      </c>
      <c r="X592" s="144" t="s">
        <v>8812</v>
      </c>
      <c r="Y592" s="144" t="s">
        <v>4059</v>
      </c>
      <c r="Z592" s="144" t="s">
        <v>8819</v>
      </c>
      <c r="AA592" s="156"/>
      <c r="AB592" s="156"/>
      <c r="AC592" s="156"/>
      <c r="AD592" s="156"/>
      <c r="AE592" s="156"/>
      <c r="AF592" s="156"/>
      <c r="AG592" s="156"/>
      <c r="AH592" s="156"/>
      <c r="AI592" s="156"/>
      <c r="AJ592" s="156"/>
      <c r="AK592" s="156"/>
      <c r="AL592" s="156"/>
      <c r="AM592" s="156"/>
      <c r="AN592" s="156"/>
      <c r="AO592" s="156"/>
      <c r="AP592" s="156"/>
      <c r="AQ592" s="156"/>
      <c r="AR592" s="156"/>
      <c r="AS592" s="140">
        <f t="shared" si="27"/>
        <v>0</v>
      </c>
      <c r="AT592" s="140">
        <f t="shared" si="28"/>
        <v>0</v>
      </c>
      <c r="AU592" s="156"/>
      <c r="AV592" s="140">
        <f t="shared" si="29"/>
        <v>0</v>
      </c>
      <c r="AW592" s="156"/>
      <c r="AX592" s="156"/>
    </row>
    <row r="593" s="209" customFormat="1" customHeight="1" spans="1:50">
      <c r="A593" s="199" t="s">
        <v>8820</v>
      </c>
      <c r="B593" s="199" t="s">
        <v>53</v>
      </c>
      <c r="C593" s="199" t="s">
        <v>8711</v>
      </c>
      <c r="D593" s="199" t="s">
        <v>4448</v>
      </c>
      <c r="E593" s="142" t="s">
        <v>8821</v>
      </c>
      <c r="F593" s="142" t="s">
        <v>6083</v>
      </c>
      <c r="G593" s="142" t="s">
        <v>8822</v>
      </c>
      <c r="H593" s="142" t="s">
        <v>8823</v>
      </c>
      <c r="I593" s="142" t="s">
        <v>2668</v>
      </c>
      <c r="J593" s="142" t="s">
        <v>8824</v>
      </c>
      <c r="K593" s="142" t="s">
        <v>2668</v>
      </c>
      <c r="L593" s="142" t="s">
        <v>8825</v>
      </c>
      <c r="M593" s="142" t="s">
        <v>8826</v>
      </c>
      <c r="N593" s="142" t="s">
        <v>8827</v>
      </c>
      <c r="O593" s="142" t="s">
        <v>8828</v>
      </c>
      <c r="P593" s="142" t="s">
        <v>8829</v>
      </c>
      <c r="Q593" s="142" t="s">
        <v>4696</v>
      </c>
      <c r="R593" s="155" t="s">
        <v>8830</v>
      </c>
      <c r="S593" s="142" t="s">
        <v>8831</v>
      </c>
      <c r="T593" s="142" t="s">
        <v>6323</v>
      </c>
      <c r="U593" s="142" t="s">
        <v>8832</v>
      </c>
      <c r="V593" s="142" t="s">
        <v>8833</v>
      </c>
      <c r="W593" s="142" t="s">
        <v>8834</v>
      </c>
      <c r="X593" s="142" t="s">
        <v>4874</v>
      </c>
      <c r="Y593" s="142" t="s">
        <v>8835</v>
      </c>
      <c r="Z593" s="142" t="s">
        <v>8836</v>
      </c>
      <c r="AA593" s="156"/>
      <c r="AB593" s="156"/>
      <c r="AC593" s="156"/>
      <c r="AD593" s="156"/>
      <c r="AE593" s="156"/>
      <c r="AF593" s="156"/>
      <c r="AG593" s="156"/>
      <c r="AH593" s="156"/>
      <c r="AI593" s="156"/>
      <c r="AJ593" s="156"/>
      <c r="AK593" s="156"/>
      <c r="AL593" s="156"/>
      <c r="AM593" s="156"/>
      <c r="AN593" s="156"/>
      <c r="AO593" s="156"/>
      <c r="AP593" s="156"/>
      <c r="AQ593" s="156"/>
      <c r="AR593" s="156"/>
      <c r="AS593" s="140">
        <f t="shared" si="27"/>
        <v>8</v>
      </c>
      <c r="AT593" s="140">
        <f t="shared" si="28"/>
        <v>18</v>
      </c>
      <c r="AU593" s="156"/>
      <c r="AV593" s="140">
        <f t="shared" si="29"/>
        <v>0</v>
      </c>
      <c r="AW593" s="156"/>
      <c r="AX593" s="156"/>
    </row>
    <row r="594" s="209" customFormat="1" customHeight="1" spans="1:50">
      <c r="A594" s="199" t="s">
        <v>8837</v>
      </c>
      <c r="B594" s="199" t="s">
        <v>53</v>
      </c>
      <c r="C594" s="199" t="s">
        <v>8711</v>
      </c>
      <c r="D594" s="199" t="s">
        <v>4448</v>
      </c>
      <c r="E594" s="142" t="s">
        <v>8838</v>
      </c>
      <c r="F594" s="142" t="s">
        <v>8839</v>
      </c>
      <c r="G594" s="141"/>
      <c r="H594" s="141"/>
      <c r="I594" s="141"/>
      <c r="J594" s="141"/>
      <c r="K594" s="141"/>
      <c r="L594" s="144"/>
      <c r="M594" s="144"/>
      <c r="N594" s="144"/>
      <c r="O594" s="144"/>
      <c r="P594" s="144"/>
      <c r="Q594" s="144"/>
      <c r="R594" s="144"/>
      <c r="S594" s="144"/>
      <c r="T594" s="144"/>
      <c r="U594" s="144"/>
      <c r="V594" s="144"/>
      <c r="W594" s="144"/>
      <c r="X594" s="144"/>
      <c r="Y594" s="144"/>
      <c r="Z594" s="144"/>
      <c r="AA594" s="156"/>
      <c r="AB594" s="156"/>
      <c r="AC594" s="156"/>
      <c r="AD594" s="156"/>
      <c r="AE594" s="156"/>
      <c r="AF594" s="156"/>
      <c r="AG594" s="156"/>
      <c r="AH594" s="156"/>
      <c r="AI594" s="156"/>
      <c r="AJ594" s="156"/>
      <c r="AK594" s="156"/>
      <c r="AL594" s="156"/>
      <c r="AM594" s="156"/>
      <c r="AN594" s="156"/>
      <c r="AO594" s="156"/>
      <c r="AP594" s="156"/>
      <c r="AQ594" s="156"/>
      <c r="AR594" s="156"/>
      <c r="AS594" s="140">
        <f t="shared" si="27"/>
        <v>0</v>
      </c>
      <c r="AT594" s="140">
        <f t="shared" si="28"/>
        <v>0</v>
      </c>
      <c r="AU594" s="156"/>
      <c r="AV594" s="140">
        <f t="shared" si="29"/>
        <v>0</v>
      </c>
      <c r="AW594" s="156"/>
      <c r="AX594" s="156"/>
    </row>
    <row r="595" s="209" customFormat="1" customHeight="1" spans="1:50">
      <c r="A595" s="199" t="s">
        <v>8840</v>
      </c>
      <c r="B595" s="199" t="s">
        <v>53</v>
      </c>
      <c r="C595" s="199" t="s">
        <v>8711</v>
      </c>
      <c r="D595" s="199" t="s">
        <v>4448</v>
      </c>
      <c r="E595" s="142" t="s">
        <v>4507</v>
      </c>
      <c r="F595" s="142" t="s">
        <v>8841</v>
      </c>
      <c r="G595" s="142" t="s">
        <v>8842</v>
      </c>
      <c r="H595" s="142" t="s">
        <v>8843</v>
      </c>
      <c r="I595" s="142" t="s">
        <v>8844</v>
      </c>
      <c r="J595" s="142" t="s">
        <v>8845</v>
      </c>
      <c r="K595" s="142" t="s">
        <v>8846</v>
      </c>
      <c r="L595" s="142" t="s">
        <v>8847</v>
      </c>
      <c r="M595" s="142" t="s">
        <v>8848</v>
      </c>
      <c r="N595" s="142" t="s">
        <v>8849</v>
      </c>
      <c r="O595" s="142" t="s">
        <v>8850</v>
      </c>
      <c r="P595" s="142" t="s">
        <v>8851</v>
      </c>
      <c r="Q595" s="142" t="s">
        <v>8852</v>
      </c>
      <c r="R595" s="142" t="s">
        <v>8799</v>
      </c>
      <c r="S595" s="142" t="s">
        <v>8853</v>
      </c>
      <c r="T595" s="142" t="s">
        <v>8854</v>
      </c>
      <c r="U595" s="142" t="s">
        <v>8737</v>
      </c>
      <c r="V595" s="142" t="s">
        <v>8855</v>
      </c>
      <c r="W595" s="142" t="s">
        <v>8856</v>
      </c>
      <c r="X595" s="142" t="s">
        <v>8857</v>
      </c>
      <c r="Y595" s="142" t="s">
        <v>8858</v>
      </c>
      <c r="Z595" s="142" t="s">
        <v>8859</v>
      </c>
      <c r="AA595" s="156"/>
      <c r="AB595" s="156"/>
      <c r="AC595" s="156"/>
      <c r="AD595" s="156"/>
      <c r="AE595" s="156"/>
      <c r="AF595" s="156"/>
      <c r="AG595" s="156"/>
      <c r="AH595" s="156"/>
      <c r="AI595" s="156"/>
      <c r="AJ595" s="156"/>
      <c r="AK595" s="156"/>
      <c r="AL595" s="156"/>
      <c r="AM595" s="156"/>
      <c r="AN595" s="156"/>
      <c r="AO595" s="156"/>
      <c r="AP595" s="156"/>
      <c r="AQ595" s="156"/>
      <c r="AR595" s="156"/>
      <c r="AS595" s="140">
        <f t="shared" si="27"/>
        <v>1</v>
      </c>
      <c r="AT595" s="140">
        <f t="shared" si="28"/>
        <v>10</v>
      </c>
      <c r="AU595" s="156"/>
      <c r="AV595" s="140">
        <f t="shared" si="29"/>
        <v>0</v>
      </c>
      <c r="AW595" s="156"/>
      <c r="AX595" s="156"/>
    </row>
    <row r="596" s="209" customFormat="1" customHeight="1" spans="1:50">
      <c r="A596" s="199" t="s">
        <v>8860</v>
      </c>
      <c r="B596" s="199" t="s">
        <v>53</v>
      </c>
      <c r="C596" s="199" t="s">
        <v>8711</v>
      </c>
      <c r="D596" s="199" t="s">
        <v>4448</v>
      </c>
      <c r="E596" s="144" t="s">
        <v>8861</v>
      </c>
      <c r="F596" s="144" t="s">
        <v>307</v>
      </c>
      <c r="G596" s="142" t="s">
        <v>8862</v>
      </c>
      <c r="H596" s="144" t="s">
        <v>8863</v>
      </c>
      <c r="I596" s="142" t="s">
        <v>5098</v>
      </c>
      <c r="J596" s="142" t="s">
        <v>8864</v>
      </c>
      <c r="K596" s="142" t="s">
        <v>8865</v>
      </c>
      <c r="L596" s="142" t="s">
        <v>8866</v>
      </c>
      <c r="M596" s="142" t="s">
        <v>8867</v>
      </c>
      <c r="N596" s="142" t="s">
        <v>3664</v>
      </c>
      <c r="O596" s="144" t="s">
        <v>834</v>
      </c>
      <c r="P596" s="144" t="s">
        <v>2059</v>
      </c>
      <c r="Q596" s="142" t="s">
        <v>2093</v>
      </c>
      <c r="R596" s="144" t="s">
        <v>319</v>
      </c>
      <c r="S596" s="142" t="s">
        <v>6672</v>
      </c>
      <c r="T596" s="142" t="s">
        <v>8868</v>
      </c>
      <c r="U596" s="142" t="s">
        <v>8869</v>
      </c>
      <c r="V596" s="142" t="s">
        <v>8870</v>
      </c>
      <c r="W596" s="144" t="s">
        <v>3524</v>
      </c>
      <c r="X596" s="142" t="s">
        <v>8871</v>
      </c>
      <c r="Y596" s="142" t="s">
        <v>7703</v>
      </c>
      <c r="Z596" s="142" t="s">
        <v>7024</v>
      </c>
      <c r="AA596" s="156"/>
      <c r="AB596" s="156"/>
      <c r="AC596" s="156"/>
      <c r="AD596" s="156"/>
      <c r="AE596" s="156"/>
      <c r="AF596" s="156"/>
      <c r="AG596" s="156"/>
      <c r="AH596" s="156"/>
      <c r="AI596" s="156"/>
      <c r="AJ596" s="156"/>
      <c r="AK596" s="156"/>
      <c r="AL596" s="156"/>
      <c r="AM596" s="156"/>
      <c r="AN596" s="156"/>
      <c r="AO596" s="156"/>
      <c r="AP596" s="156"/>
      <c r="AQ596" s="156"/>
      <c r="AR596" s="156"/>
      <c r="AS596" s="140">
        <f t="shared" si="27"/>
        <v>10</v>
      </c>
      <c r="AT596" s="140">
        <f t="shared" si="28"/>
        <v>16</v>
      </c>
      <c r="AU596" s="156"/>
      <c r="AV596" s="140">
        <f t="shared" si="29"/>
        <v>1.5</v>
      </c>
      <c r="AW596" s="156"/>
      <c r="AX596" s="156"/>
    </row>
    <row r="597" s="209" customFormat="1" customHeight="1" spans="1:50">
      <c r="A597" s="199" t="s">
        <v>8872</v>
      </c>
      <c r="B597" s="199" t="s">
        <v>53</v>
      </c>
      <c r="C597" s="199" t="s">
        <v>8711</v>
      </c>
      <c r="D597" s="199" t="s">
        <v>4448</v>
      </c>
      <c r="E597" s="142" t="s">
        <v>8873</v>
      </c>
      <c r="F597" s="144" t="s">
        <v>8874</v>
      </c>
      <c r="G597" s="142" t="s">
        <v>8875</v>
      </c>
      <c r="H597" s="142" t="s">
        <v>8876</v>
      </c>
      <c r="I597" s="142" t="s">
        <v>8877</v>
      </c>
      <c r="J597" s="144" t="s">
        <v>4604</v>
      </c>
      <c r="K597" s="144"/>
      <c r="L597" s="144"/>
      <c r="M597" s="144"/>
      <c r="N597" s="144"/>
      <c r="O597" s="144"/>
      <c r="P597" s="144"/>
      <c r="Q597" s="144"/>
      <c r="R597" s="144"/>
      <c r="S597" s="144"/>
      <c r="T597" s="144"/>
      <c r="U597" s="144"/>
      <c r="V597" s="144"/>
      <c r="W597" s="144"/>
      <c r="X597" s="144"/>
      <c r="Y597" s="144"/>
      <c r="Z597" s="144"/>
      <c r="AA597" s="156"/>
      <c r="AB597" s="156"/>
      <c r="AC597" s="156"/>
      <c r="AD597" s="156"/>
      <c r="AE597" s="156"/>
      <c r="AF597" s="156"/>
      <c r="AG597" s="156"/>
      <c r="AH597" s="156"/>
      <c r="AI597" s="156"/>
      <c r="AJ597" s="156"/>
      <c r="AK597" s="156"/>
      <c r="AL597" s="156"/>
      <c r="AM597" s="156"/>
      <c r="AN597" s="156"/>
      <c r="AO597" s="156"/>
      <c r="AP597" s="156"/>
      <c r="AQ597" s="156"/>
      <c r="AR597" s="156"/>
      <c r="AS597" s="140">
        <f t="shared" si="27"/>
        <v>0</v>
      </c>
      <c r="AT597" s="140">
        <f t="shared" si="28"/>
        <v>0</v>
      </c>
      <c r="AU597" s="156"/>
      <c r="AV597" s="140">
        <f t="shared" si="29"/>
        <v>0</v>
      </c>
      <c r="AW597" s="156"/>
      <c r="AX597" s="156"/>
    </row>
    <row r="598" s="209" customFormat="1" customHeight="1" spans="1:50">
      <c r="A598" s="199" t="s">
        <v>8878</v>
      </c>
      <c r="B598" s="199" t="s">
        <v>53</v>
      </c>
      <c r="C598" s="199" t="s">
        <v>8711</v>
      </c>
      <c r="D598" s="199" t="s">
        <v>4425</v>
      </c>
      <c r="E598" s="142" t="s">
        <v>8879</v>
      </c>
      <c r="F598" s="142" t="s">
        <v>8880</v>
      </c>
      <c r="G598" s="142" t="s">
        <v>8881</v>
      </c>
      <c r="H598" s="142" t="s">
        <v>8882</v>
      </c>
      <c r="I598" s="142" t="s">
        <v>8883</v>
      </c>
      <c r="J598" s="142" t="s">
        <v>8884</v>
      </c>
      <c r="K598" s="155" t="s">
        <v>6947</v>
      </c>
      <c r="L598" s="142" t="s">
        <v>8885</v>
      </c>
      <c r="M598" s="142" t="s">
        <v>8479</v>
      </c>
      <c r="N598" s="142" t="s">
        <v>8886</v>
      </c>
      <c r="O598" s="142" t="s">
        <v>8887</v>
      </c>
      <c r="P598" s="155" t="s">
        <v>8888</v>
      </c>
      <c r="Q598" s="142" t="s">
        <v>8889</v>
      </c>
      <c r="R598" s="142" t="s">
        <v>8890</v>
      </c>
      <c r="S598" s="142" t="s">
        <v>8891</v>
      </c>
      <c r="T598" s="142" t="s">
        <v>8892</v>
      </c>
      <c r="U598" s="142" t="s">
        <v>5574</v>
      </c>
      <c r="V598" s="142" t="s">
        <v>8893</v>
      </c>
      <c r="W598" s="142" t="s">
        <v>8894</v>
      </c>
      <c r="X598" s="142" t="s">
        <v>8895</v>
      </c>
      <c r="Y598" s="142" t="s">
        <v>8896</v>
      </c>
      <c r="Z598" s="142" t="s">
        <v>8737</v>
      </c>
      <c r="AA598" s="156"/>
      <c r="AB598" s="156"/>
      <c r="AC598" s="156"/>
      <c r="AD598" s="156"/>
      <c r="AE598" s="156"/>
      <c r="AF598" s="156"/>
      <c r="AG598" s="156"/>
      <c r="AH598" s="156"/>
      <c r="AI598" s="156"/>
      <c r="AJ598" s="156"/>
      <c r="AK598" s="156"/>
      <c r="AL598" s="156"/>
      <c r="AM598" s="156"/>
      <c r="AN598" s="156"/>
      <c r="AO598" s="156"/>
      <c r="AP598" s="156"/>
      <c r="AQ598" s="156"/>
      <c r="AR598" s="156"/>
      <c r="AS598" s="140">
        <f t="shared" si="27"/>
        <v>2</v>
      </c>
      <c r="AT598" s="140">
        <f t="shared" si="28"/>
        <v>3</v>
      </c>
      <c r="AU598" s="156"/>
      <c r="AV598" s="140">
        <f t="shared" si="29"/>
        <v>0</v>
      </c>
      <c r="AW598" s="156"/>
      <c r="AX598" s="156"/>
    </row>
    <row r="599" s="209" customFormat="1" customHeight="1" spans="1:50">
      <c r="A599" s="199" t="s">
        <v>8897</v>
      </c>
      <c r="B599" s="199" t="s">
        <v>53</v>
      </c>
      <c r="C599" s="199" t="s">
        <v>8711</v>
      </c>
      <c r="D599" s="199" t="s">
        <v>4448</v>
      </c>
      <c r="E599" s="144" t="s">
        <v>4772</v>
      </c>
      <c r="F599" s="144" t="s">
        <v>8898</v>
      </c>
      <c r="G599" s="144" t="s">
        <v>5068</v>
      </c>
      <c r="H599" s="144" t="s">
        <v>8899</v>
      </c>
      <c r="I599" s="155" t="s">
        <v>3454</v>
      </c>
      <c r="J599" s="144" t="s">
        <v>8900</v>
      </c>
      <c r="K599" s="144" t="s">
        <v>8901</v>
      </c>
      <c r="L599" s="144" t="s">
        <v>98</v>
      </c>
      <c r="M599" s="144" t="s">
        <v>8902</v>
      </c>
      <c r="N599" s="144" t="s">
        <v>8903</v>
      </c>
      <c r="O599" s="144" t="s">
        <v>8904</v>
      </c>
      <c r="P599" s="144" t="s">
        <v>8905</v>
      </c>
      <c r="Q599" s="144" t="s">
        <v>8906</v>
      </c>
      <c r="R599" s="144" t="s">
        <v>4178</v>
      </c>
      <c r="S599" s="144" t="s">
        <v>6827</v>
      </c>
      <c r="T599" s="144" t="s">
        <v>8145</v>
      </c>
      <c r="U599" s="144" t="s">
        <v>8907</v>
      </c>
      <c r="V599" s="144" t="s">
        <v>8908</v>
      </c>
      <c r="W599" s="144" t="s">
        <v>8909</v>
      </c>
      <c r="X599" s="144" t="s">
        <v>8910</v>
      </c>
      <c r="Y599" s="144" t="s">
        <v>8588</v>
      </c>
      <c r="Z599" s="144" t="s">
        <v>8911</v>
      </c>
      <c r="AA599" s="156"/>
      <c r="AB599" s="156"/>
      <c r="AC599" s="156"/>
      <c r="AD599" s="156"/>
      <c r="AE599" s="156"/>
      <c r="AF599" s="156"/>
      <c r="AG599" s="156"/>
      <c r="AH599" s="156"/>
      <c r="AI599" s="156"/>
      <c r="AJ599" s="156"/>
      <c r="AK599" s="156"/>
      <c r="AL599" s="156"/>
      <c r="AM599" s="156"/>
      <c r="AN599" s="156"/>
      <c r="AO599" s="156"/>
      <c r="AP599" s="156"/>
      <c r="AQ599" s="156"/>
      <c r="AR599" s="156"/>
      <c r="AS599" s="140">
        <f t="shared" si="27"/>
        <v>7</v>
      </c>
      <c r="AT599" s="140">
        <f t="shared" si="28"/>
        <v>13</v>
      </c>
      <c r="AU599" s="156"/>
      <c r="AV599" s="140">
        <f t="shared" si="29"/>
        <v>1.625</v>
      </c>
      <c r="AW599" s="156"/>
      <c r="AX599" s="156"/>
    </row>
    <row r="600" s="209" customFormat="1" customHeight="1" spans="1:50">
      <c r="A600" s="199" t="s">
        <v>8912</v>
      </c>
      <c r="B600" s="199" t="s">
        <v>53</v>
      </c>
      <c r="C600" s="199" t="s">
        <v>8711</v>
      </c>
      <c r="D600" s="199" t="s">
        <v>4448</v>
      </c>
      <c r="E600" s="144"/>
      <c r="F600" s="144"/>
      <c r="G600" s="144"/>
      <c r="H600" s="144"/>
      <c r="I600" s="144"/>
      <c r="J600" s="144"/>
      <c r="K600" s="144"/>
      <c r="L600" s="144"/>
      <c r="M600" s="144"/>
      <c r="N600" s="144"/>
      <c r="O600" s="144"/>
      <c r="P600" s="144"/>
      <c r="Q600" s="144"/>
      <c r="R600" s="144"/>
      <c r="S600" s="144"/>
      <c r="T600" s="144"/>
      <c r="U600" s="144"/>
      <c r="V600" s="144"/>
      <c r="W600" s="142" t="s">
        <v>8913</v>
      </c>
      <c r="X600" s="141"/>
      <c r="Y600" s="144" t="s">
        <v>4183</v>
      </c>
      <c r="Z600" s="142" t="s">
        <v>8914</v>
      </c>
      <c r="AA600" s="156"/>
      <c r="AB600" s="156"/>
      <c r="AC600" s="156"/>
      <c r="AD600" s="156"/>
      <c r="AE600" s="156"/>
      <c r="AF600" s="156"/>
      <c r="AG600" s="156"/>
      <c r="AH600" s="156"/>
      <c r="AI600" s="156"/>
      <c r="AJ600" s="156"/>
      <c r="AK600" s="156"/>
      <c r="AL600" s="156"/>
      <c r="AM600" s="156"/>
      <c r="AN600" s="156"/>
      <c r="AO600" s="156"/>
      <c r="AP600" s="156"/>
      <c r="AQ600" s="156"/>
      <c r="AR600" s="156"/>
      <c r="AS600" s="140">
        <f t="shared" si="27"/>
        <v>1</v>
      </c>
      <c r="AT600" s="140">
        <f t="shared" si="28"/>
        <v>2</v>
      </c>
      <c r="AU600" s="156"/>
      <c r="AV600" s="140">
        <f t="shared" si="29"/>
        <v>0</v>
      </c>
      <c r="AW600" s="156"/>
      <c r="AX600" s="156"/>
    </row>
    <row r="601" s="209" customFormat="1" customHeight="1" spans="1:50">
      <c r="A601" s="199" t="s">
        <v>8915</v>
      </c>
      <c r="B601" s="199" t="s">
        <v>53</v>
      </c>
      <c r="C601" s="199" t="s">
        <v>8711</v>
      </c>
      <c r="D601" s="199" t="s">
        <v>4448</v>
      </c>
      <c r="E601" s="144" t="s">
        <v>1808</v>
      </c>
      <c r="F601" s="142" t="s">
        <v>4695</v>
      </c>
      <c r="G601" s="142" t="s">
        <v>4889</v>
      </c>
      <c r="H601" s="144" t="s">
        <v>8916</v>
      </c>
      <c r="I601" s="142" t="s">
        <v>8917</v>
      </c>
      <c r="J601" s="142" t="s">
        <v>2921</v>
      </c>
      <c r="K601" s="142" t="s">
        <v>8918</v>
      </c>
      <c r="L601" s="142" t="s">
        <v>6641</v>
      </c>
      <c r="M601" s="142" t="s">
        <v>2922</v>
      </c>
      <c r="N601" s="155" t="s">
        <v>151</v>
      </c>
      <c r="O601" s="142" t="s">
        <v>8919</v>
      </c>
      <c r="P601" s="155" t="s">
        <v>500</v>
      </c>
      <c r="Q601" s="142" t="s">
        <v>8920</v>
      </c>
      <c r="R601" s="142" t="s">
        <v>3484</v>
      </c>
      <c r="S601" s="142" t="s">
        <v>3921</v>
      </c>
      <c r="T601" s="144" t="s">
        <v>1288</v>
      </c>
      <c r="U601" s="144" t="s">
        <v>2040</v>
      </c>
      <c r="V601" s="144" t="s">
        <v>3721</v>
      </c>
      <c r="W601" s="144" t="s">
        <v>8921</v>
      </c>
      <c r="X601" s="155" t="s">
        <v>331</v>
      </c>
      <c r="Y601" s="155" t="s">
        <v>159</v>
      </c>
      <c r="Z601" s="142" t="s">
        <v>8922</v>
      </c>
      <c r="AA601" s="156"/>
      <c r="AB601" s="156"/>
      <c r="AC601" s="156"/>
      <c r="AD601" s="156"/>
      <c r="AE601" s="156"/>
      <c r="AF601" s="156"/>
      <c r="AG601" s="156"/>
      <c r="AH601" s="156"/>
      <c r="AI601" s="156"/>
      <c r="AJ601" s="156"/>
      <c r="AK601" s="156"/>
      <c r="AL601" s="156"/>
      <c r="AM601" s="156"/>
      <c r="AN601" s="156"/>
      <c r="AO601" s="156"/>
      <c r="AP601" s="156"/>
      <c r="AQ601" s="156"/>
      <c r="AR601" s="156"/>
      <c r="AS601" s="140">
        <f t="shared" si="27"/>
        <v>0</v>
      </c>
      <c r="AT601" s="140">
        <f t="shared" si="28"/>
        <v>3</v>
      </c>
      <c r="AU601" s="156"/>
      <c r="AV601" s="140">
        <f t="shared" si="29"/>
        <v>0</v>
      </c>
      <c r="AW601" s="156"/>
      <c r="AX601" s="156"/>
    </row>
    <row r="602" s="209" customFormat="1" customHeight="1" spans="1:50">
      <c r="A602" s="199" t="s">
        <v>8923</v>
      </c>
      <c r="B602" s="199" t="s">
        <v>53</v>
      </c>
      <c r="C602" s="199" t="s">
        <v>8711</v>
      </c>
      <c r="D602" s="199" t="s">
        <v>4448</v>
      </c>
      <c r="E602" s="144"/>
      <c r="F602" s="144"/>
      <c r="G602" s="144"/>
      <c r="H602" s="144"/>
      <c r="I602" s="144"/>
      <c r="J602" s="144"/>
      <c r="K602" s="144"/>
      <c r="L602" s="144"/>
      <c r="M602" s="144"/>
      <c r="N602" s="144"/>
      <c r="O602" s="144"/>
      <c r="P602" s="144"/>
      <c r="Q602" s="144"/>
      <c r="R602" s="144"/>
      <c r="S602" s="144"/>
      <c r="T602" s="142" t="s">
        <v>8924</v>
      </c>
      <c r="U602" s="144" t="s">
        <v>639</v>
      </c>
      <c r="V602" s="144" t="s">
        <v>2338</v>
      </c>
      <c r="W602" s="144" t="s">
        <v>4513</v>
      </c>
      <c r="X602" s="144" t="s">
        <v>4753</v>
      </c>
      <c r="Y602" s="144" t="s">
        <v>3903</v>
      </c>
      <c r="Z602" s="142" t="s">
        <v>5939</v>
      </c>
      <c r="AA602" s="156"/>
      <c r="AB602" s="156"/>
      <c r="AC602" s="156"/>
      <c r="AD602" s="156"/>
      <c r="AE602" s="156"/>
      <c r="AF602" s="156"/>
      <c r="AG602" s="156"/>
      <c r="AH602" s="156"/>
      <c r="AI602" s="156"/>
      <c r="AJ602" s="156"/>
      <c r="AK602" s="156"/>
      <c r="AL602" s="156"/>
      <c r="AM602" s="156"/>
      <c r="AN602" s="156"/>
      <c r="AO602" s="156"/>
      <c r="AP602" s="156"/>
      <c r="AQ602" s="156"/>
      <c r="AR602" s="156"/>
      <c r="AS602" s="140">
        <f t="shared" si="27"/>
        <v>0</v>
      </c>
      <c r="AT602" s="140">
        <f t="shared" si="28"/>
        <v>2</v>
      </c>
      <c r="AU602" s="156"/>
      <c r="AV602" s="140">
        <f t="shared" si="29"/>
        <v>0</v>
      </c>
      <c r="AW602" s="156"/>
      <c r="AX602" s="156"/>
    </row>
    <row r="603" s="209" customFormat="1" customHeight="1" spans="1:50">
      <c r="A603" s="199" t="s">
        <v>8925</v>
      </c>
      <c r="B603" s="199" t="s">
        <v>53</v>
      </c>
      <c r="C603" s="199" t="s">
        <v>8926</v>
      </c>
      <c r="D603" s="199" t="s">
        <v>4448</v>
      </c>
      <c r="E603" s="142" t="s">
        <v>8927</v>
      </c>
      <c r="F603" s="142" t="s">
        <v>8928</v>
      </c>
      <c r="G603" s="142" t="s">
        <v>7532</v>
      </c>
      <c r="H603" s="142" t="s">
        <v>8929</v>
      </c>
      <c r="I603" s="142" t="s">
        <v>8930</v>
      </c>
      <c r="J603" s="142" t="s">
        <v>8931</v>
      </c>
      <c r="K603" s="142" t="s">
        <v>8932</v>
      </c>
      <c r="L603" s="142" t="s">
        <v>8933</v>
      </c>
      <c r="M603" s="142" t="s">
        <v>8934</v>
      </c>
      <c r="N603" s="142" t="s">
        <v>8935</v>
      </c>
      <c r="O603" s="142" t="s">
        <v>8936</v>
      </c>
      <c r="P603" s="142" t="s">
        <v>8937</v>
      </c>
      <c r="Q603" s="144" t="s">
        <v>8938</v>
      </c>
      <c r="R603" s="142" t="s">
        <v>8939</v>
      </c>
      <c r="S603" s="142" t="s">
        <v>8940</v>
      </c>
      <c r="T603" s="142" t="s">
        <v>8941</v>
      </c>
      <c r="U603" s="142" t="s">
        <v>8942</v>
      </c>
      <c r="V603" s="142" t="s">
        <v>8943</v>
      </c>
      <c r="W603" s="142" t="s">
        <v>6083</v>
      </c>
      <c r="X603" s="142" t="s">
        <v>8944</v>
      </c>
      <c r="Y603" s="142" t="s">
        <v>7531</v>
      </c>
      <c r="Z603" s="142" t="s">
        <v>7043</v>
      </c>
      <c r="AA603" s="156"/>
      <c r="AB603" s="156"/>
      <c r="AC603" s="156"/>
      <c r="AD603" s="156"/>
      <c r="AE603" s="156"/>
      <c r="AF603" s="156"/>
      <c r="AG603" s="156"/>
      <c r="AH603" s="156"/>
      <c r="AI603" s="156"/>
      <c r="AJ603" s="156"/>
      <c r="AK603" s="156"/>
      <c r="AL603" s="156"/>
      <c r="AM603" s="156"/>
      <c r="AN603" s="156"/>
      <c r="AO603" s="156"/>
      <c r="AP603" s="156"/>
      <c r="AQ603" s="156"/>
      <c r="AR603" s="156"/>
      <c r="AS603" s="140">
        <f t="shared" si="27"/>
        <v>14</v>
      </c>
      <c r="AT603" s="140">
        <f t="shared" si="28"/>
        <v>20</v>
      </c>
      <c r="AU603" s="156"/>
      <c r="AV603" s="140">
        <f t="shared" si="29"/>
        <v>1.75</v>
      </c>
      <c r="AW603" s="156"/>
      <c r="AX603" s="156"/>
    </row>
    <row r="604" s="209" customFormat="1" customHeight="1" spans="1:50">
      <c r="A604" s="199" t="s">
        <v>8945</v>
      </c>
      <c r="B604" s="199" t="s">
        <v>53</v>
      </c>
      <c r="C604" s="199" t="s">
        <v>8926</v>
      </c>
      <c r="D604" s="199" t="s">
        <v>2735</v>
      </c>
      <c r="E604" s="142" t="s">
        <v>8946</v>
      </c>
      <c r="F604" s="142" t="s">
        <v>8947</v>
      </c>
      <c r="G604" s="142" t="s">
        <v>8948</v>
      </c>
      <c r="H604" s="142" t="s">
        <v>8949</v>
      </c>
      <c r="I604" s="142" t="s">
        <v>8950</v>
      </c>
      <c r="J604" s="142" t="s">
        <v>8951</v>
      </c>
      <c r="K604" s="141"/>
      <c r="L604" s="143"/>
      <c r="M604" s="143"/>
      <c r="N604" s="143"/>
      <c r="O604" s="143"/>
      <c r="P604" s="143"/>
      <c r="Q604" s="143"/>
      <c r="R604" s="143"/>
      <c r="S604" s="143"/>
      <c r="T604" s="141"/>
      <c r="U604" s="141"/>
      <c r="V604" s="142" t="s">
        <v>8953</v>
      </c>
      <c r="W604" s="142" t="s">
        <v>8954</v>
      </c>
      <c r="X604" s="144" t="s">
        <v>8955</v>
      </c>
      <c r="Y604" s="142" t="s">
        <v>8956</v>
      </c>
      <c r="Z604" s="142" t="s">
        <v>8957</v>
      </c>
      <c r="AA604" s="156"/>
      <c r="AB604" s="156"/>
      <c r="AC604" s="156"/>
      <c r="AD604" s="156"/>
      <c r="AE604" s="156"/>
      <c r="AF604" s="156"/>
      <c r="AG604" s="156"/>
      <c r="AH604" s="156"/>
      <c r="AI604" s="156"/>
      <c r="AJ604" s="156"/>
      <c r="AK604" s="156"/>
      <c r="AL604" s="156"/>
      <c r="AM604" s="156"/>
      <c r="AN604" s="156"/>
      <c r="AO604" s="156"/>
      <c r="AP604" s="156"/>
      <c r="AQ604" s="156"/>
      <c r="AR604" s="156"/>
      <c r="AS604" s="140">
        <f t="shared" si="27"/>
        <v>3</v>
      </c>
      <c r="AT604" s="140">
        <f t="shared" si="28"/>
        <v>6</v>
      </c>
      <c r="AU604" s="156"/>
      <c r="AV604" s="140">
        <f t="shared" si="29"/>
        <v>0</v>
      </c>
      <c r="AW604" s="156"/>
      <c r="AX604" s="156"/>
    </row>
    <row r="605" s="209" customFormat="1" customHeight="1" spans="1:50">
      <c r="A605" s="199" t="s">
        <v>8958</v>
      </c>
      <c r="B605" s="199" t="s">
        <v>53</v>
      </c>
      <c r="C605" s="199" t="s">
        <v>8926</v>
      </c>
      <c r="D605" s="199" t="s">
        <v>4448</v>
      </c>
      <c r="E605" s="142" t="s">
        <v>8959</v>
      </c>
      <c r="F605" s="142" t="s">
        <v>8960</v>
      </c>
      <c r="G605" s="142" t="s">
        <v>8961</v>
      </c>
      <c r="H605" s="142" t="s">
        <v>8962</v>
      </c>
      <c r="I605" s="142" t="s">
        <v>8963</v>
      </c>
      <c r="J605" s="142" t="s">
        <v>8964</v>
      </c>
      <c r="K605" s="142" t="s">
        <v>8965</v>
      </c>
      <c r="L605" s="142" t="s">
        <v>8966</v>
      </c>
      <c r="M605" s="142" t="s">
        <v>8967</v>
      </c>
      <c r="N605" s="142" t="s">
        <v>6210</v>
      </c>
      <c r="O605" s="142" t="s">
        <v>8968</v>
      </c>
      <c r="P605" s="142" t="s">
        <v>8969</v>
      </c>
      <c r="Q605" s="142" t="s">
        <v>8970</v>
      </c>
      <c r="R605" s="142" t="s">
        <v>8971</v>
      </c>
      <c r="S605" s="142" t="s">
        <v>8202</v>
      </c>
      <c r="T605" s="142" t="s">
        <v>8972</v>
      </c>
      <c r="U605" s="142" t="s">
        <v>8973</v>
      </c>
      <c r="V605" s="142" t="s">
        <v>8974</v>
      </c>
      <c r="W605" s="142" t="s">
        <v>8975</v>
      </c>
      <c r="X605" s="142" t="s">
        <v>8976</v>
      </c>
      <c r="Y605" s="155" t="s">
        <v>6947</v>
      </c>
      <c r="Z605" s="142" t="s">
        <v>8977</v>
      </c>
      <c r="AA605" s="156"/>
      <c r="AB605" s="156"/>
      <c r="AC605" s="156"/>
      <c r="AD605" s="156"/>
      <c r="AE605" s="156"/>
      <c r="AF605" s="156"/>
      <c r="AG605" s="156"/>
      <c r="AH605" s="156"/>
      <c r="AI605" s="156"/>
      <c r="AJ605" s="156"/>
      <c r="AK605" s="156"/>
      <c r="AL605" s="156"/>
      <c r="AM605" s="156"/>
      <c r="AN605" s="156"/>
      <c r="AO605" s="156"/>
      <c r="AP605" s="156"/>
      <c r="AQ605" s="156"/>
      <c r="AR605" s="156"/>
      <c r="AS605" s="140">
        <f t="shared" si="27"/>
        <v>5</v>
      </c>
      <c r="AT605" s="140">
        <f t="shared" si="28"/>
        <v>12</v>
      </c>
      <c r="AU605" s="156"/>
      <c r="AV605" s="140">
        <f t="shared" si="29"/>
        <v>0.125</v>
      </c>
      <c r="AW605" s="156"/>
      <c r="AX605" s="156"/>
    </row>
    <row r="606" s="209" customFormat="1" customHeight="1" spans="1:50">
      <c r="A606" s="199" t="s">
        <v>8978</v>
      </c>
      <c r="B606" s="199" t="s">
        <v>53</v>
      </c>
      <c r="C606" s="199" t="s">
        <v>8926</v>
      </c>
      <c r="D606" s="199" t="s">
        <v>4448</v>
      </c>
      <c r="E606" s="142" t="s">
        <v>8979</v>
      </c>
      <c r="F606" s="155" t="s">
        <v>8570</v>
      </c>
      <c r="G606" s="142" t="s">
        <v>6015</v>
      </c>
      <c r="H606" s="142" t="s">
        <v>8980</v>
      </c>
      <c r="I606" s="142" t="s">
        <v>8981</v>
      </c>
      <c r="J606" s="142" t="s">
        <v>8982</v>
      </c>
      <c r="K606" s="142" t="s">
        <v>8983</v>
      </c>
      <c r="L606" s="142" t="s">
        <v>8984</v>
      </c>
      <c r="M606" s="142" t="s">
        <v>8985</v>
      </c>
      <c r="N606" s="155" t="s">
        <v>8986</v>
      </c>
      <c r="O606" s="142" t="s">
        <v>8987</v>
      </c>
      <c r="P606" s="142" t="s">
        <v>8988</v>
      </c>
      <c r="Q606" s="142" t="s">
        <v>8989</v>
      </c>
      <c r="R606" s="144" t="s">
        <v>8990</v>
      </c>
      <c r="S606" s="142" t="s">
        <v>8991</v>
      </c>
      <c r="T606" s="142" t="s">
        <v>8992</v>
      </c>
      <c r="U606" s="142" t="s">
        <v>8993</v>
      </c>
      <c r="V606" s="142" t="s">
        <v>8994</v>
      </c>
      <c r="W606" s="142" t="s">
        <v>7054</v>
      </c>
      <c r="X606" s="142" t="s">
        <v>5179</v>
      </c>
      <c r="Y606" s="142" t="s">
        <v>8995</v>
      </c>
      <c r="Z606" s="142" t="s">
        <v>8996</v>
      </c>
      <c r="AA606" s="156"/>
      <c r="AB606" s="156"/>
      <c r="AC606" s="156"/>
      <c r="AD606" s="156"/>
      <c r="AE606" s="156"/>
      <c r="AF606" s="156"/>
      <c r="AG606" s="156"/>
      <c r="AH606" s="156"/>
      <c r="AI606" s="156"/>
      <c r="AJ606" s="156"/>
      <c r="AK606" s="156"/>
      <c r="AL606" s="156"/>
      <c r="AM606" s="156"/>
      <c r="AN606" s="156"/>
      <c r="AO606" s="156"/>
      <c r="AP606" s="156"/>
      <c r="AQ606" s="156"/>
      <c r="AR606" s="156"/>
      <c r="AS606" s="140">
        <f t="shared" si="27"/>
        <v>3</v>
      </c>
      <c r="AT606" s="140">
        <f t="shared" si="28"/>
        <v>12</v>
      </c>
      <c r="AU606" s="156"/>
      <c r="AV606" s="140">
        <f t="shared" si="29"/>
        <v>0</v>
      </c>
      <c r="AW606" s="156"/>
      <c r="AX606" s="156"/>
    </row>
    <row r="607" s="209" customFormat="1" customHeight="1" spans="1:50">
      <c r="A607" s="199" t="s">
        <v>8997</v>
      </c>
      <c r="B607" s="199" t="s">
        <v>53</v>
      </c>
      <c r="C607" s="199" t="s">
        <v>8926</v>
      </c>
      <c r="D607" s="199" t="s">
        <v>4448</v>
      </c>
      <c r="E607" s="144" t="s">
        <v>2550</v>
      </c>
      <c r="F607" s="142" t="s">
        <v>8998</v>
      </c>
      <c r="G607" s="142" t="s">
        <v>8999</v>
      </c>
      <c r="H607" s="142" t="s">
        <v>9000</v>
      </c>
      <c r="I607" s="144" t="s">
        <v>9001</v>
      </c>
      <c r="J607" s="142" t="s">
        <v>9002</v>
      </c>
      <c r="K607" s="142" t="s">
        <v>9003</v>
      </c>
      <c r="L607" s="142" t="s">
        <v>6333</v>
      </c>
      <c r="M607" s="142" t="s">
        <v>6206</v>
      </c>
      <c r="N607" s="144" t="s">
        <v>9004</v>
      </c>
      <c r="O607" s="142" t="s">
        <v>9005</v>
      </c>
      <c r="P607" s="142" t="s">
        <v>9006</v>
      </c>
      <c r="Q607" s="142" t="s">
        <v>9007</v>
      </c>
      <c r="R607" s="142" t="s">
        <v>9008</v>
      </c>
      <c r="S607" s="142" t="s">
        <v>9009</v>
      </c>
      <c r="T607" s="142" t="s">
        <v>9010</v>
      </c>
      <c r="U607" s="142" t="s">
        <v>9011</v>
      </c>
      <c r="V607" s="142" t="s">
        <v>9012</v>
      </c>
      <c r="W607" s="142" t="s">
        <v>9013</v>
      </c>
      <c r="X607" s="144" t="s">
        <v>2286</v>
      </c>
      <c r="Y607" s="142" t="s">
        <v>9014</v>
      </c>
      <c r="Z607" s="142" t="s">
        <v>9015</v>
      </c>
      <c r="AA607" s="156"/>
      <c r="AB607" s="156"/>
      <c r="AC607" s="156"/>
      <c r="AD607" s="156"/>
      <c r="AE607" s="156"/>
      <c r="AF607" s="156"/>
      <c r="AG607" s="156"/>
      <c r="AH607" s="156"/>
      <c r="AI607" s="156"/>
      <c r="AJ607" s="156"/>
      <c r="AK607" s="156"/>
      <c r="AL607" s="156"/>
      <c r="AM607" s="156"/>
      <c r="AN607" s="156"/>
      <c r="AO607" s="156"/>
      <c r="AP607" s="156"/>
      <c r="AQ607" s="156"/>
      <c r="AR607" s="156"/>
      <c r="AS607" s="140">
        <f t="shared" si="27"/>
        <v>12</v>
      </c>
      <c r="AT607" s="140">
        <f t="shared" si="28"/>
        <v>14</v>
      </c>
      <c r="AU607" s="156"/>
      <c r="AV607" s="140">
        <f t="shared" si="29"/>
        <v>0.875</v>
      </c>
      <c r="AW607" s="156"/>
      <c r="AX607" s="156"/>
    </row>
    <row r="608" s="209" customFormat="1" customHeight="1" spans="1:50">
      <c r="A608" s="199" t="s">
        <v>9016</v>
      </c>
      <c r="B608" s="199" t="s">
        <v>53</v>
      </c>
      <c r="C608" s="199" t="s">
        <v>9017</v>
      </c>
      <c r="D608" s="199" t="s">
        <v>9018</v>
      </c>
      <c r="E608" s="142" t="s">
        <v>9019</v>
      </c>
      <c r="F608" s="142" t="s">
        <v>9020</v>
      </c>
      <c r="G608" s="142" t="s">
        <v>9021</v>
      </c>
      <c r="H608" s="142" t="s">
        <v>9022</v>
      </c>
      <c r="I608" s="142" t="s">
        <v>9023</v>
      </c>
      <c r="J608" s="142" t="s">
        <v>9024</v>
      </c>
      <c r="K608" s="142" t="s">
        <v>9025</v>
      </c>
      <c r="L608" s="142" t="s">
        <v>9026</v>
      </c>
      <c r="M608" s="142" t="s">
        <v>9027</v>
      </c>
      <c r="N608" s="142" t="s">
        <v>9028</v>
      </c>
      <c r="O608" s="142" t="s">
        <v>9029</v>
      </c>
      <c r="P608" s="142" t="s">
        <v>9030</v>
      </c>
      <c r="Q608" s="142" t="s">
        <v>9031</v>
      </c>
      <c r="R608" s="142" t="s">
        <v>9032</v>
      </c>
      <c r="S608" s="142" t="s">
        <v>9033</v>
      </c>
      <c r="T608" s="142" t="s">
        <v>9034</v>
      </c>
      <c r="U608" s="142" t="s">
        <v>9035</v>
      </c>
      <c r="V608" s="142" t="s">
        <v>9036</v>
      </c>
      <c r="W608" s="142" t="s">
        <v>9037</v>
      </c>
      <c r="X608" s="142" t="s">
        <v>9038</v>
      </c>
      <c r="Y608" s="142" t="s">
        <v>6505</v>
      </c>
      <c r="Z608" s="141"/>
      <c r="AA608" s="156"/>
      <c r="AB608" s="156"/>
      <c r="AC608" s="156"/>
      <c r="AD608" s="156"/>
      <c r="AE608" s="156"/>
      <c r="AF608" s="156"/>
      <c r="AG608" s="156"/>
      <c r="AH608" s="156"/>
      <c r="AI608" s="156"/>
      <c r="AJ608" s="156"/>
      <c r="AK608" s="156"/>
      <c r="AL608" s="156"/>
      <c r="AM608" s="156"/>
      <c r="AN608" s="156"/>
      <c r="AO608" s="156"/>
      <c r="AP608" s="156"/>
      <c r="AQ608" s="156"/>
      <c r="AR608" s="156"/>
      <c r="AS608" s="140">
        <f t="shared" si="27"/>
        <v>12</v>
      </c>
      <c r="AT608" s="140">
        <f t="shared" si="28"/>
        <v>15</v>
      </c>
      <c r="AU608" s="156"/>
      <c r="AV608" s="140">
        <f t="shared" si="29"/>
        <v>1</v>
      </c>
      <c r="AW608" s="156"/>
      <c r="AX608" s="156"/>
    </row>
    <row r="609" s="209" customFormat="1" customHeight="1" spans="1:50">
      <c r="A609" s="199" t="s">
        <v>9039</v>
      </c>
      <c r="B609" s="199" t="s">
        <v>53</v>
      </c>
      <c r="C609" s="199" t="s">
        <v>9017</v>
      </c>
      <c r="D609" s="199" t="s">
        <v>294</v>
      </c>
      <c r="E609" s="142" t="s">
        <v>9040</v>
      </c>
      <c r="F609" s="142" t="s">
        <v>8192</v>
      </c>
      <c r="G609" s="142" t="s">
        <v>9041</v>
      </c>
      <c r="H609" s="142" t="s">
        <v>9042</v>
      </c>
      <c r="I609" s="142" t="s">
        <v>9043</v>
      </c>
      <c r="J609" s="142" t="s">
        <v>9044</v>
      </c>
      <c r="K609" s="142" t="s">
        <v>9045</v>
      </c>
      <c r="L609" s="142" t="s">
        <v>9046</v>
      </c>
      <c r="M609" s="142" t="s">
        <v>9047</v>
      </c>
      <c r="N609" s="142" t="s">
        <v>9048</v>
      </c>
      <c r="O609" s="142" t="s">
        <v>9049</v>
      </c>
      <c r="P609" s="142" t="s">
        <v>9050</v>
      </c>
      <c r="Q609" s="142" t="s">
        <v>9051</v>
      </c>
      <c r="R609" s="142" t="s">
        <v>6208</v>
      </c>
      <c r="S609" s="142" t="s">
        <v>9052</v>
      </c>
      <c r="T609" s="142" t="s">
        <v>9053</v>
      </c>
      <c r="U609" s="142" t="s">
        <v>9054</v>
      </c>
      <c r="V609" s="142" t="s">
        <v>9043</v>
      </c>
      <c r="W609" s="142" t="s">
        <v>4466</v>
      </c>
      <c r="X609" s="142" t="s">
        <v>9055</v>
      </c>
      <c r="Y609" s="142" t="s">
        <v>9056</v>
      </c>
      <c r="Z609" s="142" t="s">
        <v>9057</v>
      </c>
      <c r="AA609" s="156"/>
      <c r="AB609" s="156"/>
      <c r="AC609" s="156"/>
      <c r="AD609" s="156"/>
      <c r="AE609" s="156"/>
      <c r="AF609" s="156"/>
      <c r="AG609" s="156"/>
      <c r="AH609" s="156"/>
      <c r="AI609" s="156"/>
      <c r="AJ609" s="156"/>
      <c r="AK609" s="156"/>
      <c r="AL609" s="156"/>
      <c r="AM609" s="156"/>
      <c r="AN609" s="156"/>
      <c r="AO609" s="156"/>
      <c r="AP609" s="156"/>
      <c r="AQ609" s="156"/>
      <c r="AR609" s="156"/>
      <c r="AS609" s="140">
        <f t="shared" si="27"/>
        <v>15</v>
      </c>
      <c r="AT609" s="140">
        <f t="shared" si="28"/>
        <v>20</v>
      </c>
      <c r="AU609" s="156"/>
      <c r="AV609" s="140">
        <f t="shared" si="29"/>
        <v>0.75</v>
      </c>
      <c r="AW609" s="156"/>
      <c r="AX609" s="156"/>
    </row>
    <row r="610" s="209" customFormat="1" customHeight="1" spans="1:50">
      <c r="A610" s="199" t="s">
        <v>9058</v>
      </c>
      <c r="B610" s="199" t="s">
        <v>53</v>
      </c>
      <c r="C610" s="199" t="s">
        <v>9017</v>
      </c>
      <c r="D610" s="199" t="s">
        <v>9059</v>
      </c>
      <c r="E610" s="142" t="s">
        <v>8398</v>
      </c>
      <c r="F610" s="142" t="s">
        <v>9060</v>
      </c>
      <c r="G610" s="144" t="s">
        <v>4822</v>
      </c>
      <c r="H610" s="142" t="s">
        <v>6987</v>
      </c>
      <c r="I610" s="142" t="s">
        <v>9061</v>
      </c>
      <c r="J610" s="142" t="s">
        <v>9062</v>
      </c>
      <c r="K610" s="142" t="s">
        <v>9063</v>
      </c>
      <c r="L610" s="142" t="s">
        <v>7598</v>
      </c>
      <c r="M610" s="142" t="s">
        <v>9064</v>
      </c>
      <c r="N610" s="142" t="s">
        <v>3059</v>
      </c>
      <c r="O610" s="142" t="s">
        <v>9065</v>
      </c>
      <c r="P610" s="144" t="s">
        <v>9066</v>
      </c>
      <c r="Q610" s="144" t="s">
        <v>9067</v>
      </c>
      <c r="R610" s="142" t="s">
        <v>9068</v>
      </c>
      <c r="S610" s="142" t="s">
        <v>9069</v>
      </c>
      <c r="T610" s="144" t="s">
        <v>9070</v>
      </c>
      <c r="U610" s="142" t="s">
        <v>9071</v>
      </c>
      <c r="V610" s="144" t="s">
        <v>9072</v>
      </c>
      <c r="W610" s="144" t="s">
        <v>9073</v>
      </c>
      <c r="X610" s="144" t="s">
        <v>9074</v>
      </c>
      <c r="Y610" s="142" t="s">
        <v>7194</v>
      </c>
      <c r="Z610" s="142" t="s">
        <v>9075</v>
      </c>
      <c r="AA610" s="156"/>
      <c r="AB610" s="156"/>
      <c r="AC610" s="156"/>
      <c r="AD610" s="156"/>
      <c r="AE610" s="156"/>
      <c r="AF610" s="156"/>
      <c r="AG610" s="156"/>
      <c r="AH610" s="156"/>
      <c r="AI610" s="156"/>
      <c r="AJ610" s="156"/>
      <c r="AK610" s="156"/>
      <c r="AL610" s="156"/>
      <c r="AM610" s="156"/>
      <c r="AN610" s="156"/>
      <c r="AO610" s="156"/>
      <c r="AP610" s="156"/>
      <c r="AQ610" s="156"/>
      <c r="AR610" s="156"/>
      <c r="AS610" s="140">
        <f t="shared" si="27"/>
        <v>12</v>
      </c>
      <c r="AT610" s="140">
        <f t="shared" si="28"/>
        <v>18</v>
      </c>
      <c r="AU610" s="156"/>
      <c r="AV610" s="140">
        <f t="shared" si="29"/>
        <v>1.25</v>
      </c>
      <c r="AW610" s="156"/>
      <c r="AX610" s="156"/>
    </row>
    <row r="611" s="209" customFormat="1" customHeight="1" spans="1:50">
      <c r="A611" s="199" t="s">
        <v>9076</v>
      </c>
      <c r="B611" s="199" t="s">
        <v>53</v>
      </c>
      <c r="C611" s="199" t="s">
        <v>9017</v>
      </c>
      <c r="D611" s="199" t="s">
        <v>4448</v>
      </c>
      <c r="E611" s="142" t="s">
        <v>9077</v>
      </c>
      <c r="F611" s="142" t="s">
        <v>9078</v>
      </c>
      <c r="G611" s="142" t="s">
        <v>9079</v>
      </c>
      <c r="H611" s="143" t="s">
        <v>3605</v>
      </c>
      <c r="I611" s="142" t="s">
        <v>9080</v>
      </c>
      <c r="J611" s="142" t="s">
        <v>9081</v>
      </c>
      <c r="K611" s="144" t="s">
        <v>5684</v>
      </c>
      <c r="L611" s="142" t="s">
        <v>9082</v>
      </c>
      <c r="M611" s="142" t="s">
        <v>9083</v>
      </c>
      <c r="N611" s="144" t="s">
        <v>9084</v>
      </c>
      <c r="O611" s="144" t="s">
        <v>9085</v>
      </c>
      <c r="P611" s="142" t="s">
        <v>9086</v>
      </c>
      <c r="Q611" s="144" t="s">
        <v>9087</v>
      </c>
      <c r="R611" s="142" t="s">
        <v>9088</v>
      </c>
      <c r="S611" s="142" t="s">
        <v>9089</v>
      </c>
      <c r="T611" s="144" t="s">
        <v>9090</v>
      </c>
      <c r="U611" s="144" t="s">
        <v>9091</v>
      </c>
      <c r="V611" s="142" t="s">
        <v>9092</v>
      </c>
      <c r="W611" s="144" t="s">
        <v>9093</v>
      </c>
      <c r="X611" s="144" t="s">
        <v>9094</v>
      </c>
      <c r="Y611" s="142" t="s">
        <v>9095</v>
      </c>
      <c r="Z611" s="142" t="s">
        <v>9096</v>
      </c>
      <c r="AA611" s="156"/>
      <c r="AB611" s="156"/>
      <c r="AC611" s="156"/>
      <c r="AD611" s="156"/>
      <c r="AE611" s="156"/>
      <c r="AF611" s="156"/>
      <c r="AG611" s="156"/>
      <c r="AH611" s="156"/>
      <c r="AI611" s="156"/>
      <c r="AJ611" s="156"/>
      <c r="AK611" s="156"/>
      <c r="AL611" s="156"/>
      <c r="AM611" s="156"/>
      <c r="AN611" s="156"/>
      <c r="AO611" s="156"/>
      <c r="AP611" s="156"/>
      <c r="AQ611" s="156"/>
      <c r="AR611" s="156"/>
      <c r="AS611" s="140">
        <f t="shared" si="27"/>
        <v>9</v>
      </c>
      <c r="AT611" s="140">
        <f t="shared" si="28"/>
        <v>15</v>
      </c>
      <c r="AU611" s="156"/>
      <c r="AV611" s="140">
        <f t="shared" si="29"/>
        <v>0.5</v>
      </c>
      <c r="AW611" s="156"/>
      <c r="AX611" s="156"/>
    </row>
    <row r="612" s="209" customFormat="1" customHeight="1" spans="1:50">
      <c r="A612" s="199" t="s">
        <v>9097</v>
      </c>
      <c r="B612" s="199" t="s">
        <v>53</v>
      </c>
      <c r="C612" s="199" t="s">
        <v>9017</v>
      </c>
      <c r="D612" s="199" t="s">
        <v>3014</v>
      </c>
      <c r="E612" s="142" t="s">
        <v>9098</v>
      </c>
      <c r="F612" s="142" t="s">
        <v>9099</v>
      </c>
      <c r="G612" s="142" t="s">
        <v>9100</v>
      </c>
      <c r="H612" s="142" t="s">
        <v>9101</v>
      </c>
      <c r="I612" s="142" t="s">
        <v>9102</v>
      </c>
      <c r="J612" s="142" t="s">
        <v>9103</v>
      </c>
      <c r="K612" s="142" t="s">
        <v>9104</v>
      </c>
      <c r="L612" s="142" t="s">
        <v>9105</v>
      </c>
      <c r="M612" s="142" t="s">
        <v>9106</v>
      </c>
      <c r="N612" s="142" t="s">
        <v>9107</v>
      </c>
      <c r="O612" s="142" t="s">
        <v>9108</v>
      </c>
      <c r="P612" s="155" t="s">
        <v>8683</v>
      </c>
      <c r="Q612" s="142" t="s">
        <v>9109</v>
      </c>
      <c r="R612" s="142" t="s">
        <v>9110</v>
      </c>
      <c r="S612" s="142" t="s">
        <v>9111</v>
      </c>
      <c r="T612" s="142" t="s">
        <v>9112</v>
      </c>
      <c r="U612" s="142" t="s">
        <v>9113</v>
      </c>
      <c r="V612" s="155" t="s">
        <v>9116</v>
      </c>
      <c r="W612" s="142" t="s">
        <v>9117</v>
      </c>
      <c r="X612" s="142" t="s">
        <v>9118</v>
      </c>
      <c r="Y612" s="142" t="s">
        <v>9119</v>
      </c>
      <c r="Z612" s="142" t="s">
        <v>9120</v>
      </c>
      <c r="AA612" s="156"/>
      <c r="AB612" s="156"/>
      <c r="AC612" s="156"/>
      <c r="AD612" s="156"/>
      <c r="AE612" s="156"/>
      <c r="AF612" s="156"/>
      <c r="AG612" s="156"/>
      <c r="AH612" s="156"/>
      <c r="AI612" s="156"/>
      <c r="AJ612" s="156"/>
      <c r="AK612" s="156"/>
      <c r="AL612" s="156"/>
      <c r="AM612" s="156"/>
      <c r="AN612" s="156"/>
      <c r="AO612" s="156"/>
      <c r="AP612" s="156"/>
      <c r="AQ612" s="156"/>
      <c r="AR612" s="156"/>
      <c r="AS612" s="140">
        <f t="shared" si="27"/>
        <v>18</v>
      </c>
      <c r="AT612" s="140">
        <f t="shared" si="28"/>
        <v>19</v>
      </c>
      <c r="AU612" s="156"/>
      <c r="AV612" s="140">
        <f t="shared" si="29"/>
        <v>6.875</v>
      </c>
      <c r="AW612" s="156"/>
      <c r="AX612" s="156"/>
    </row>
    <row r="613" s="209" customFormat="1" customHeight="1" spans="1:50">
      <c r="A613" s="199" t="s">
        <v>9122</v>
      </c>
      <c r="B613" s="199" t="s">
        <v>53</v>
      </c>
      <c r="C613" s="199" t="s">
        <v>9017</v>
      </c>
      <c r="D613" s="199" t="s">
        <v>2682</v>
      </c>
      <c r="E613" s="142" t="s">
        <v>9123</v>
      </c>
      <c r="F613" s="142" t="s">
        <v>9124</v>
      </c>
      <c r="G613" s="142" t="s">
        <v>9125</v>
      </c>
      <c r="H613" s="142" t="s">
        <v>9126</v>
      </c>
      <c r="I613" s="142" t="s">
        <v>2471</v>
      </c>
      <c r="J613" s="142" t="s">
        <v>7408</v>
      </c>
      <c r="K613" s="142" t="s">
        <v>9127</v>
      </c>
      <c r="L613" s="142" t="s">
        <v>9128</v>
      </c>
      <c r="M613" s="142" t="s">
        <v>9129</v>
      </c>
      <c r="N613" s="142" t="s">
        <v>9130</v>
      </c>
      <c r="O613" s="142" t="s">
        <v>8917</v>
      </c>
      <c r="P613" s="142" t="s">
        <v>9131</v>
      </c>
      <c r="Q613" s="141"/>
      <c r="R613" s="142" t="s">
        <v>9132</v>
      </c>
      <c r="S613" s="142" t="s">
        <v>7004</v>
      </c>
      <c r="T613" s="142" t="s">
        <v>9133</v>
      </c>
      <c r="U613" s="142" t="s">
        <v>9134</v>
      </c>
      <c r="V613" s="155" t="s">
        <v>4326</v>
      </c>
      <c r="W613" s="142" t="s">
        <v>2075</v>
      </c>
      <c r="X613" s="142" t="s">
        <v>9135</v>
      </c>
      <c r="Y613" s="142" t="s">
        <v>9136</v>
      </c>
      <c r="Z613" s="142" t="s">
        <v>9137</v>
      </c>
      <c r="AA613" s="156"/>
      <c r="AB613" s="156"/>
      <c r="AC613" s="156"/>
      <c r="AD613" s="156"/>
      <c r="AE613" s="156"/>
      <c r="AF613" s="156"/>
      <c r="AG613" s="156"/>
      <c r="AH613" s="156"/>
      <c r="AI613" s="156"/>
      <c r="AJ613" s="156"/>
      <c r="AK613" s="156"/>
      <c r="AL613" s="156"/>
      <c r="AM613" s="156"/>
      <c r="AN613" s="156"/>
      <c r="AO613" s="156"/>
      <c r="AP613" s="156"/>
      <c r="AQ613" s="156"/>
      <c r="AR613" s="156"/>
      <c r="AS613" s="140">
        <f t="shared" si="27"/>
        <v>4</v>
      </c>
      <c r="AT613" s="140">
        <f t="shared" si="28"/>
        <v>11</v>
      </c>
      <c r="AU613" s="156"/>
      <c r="AV613" s="140">
        <f t="shared" si="29"/>
        <v>0.125</v>
      </c>
      <c r="AW613" s="156"/>
      <c r="AX613" s="156"/>
    </row>
    <row r="614" s="209" customFormat="1" customHeight="1" spans="1:50">
      <c r="A614" s="199" t="s">
        <v>9138</v>
      </c>
      <c r="B614" s="199" t="s">
        <v>53</v>
      </c>
      <c r="C614" s="199" t="s">
        <v>9017</v>
      </c>
      <c r="D614" s="199" t="s">
        <v>2682</v>
      </c>
      <c r="E614" s="142" t="s">
        <v>9139</v>
      </c>
      <c r="F614" s="142" t="s">
        <v>8984</v>
      </c>
      <c r="G614" s="142" t="s">
        <v>9140</v>
      </c>
      <c r="H614" s="142" t="s">
        <v>9141</v>
      </c>
      <c r="I614" s="142" t="s">
        <v>9141</v>
      </c>
      <c r="J614" s="142" t="s">
        <v>9142</v>
      </c>
      <c r="K614" s="142" t="s">
        <v>9143</v>
      </c>
      <c r="L614" s="142" t="s">
        <v>9144</v>
      </c>
      <c r="M614" s="142" t="s">
        <v>9145</v>
      </c>
      <c r="N614" s="142" t="s">
        <v>8961</v>
      </c>
      <c r="O614" s="142" t="s">
        <v>9146</v>
      </c>
      <c r="P614" s="142" t="s">
        <v>9147</v>
      </c>
      <c r="Q614" s="142" t="s">
        <v>8522</v>
      </c>
      <c r="R614" s="142" t="s">
        <v>9148</v>
      </c>
      <c r="S614" s="142" t="s">
        <v>7411</v>
      </c>
      <c r="T614" s="142" t="s">
        <v>3495</v>
      </c>
      <c r="U614" s="142" t="s">
        <v>9149</v>
      </c>
      <c r="V614" s="142" t="s">
        <v>9151</v>
      </c>
      <c r="W614" s="141"/>
      <c r="X614" s="141"/>
      <c r="Y614" s="141"/>
      <c r="Z614" s="142" t="s">
        <v>9153</v>
      </c>
      <c r="AA614" s="156"/>
      <c r="AB614" s="156"/>
      <c r="AC614" s="156"/>
      <c r="AD614" s="156"/>
      <c r="AE614" s="156"/>
      <c r="AF614" s="156"/>
      <c r="AG614" s="156"/>
      <c r="AH614" s="156"/>
      <c r="AI614" s="156"/>
      <c r="AJ614" s="156"/>
      <c r="AK614" s="156"/>
      <c r="AL614" s="156"/>
      <c r="AM614" s="156"/>
      <c r="AN614" s="156"/>
      <c r="AO614" s="156"/>
      <c r="AP614" s="156"/>
      <c r="AQ614" s="156"/>
      <c r="AR614" s="156"/>
      <c r="AS614" s="140">
        <f t="shared" si="27"/>
        <v>7</v>
      </c>
      <c r="AT614" s="140">
        <f t="shared" si="28"/>
        <v>15</v>
      </c>
      <c r="AU614" s="156"/>
      <c r="AV614" s="140">
        <f t="shared" si="29"/>
        <v>0.5</v>
      </c>
      <c r="AW614" s="156"/>
      <c r="AX614" s="156"/>
    </row>
    <row r="615" s="209" customFormat="1" customHeight="1" spans="1:50">
      <c r="A615" s="199" t="s">
        <v>9154</v>
      </c>
      <c r="B615" s="199" t="s">
        <v>53</v>
      </c>
      <c r="C615" s="199" t="s">
        <v>9017</v>
      </c>
      <c r="D615" s="199" t="s">
        <v>9018</v>
      </c>
      <c r="E615" s="142" t="s">
        <v>9155</v>
      </c>
      <c r="F615" s="142" t="s">
        <v>9156</v>
      </c>
      <c r="G615" s="142" t="s">
        <v>9157</v>
      </c>
      <c r="H615" s="155" t="s">
        <v>2709</v>
      </c>
      <c r="I615" s="142" t="s">
        <v>2665</v>
      </c>
      <c r="J615" s="142" t="s">
        <v>9158</v>
      </c>
      <c r="K615" s="142" t="s">
        <v>9159</v>
      </c>
      <c r="L615" s="144" t="s">
        <v>1963</v>
      </c>
      <c r="M615" s="142" t="s">
        <v>9160</v>
      </c>
      <c r="N615" s="142" t="s">
        <v>8298</v>
      </c>
      <c r="O615" s="155" t="s">
        <v>9161</v>
      </c>
      <c r="P615" s="142" t="s">
        <v>9162</v>
      </c>
      <c r="Q615" s="141"/>
      <c r="R615" s="142" t="s">
        <v>9163</v>
      </c>
      <c r="S615" s="142" t="s">
        <v>9164</v>
      </c>
      <c r="T615" s="142" t="s">
        <v>7330</v>
      </c>
      <c r="U615" s="144" t="s">
        <v>9165</v>
      </c>
      <c r="V615" s="142" t="s">
        <v>9166</v>
      </c>
      <c r="W615" s="142" t="s">
        <v>9052</v>
      </c>
      <c r="X615" s="142" t="s">
        <v>9167</v>
      </c>
      <c r="Y615" s="142" t="s">
        <v>9168</v>
      </c>
      <c r="Z615" s="142" t="s">
        <v>9169</v>
      </c>
      <c r="AA615" s="156"/>
      <c r="AB615" s="156"/>
      <c r="AC615" s="156"/>
      <c r="AD615" s="156"/>
      <c r="AE615" s="156"/>
      <c r="AF615" s="156"/>
      <c r="AG615" s="156"/>
      <c r="AH615" s="156"/>
      <c r="AI615" s="156"/>
      <c r="AJ615" s="156"/>
      <c r="AK615" s="156"/>
      <c r="AL615" s="156"/>
      <c r="AM615" s="156"/>
      <c r="AN615" s="156"/>
      <c r="AO615" s="156"/>
      <c r="AP615" s="156"/>
      <c r="AQ615" s="156"/>
      <c r="AR615" s="156"/>
      <c r="AS615" s="140">
        <f t="shared" si="27"/>
        <v>15</v>
      </c>
      <c r="AT615" s="140">
        <f t="shared" si="28"/>
        <v>17</v>
      </c>
      <c r="AU615" s="156"/>
      <c r="AV615" s="140">
        <f t="shared" si="29"/>
        <v>1</v>
      </c>
      <c r="AW615" s="156"/>
      <c r="AX615" s="156"/>
    </row>
    <row r="616" s="209" customFormat="1" customHeight="1" spans="1:50">
      <c r="A616" s="199" t="s">
        <v>9170</v>
      </c>
      <c r="B616" s="199" t="s">
        <v>53</v>
      </c>
      <c r="C616" s="199" t="s">
        <v>9017</v>
      </c>
      <c r="D616" s="199" t="s">
        <v>294</v>
      </c>
      <c r="E616" s="142" t="s">
        <v>9171</v>
      </c>
      <c r="F616" s="142" t="s">
        <v>4262</v>
      </c>
      <c r="G616" s="142" t="s">
        <v>9172</v>
      </c>
      <c r="H616" s="155" t="s">
        <v>4326</v>
      </c>
      <c r="I616" s="142" t="s">
        <v>9173</v>
      </c>
      <c r="J616" s="142" t="s">
        <v>7053</v>
      </c>
      <c r="K616" s="142" t="s">
        <v>9174</v>
      </c>
      <c r="L616" s="142" t="s">
        <v>9175</v>
      </c>
      <c r="M616" s="142" t="s">
        <v>8755</v>
      </c>
      <c r="N616" s="142" t="s">
        <v>7042</v>
      </c>
      <c r="O616" s="142" t="s">
        <v>9176</v>
      </c>
      <c r="P616" s="155" t="s">
        <v>6214</v>
      </c>
      <c r="Q616" s="142" t="s">
        <v>9177</v>
      </c>
      <c r="R616" s="142" t="s">
        <v>9178</v>
      </c>
      <c r="S616" s="142" t="s">
        <v>9179</v>
      </c>
      <c r="T616" s="142" t="s">
        <v>9180</v>
      </c>
      <c r="U616" s="142" t="s">
        <v>9181</v>
      </c>
      <c r="V616" s="142" t="s">
        <v>9182</v>
      </c>
      <c r="W616" s="142" t="s">
        <v>7605</v>
      </c>
      <c r="X616" s="142" t="s">
        <v>9183</v>
      </c>
      <c r="Y616" s="144" t="s">
        <v>2292</v>
      </c>
      <c r="Z616" s="142" t="s">
        <v>9184</v>
      </c>
      <c r="AA616" s="156"/>
      <c r="AB616" s="156"/>
      <c r="AC616" s="156"/>
      <c r="AD616" s="156"/>
      <c r="AE616" s="156"/>
      <c r="AF616" s="156"/>
      <c r="AG616" s="156"/>
      <c r="AH616" s="156"/>
      <c r="AI616" s="156"/>
      <c r="AJ616" s="156"/>
      <c r="AK616" s="156"/>
      <c r="AL616" s="156"/>
      <c r="AM616" s="156"/>
      <c r="AN616" s="156"/>
      <c r="AO616" s="156"/>
      <c r="AP616" s="156"/>
      <c r="AQ616" s="156"/>
      <c r="AR616" s="156"/>
      <c r="AS616" s="140">
        <f t="shared" si="27"/>
        <v>4</v>
      </c>
      <c r="AT616" s="140">
        <f t="shared" si="28"/>
        <v>16</v>
      </c>
      <c r="AU616" s="156"/>
      <c r="AV616" s="140">
        <f t="shared" si="29"/>
        <v>0.125</v>
      </c>
      <c r="AW616" s="156"/>
      <c r="AX616" s="156"/>
    </row>
    <row r="617" s="209" customFormat="1" customHeight="1" spans="1:50">
      <c r="A617" s="199" t="s">
        <v>9185</v>
      </c>
      <c r="B617" s="199" t="s">
        <v>53</v>
      </c>
      <c r="C617" s="199" t="s">
        <v>9017</v>
      </c>
      <c r="D617" s="199" t="s">
        <v>2682</v>
      </c>
      <c r="E617" s="142" t="s">
        <v>9186</v>
      </c>
      <c r="F617" s="142" t="s">
        <v>9187</v>
      </c>
      <c r="G617" s="142" t="s">
        <v>9188</v>
      </c>
      <c r="H617" s="142" t="s">
        <v>1961</v>
      </c>
      <c r="I617" s="142" t="s">
        <v>8798</v>
      </c>
      <c r="J617" s="142" t="s">
        <v>9189</v>
      </c>
      <c r="K617" s="142" t="s">
        <v>9190</v>
      </c>
      <c r="L617" s="142" t="s">
        <v>9026</v>
      </c>
      <c r="M617" s="142" t="s">
        <v>9191</v>
      </c>
      <c r="N617" s="144" t="s">
        <v>9192</v>
      </c>
      <c r="O617" s="144" t="s">
        <v>5676</v>
      </c>
      <c r="P617" s="142" t="s">
        <v>9193</v>
      </c>
      <c r="Q617" s="144" t="s">
        <v>9194</v>
      </c>
      <c r="R617" s="144" t="s">
        <v>2319</v>
      </c>
      <c r="S617" s="142" t="s">
        <v>6208</v>
      </c>
      <c r="T617" s="155" t="s">
        <v>2845</v>
      </c>
      <c r="U617" s="144" t="s">
        <v>9195</v>
      </c>
      <c r="V617" s="142" t="s">
        <v>9196</v>
      </c>
      <c r="W617" s="144" t="s">
        <v>4215</v>
      </c>
      <c r="X617" s="144" t="s">
        <v>9197</v>
      </c>
      <c r="Y617" s="142" t="s">
        <v>9198</v>
      </c>
      <c r="Z617" s="141"/>
      <c r="AA617" s="156"/>
      <c r="AB617" s="156"/>
      <c r="AC617" s="156"/>
      <c r="AD617" s="156"/>
      <c r="AE617" s="156"/>
      <c r="AF617" s="156"/>
      <c r="AG617" s="156"/>
      <c r="AH617" s="156"/>
      <c r="AI617" s="156"/>
      <c r="AJ617" s="156"/>
      <c r="AK617" s="156"/>
      <c r="AL617" s="156"/>
      <c r="AM617" s="156"/>
      <c r="AN617" s="156"/>
      <c r="AO617" s="156"/>
      <c r="AP617" s="156"/>
      <c r="AQ617" s="156"/>
      <c r="AR617" s="156"/>
      <c r="AS617" s="140">
        <f t="shared" si="27"/>
        <v>6</v>
      </c>
      <c r="AT617" s="140">
        <f t="shared" si="28"/>
        <v>9</v>
      </c>
      <c r="AU617" s="156"/>
      <c r="AV617" s="140">
        <f t="shared" si="29"/>
        <v>0.75</v>
      </c>
      <c r="AW617" s="156"/>
      <c r="AX617" s="156"/>
    </row>
    <row r="618" s="209" customFormat="1" customHeight="1" spans="1:50">
      <c r="A618" s="199" t="s">
        <v>9199</v>
      </c>
      <c r="B618" s="199" t="s">
        <v>53</v>
      </c>
      <c r="C618" s="199" t="s">
        <v>9017</v>
      </c>
      <c r="D618" s="199" t="s">
        <v>294</v>
      </c>
      <c r="E618" s="142" t="s">
        <v>9200</v>
      </c>
      <c r="F618" s="142" t="s">
        <v>9201</v>
      </c>
      <c r="G618" s="142" t="s">
        <v>9202</v>
      </c>
      <c r="H618" s="142" t="s">
        <v>9203</v>
      </c>
      <c r="I618" s="142" t="s">
        <v>9204</v>
      </c>
      <c r="J618" s="142" t="s">
        <v>9205</v>
      </c>
      <c r="K618" s="142" t="s">
        <v>9104</v>
      </c>
      <c r="L618" s="142" t="s">
        <v>6988</v>
      </c>
      <c r="M618" s="142" t="s">
        <v>9206</v>
      </c>
      <c r="N618" s="142" t="s">
        <v>9207</v>
      </c>
      <c r="O618" s="142" t="s">
        <v>9208</v>
      </c>
      <c r="P618" s="142" t="s">
        <v>9209</v>
      </c>
      <c r="Q618" s="142" t="s">
        <v>9210</v>
      </c>
      <c r="R618" s="142" t="s">
        <v>9211</v>
      </c>
      <c r="S618" s="142" t="s">
        <v>9212</v>
      </c>
      <c r="T618" s="142" t="s">
        <v>9213</v>
      </c>
      <c r="U618" s="142" t="s">
        <v>9214</v>
      </c>
      <c r="V618" s="142" t="s">
        <v>9217</v>
      </c>
      <c r="W618" s="142" t="s">
        <v>9218</v>
      </c>
      <c r="X618" s="142" t="s">
        <v>9219</v>
      </c>
      <c r="Y618" s="144" t="s">
        <v>3442</v>
      </c>
      <c r="Z618" s="142" t="s">
        <v>3628</v>
      </c>
      <c r="AA618" s="156"/>
      <c r="AB618" s="156"/>
      <c r="AC618" s="156"/>
      <c r="AD618" s="156"/>
      <c r="AE618" s="156"/>
      <c r="AF618" s="156"/>
      <c r="AG618" s="156"/>
      <c r="AH618" s="156"/>
      <c r="AI618" s="156"/>
      <c r="AJ618" s="156"/>
      <c r="AK618" s="156"/>
      <c r="AL618" s="156"/>
      <c r="AM618" s="156"/>
      <c r="AN618" s="156"/>
      <c r="AO618" s="156"/>
      <c r="AP618" s="156"/>
      <c r="AQ618" s="156"/>
      <c r="AR618" s="156"/>
      <c r="AS618" s="140">
        <f t="shared" si="27"/>
        <v>20</v>
      </c>
      <c r="AT618" s="140">
        <f t="shared" si="28"/>
        <v>21</v>
      </c>
      <c r="AU618" s="156"/>
      <c r="AV618" s="140">
        <f t="shared" si="29"/>
        <v>6.25</v>
      </c>
      <c r="AW618" s="156"/>
      <c r="AX618" s="156"/>
    </row>
    <row r="619" s="209" customFormat="1" customHeight="1" spans="1:50">
      <c r="A619" s="199" t="s">
        <v>9220</v>
      </c>
      <c r="B619" s="199" t="s">
        <v>53</v>
      </c>
      <c r="C619" s="199" t="s">
        <v>9017</v>
      </c>
      <c r="D619" s="199" t="s">
        <v>4448</v>
      </c>
      <c r="E619" s="144" t="s">
        <v>7813</v>
      </c>
      <c r="F619" s="155" t="s">
        <v>8986</v>
      </c>
      <c r="G619" s="142" t="s">
        <v>9221</v>
      </c>
      <c r="H619" s="142" t="s">
        <v>8985</v>
      </c>
      <c r="I619" s="142" t="s">
        <v>9222</v>
      </c>
      <c r="J619" s="142" t="s">
        <v>7711</v>
      </c>
      <c r="K619" s="142" t="s">
        <v>9223</v>
      </c>
      <c r="L619" s="142" t="s">
        <v>8961</v>
      </c>
      <c r="M619" s="142" t="s">
        <v>9224</v>
      </c>
      <c r="N619" s="155" t="s">
        <v>4375</v>
      </c>
      <c r="O619" s="142" t="s">
        <v>9225</v>
      </c>
      <c r="P619" s="155" t="s">
        <v>5728</v>
      </c>
      <c r="Q619" s="142" t="s">
        <v>9226</v>
      </c>
      <c r="R619" s="142" t="s">
        <v>9227</v>
      </c>
      <c r="S619" s="142" t="s">
        <v>9228</v>
      </c>
      <c r="T619" s="142" t="s">
        <v>9229</v>
      </c>
      <c r="U619" s="142" t="s">
        <v>9230</v>
      </c>
      <c r="V619" s="142" t="s">
        <v>9231</v>
      </c>
      <c r="W619" s="142" t="s">
        <v>8291</v>
      </c>
      <c r="X619" s="142" t="s">
        <v>9232</v>
      </c>
      <c r="Y619" s="142" t="s">
        <v>9233</v>
      </c>
      <c r="Z619" s="142" t="s">
        <v>9234</v>
      </c>
      <c r="AA619" s="156"/>
      <c r="AB619" s="156"/>
      <c r="AC619" s="156"/>
      <c r="AD619" s="156"/>
      <c r="AE619" s="156"/>
      <c r="AF619" s="156"/>
      <c r="AG619" s="156"/>
      <c r="AH619" s="156"/>
      <c r="AI619" s="156"/>
      <c r="AJ619" s="156"/>
      <c r="AK619" s="156"/>
      <c r="AL619" s="156"/>
      <c r="AM619" s="156"/>
      <c r="AN619" s="156"/>
      <c r="AO619" s="156"/>
      <c r="AP619" s="156"/>
      <c r="AQ619" s="156"/>
      <c r="AR619" s="156"/>
      <c r="AS619" s="140">
        <f t="shared" si="27"/>
        <v>15</v>
      </c>
      <c r="AT619" s="140">
        <f t="shared" si="28"/>
        <v>16</v>
      </c>
      <c r="AU619" s="156"/>
      <c r="AV619" s="140">
        <f t="shared" si="29"/>
        <v>0.125</v>
      </c>
      <c r="AW619" s="156"/>
      <c r="AX619" s="156"/>
    </row>
    <row r="620" s="209" customFormat="1" customHeight="1" spans="1:50">
      <c r="A620" s="199" t="s">
        <v>9235</v>
      </c>
      <c r="B620" s="199" t="s">
        <v>53</v>
      </c>
      <c r="C620" s="199" t="s">
        <v>9017</v>
      </c>
      <c r="D620" s="199" t="s">
        <v>294</v>
      </c>
      <c r="E620" s="142" t="s">
        <v>9236</v>
      </c>
      <c r="F620" s="155" t="s">
        <v>9237</v>
      </c>
      <c r="G620" s="142" t="s">
        <v>9238</v>
      </c>
      <c r="H620" s="142" t="s">
        <v>9239</v>
      </c>
      <c r="I620" s="142" t="s">
        <v>9240</v>
      </c>
      <c r="J620" s="142" t="s">
        <v>9241</v>
      </c>
      <c r="K620" s="142" t="s">
        <v>9242</v>
      </c>
      <c r="L620" s="142" t="s">
        <v>9243</v>
      </c>
      <c r="M620" s="155" t="s">
        <v>9244</v>
      </c>
      <c r="N620" s="142" t="s">
        <v>9245</v>
      </c>
      <c r="O620" s="155" t="s">
        <v>9246</v>
      </c>
      <c r="P620" s="142" t="s">
        <v>9247</v>
      </c>
      <c r="Q620" s="155" t="s">
        <v>213</v>
      </c>
      <c r="R620" s="142" t="s">
        <v>9248</v>
      </c>
      <c r="S620" s="142" t="s">
        <v>9249</v>
      </c>
      <c r="T620" s="142" t="s">
        <v>9250</v>
      </c>
      <c r="U620" s="155" t="s">
        <v>1148</v>
      </c>
      <c r="V620" s="155" t="s">
        <v>9251</v>
      </c>
      <c r="W620" s="142" t="s">
        <v>9252</v>
      </c>
      <c r="X620" s="142" t="s">
        <v>9253</v>
      </c>
      <c r="Y620" s="155" t="s">
        <v>3258</v>
      </c>
      <c r="Z620" s="142" t="s">
        <v>9254</v>
      </c>
      <c r="AA620" s="156"/>
      <c r="AB620" s="156"/>
      <c r="AC620" s="156"/>
      <c r="AD620" s="156"/>
      <c r="AE620" s="156"/>
      <c r="AF620" s="156"/>
      <c r="AG620" s="156"/>
      <c r="AH620" s="156"/>
      <c r="AI620" s="156"/>
      <c r="AJ620" s="156"/>
      <c r="AK620" s="156"/>
      <c r="AL620" s="156"/>
      <c r="AM620" s="156"/>
      <c r="AN620" s="156"/>
      <c r="AO620" s="156"/>
      <c r="AP620" s="156"/>
      <c r="AQ620" s="156"/>
      <c r="AR620" s="156"/>
      <c r="AS620" s="140">
        <f t="shared" si="27"/>
        <v>7</v>
      </c>
      <c r="AT620" s="140">
        <f t="shared" si="28"/>
        <v>15</v>
      </c>
      <c r="AU620" s="156"/>
      <c r="AV620" s="140">
        <f t="shared" si="29"/>
        <v>0.375</v>
      </c>
      <c r="AW620" s="156"/>
      <c r="AX620" s="156"/>
    </row>
    <row r="621" s="209" customFormat="1" customHeight="1" spans="1:50">
      <c r="A621" s="199" t="s">
        <v>9255</v>
      </c>
      <c r="B621" s="199" t="s">
        <v>53</v>
      </c>
      <c r="C621" s="199" t="s">
        <v>9256</v>
      </c>
      <c r="D621" s="199" t="s">
        <v>138</v>
      </c>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56"/>
      <c r="AB621" s="156"/>
      <c r="AC621" s="156"/>
      <c r="AD621" s="156"/>
      <c r="AE621" s="156"/>
      <c r="AF621" s="156"/>
      <c r="AG621" s="156"/>
      <c r="AH621" s="156"/>
      <c r="AI621" s="156"/>
      <c r="AJ621" s="156"/>
      <c r="AK621" s="156"/>
      <c r="AL621" s="156"/>
      <c r="AM621" s="156"/>
      <c r="AN621" s="156"/>
      <c r="AO621" s="156"/>
      <c r="AP621" s="156"/>
      <c r="AQ621" s="156"/>
      <c r="AR621" s="156"/>
      <c r="AS621" s="140">
        <f t="shared" si="27"/>
        <v>0</v>
      </c>
      <c r="AT621" s="140">
        <f t="shared" si="28"/>
        <v>0</v>
      </c>
      <c r="AU621" s="156"/>
      <c r="AV621" s="140">
        <f t="shared" si="29"/>
        <v>0</v>
      </c>
      <c r="AW621" s="156"/>
      <c r="AX621" s="156"/>
    </row>
    <row r="622" s="209" customFormat="1" customHeight="1" spans="1:50">
      <c r="A622" s="199" t="s">
        <v>9257</v>
      </c>
      <c r="B622" s="199" t="s">
        <v>53</v>
      </c>
      <c r="C622" s="199" t="s">
        <v>9258</v>
      </c>
      <c r="D622" s="199" t="s">
        <v>9259</v>
      </c>
      <c r="E622" s="144" t="s">
        <v>9260</v>
      </c>
      <c r="F622" s="144" t="s">
        <v>9261</v>
      </c>
      <c r="G622" s="144" t="s">
        <v>9262</v>
      </c>
      <c r="H622" s="144" t="s">
        <v>4515</v>
      </c>
      <c r="I622" s="144" t="s">
        <v>9263</v>
      </c>
      <c r="J622" s="144" t="s">
        <v>9264</v>
      </c>
      <c r="K622" s="144" t="s">
        <v>9265</v>
      </c>
      <c r="L622" s="144" t="s">
        <v>9266</v>
      </c>
      <c r="M622" s="144" t="s">
        <v>9267</v>
      </c>
      <c r="N622" s="144" t="s">
        <v>9268</v>
      </c>
      <c r="O622" s="144" t="s">
        <v>9269</v>
      </c>
      <c r="P622" s="144" t="s">
        <v>8184</v>
      </c>
      <c r="Q622" s="144" t="s">
        <v>9270</v>
      </c>
      <c r="R622" s="144" t="s">
        <v>9271</v>
      </c>
      <c r="S622" s="144" t="s">
        <v>6633</v>
      </c>
      <c r="T622" s="144" t="s">
        <v>9272</v>
      </c>
      <c r="U622" s="144" t="s">
        <v>9273</v>
      </c>
      <c r="V622" s="144" t="s">
        <v>2813</v>
      </c>
      <c r="W622" s="144" t="s">
        <v>5591</v>
      </c>
      <c r="X622" s="144" t="s">
        <v>3880</v>
      </c>
      <c r="Y622" s="144" t="s">
        <v>5561</v>
      </c>
      <c r="Z622" s="155" t="s">
        <v>72</v>
      </c>
      <c r="AA622" s="156"/>
      <c r="AB622" s="156"/>
      <c r="AC622" s="156"/>
      <c r="AD622" s="156"/>
      <c r="AE622" s="156"/>
      <c r="AF622" s="156"/>
      <c r="AG622" s="156"/>
      <c r="AH622" s="156"/>
      <c r="AI622" s="156"/>
      <c r="AJ622" s="156"/>
      <c r="AK622" s="156"/>
      <c r="AL622" s="156"/>
      <c r="AM622" s="156"/>
      <c r="AN622" s="156"/>
      <c r="AO622" s="156"/>
      <c r="AP622" s="156"/>
      <c r="AQ622" s="156"/>
      <c r="AR622" s="156"/>
      <c r="AS622" s="140">
        <f t="shared" si="27"/>
        <v>0</v>
      </c>
      <c r="AT622" s="140">
        <f t="shared" si="28"/>
        <v>2</v>
      </c>
      <c r="AU622" s="156"/>
      <c r="AV622" s="140">
        <f t="shared" si="29"/>
        <v>0</v>
      </c>
      <c r="AW622" s="156"/>
      <c r="AX622" s="156"/>
    </row>
    <row r="623" s="209" customFormat="1" customHeight="1" spans="1:50">
      <c r="A623" s="199" t="s">
        <v>9274</v>
      </c>
      <c r="B623" s="199" t="s">
        <v>136</v>
      </c>
      <c r="C623" s="199" t="s">
        <v>9275</v>
      </c>
      <c r="D623" s="199" t="s">
        <v>749</v>
      </c>
      <c r="E623" s="144" t="s">
        <v>9276</v>
      </c>
      <c r="F623" s="144" t="s">
        <v>4676</v>
      </c>
      <c r="G623" s="144" t="s">
        <v>4916</v>
      </c>
      <c r="H623" s="144" t="s">
        <v>4025</v>
      </c>
      <c r="I623" s="144" t="s">
        <v>9277</v>
      </c>
      <c r="J623" s="144" t="s">
        <v>9277</v>
      </c>
      <c r="K623" s="144" t="s">
        <v>3129</v>
      </c>
      <c r="L623" s="144" t="s">
        <v>5371</v>
      </c>
      <c r="M623" s="144" t="s">
        <v>9278</v>
      </c>
      <c r="N623" s="144" t="s">
        <v>9279</v>
      </c>
      <c r="O623" s="144" t="s">
        <v>9280</v>
      </c>
      <c r="P623" s="143"/>
      <c r="Q623" s="144" t="s">
        <v>8702</v>
      </c>
      <c r="R623" s="144" t="s">
        <v>1829</v>
      </c>
      <c r="S623" s="144" t="s">
        <v>650</v>
      </c>
      <c r="T623" s="144" t="s">
        <v>1828</v>
      </c>
      <c r="U623" s="144" t="s">
        <v>9281</v>
      </c>
      <c r="V623" s="144" t="s">
        <v>958</v>
      </c>
      <c r="W623" s="144" t="s">
        <v>470</v>
      </c>
      <c r="X623" s="144" t="s">
        <v>7472</v>
      </c>
      <c r="Y623" s="144" t="s">
        <v>5043</v>
      </c>
      <c r="Z623" s="144" t="s">
        <v>649</v>
      </c>
      <c r="AA623" s="156"/>
      <c r="AB623" s="156"/>
      <c r="AC623" s="156"/>
      <c r="AD623" s="156"/>
      <c r="AE623" s="156"/>
      <c r="AF623" s="156"/>
      <c r="AG623" s="156"/>
      <c r="AH623" s="156"/>
      <c r="AI623" s="156"/>
      <c r="AJ623" s="156"/>
      <c r="AK623" s="156"/>
      <c r="AL623" s="156"/>
      <c r="AM623" s="156"/>
      <c r="AN623" s="156"/>
      <c r="AO623" s="156"/>
      <c r="AP623" s="156"/>
      <c r="AQ623" s="156"/>
      <c r="AR623" s="156"/>
      <c r="AS623" s="140">
        <f t="shared" si="27"/>
        <v>0</v>
      </c>
      <c r="AT623" s="140">
        <f t="shared" si="28"/>
        <v>1</v>
      </c>
      <c r="AU623" s="156"/>
      <c r="AV623" s="140">
        <f t="shared" si="29"/>
        <v>0</v>
      </c>
      <c r="AW623" s="156"/>
      <c r="AX623" s="156"/>
    </row>
    <row r="624" s="209" customFormat="1" customHeight="1" spans="1:50">
      <c r="A624" s="199" t="s">
        <v>9282</v>
      </c>
      <c r="B624" s="199" t="s">
        <v>136</v>
      </c>
      <c r="C624" s="199" t="s">
        <v>9275</v>
      </c>
      <c r="D624" s="199" t="s">
        <v>749</v>
      </c>
      <c r="E624" s="144" t="s">
        <v>9283</v>
      </c>
      <c r="F624" s="144" t="s">
        <v>9284</v>
      </c>
      <c r="G624" s="144" t="s">
        <v>9285</v>
      </c>
      <c r="H624" s="144" t="s">
        <v>2265</v>
      </c>
      <c r="I624" s="144" t="s">
        <v>9286</v>
      </c>
      <c r="J624" s="144" t="s">
        <v>426</v>
      </c>
      <c r="K624" s="144" t="s">
        <v>9287</v>
      </c>
      <c r="L624" s="144" t="s">
        <v>9288</v>
      </c>
      <c r="M624" s="144" t="s">
        <v>9289</v>
      </c>
      <c r="N624" s="144" t="s">
        <v>9290</v>
      </c>
      <c r="O624" s="143" t="s">
        <v>7166</v>
      </c>
      <c r="P624" s="144" t="s">
        <v>9291</v>
      </c>
      <c r="Q624" s="144" t="s">
        <v>9292</v>
      </c>
      <c r="R624" s="144" t="s">
        <v>9293</v>
      </c>
      <c r="S624" s="144" t="s">
        <v>701</v>
      </c>
      <c r="T624" s="143" t="s">
        <v>1705</v>
      </c>
      <c r="U624" s="143"/>
      <c r="V624" s="144" t="s">
        <v>516</v>
      </c>
      <c r="W624" s="144" t="s">
        <v>9294</v>
      </c>
      <c r="X624" s="144" t="s">
        <v>9295</v>
      </c>
      <c r="Y624" s="143" t="s">
        <v>9296</v>
      </c>
      <c r="Z624" s="144" t="s">
        <v>9297</v>
      </c>
      <c r="AA624" s="156"/>
      <c r="AB624" s="156"/>
      <c r="AC624" s="156"/>
      <c r="AD624" s="156"/>
      <c r="AE624" s="156"/>
      <c r="AF624" s="156"/>
      <c r="AG624" s="156"/>
      <c r="AH624" s="156"/>
      <c r="AI624" s="156"/>
      <c r="AJ624" s="156"/>
      <c r="AK624" s="156"/>
      <c r="AL624" s="156"/>
      <c r="AM624" s="156"/>
      <c r="AN624" s="156"/>
      <c r="AO624" s="156"/>
      <c r="AP624" s="156"/>
      <c r="AQ624" s="156"/>
      <c r="AR624" s="156"/>
      <c r="AS624" s="140">
        <f t="shared" si="27"/>
        <v>0</v>
      </c>
      <c r="AT624" s="140">
        <f t="shared" si="28"/>
        <v>2</v>
      </c>
      <c r="AU624" s="156"/>
      <c r="AV624" s="140">
        <f t="shared" si="29"/>
        <v>0</v>
      </c>
      <c r="AW624" s="156"/>
      <c r="AX624" s="156"/>
    </row>
    <row r="625" s="209" customFormat="1" customHeight="1" spans="1:50">
      <c r="A625" s="199" t="s">
        <v>9298</v>
      </c>
      <c r="B625" s="199" t="s">
        <v>136</v>
      </c>
      <c r="C625" s="199" t="s">
        <v>9299</v>
      </c>
      <c r="D625" s="199" t="s">
        <v>378</v>
      </c>
      <c r="E625" s="143"/>
      <c r="F625" s="143"/>
      <c r="G625" s="143"/>
      <c r="H625" s="144" t="s">
        <v>9300</v>
      </c>
      <c r="I625" s="144" t="s">
        <v>426</v>
      </c>
      <c r="J625" s="144" t="s">
        <v>5392</v>
      </c>
      <c r="K625" s="143" t="s">
        <v>9301</v>
      </c>
      <c r="L625" s="143"/>
      <c r="M625" s="143"/>
      <c r="N625" s="143"/>
      <c r="O625" s="143"/>
      <c r="P625" s="143"/>
      <c r="Q625" s="143"/>
      <c r="R625" s="143"/>
      <c r="S625" s="143"/>
      <c r="T625" s="144" t="s">
        <v>9302</v>
      </c>
      <c r="U625" s="144" t="s">
        <v>4180</v>
      </c>
      <c r="V625" s="144" t="s">
        <v>9303</v>
      </c>
      <c r="W625" s="144" t="s">
        <v>9304</v>
      </c>
      <c r="X625" s="144" t="s">
        <v>9305</v>
      </c>
      <c r="Y625" s="144" t="s">
        <v>169</v>
      </c>
      <c r="Z625" s="144" t="s">
        <v>1573</v>
      </c>
      <c r="AA625" s="156"/>
      <c r="AB625" s="156"/>
      <c r="AC625" s="156"/>
      <c r="AD625" s="156"/>
      <c r="AE625" s="156"/>
      <c r="AF625" s="156"/>
      <c r="AG625" s="156"/>
      <c r="AH625" s="156"/>
      <c r="AI625" s="156"/>
      <c r="AJ625" s="156"/>
      <c r="AK625" s="156"/>
      <c r="AL625" s="156"/>
      <c r="AM625" s="156"/>
      <c r="AN625" s="156"/>
      <c r="AO625" s="156"/>
      <c r="AP625" s="156"/>
      <c r="AQ625" s="156"/>
      <c r="AR625" s="156"/>
      <c r="AS625" s="140">
        <f t="shared" si="27"/>
        <v>0</v>
      </c>
      <c r="AT625" s="140">
        <f t="shared" si="28"/>
        <v>0</v>
      </c>
      <c r="AU625" s="156"/>
      <c r="AV625" s="140">
        <f t="shared" si="29"/>
        <v>0</v>
      </c>
      <c r="AW625" s="156"/>
      <c r="AX625" s="156"/>
    </row>
    <row r="626" s="209" customFormat="1" customHeight="1" spans="1:50">
      <c r="A626" s="199" t="s">
        <v>9306</v>
      </c>
      <c r="B626" s="199" t="s">
        <v>136</v>
      </c>
      <c r="C626" s="199" t="s">
        <v>9307</v>
      </c>
      <c r="D626" s="199" t="s">
        <v>5514</v>
      </c>
      <c r="E626" s="143" t="s">
        <v>847</v>
      </c>
      <c r="F626" s="144" t="s">
        <v>4118</v>
      </c>
      <c r="G626" s="144" t="s">
        <v>9308</v>
      </c>
      <c r="H626" s="144" t="s">
        <v>9309</v>
      </c>
      <c r="I626" s="142" t="s">
        <v>9310</v>
      </c>
      <c r="J626" s="144" t="s">
        <v>9311</v>
      </c>
      <c r="K626" s="144" t="s">
        <v>9312</v>
      </c>
      <c r="L626" s="144" t="s">
        <v>9313</v>
      </c>
      <c r="M626" s="144" t="s">
        <v>9314</v>
      </c>
      <c r="N626" s="144" t="s">
        <v>9315</v>
      </c>
      <c r="O626" s="144" t="s">
        <v>9316</v>
      </c>
      <c r="P626" s="144" t="s">
        <v>9317</v>
      </c>
      <c r="Q626" s="144" t="s">
        <v>5280</v>
      </c>
      <c r="R626" s="144" t="s">
        <v>1814</v>
      </c>
      <c r="S626" s="144" t="s">
        <v>9318</v>
      </c>
      <c r="T626" s="144" t="s">
        <v>9319</v>
      </c>
      <c r="U626" s="144" t="s">
        <v>6365</v>
      </c>
      <c r="V626" s="143" t="s">
        <v>9320</v>
      </c>
      <c r="W626" s="144" t="s">
        <v>9321</v>
      </c>
      <c r="X626" s="144" t="s">
        <v>9322</v>
      </c>
      <c r="Y626" s="144" t="s">
        <v>9323</v>
      </c>
      <c r="Z626" s="155" t="s">
        <v>1904</v>
      </c>
      <c r="AA626" s="156"/>
      <c r="AB626" s="156"/>
      <c r="AC626" s="156"/>
      <c r="AD626" s="156"/>
      <c r="AE626" s="156"/>
      <c r="AF626" s="156"/>
      <c r="AG626" s="156"/>
      <c r="AH626" s="156"/>
      <c r="AI626" s="156"/>
      <c r="AJ626" s="156"/>
      <c r="AK626" s="156"/>
      <c r="AL626" s="156"/>
      <c r="AM626" s="156"/>
      <c r="AN626" s="156"/>
      <c r="AO626" s="156"/>
      <c r="AP626" s="156"/>
      <c r="AQ626" s="156"/>
      <c r="AR626" s="156"/>
      <c r="AS626" s="140">
        <f t="shared" si="27"/>
        <v>0</v>
      </c>
      <c r="AT626" s="140">
        <f t="shared" si="28"/>
        <v>1</v>
      </c>
      <c r="AU626" s="156"/>
      <c r="AV626" s="140">
        <f t="shared" si="29"/>
        <v>0</v>
      </c>
      <c r="AW626" s="156"/>
      <c r="AX626" s="156"/>
    </row>
    <row r="627" s="209" customFormat="1" customHeight="1" spans="1:50">
      <c r="A627" s="199" t="s">
        <v>9324</v>
      </c>
      <c r="B627" s="199" t="s">
        <v>136</v>
      </c>
      <c r="C627" s="199" t="s">
        <v>9325</v>
      </c>
      <c r="D627" s="199" t="s">
        <v>5559</v>
      </c>
      <c r="E627" s="155" t="s">
        <v>5413</v>
      </c>
      <c r="F627" s="144" t="s">
        <v>9326</v>
      </c>
      <c r="G627" s="155" t="s">
        <v>9327</v>
      </c>
      <c r="H627" s="212" t="s">
        <v>9328</v>
      </c>
      <c r="I627" s="144" t="s">
        <v>9329</v>
      </c>
      <c r="J627" s="155" t="s">
        <v>9330</v>
      </c>
      <c r="K627" s="155" t="s">
        <v>3997</v>
      </c>
      <c r="L627" s="144" t="s">
        <v>9331</v>
      </c>
      <c r="M627" s="155" t="s">
        <v>7878</v>
      </c>
      <c r="N627" s="144" t="s">
        <v>9332</v>
      </c>
      <c r="O627" s="155" t="s">
        <v>1384</v>
      </c>
      <c r="P627" s="144" t="s">
        <v>9333</v>
      </c>
      <c r="Q627" s="155" t="s">
        <v>9334</v>
      </c>
      <c r="R627" s="144" t="s">
        <v>9335</v>
      </c>
      <c r="S627" s="155" t="s">
        <v>9336</v>
      </c>
      <c r="T627" s="155" t="s">
        <v>9337</v>
      </c>
      <c r="U627" s="142" t="s">
        <v>9338</v>
      </c>
      <c r="V627" s="155" t="s">
        <v>9339</v>
      </c>
      <c r="W627" s="144" t="s">
        <v>9340</v>
      </c>
      <c r="X627" s="155" t="s">
        <v>9341</v>
      </c>
      <c r="Y627" s="155" t="s">
        <v>9342</v>
      </c>
      <c r="Z627" s="155" t="s">
        <v>9320</v>
      </c>
      <c r="AA627" s="156"/>
      <c r="AB627" s="156"/>
      <c r="AC627" s="156"/>
      <c r="AD627" s="156"/>
      <c r="AE627" s="156"/>
      <c r="AF627" s="156"/>
      <c r="AG627" s="156"/>
      <c r="AH627" s="156"/>
      <c r="AI627" s="156"/>
      <c r="AJ627" s="156"/>
      <c r="AK627" s="156"/>
      <c r="AL627" s="156"/>
      <c r="AM627" s="156"/>
      <c r="AN627" s="156"/>
      <c r="AO627" s="156"/>
      <c r="AP627" s="156"/>
      <c r="AQ627" s="156"/>
      <c r="AR627" s="156"/>
      <c r="AS627" s="140">
        <f t="shared" si="27"/>
        <v>3</v>
      </c>
      <c r="AT627" s="140">
        <f t="shared" si="28"/>
        <v>6</v>
      </c>
      <c r="AU627" s="156"/>
      <c r="AV627" s="140">
        <f t="shared" si="29"/>
        <v>0.125</v>
      </c>
      <c r="AW627" s="156"/>
      <c r="AX627" s="156"/>
    </row>
    <row r="628" s="209" customFormat="1" customHeight="1" spans="1:50">
      <c r="A628" s="199" t="s">
        <v>9343</v>
      </c>
      <c r="B628" s="199" t="s">
        <v>136</v>
      </c>
      <c r="C628" s="199" t="s">
        <v>9325</v>
      </c>
      <c r="D628" s="199" t="s">
        <v>9344</v>
      </c>
      <c r="E628" s="144" t="s">
        <v>9345</v>
      </c>
      <c r="F628" s="143" t="s">
        <v>9346</v>
      </c>
      <c r="G628" s="144" t="s">
        <v>3706</v>
      </c>
      <c r="H628" s="144" t="s">
        <v>8459</v>
      </c>
      <c r="I628" s="144" t="s">
        <v>392</v>
      </c>
      <c r="J628" s="144" t="s">
        <v>4189</v>
      </c>
      <c r="K628" s="144" t="s">
        <v>9347</v>
      </c>
      <c r="L628" s="144" t="s">
        <v>1641</v>
      </c>
      <c r="M628" s="143" t="s">
        <v>4593</v>
      </c>
      <c r="N628" s="144" t="s">
        <v>9348</v>
      </c>
      <c r="O628" s="143" t="s">
        <v>8584</v>
      </c>
      <c r="P628" s="144" t="s">
        <v>9349</v>
      </c>
      <c r="Q628" s="144" t="s">
        <v>6422</v>
      </c>
      <c r="R628" s="144" t="s">
        <v>9350</v>
      </c>
      <c r="S628" s="144" t="s">
        <v>1607</v>
      </c>
      <c r="T628" s="144" t="s">
        <v>779</v>
      </c>
      <c r="U628" s="144" t="s">
        <v>9351</v>
      </c>
      <c r="V628" s="144" t="s">
        <v>772</v>
      </c>
      <c r="W628" s="144" t="s">
        <v>1566</v>
      </c>
      <c r="X628" s="144" t="s">
        <v>9352</v>
      </c>
      <c r="Y628" s="144" t="s">
        <v>9353</v>
      </c>
      <c r="Z628" s="144" t="s">
        <v>9354</v>
      </c>
      <c r="AA628" s="156"/>
      <c r="AB628" s="156"/>
      <c r="AC628" s="156"/>
      <c r="AD628" s="156"/>
      <c r="AE628" s="156"/>
      <c r="AF628" s="156"/>
      <c r="AG628" s="156"/>
      <c r="AH628" s="156"/>
      <c r="AI628" s="156"/>
      <c r="AJ628" s="156"/>
      <c r="AK628" s="156"/>
      <c r="AL628" s="156"/>
      <c r="AM628" s="156"/>
      <c r="AN628" s="156"/>
      <c r="AO628" s="156"/>
      <c r="AP628" s="156"/>
      <c r="AQ628" s="156"/>
      <c r="AR628" s="156"/>
      <c r="AS628" s="140">
        <f t="shared" si="27"/>
        <v>0</v>
      </c>
      <c r="AT628" s="140">
        <f t="shared" si="28"/>
        <v>0</v>
      </c>
      <c r="AU628" s="156"/>
      <c r="AV628" s="140">
        <f t="shared" si="29"/>
        <v>0</v>
      </c>
      <c r="AW628" s="156"/>
      <c r="AX628" s="156"/>
    </row>
    <row r="629" s="209" customFormat="1" customHeight="1" spans="1:50">
      <c r="A629" s="199" t="s">
        <v>9355</v>
      </c>
      <c r="B629" s="199" t="s">
        <v>136</v>
      </c>
      <c r="C629" s="199" t="s">
        <v>9325</v>
      </c>
      <c r="D629" s="199" t="s">
        <v>5514</v>
      </c>
      <c r="E629" s="144" t="s">
        <v>2133</v>
      </c>
      <c r="F629" s="144" t="s">
        <v>9356</v>
      </c>
      <c r="G629" s="144" t="s">
        <v>6603</v>
      </c>
      <c r="H629" s="144" t="s">
        <v>9357</v>
      </c>
      <c r="I629" s="143" t="s">
        <v>5367</v>
      </c>
      <c r="J629" s="144" t="s">
        <v>9358</v>
      </c>
      <c r="K629" s="144" t="s">
        <v>7791</v>
      </c>
      <c r="L629" s="144" t="s">
        <v>1695</v>
      </c>
      <c r="M629" s="143"/>
      <c r="N629" s="144" t="s">
        <v>9356</v>
      </c>
      <c r="O629" s="144" t="s">
        <v>2133</v>
      </c>
      <c r="P629" s="144" t="s">
        <v>5227</v>
      </c>
      <c r="Q629" s="144" t="s">
        <v>5547</v>
      </c>
      <c r="R629" s="144" t="s">
        <v>1428</v>
      </c>
      <c r="S629" s="144" t="s">
        <v>1428</v>
      </c>
      <c r="T629" s="144" t="s">
        <v>5227</v>
      </c>
      <c r="U629" s="144" t="s">
        <v>6747</v>
      </c>
      <c r="V629" s="144" t="s">
        <v>9359</v>
      </c>
      <c r="W629" s="144" t="s">
        <v>5366</v>
      </c>
      <c r="X629" s="144" t="s">
        <v>6484</v>
      </c>
      <c r="Y629" s="144" t="s">
        <v>1428</v>
      </c>
      <c r="Z629" s="144" t="s">
        <v>1569</v>
      </c>
      <c r="AA629" s="156"/>
      <c r="AB629" s="156"/>
      <c r="AC629" s="156"/>
      <c r="AD629" s="156"/>
      <c r="AE629" s="156"/>
      <c r="AF629" s="156"/>
      <c r="AG629" s="156"/>
      <c r="AH629" s="156"/>
      <c r="AI629" s="156"/>
      <c r="AJ629" s="156"/>
      <c r="AK629" s="156"/>
      <c r="AL629" s="156"/>
      <c r="AM629" s="156"/>
      <c r="AN629" s="156"/>
      <c r="AO629" s="156"/>
      <c r="AP629" s="156"/>
      <c r="AQ629" s="156"/>
      <c r="AR629" s="156"/>
      <c r="AS629" s="140">
        <f t="shared" si="27"/>
        <v>0</v>
      </c>
      <c r="AT629" s="140">
        <f t="shared" si="28"/>
        <v>0</v>
      </c>
      <c r="AU629" s="156"/>
      <c r="AV629" s="140">
        <f t="shared" si="29"/>
        <v>0</v>
      </c>
      <c r="AW629" s="156"/>
      <c r="AX629" s="156"/>
    </row>
    <row r="630" s="209" customFormat="1" customHeight="1" spans="1:50">
      <c r="A630" s="199" t="s">
        <v>9360</v>
      </c>
      <c r="B630" s="199" t="s">
        <v>53</v>
      </c>
      <c r="C630" s="199" t="s">
        <v>9361</v>
      </c>
      <c r="D630" s="199" t="s">
        <v>9362</v>
      </c>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56"/>
      <c r="AB630" s="156"/>
      <c r="AC630" s="156"/>
      <c r="AD630" s="156"/>
      <c r="AE630" s="156"/>
      <c r="AF630" s="156"/>
      <c r="AG630" s="156"/>
      <c r="AH630" s="156"/>
      <c r="AI630" s="156"/>
      <c r="AJ630" s="156"/>
      <c r="AK630" s="156"/>
      <c r="AL630" s="156"/>
      <c r="AM630" s="156"/>
      <c r="AN630" s="156"/>
      <c r="AO630" s="156"/>
      <c r="AP630" s="156"/>
      <c r="AQ630" s="156"/>
      <c r="AR630" s="156"/>
      <c r="AS630" s="140">
        <f t="shared" si="27"/>
        <v>0</v>
      </c>
      <c r="AT630" s="140">
        <f t="shared" si="28"/>
        <v>0</v>
      </c>
      <c r="AU630" s="156"/>
      <c r="AV630" s="140">
        <f t="shared" si="29"/>
        <v>0</v>
      </c>
      <c r="AW630" s="156"/>
      <c r="AX630" s="156"/>
    </row>
    <row r="631" s="209" customFormat="1" customHeight="1" spans="1:50">
      <c r="A631" s="199" t="s">
        <v>9363</v>
      </c>
      <c r="B631" s="199" t="s">
        <v>136</v>
      </c>
      <c r="C631" s="199" t="s">
        <v>9364</v>
      </c>
      <c r="D631" s="199" t="s">
        <v>9365</v>
      </c>
      <c r="E631" s="144" t="s">
        <v>3910</v>
      </c>
      <c r="F631" s="144" t="s">
        <v>9366</v>
      </c>
      <c r="G631" s="144" t="s">
        <v>9367</v>
      </c>
      <c r="H631" s="144" t="s">
        <v>9368</v>
      </c>
      <c r="I631" s="144" t="s">
        <v>1183</v>
      </c>
      <c r="J631" s="143"/>
      <c r="K631" s="144" t="s">
        <v>7965</v>
      </c>
      <c r="L631" s="144" t="s">
        <v>5462</v>
      </c>
      <c r="M631" s="144" t="s">
        <v>7897</v>
      </c>
      <c r="N631" s="144" t="s">
        <v>870</v>
      </c>
      <c r="O631" s="144" t="s">
        <v>3709</v>
      </c>
      <c r="P631" s="144" t="s">
        <v>1814</v>
      </c>
      <c r="Q631" s="144" t="s">
        <v>9369</v>
      </c>
      <c r="R631" s="144" t="s">
        <v>423</v>
      </c>
      <c r="S631" s="144" t="s">
        <v>9370</v>
      </c>
      <c r="T631" s="144" t="s">
        <v>1180</v>
      </c>
      <c r="U631" s="143"/>
      <c r="V631" s="144" t="s">
        <v>7687</v>
      </c>
      <c r="W631" s="144" t="s">
        <v>877</v>
      </c>
      <c r="X631" s="144" t="s">
        <v>2002</v>
      </c>
      <c r="Y631" s="144" t="s">
        <v>4777</v>
      </c>
      <c r="Z631" s="144" t="s">
        <v>163</v>
      </c>
      <c r="AA631" s="156"/>
      <c r="AB631" s="156"/>
      <c r="AC631" s="156"/>
      <c r="AD631" s="156"/>
      <c r="AE631" s="156"/>
      <c r="AF631" s="156"/>
      <c r="AG631" s="156"/>
      <c r="AH631" s="156"/>
      <c r="AI631" s="156"/>
      <c r="AJ631" s="156"/>
      <c r="AK631" s="156"/>
      <c r="AL631" s="156"/>
      <c r="AM631" s="156"/>
      <c r="AN631" s="156"/>
      <c r="AO631" s="156"/>
      <c r="AP631" s="156"/>
      <c r="AQ631" s="156"/>
      <c r="AR631" s="156"/>
      <c r="AS631" s="140">
        <f t="shared" si="27"/>
        <v>0</v>
      </c>
      <c r="AT631" s="140">
        <f t="shared" si="28"/>
        <v>0</v>
      </c>
      <c r="AU631" s="156"/>
      <c r="AV631" s="140">
        <f t="shared" si="29"/>
        <v>0</v>
      </c>
      <c r="AW631" s="156"/>
      <c r="AX631" s="156"/>
    </row>
    <row r="632" s="209" customFormat="1" customHeight="1" spans="1:50">
      <c r="A632" s="199" t="s">
        <v>9371</v>
      </c>
      <c r="B632" s="199" t="s">
        <v>136</v>
      </c>
      <c r="C632" s="199" t="s">
        <v>9364</v>
      </c>
      <c r="D632" s="199" t="s">
        <v>5400</v>
      </c>
      <c r="E632" s="144" t="s">
        <v>9372</v>
      </c>
      <c r="F632" s="144" t="s">
        <v>9373</v>
      </c>
      <c r="G632" s="144" t="s">
        <v>9374</v>
      </c>
      <c r="H632" s="144" t="s">
        <v>9375</v>
      </c>
      <c r="I632" s="144" t="s">
        <v>9376</v>
      </c>
      <c r="J632" s="144" t="s">
        <v>9377</v>
      </c>
      <c r="K632" s="144" t="s">
        <v>9378</v>
      </c>
      <c r="L632" s="144" t="s">
        <v>9379</v>
      </c>
      <c r="M632" s="143" t="s">
        <v>9380</v>
      </c>
      <c r="N632" s="144" t="s">
        <v>6475</v>
      </c>
      <c r="O632" s="144" t="s">
        <v>9381</v>
      </c>
      <c r="P632" s="144" t="s">
        <v>8470</v>
      </c>
      <c r="Q632" s="144" t="s">
        <v>647</v>
      </c>
      <c r="R632" s="144" t="s">
        <v>9382</v>
      </c>
      <c r="S632" s="144" t="s">
        <v>9383</v>
      </c>
      <c r="T632" s="144" t="s">
        <v>4896</v>
      </c>
      <c r="U632" s="144" t="s">
        <v>9384</v>
      </c>
      <c r="V632" s="144" t="s">
        <v>2367</v>
      </c>
      <c r="W632" s="144" t="s">
        <v>9385</v>
      </c>
      <c r="X632" s="144" t="s">
        <v>9386</v>
      </c>
      <c r="Y632" s="144" t="s">
        <v>9387</v>
      </c>
      <c r="Z632" s="143"/>
      <c r="AA632" s="156"/>
      <c r="AB632" s="156"/>
      <c r="AC632" s="156"/>
      <c r="AD632" s="156"/>
      <c r="AE632" s="156"/>
      <c r="AF632" s="156"/>
      <c r="AG632" s="156"/>
      <c r="AH632" s="156"/>
      <c r="AI632" s="156"/>
      <c r="AJ632" s="156"/>
      <c r="AK632" s="156"/>
      <c r="AL632" s="156"/>
      <c r="AM632" s="156"/>
      <c r="AN632" s="156"/>
      <c r="AO632" s="156"/>
      <c r="AP632" s="156"/>
      <c r="AQ632" s="156"/>
      <c r="AR632" s="156"/>
      <c r="AS632" s="140">
        <f t="shared" si="27"/>
        <v>0</v>
      </c>
      <c r="AT632" s="140">
        <f t="shared" si="28"/>
        <v>0</v>
      </c>
      <c r="AU632" s="156"/>
      <c r="AV632" s="140">
        <f t="shared" si="29"/>
        <v>0</v>
      </c>
      <c r="AW632" s="156"/>
      <c r="AX632" s="156"/>
    </row>
    <row r="633" s="209" customFormat="1" customHeight="1" spans="1:50">
      <c r="A633" s="199" t="s">
        <v>9388</v>
      </c>
      <c r="B633" s="199" t="s">
        <v>136</v>
      </c>
      <c r="C633" s="199" t="s">
        <v>9389</v>
      </c>
      <c r="D633" s="199" t="s">
        <v>5479</v>
      </c>
      <c r="E633" s="144" t="s">
        <v>170</v>
      </c>
      <c r="F633" s="144" t="s">
        <v>5733</v>
      </c>
      <c r="G633" s="144" t="s">
        <v>876</v>
      </c>
      <c r="H633" s="144" t="s">
        <v>170</v>
      </c>
      <c r="I633" s="144" t="s">
        <v>1913</v>
      </c>
      <c r="J633" s="144" t="s">
        <v>490</v>
      </c>
      <c r="K633" s="144" t="s">
        <v>5733</v>
      </c>
      <c r="L633" s="144" t="s">
        <v>7902</v>
      </c>
      <c r="M633" s="144" t="s">
        <v>788</v>
      </c>
      <c r="N633" s="144" t="s">
        <v>9390</v>
      </c>
      <c r="O633" s="144" t="s">
        <v>3902</v>
      </c>
      <c r="P633" s="144" t="s">
        <v>1017</v>
      </c>
      <c r="Q633" s="144" t="s">
        <v>871</v>
      </c>
      <c r="R633" s="144" t="s">
        <v>3902</v>
      </c>
      <c r="S633" s="144" t="s">
        <v>658</v>
      </c>
      <c r="T633" s="144" t="s">
        <v>3902</v>
      </c>
      <c r="U633" s="144" t="s">
        <v>9391</v>
      </c>
      <c r="V633" s="144" t="s">
        <v>168</v>
      </c>
      <c r="W633" s="144" t="s">
        <v>8188</v>
      </c>
      <c r="X633" s="144" t="s">
        <v>1014</v>
      </c>
      <c r="Y633" s="144" t="s">
        <v>4525</v>
      </c>
      <c r="Z633" s="144" t="s">
        <v>1895</v>
      </c>
      <c r="AA633" s="156"/>
      <c r="AB633" s="156"/>
      <c r="AC633" s="156"/>
      <c r="AD633" s="156"/>
      <c r="AE633" s="156"/>
      <c r="AF633" s="156"/>
      <c r="AG633" s="156"/>
      <c r="AH633" s="156"/>
      <c r="AI633" s="156"/>
      <c r="AJ633" s="156"/>
      <c r="AK633" s="156"/>
      <c r="AL633" s="156"/>
      <c r="AM633" s="156"/>
      <c r="AN633" s="156"/>
      <c r="AO633" s="156"/>
      <c r="AP633" s="156"/>
      <c r="AQ633" s="156"/>
      <c r="AR633" s="156"/>
      <c r="AS633" s="140">
        <f t="shared" si="27"/>
        <v>0</v>
      </c>
      <c r="AT633" s="140">
        <f t="shared" si="28"/>
        <v>0</v>
      </c>
      <c r="AU633" s="156"/>
      <c r="AV633" s="140">
        <f t="shared" si="29"/>
        <v>0</v>
      </c>
      <c r="AW633" s="156"/>
      <c r="AX633" s="156"/>
    </row>
    <row r="634" s="209" customFormat="1" customHeight="1" spans="1:50">
      <c r="A634" s="199" t="s">
        <v>9392</v>
      </c>
      <c r="B634" s="199" t="s">
        <v>136</v>
      </c>
      <c r="C634" s="199" t="s">
        <v>9389</v>
      </c>
      <c r="D634" s="199" t="s">
        <v>5479</v>
      </c>
      <c r="E634" s="144" t="s">
        <v>649</v>
      </c>
      <c r="F634" s="144" t="s">
        <v>7898</v>
      </c>
      <c r="G634" s="144" t="s">
        <v>384</v>
      </c>
      <c r="H634" s="144" t="s">
        <v>3366</v>
      </c>
      <c r="I634" s="144" t="s">
        <v>3704</v>
      </c>
      <c r="J634" s="144" t="s">
        <v>877</v>
      </c>
      <c r="K634" s="144" t="s">
        <v>1017</v>
      </c>
      <c r="L634" s="144" t="s">
        <v>1466</v>
      </c>
      <c r="M634" s="144" t="s">
        <v>1174</v>
      </c>
      <c r="N634" s="144" t="s">
        <v>5732</v>
      </c>
      <c r="O634" s="144" t="s">
        <v>1178</v>
      </c>
      <c r="P634" s="144" t="s">
        <v>3708</v>
      </c>
      <c r="Q634" s="144" t="s">
        <v>4733</v>
      </c>
      <c r="R634" s="144" t="s">
        <v>9393</v>
      </c>
      <c r="S634" s="144" t="s">
        <v>7899</v>
      </c>
      <c r="T634" s="144" t="s">
        <v>3710</v>
      </c>
      <c r="U634" s="144" t="s">
        <v>578</v>
      </c>
      <c r="V634" s="144" t="s">
        <v>2002</v>
      </c>
      <c r="W634" s="144" t="s">
        <v>9394</v>
      </c>
      <c r="X634" s="144" t="s">
        <v>1178</v>
      </c>
      <c r="Y634" s="144" t="s">
        <v>9394</v>
      </c>
      <c r="Z634" s="144" t="s">
        <v>7897</v>
      </c>
      <c r="AA634" s="156"/>
      <c r="AB634" s="156"/>
      <c r="AC634" s="156"/>
      <c r="AD634" s="156"/>
      <c r="AE634" s="156"/>
      <c r="AF634" s="156"/>
      <c r="AG634" s="156"/>
      <c r="AH634" s="156"/>
      <c r="AI634" s="156"/>
      <c r="AJ634" s="156"/>
      <c r="AK634" s="156"/>
      <c r="AL634" s="156"/>
      <c r="AM634" s="156"/>
      <c r="AN634" s="156"/>
      <c r="AO634" s="156"/>
      <c r="AP634" s="156"/>
      <c r="AQ634" s="156"/>
      <c r="AR634" s="156"/>
      <c r="AS634" s="140">
        <f t="shared" si="27"/>
        <v>0</v>
      </c>
      <c r="AT634" s="140">
        <f t="shared" si="28"/>
        <v>0</v>
      </c>
      <c r="AU634" s="156"/>
      <c r="AV634" s="140">
        <f t="shared" si="29"/>
        <v>0</v>
      </c>
      <c r="AW634" s="156"/>
      <c r="AX634" s="156"/>
    </row>
    <row r="635" s="209" customFormat="1" customHeight="1" spans="1:50">
      <c r="A635" s="199" t="s">
        <v>9395</v>
      </c>
      <c r="B635" s="199" t="s">
        <v>53</v>
      </c>
      <c r="C635" s="199" t="s">
        <v>9396</v>
      </c>
      <c r="D635" s="199" t="s">
        <v>4250</v>
      </c>
      <c r="E635" s="142" t="s">
        <v>9397</v>
      </c>
      <c r="F635" s="142" t="s">
        <v>9398</v>
      </c>
      <c r="G635" s="142" t="s">
        <v>7026</v>
      </c>
      <c r="H635" s="144" t="s">
        <v>9399</v>
      </c>
      <c r="I635" s="142" t="s">
        <v>6094</v>
      </c>
      <c r="J635" s="142" t="s">
        <v>9400</v>
      </c>
      <c r="K635" s="143" t="s">
        <v>9401</v>
      </c>
      <c r="L635" s="144" t="s">
        <v>9402</v>
      </c>
      <c r="M635" s="143" t="s">
        <v>121</v>
      </c>
      <c r="N635" s="142" t="s">
        <v>9403</v>
      </c>
      <c r="O635" s="142" t="s">
        <v>9404</v>
      </c>
      <c r="P635" s="143" t="s">
        <v>9405</v>
      </c>
      <c r="Q635" s="143" t="s">
        <v>2463</v>
      </c>
      <c r="R635" s="143" t="s">
        <v>9406</v>
      </c>
      <c r="S635" s="143" t="s">
        <v>9407</v>
      </c>
      <c r="T635" s="143" t="s">
        <v>9408</v>
      </c>
      <c r="U635" s="142" t="s">
        <v>9409</v>
      </c>
      <c r="V635" s="143" t="s">
        <v>9410</v>
      </c>
      <c r="W635" s="144" t="s">
        <v>9411</v>
      </c>
      <c r="X635" s="142" t="s">
        <v>9412</v>
      </c>
      <c r="Y635" s="143" t="s">
        <v>9413</v>
      </c>
      <c r="Z635" s="142" t="s">
        <v>9414</v>
      </c>
      <c r="AA635" s="156"/>
      <c r="AB635" s="156"/>
      <c r="AC635" s="156"/>
      <c r="AD635" s="156"/>
      <c r="AE635" s="156"/>
      <c r="AF635" s="156"/>
      <c r="AG635" s="156"/>
      <c r="AH635" s="156"/>
      <c r="AI635" s="156"/>
      <c r="AJ635" s="156"/>
      <c r="AK635" s="156"/>
      <c r="AL635" s="156"/>
      <c r="AM635" s="156"/>
      <c r="AN635" s="156"/>
      <c r="AO635" s="156"/>
      <c r="AP635" s="156"/>
      <c r="AQ635" s="156"/>
      <c r="AR635" s="156"/>
      <c r="AS635" s="140">
        <f t="shared" si="27"/>
        <v>2</v>
      </c>
      <c r="AT635" s="140">
        <f t="shared" si="28"/>
        <v>9</v>
      </c>
      <c r="AU635" s="156"/>
      <c r="AV635" s="140">
        <f t="shared" si="29"/>
        <v>0</v>
      </c>
      <c r="AW635" s="156"/>
      <c r="AX635" s="156"/>
    </row>
    <row r="636" s="209" customFormat="1" customHeight="1" spans="1:50">
      <c r="A636" s="199" t="s">
        <v>9415</v>
      </c>
      <c r="B636" s="199" t="s">
        <v>136</v>
      </c>
      <c r="C636" s="199" t="s">
        <v>9396</v>
      </c>
      <c r="D636" s="199" t="s">
        <v>2409</v>
      </c>
      <c r="E636" s="144" t="s">
        <v>9416</v>
      </c>
      <c r="F636" s="144" t="s">
        <v>9417</v>
      </c>
      <c r="G636" s="144" t="s">
        <v>5364</v>
      </c>
      <c r="H636" s="144" t="s">
        <v>9418</v>
      </c>
      <c r="I636" s="144" t="s">
        <v>9419</v>
      </c>
      <c r="J636" s="144" t="s">
        <v>9420</v>
      </c>
      <c r="K636" s="144" t="s">
        <v>9421</v>
      </c>
      <c r="L636" s="144" t="s">
        <v>9422</v>
      </c>
      <c r="M636" s="144" t="s">
        <v>7484</v>
      </c>
      <c r="N636" s="144" t="s">
        <v>9281</v>
      </c>
      <c r="O636" s="144" t="s">
        <v>5598</v>
      </c>
      <c r="P636" s="144" t="s">
        <v>9423</v>
      </c>
      <c r="Q636" s="144" t="s">
        <v>9424</v>
      </c>
      <c r="R636" s="144" t="s">
        <v>9425</v>
      </c>
      <c r="S636" s="144" t="s">
        <v>2540</v>
      </c>
      <c r="T636" s="143" t="s">
        <v>9426</v>
      </c>
      <c r="U636" s="144" t="s">
        <v>7357</v>
      </c>
      <c r="V636" s="144" t="s">
        <v>6159</v>
      </c>
      <c r="W636" s="144" t="s">
        <v>9427</v>
      </c>
      <c r="X636" s="144" t="s">
        <v>8898</v>
      </c>
      <c r="Y636" s="144" t="s">
        <v>9428</v>
      </c>
      <c r="Z636" s="144" t="s">
        <v>9429</v>
      </c>
      <c r="AA636" s="156"/>
      <c r="AB636" s="156"/>
      <c r="AC636" s="156"/>
      <c r="AD636" s="156"/>
      <c r="AE636" s="156"/>
      <c r="AF636" s="156"/>
      <c r="AG636" s="156"/>
      <c r="AH636" s="156"/>
      <c r="AI636" s="156"/>
      <c r="AJ636" s="156"/>
      <c r="AK636" s="156"/>
      <c r="AL636" s="156"/>
      <c r="AM636" s="156"/>
      <c r="AN636" s="156"/>
      <c r="AO636" s="156"/>
      <c r="AP636" s="156"/>
      <c r="AQ636" s="156"/>
      <c r="AR636" s="156"/>
      <c r="AS636" s="140">
        <f t="shared" si="27"/>
        <v>1</v>
      </c>
      <c r="AT636" s="140">
        <f t="shared" si="28"/>
        <v>6</v>
      </c>
      <c r="AU636" s="156"/>
      <c r="AV636" s="140">
        <f t="shared" si="29"/>
        <v>0</v>
      </c>
      <c r="AW636" s="156"/>
      <c r="AX636" s="156"/>
    </row>
    <row r="637" s="209" customFormat="1" customHeight="1" spans="1:50">
      <c r="A637" s="199" t="s">
        <v>9430</v>
      </c>
      <c r="B637" s="199" t="s">
        <v>136</v>
      </c>
      <c r="C637" s="199" t="s">
        <v>9431</v>
      </c>
      <c r="D637" s="199" t="s">
        <v>2345</v>
      </c>
      <c r="E637" s="144" t="s">
        <v>3818</v>
      </c>
      <c r="F637" s="144" t="s">
        <v>3786</v>
      </c>
      <c r="G637" s="144" t="s">
        <v>9192</v>
      </c>
      <c r="H637" s="144" t="s">
        <v>9432</v>
      </c>
      <c r="I637" s="144" t="s">
        <v>579</v>
      </c>
      <c r="J637" s="144" t="s">
        <v>4932</v>
      </c>
      <c r="K637" s="144" t="s">
        <v>3721</v>
      </c>
      <c r="L637" s="144" t="s">
        <v>9433</v>
      </c>
      <c r="M637" s="144" t="s">
        <v>1142</v>
      </c>
      <c r="N637" s="144" t="s">
        <v>3109</v>
      </c>
      <c r="O637" s="144" t="s">
        <v>5629</v>
      </c>
      <c r="P637" s="144" t="s">
        <v>326</v>
      </c>
      <c r="Q637" s="142" t="s">
        <v>9434</v>
      </c>
      <c r="R637" s="144" t="s">
        <v>2815</v>
      </c>
      <c r="S637" s="144" t="s">
        <v>2392</v>
      </c>
      <c r="T637" s="142" t="s">
        <v>7034</v>
      </c>
      <c r="U637" s="144" t="s">
        <v>9435</v>
      </c>
      <c r="V637" s="143"/>
      <c r="W637" s="144" t="s">
        <v>3909</v>
      </c>
      <c r="X637" s="144" t="s">
        <v>1145</v>
      </c>
      <c r="Y637" s="142" t="s">
        <v>7243</v>
      </c>
      <c r="Z637" s="144" t="s">
        <v>1814</v>
      </c>
      <c r="AA637" s="156"/>
      <c r="AB637" s="156"/>
      <c r="AC637" s="156"/>
      <c r="AD637" s="156"/>
      <c r="AE637" s="156"/>
      <c r="AF637" s="156"/>
      <c r="AG637" s="156"/>
      <c r="AH637" s="156"/>
      <c r="AI637" s="156"/>
      <c r="AJ637" s="156"/>
      <c r="AK637" s="156"/>
      <c r="AL637" s="156"/>
      <c r="AM637" s="156"/>
      <c r="AN637" s="156"/>
      <c r="AO637" s="156"/>
      <c r="AP637" s="156"/>
      <c r="AQ637" s="156"/>
      <c r="AR637" s="156"/>
      <c r="AS637" s="140">
        <f t="shared" si="27"/>
        <v>0</v>
      </c>
      <c r="AT637" s="140">
        <f t="shared" si="28"/>
        <v>3</v>
      </c>
      <c r="AU637" s="156"/>
      <c r="AV637" s="140">
        <f t="shared" si="29"/>
        <v>0</v>
      </c>
      <c r="AW637" s="156"/>
      <c r="AX637" s="156"/>
    </row>
    <row r="638" s="209" customFormat="1" customHeight="1" spans="1:50">
      <c r="A638" s="199" t="s">
        <v>9436</v>
      </c>
      <c r="B638" s="199" t="s">
        <v>136</v>
      </c>
      <c r="C638" s="199" t="s">
        <v>9431</v>
      </c>
      <c r="D638" s="199" t="s">
        <v>2345</v>
      </c>
      <c r="E638" s="143"/>
      <c r="F638" s="143"/>
      <c r="G638" s="144" t="s">
        <v>3754</v>
      </c>
      <c r="H638" s="144" t="s">
        <v>2861</v>
      </c>
      <c r="I638" s="143" t="s">
        <v>676</v>
      </c>
      <c r="J638" s="144" t="s">
        <v>9437</v>
      </c>
      <c r="K638" s="144" t="s">
        <v>9438</v>
      </c>
      <c r="L638" s="144" t="s">
        <v>9440</v>
      </c>
      <c r="M638" s="144" t="s">
        <v>9441</v>
      </c>
      <c r="N638" s="144" t="s">
        <v>9442</v>
      </c>
      <c r="O638" s="142" t="s">
        <v>9443</v>
      </c>
      <c r="P638" s="142" t="s">
        <v>9444</v>
      </c>
      <c r="Q638" s="144" t="s">
        <v>8493</v>
      </c>
      <c r="R638" s="144" t="s">
        <v>9445</v>
      </c>
      <c r="S638" s="143" t="s">
        <v>9446</v>
      </c>
      <c r="T638" s="144" t="s">
        <v>2002</v>
      </c>
      <c r="U638" s="144" t="s">
        <v>9447</v>
      </c>
      <c r="V638" s="144" t="s">
        <v>9449</v>
      </c>
      <c r="W638" s="144" t="s">
        <v>5052</v>
      </c>
      <c r="X638" s="144" t="s">
        <v>1150</v>
      </c>
      <c r="Y638" s="144" t="s">
        <v>3871</v>
      </c>
      <c r="Z638" s="144" t="s">
        <v>3706</v>
      </c>
      <c r="AA638" s="156"/>
      <c r="AB638" s="156"/>
      <c r="AC638" s="156"/>
      <c r="AD638" s="156"/>
      <c r="AE638" s="156"/>
      <c r="AF638" s="156"/>
      <c r="AG638" s="156"/>
      <c r="AH638" s="156"/>
      <c r="AI638" s="156"/>
      <c r="AJ638" s="156"/>
      <c r="AK638" s="156"/>
      <c r="AL638" s="156"/>
      <c r="AM638" s="156"/>
      <c r="AN638" s="156"/>
      <c r="AO638" s="156"/>
      <c r="AP638" s="156"/>
      <c r="AQ638" s="156"/>
      <c r="AR638" s="156"/>
      <c r="AS638" s="140">
        <f t="shared" si="27"/>
        <v>5</v>
      </c>
      <c r="AT638" s="140">
        <f t="shared" si="28"/>
        <v>6</v>
      </c>
      <c r="AU638" s="156"/>
      <c r="AV638" s="140">
        <f t="shared" si="29"/>
        <v>0.375</v>
      </c>
      <c r="AW638" s="156"/>
      <c r="AX638" s="156"/>
    </row>
    <row r="639" s="209" customFormat="1" customHeight="1" spans="1:50">
      <c r="A639" s="199" t="s">
        <v>9450</v>
      </c>
      <c r="B639" s="199" t="s">
        <v>136</v>
      </c>
      <c r="C639" s="199" t="s">
        <v>9451</v>
      </c>
      <c r="D639" s="199" t="s">
        <v>9452</v>
      </c>
      <c r="E639" s="144" t="s">
        <v>9453</v>
      </c>
      <c r="F639" s="144" t="s">
        <v>3366</v>
      </c>
      <c r="G639" s="144" t="s">
        <v>8470</v>
      </c>
      <c r="H639" s="144" t="s">
        <v>1562</v>
      </c>
      <c r="I639" s="144" t="s">
        <v>9367</v>
      </c>
      <c r="J639" s="144" t="s">
        <v>1812</v>
      </c>
      <c r="K639" s="144" t="s">
        <v>532</v>
      </c>
      <c r="L639" s="144" t="s">
        <v>4681</v>
      </c>
      <c r="M639" s="144" t="s">
        <v>7856</v>
      </c>
      <c r="N639" s="144" t="s">
        <v>1437</v>
      </c>
      <c r="O639" s="144" t="s">
        <v>862</v>
      </c>
      <c r="P639" s="144" t="s">
        <v>1875</v>
      </c>
      <c r="Q639" s="144" t="s">
        <v>1895</v>
      </c>
      <c r="R639" s="144" t="s">
        <v>918</v>
      </c>
      <c r="S639" s="144" t="s">
        <v>1570</v>
      </c>
      <c r="T639" s="144" t="s">
        <v>8459</v>
      </c>
      <c r="U639" s="144" t="s">
        <v>1563</v>
      </c>
      <c r="V639" s="144" t="s">
        <v>6492</v>
      </c>
      <c r="W639" s="144" t="s">
        <v>6492</v>
      </c>
      <c r="X639" s="144" t="s">
        <v>883</v>
      </c>
      <c r="Y639" s="143"/>
      <c r="Z639" s="144" t="s">
        <v>862</v>
      </c>
      <c r="AA639" s="156"/>
      <c r="AB639" s="156"/>
      <c r="AC639" s="156"/>
      <c r="AD639" s="156"/>
      <c r="AE639" s="156"/>
      <c r="AF639" s="156"/>
      <c r="AG639" s="156"/>
      <c r="AH639" s="156"/>
      <c r="AI639" s="156"/>
      <c r="AJ639" s="156"/>
      <c r="AK639" s="156"/>
      <c r="AL639" s="156"/>
      <c r="AM639" s="156"/>
      <c r="AN639" s="156"/>
      <c r="AO639" s="156"/>
      <c r="AP639" s="156"/>
      <c r="AQ639" s="156"/>
      <c r="AR639" s="156"/>
      <c r="AS639" s="140">
        <f t="shared" si="27"/>
        <v>0</v>
      </c>
      <c r="AT639" s="140">
        <f t="shared" si="28"/>
        <v>0</v>
      </c>
      <c r="AU639" s="156"/>
      <c r="AV639" s="140">
        <f t="shared" si="29"/>
        <v>0</v>
      </c>
      <c r="AW639" s="156"/>
      <c r="AX639" s="156"/>
    </row>
    <row r="640" s="209" customFormat="1" customHeight="1" spans="1:50">
      <c r="A640" s="199" t="s">
        <v>9454</v>
      </c>
      <c r="B640" s="199" t="s">
        <v>136</v>
      </c>
      <c r="C640" s="199" t="s">
        <v>9455</v>
      </c>
      <c r="D640" s="199" t="s">
        <v>6538</v>
      </c>
      <c r="E640" s="144" t="s">
        <v>9456</v>
      </c>
      <c r="F640" s="144" t="s">
        <v>9457</v>
      </c>
      <c r="G640" s="155" t="s">
        <v>9458</v>
      </c>
      <c r="H640" s="144" t="s">
        <v>7569</v>
      </c>
      <c r="I640" s="144" t="s">
        <v>9459</v>
      </c>
      <c r="J640" s="144" t="s">
        <v>7571</v>
      </c>
      <c r="K640" s="144" t="s">
        <v>9460</v>
      </c>
      <c r="L640" s="144" t="s">
        <v>9461</v>
      </c>
      <c r="M640" s="144" t="s">
        <v>9462</v>
      </c>
      <c r="N640" s="144" t="s">
        <v>9463</v>
      </c>
      <c r="O640" s="144" t="s">
        <v>7012</v>
      </c>
      <c r="P640" s="144" t="s">
        <v>9464</v>
      </c>
      <c r="Q640" s="155" t="s">
        <v>9337</v>
      </c>
      <c r="R640" s="144" t="s">
        <v>5650</v>
      </c>
      <c r="S640" s="144" t="s">
        <v>9465</v>
      </c>
      <c r="T640" s="144" t="s">
        <v>9466</v>
      </c>
      <c r="U640" s="144" t="s">
        <v>7571</v>
      </c>
      <c r="V640" s="144" t="s">
        <v>9467</v>
      </c>
      <c r="W640" s="144" t="s">
        <v>9468</v>
      </c>
      <c r="X640" s="144" t="s">
        <v>6163</v>
      </c>
      <c r="Y640" s="144" t="s">
        <v>2336</v>
      </c>
      <c r="Z640" s="144" t="s">
        <v>7841</v>
      </c>
      <c r="AA640" s="156"/>
      <c r="AB640" s="156"/>
      <c r="AC640" s="156"/>
      <c r="AD640" s="156"/>
      <c r="AE640" s="156"/>
      <c r="AF640" s="156"/>
      <c r="AG640" s="156"/>
      <c r="AH640" s="156"/>
      <c r="AI640" s="156"/>
      <c r="AJ640" s="156"/>
      <c r="AK640" s="156"/>
      <c r="AL640" s="156"/>
      <c r="AM640" s="156"/>
      <c r="AN640" s="156"/>
      <c r="AO640" s="156"/>
      <c r="AP640" s="156"/>
      <c r="AQ640" s="156"/>
      <c r="AR640" s="156"/>
      <c r="AS640" s="140">
        <f t="shared" si="27"/>
        <v>22</v>
      </c>
      <c r="AT640" s="140">
        <f t="shared" si="28"/>
        <v>22</v>
      </c>
      <c r="AU640" s="156"/>
      <c r="AV640" s="140">
        <f t="shared" si="29"/>
        <v>1.125</v>
      </c>
      <c r="AW640" s="156"/>
      <c r="AX640" s="156"/>
    </row>
    <row r="641" s="209" customFormat="1" customHeight="1" spans="1:50">
      <c r="A641" s="199" t="s">
        <v>9469</v>
      </c>
      <c r="B641" s="199" t="s">
        <v>136</v>
      </c>
      <c r="C641" s="199" t="s">
        <v>9470</v>
      </c>
      <c r="D641" s="199" t="s">
        <v>378</v>
      </c>
      <c r="E641" s="144" t="s">
        <v>9471</v>
      </c>
      <c r="F641" s="144" t="s">
        <v>9472</v>
      </c>
      <c r="G641" s="143" t="s">
        <v>5584</v>
      </c>
      <c r="H641" s="144" t="s">
        <v>9473</v>
      </c>
      <c r="I641" s="144" t="s">
        <v>9474</v>
      </c>
      <c r="J641" s="144" t="s">
        <v>9475</v>
      </c>
      <c r="K641" s="144" t="s">
        <v>9476</v>
      </c>
      <c r="L641" s="143"/>
      <c r="M641" s="143"/>
      <c r="N641" s="143"/>
      <c r="O641" s="143"/>
      <c r="P641" s="144" t="s">
        <v>661</v>
      </c>
      <c r="Q641" s="144" t="s">
        <v>9477</v>
      </c>
      <c r="R641" s="144" t="s">
        <v>9478</v>
      </c>
      <c r="S641" s="143" t="s">
        <v>9479</v>
      </c>
      <c r="T641" s="144" t="s">
        <v>9480</v>
      </c>
      <c r="U641" s="144" t="s">
        <v>9481</v>
      </c>
      <c r="V641" s="144" t="s">
        <v>9482</v>
      </c>
      <c r="W641" s="144" t="s">
        <v>9483</v>
      </c>
      <c r="X641" s="144" t="s">
        <v>9484</v>
      </c>
      <c r="Y641" s="144" t="s">
        <v>9485</v>
      </c>
      <c r="Z641" s="144" t="s">
        <v>9486</v>
      </c>
      <c r="AA641" s="156"/>
      <c r="AB641" s="156"/>
      <c r="AC641" s="156"/>
      <c r="AD641" s="156"/>
      <c r="AE641" s="156"/>
      <c r="AF641" s="156"/>
      <c r="AG641" s="156"/>
      <c r="AH641" s="156"/>
      <c r="AI641" s="156"/>
      <c r="AJ641" s="156"/>
      <c r="AK641" s="156"/>
      <c r="AL641" s="156"/>
      <c r="AM641" s="156"/>
      <c r="AN641" s="156"/>
      <c r="AO641" s="156"/>
      <c r="AP641" s="156"/>
      <c r="AQ641" s="156"/>
      <c r="AR641" s="156"/>
      <c r="AS641" s="140">
        <f t="shared" si="27"/>
        <v>1</v>
      </c>
      <c r="AT641" s="140">
        <f t="shared" si="28"/>
        <v>1</v>
      </c>
      <c r="AU641" s="156"/>
      <c r="AV641" s="140">
        <f t="shared" si="29"/>
        <v>0</v>
      </c>
      <c r="AW641" s="156"/>
      <c r="AX641" s="156"/>
    </row>
    <row r="642" s="209" customFormat="1" customHeight="1" spans="1:50">
      <c r="A642" s="199" t="s">
        <v>9487</v>
      </c>
      <c r="B642" s="199" t="s">
        <v>53</v>
      </c>
      <c r="C642" s="199" t="s">
        <v>9488</v>
      </c>
      <c r="D642" s="199" t="s">
        <v>9489</v>
      </c>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56"/>
      <c r="AB642" s="156"/>
      <c r="AC642" s="156"/>
      <c r="AD642" s="156"/>
      <c r="AE642" s="156"/>
      <c r="AF642" s="156"/>
      <c r="AG642" s="156"/>
      <c r="AH642" s="156"/>
      <c r="AI642" s="156"/>
      <c r="AJ642" s="156"/>
      <c r="AK642" s="156"/>
      <c r="AL642" s="156"/>
      <c r="AM642" s="156"/>
      <c r="AN642" s="156"/>
      <c r="AO642" s="156"/>
      <c r="AP642" s="156"/>
      <c r="AQ642" s="156"/>
      <c r="AR642" s="156"/>
      <c r="AS642" s="140">
        <f t="shared" si="27"/>
        <v>0</v>
      </c>
      <c r="AT642" s="140">
        <f t="shared" si="28"/>
        <v>0</v>
      </c>
      <c r="AU642" s="156"/>
      <c r="AV642" s="140">
        <f t="shared" si="29"/>
        <v>0</v>
      </c>
      <c r="AW642" s="156"/>
      <c r="AX642" s="156"/>
    </row>
    <row r="643" s="209" customFormat="1" customHeight="1" spans="1:50">
      <c r="A643" s="199" t="s">
        <v>9490</v>
      </c>
      <c r="B643" s="199" t="s">
        <v>53</v>
      </c>
      <c r="C643" s="199" t="s">
        <v>9488</v>
      </c>
      <c r="D643" s="199" t="s">
        <v>9491</v>
      </c>
      <c r="E643" s="144" t="s">
        <v>9492</v>
      </c>
      <c r="F643" s="144" t="s">
        <v>158</v>
      </c>
      <c r="G643" s="144" t="s">
        <v>3807</v>
      </c>
      <c r="H643" s="155" t="s">
        <v>5075</v>
      </c>
      <c r="I643" s="143"/>
      <c r="J643" s="143"/>
      <c r="K643" s="144" t="s">
        <v>9493</v>
      </c>
      <c r="L643" s="144" t="s">
        <v>5561</v>
      </c>
      <c r="M643" s="144" t="s">
        <v>7316</v>
      </c>
      <c r="N643" s="144" t="s">
        <v>326</v>
      </c>
      <c r="O643" s="144" t="s">
        <v>9494</v>
      </c>
      <c r="P643" s="144" t="s">
        <v>9495</v>
      </c>
      <c r="Q643" s="143"/>
      <c r="R643" s="143"/>
      <c r="S643" s="143"/>
      <c r="T643" s="143"/>
      <c r="U643" s="143"/>
      <c r="V643" s="155" t="s">
        <v>9496</v>
      </c>
      <c r="W643" s="144" t="s">
        <v>2815</v>
      </c>
      <c r="X643" s="144" t="s">
        <v>1143</v>
      </c>
      <c r="Y643" s="155" t="s">
        <v>149</v>
      </c>
      <c r="Z643" s="144" t="s">
        <v>9497</v>
      </c>
      <c r="AA643" s="156"/>
      <c r="AB643" s="156"/>
      <c r="AC643" s="156"/>
      <c r="AD643" s="156"/>
      <c r="AE643" s="156"/>
      <c r="AF643" s="156"/>
      <c r="AG643" s="156"/>
      <c r="AH643" s="156"/>
      <c r="AI643" s="156"/>
      <c r="AJ643" s="156"/>
      <c r="AK643" s="156"/>
      <c r="AL643" s="156"/>
      <c r="AM643" s="156"/>
      <c r="AN643" s="156"/>
      <c r="AO643" s="156"/>
      <c r="AP643" s="156"/>
      <c r="AQ643" s="156"/>
      <c r="AR643" s="156"/>
      <c r="AS643" s="140">
        <f t="shared" ref="AS643:AS706" si="30">COUNTIF(E643:Z643,"*22:*")+COUNTIF(E643:Z643,"*23:*")+COUNTIF(E643:Z643,"*00:*")+COUNTIF(E643:Z643,"*01:*")+COUNTIF(E643:Z643,"*02:*")+COUNTIF(E643:Z643,"*03:*")+COUNTIF(E643:Z643,"*21:*")+COUNTIF(E643:Z643,"*04:*")+COUNTIF(E643:Z643,"*05:*")</f>
        <v>0</v>
      </c>
      <c r="AT643" s="140">
        <f t="shared" ref="AT643:AT706" si="31">COUNTIF(E643:Z643,"*22:*")+COUNTIF(E643:Z643,"*23:*")+COUNTIF(E643:Z643,"*00:*")+COUNTIF(E643:Z643,"*01:*")+COUNTIF(E643:Z643,"*02:*")+COUNTIF(E643:Z643,"*03:*")+COUNTIF(E643:Z643,"*04:*")+COUNTIF(E643:Z643,"*05:*")+COUNTIF(E643:Z643,"*20:*")+COUNTIF(E643:Z643,"*21:*")</f>
        <v>0</v>
      </c>
      <c r="AU643" s="156"/>
      <c r="AV643" s="140">
        <f t="shared" ref="AV643:AV706" si="32">(COUNTIF(E643:Z643,"*22:*")+COUNTIF(E643:Z643,"*23:*")*2+COUNTIF(E643:Z643,"*00:*")*3+COUNTIF(E643:Z643,"*01:*")*4+COUNTIF(E643:Z643,"*02:*")*5+COUNTIF(E643:Z643,"*03:*")*6+COUNTIF(E643:Z643,"*04:*")*7+COUNTIF(E643:Z643,"*05:*")*8)/8</f>
        <v>0</v>
      </c>
      <c r="AW643" s="156"/>
      <c r="AX643" s="156"/>
    </row>
    <row r="644" s="209" customFormat="1" customHeight="1" spans="1:50">
      <c r="A644" s="199" t="s">
        <v>9498</v>
      </c>
      <c r="B644" s="199" t="s">
        <v>53</v>
      </c>
      <c r="C644" s="199" t="s">
        <v>9488</v>
      </c>
      <c r="D644" s="199" t="s">
        <v>9499</v>
      </c>
      <c r="E644" s="144" t="s">
        <v>6273</v>
      </c>
      <c r="F644" s="143" t="s">
        <v>7878</v>
      </c>
      <c r="G644" s="144" t="s">
        <v>9500</v>
      </c>
      <c r="H644" s="144" t="s">
        <v>9501</v>
      </c>
      <c r="I644" s="144" t="s">
        <v>9502</v>
      </c>
      <c r="J644" s="144" t="s">
        <v>9503</v>
      </c>
      <c r="K644" s="144" t="s">
        <v>9504</v>
      </c>
      <c r="L644" s="143" t="s">
        <v>3869</v>
      </c>
      <c r="M644" s="144" t="s">
        <v>9505</v>
      </c>
      <c r="N644" s="144" t="s">
        <v>9506</v>
      </c>
      <c r="O644" s="144" t="s">
        <v>9507</v>
      </c>
      <c r="P644" s="144" t="s">
        <v>9508</v>
      </c>
      <c r="Q644" s="144" t="s">
        <v>9509</v>
      </c>
      <c r="R644" s="144" t="s">
        <v>9510</v>
      </c>
      <c r="S644" s="143" t="s">
        <v>9511</v>
      </c>
      <c r="T644" s="143" t="s">
        <v>5688</v>
      </c>
      <c r="U644" s="144" t="s">
        <v>9512</v>
      </c>
      <c r="V644" s="144" t="s">
        <v>9513</v>
      </c>
      <c r="W644" s="144" t="s">
        <v>9514</v>
      </c>
      <c r="X644" s="144" t="s">
        <v>105</v>
      </c>
      <c r="Y644" s="144" t="s">
        <v>9515</v>
      </c>
      <c r="Z644" s="144" t="s">
        <v>9516</v>
      </c>
      <c r="AA644" s="156"/>
      <c r="AB644" s="156"/>
      <c r="AC644" s="156"/>
      <c r="AD644" s="156"/>
      <c r="AE644" s="156"/>
      <c r="AF644" s="156"/>
      <c r="AG644" s="156"/>
      <c r="AH644" s="156"/>
      <c r="AI644" s="156"/>
      <c r="AJ644" s="156"/>
      <c r="AK644" s="156"/>
      <c r="AL644" s="156"/>
      <c r="AM644" s="156"/>
      <c r="AN644" s="156"/>
      <c r="AO644" s="156"/>
      <c r="AP644" s="156"/>
      <c r="AQ644" s="156"/>
      <c r="AR644" s="156"/>
      <c r="AS644" s="140">
        <f t="shared" si="30"/>
        <v>14</v>
      </c>
      <c r="AT644" s="140">
        <f t="shared" si="31"/>
        <v>17</v>
      </c>
      <c r="AU644" s="156"/>
      <c r="AV644" s="140">
        <f t="shared" si="32"/>
        <v>1.75</v>
      </c>
      <c r="AW644" s="156"/>
      <c r="AX644" s="156"/>
    </row>
    <row r="645" s="209" customFormat="1" customHeight="1" spans="1:50">
      <c r="A645" s="199" t="s">
        <v>9517</v>
      </c>
      <c r="B645" s="199" t="s">
        <v>53</v>
      </c>
      <c r="C645" s="199" t="s">
        <v>9518</v>
      </c>
      <c r="D645" s="199" t="s">
        <v>9519</v>
      </c>
      <c r="E645" s="144" t="s">
        <v>9520</v>
      </c>
      <c r="F645" s="144" t="s">
        <v>5611</v>
      </c>
      <c r="G645" s="144" t="s">
        <v>9521</v>
      </c>
      <c r="H645" s="144" t="s">
        <v>9522</v>
      </c>
      <c r="I645" s="144" t="s">
        <v>3440</v>
      </c>
      <c r="J645" s="144" t="s">
        <v>5363</v>
      </c>
      <c r="K645" s="144" t="s">
        <v>9523</v>
      </c>
      <c r="L645" s="144" t="s">
        <v>9524</v>
      </c>
      <c r="M645" s="144" t="s">
        <v>9525</v>
      </c>
      <c r="N645" s="143" t="s">
        <v>9526</v>
      </c>
      <c r="O645" s="144" t="s">
        <v>9527</v>
      </c>
      <c r="P645" s="143" t="s">
        <v>9528</v>
      </c>
      <c r="Q645" s="144" t="s">
        <v>6893</v>
      </c>
      <c r="R645" s="144" t="s">
        <v>6056</v>
      </c>
      <c r="S645" s="143" t="s">
        <v>3139</v>
      </c>
      <c r="T645" s="144" t="s">
        <v>8405</v>
      </c>
      <c r="U645" s="144" t="s">
        <v>9529</v>
      </c>
      <c r="V645" s="144" t="s">
        <v>6752</v>
      </c>
      <c r="W645" s="144" t="s">
        <v>8483</v>
      </c>
      <c r="X645" s="144" t="s">
        <v>9530</v>
      </c>
      <c r="Y645" s="144" t="s">
        <v>9531</v>
      </c>
      <c r="Z645" s="144" t="s">
        <v>2305</v>
      </c>
      <c r="AA645" s="156"/>
      <c r="AB645" s="156"/>
      <c r="AC645" s="156"/>
      <c r="AD645" s="156"/>
      <c r="AE645" s="156"/>
      <c r="AF645" s="156"/>
      <c r="AG645" s="156"/>
      <c r="AH645" s="156"/>
      <c r="AI645" s="156"/>
      <c r="AJ645" s="156"/>
      <c r="AK645" s="156"/>
      <c r="AL645" s="156"/>
      <c r="AM645" s="156"/>
      <c r="AN645" s="156"/>
      <c r="AO645" s="156"/>
      <c r="AP645" s="156"/>
      <c r="AQ645" s="156"/>
      <c r="AR645" s="156"/>
      <c r="AS645" s="140">
        <f t="shared" si="30"/>
        <v>10</v>
      </c>
      <c r="AT645" s="140">
        <f t="shared" si="31"/>
        <v>20</v>
      </c>
      <c r="AU645" s="156"/>
      <c r="AV645" s="140">
        <f t="shared" si="32"/>
        <v>0.125</v>
      </c>
      <c r="AW645" s="156"/>
      <c r="AX645" s="156"/>
    </row>
    <row r="646" s="209" customFormat="1" customHeight="1" spans="1:50">
      <c r="A646" s="199" t="s">
        <v>9532</v>
      </c>
      <c r="B646" s="199" t="s">
        <v>53</v>
      </c>
      <c r="C646" s="199" t="s">
        <v>9518</v>
      </c>
      <c r="D646" s="199" t="s">
        <v>2067</v>
      </c>
      <c r="E646" s="144" t="s">
        <v>9533</v>
      </c>
      <c r="F646" s="144" t="s">
        <v>9534</v>
      </c>
      <c r="G646" s="143" t="s">
        <v>3869</v>
      </c>
      <c r="H646" s="144" t="s">
        <v>289</v>
      </c>
      <c r="I646" s="144" t="s">
        <v>9535</v>
      </c>
      <c r="J646" s="144" t="s">
        <v>5376</v>
      </c>
      <c r="K646" s="144" t="s">
        <v>1831</v>
      </c>
      <c r="L646" s="144" t="s">
        <v>454</v>
      </c>
      <c r="M646" s="144" t="s">
        <v>1141</v>
      </c>
      <c r="N646" s="144" t="s">
        <v>4784</v>
      </c>
      <c r="O646" s="144" t="s">
        <v>1282</v>
      </c>
      <c r="P646" s="144" t="s">
        <v>3720</v>
      </c>
      <c r="Q646" s="144" t="s">
        <v>7488</v>
      </c>
      <c r="R646" s="144" t="s">
        <v>5185</v>
      </c>
      <c r="S646" s="144" t="s">
        <v>455</v>
      </c>
      <c r="T646" s="144" t="s">
        <v>3127</v>
      </c>
      <c r="U646" s="144" t="s">
        <v>522</v>
      </c>
      <c r="V646" s="144" t="s">
        <v>4215</v>
      </c>
      <c r="W646" s="143" t="s">
        <v>97</v>
      </c>
      <c r="X646" s="143" t="s">
        <v>500</v>
      </c>
      <c r="Y646" s="144" t="s">
        <v>9536</v>
      </c>
      <c r="Z646" s="144" t="s">
        <v>9537</v>
      </c>
      <c r="AA646" s="156"/>
      <c r="AB646" s="156"/>
      <c r="AC646" s="156"/>
      <c r="AD646" s="156"/>
      <c r="AE646" s="156"/>
      <c r="AF646" s="156"/>
      <c r="AG646" s="156"/>
      <c r="AH646" s="156"/>
      <c r="AI646" s="156"/>
      <c r="AJ646" s="156"/>
      <c r="AK646" s="156"/>
      <c r="AL646" s="156"/>
      <c r="AM646" s="156"/>
      <c r="AN646" s="156"/>
      <c r="AO646" s="156"/>
      <c r="AP646" s="156"/>
      <c r="AQ646" s="156"/>
      <c r="AR646" s="156"/>
      <c r="AS646" s="140">
        <f t="shared" si="30"/>
        <v>0</v>
      </c>
      <c r="AT646" s="140">
        <f t="shared" si="31"/>
        <v>0</v>
      </c>
      <c r="AU646" s="156"/>
      <c r="AV646" s="140">
        <f t="shared" si="32"/>
        <v>0</v>
      </c>
      <c r="AW646" s="156"/>
      <c r="AX646" s="156"/>
    </row>
    <row r="647" s="209" customFormat="1" customHeight="1" spans="1:50">
      <c r="A647" s="199" t="s">
        <v>9538</v>
      </c>
      <c r="B647" s="199" t="s">
        <v>53</v>
      </c>
      <c r="C647" s="199" t="s">
        <v>9518</v>
      </c>
      <c r="D647" s="199" t="s">
        <v>9539</v>
      </c>
      <c r="E647" s="144" t="s">
        <v>9540</v>
      </c>
      <c r="F647" s="144" t="s">
        <v>9541</v>
      </c>
      <c r="G647" s="144" t="s">
        <v>2011</v>
      </c>
      <c r="H647" s="144" t="s">
        <v>9542</v>
      </c>
      <c r="I647" s="144" t="s">
        <v>3442</v>
      </c>
      <c r="J647" s="235">
        <v>0.120138888888889</v>
      </c>
      <c r="K647" s="143" t="s">
        <v>9543</v>
      </c>
      <c r="L647" s="144" t="s">
        <v>2324</v>
      </c>
      <c r="M647" s="144" t="s">
        <v>9544</v>
      </c>
      <c r="N647" s="144" t="s">
        <v>9545</v>
      </c>
      <c r="O647" s="144" t="s">
        <v>9546</v>
      </c>
      <c r="P647" s="143" t="s">
        <v>9547</v>
      </c>
      <c r="Q647" s="144" t="s">
        <v>9548</v>
      </c>
      <c r="R647" s="143" t="s">
        <v>3362</v>
      </c>
      <c r="S647" s="144" t="s">
        <v>8680</v>
      </c>
      <c r="T647" s="144" t="s">
        <v>2286</v>
      </c>
      <c r="U647" s="143" t="s">
        <v>9549</v>
      </c>
      <c r="V647" s="144" t="s">
        <v>4540</v>
      </c>
      <c r="W647" s="144" t="s">
        <v>9550</v>
      </c>
      <c r="X647" s="143" t="s">
        <v>5075</v>
      </c>
      <c r="Y647" s="143" t="s">
        <v>9551</v>
      </c>
      <c r="Z647" s="155" t="s">
        <v>151</v>
      </c>
      <c r="AA647" s="156"/>
      <c r="AB647" s="156"/>
      <c r="AC647" s="156"/>
      <c r="AD647" s="156"/>
      <c r="AE647" s="156"/>
      <c r="AF647" s="156"/>
      <c r="AG647" s="156"/>
      <c r="AH647" s="156"/>
      <c r="AI647" s="156"/>
      <c r="AJ647" s="156"/>
      <c r="AK647" s="156"/>
      <c r="AL647" s="156"/>
      <c r="AM647" s="156"/>
      <c r="AN647" s="156"/>
      <c r="AO647" s="156"/>
      <c r="AP647" s="156"/>
      <c r="AQ647" s="156"/>
      <c r="AR647" s="156"/>
      <c r="AS647" s="140">
        <f t="shared" si="30"/>
        <v>13</v>
      </c>
      <c r="AT647" s="140">
        <f t="shared" si="31"/>
        <v>15</v>
      </c>
      <c r="AU647" s="156"/>
      <c r="AV647" s="140">
        <f t="shared" si="32"/>
        <v>2.25</v>
      </c>
      <c r="AW647" s="156"/>
      <c r="AX647" s="156"/>
    </row>
    <row r="648" s="209" customFormat="1" customHeight="1" spans="1:50">
      <c r="A648" s="199" t="s">
        <v>9552</v>
      </c>
      <c r="B648" s="199" t="s">
        <v>53</v>
      </c>
      <c r="C648" s="199" t="s">
        <v>9518</v>
      </c>
      <c r="D648" s="199" t="s">
        <v>9539</v>
      </c>
      <c r="E648" s="144" t="s">
        <v>9553</v>
      </c>
      <c r="F648" s="143" t="s">
        <v>9554</v>
      </c>
      <c r="G648" s="143" t="s">
        <v>1955</v>
      </c>
      <c r="H648" s="144" t="s">
        <v>9555</v>
      </c>
      <c r="I648" s="144" t="s">
        <v>5595</v>
      </c>
      <c r="J648" s="144" t="s">
        <v>9556</v>
      </c>
      <c r="K648" s="144" t="s">
        <v>9557</v>
      </c>
      <c r="L648" s="143" t="s">
        <v>4627</v>
      </c>
      <c r="M648" s="144" t="s">
        <v>495</v>
      </c>
      <c r="N648" s="144" t="s">
        <v>9558</v>
      </c>
      <c r="O648" s="144" t="s">
        <v>6587</v>
      </c>
      <c r="P648" s="144" t="s">
        <v>9559</v>
      </c>
      <c r="Q648" s="144" t="s">
        <v>9560</v>
      </c>
      <c r="R648" s="144" t="s">
        <v>1936</v>
      </c>
      <c r="S648" s="144" t="s">
        <v>9561</v>
      </c>
      <c r="T648" s="144" t="s">
        <v>7904</v>
      </c>
      <c r="U648" s="143"/>
      <c r="V648" s="143"/>
      <c r="W648" s="143"/>
      <c r="X648" s="144" t="s">
        <v>5818</v>
      </c>
      <c r="Y648" s="144" t="s">
        <v>373</v>
      </c>
      <c r="Z648" s="144" t="s">
        <v>9562</v>
      </c>
      <c r="AA648" s="156"/>
      <c r="AB648" s="156"/>
      <c r="AC648" s="156"/>
      <c r="AD648" s="156"/>
      <c r="AE648" s="156"/>
      <c r="AF648" s="156"/>
      <c r="AG648" s="156"/>
      <c r="AH648" s="156"/>
      <c r="AI648" s="156"/>
      <c r="AJ648" s="156"/>
      <c r="AK648" s="156"/>
      <c r="AL648" s="156"/>
      <c r="AM648" s="156"/>
      <c r="AN648" s="156"/>
      <c r="AO648" s="156"/>
      <c r="AP648" s="156"/>
      <c r="AQ648" s="156"/>
      <c r="AR648" s="156"/>
      <c r="AS648" s="140">
        <f t="shared" si="30"/>
        <v>1</v>
      </c>
      <c r="AT648" s="140">
        <f t="shared" si="31"/>
        <v>2</v>
      </c>
      <c r="AU648" s="156"/>
      <c r="AV648" s="140">
        <f t="shared" si="32"/>
        <v>0</v>
      </c>
      <c r="AW648" s="156"/>
      <c r="AX648" s="156"/>
    </row>
    <row r="649" s="209" customFormat="1" customHeight="1" spans="1:50">
      <c r="A649" s="199" t="s">
        <v>9563</v>
      </c>
      <c r="B649" s="199" t="s">
        <v>53</v>
      </c>
      <c r="C649" s="199" t="s">
        <v>9518</v>
      </c>
      <c r="D649" s="199" t="s">
        <v>9564</v>
      </c>
      <c r="E649" s="144" t="s">
        <v>753</v>
      </c>
      <c r="F649" s="144" t="s">
        <v>3859</v>
      </c>
      <c r="G649" s="144" t="s">
        <v>1137</v>
      </c>
      <c r="H649" s="144" t="s">
        <v>3185</v>
      </c>
      <c r="I649" s="144" t="s">
        <v>4973</v>
      </c>
      <c r="J649" s="144" t="s">
        <v>5962</v>
      </c>
      <c r="K649" s="142" t="s">
        <v>2236</v>
      </c>
      <c r="L649" s="144" t="s">
        <v>636</v>
      </c>
      <c r="M649" s="155" t="s">
        <v>9554</v>
      </c>
      <c r="N649" s="144" t="s">
        <v>7163</v>
      </c>
      <c r="O649" s="144" t="s">
        <v>9565</v>
      </c>
      <c r="P649" s="144" t="s">
        <v>9566</v>
      </c>
      <c r="Q649" s="144" t="s">
        <v>9567</v>
      </c>
      <c r="R649" s="144" t="s">
        <v>288</v>
      </c>
      <c r="S649" s="144" t="s">
        <v>1277</v>
      </c>
      <c r="T649" s="142" t="s">
        <v>4291</v>
      </c>
      <c r="U649" s="155" t="s">
        <v>149</v>
      </c>
      <c r="V649" s="237" t="s">
        <v>9568</v>
      </c>
      <c r="W649" s="237" t="s">
        <v>9569</v>
      </c>
      <c r="X649" s="237" t="s">
        <v>9570</v>
      </c>
      <c r="Y649" s="141"/>
      <c r="Z649" s="141"/>
      <c r="AA649" s="156"/>
      <c r="AB649" s="156"/>
      <c r="AC649" s="156"/>
      <c r="AD649" s="156"/>
      <c r="AE649" s="156"/>
      <c r="AF649" s="156"/>
      <c r="AG649" s="156"/>
      <c r="AH649" s="156"/>
      <c r="AI649" s="156"/>
      <c r="AJ649" s="156"/>
      <c r="AK649" s="156"/>
      <c r="AL649" s="156"/>
      <c r="AM649" s="156"/>
      <c r="AN649" s="156"/>
      <c r="AO649" s="156"/>
      <c r="AP649" s="156"/>
      <c r="AQ649" s="156"/>
      <c r="AR649" s="156"/>
      <c r="AS649" s="140">
        <f t="shared" si="30"/>
        <v>2</v>
      </c>
      <c r="AT649" s="140">
        <f t="shared" si="31"/>
        <v>5</v>
      </c>
      <c r="AU649" s="156"/>
      <c r="AV649" s="140">
        <f t="shared" si="32"/>
        <v>0.125</v>
      </c>
      <c r="AW649" s="156"/>
      <c r="AX649" s="156"/>
    </row>
    <row r="650" s="209" customFormat="1" customHeight="1" spans="1:50">
      <c r="A650" s="199" t="s">
        <v>9571</v>
      </c>
      <c r="B650" s="199" t="s">
        <v>53</v>
      </c>
      <c r="C650" s="199" t="s">
        <v>9572</v>
      </c>
      <c r="D650" s="199" t="s">
        <v>3986</v>
      </c>
      <c r="E650" s="144" t="s">
        <v>1525</v>
      </c>
      <c r="F650" s="144" t="s">
        <v>9573</v>
      </c>
      <c r="G650" s="144" t="s">
        <v>7901</v>
      </c>
      <c r="H650" s="144" t="s">
        <v>4103</v>
      </c>
      <c r="I650" s="144" t="s">
        <v>7898</v>
      </c>
      <c r="J650" s="143" t="s">
        <v>3763</v>
      </c>
      <c r="K650" s="144" t="s">
        <v>9574</v>
      </c>
      <c r="L650" s="144" t="s">
        <v>658</v>
      </c>
      <c r="M650" s="144" t="s">
        <v>865</v>
      </c>
      <c r="N650" s="144" t="s">
        <v>9294</v>
      </c>
      <c r="O650" s="144" t="s">
        <v>3705</v>
      </c>
      <c r="P650" s="144" t="s">
        <v>1635</v>
      </c>
      <c r="Q650" s="144" t="s">
        <v>9390</v>
      </c>
      <c r="R650" s="144" t="s">
        <v>857</v>
      </c>
      <c r="S650" s="144" t="s">
        <v>9369</v>
      </c>
      <c r="T650" s="143" t="s">
        <v>9575</v>
      </c>
      <c r="U650" s="144" t="s">
        <v>1921</v>
      </c>
      <c r="V650" s="144" t="s">
        <v>5376</v>
      </c>
      <c r="W650" s="144" t="s">
        <v>1924</v>
      </c>
      <c r="X650" s="144" t="s">
        <v>1010</v>
      </c>
      <c r="Y650" s="144" t="s">
        <v>3910</v>
      </c>
      <c r="Z650" s="144" t="s">
        <v>9366</v>
      </c>
      <c r="AA650" s="156"/>
      <c r="AB650" s="156"/>
      <c r="AC650" s="156"/>
      <c r="AD650" s="156"/>
      <c r="AE650" s="156"/>
      <c r="AF650" s="156"/>
      <c r="AG650" s="156"/>
      <c r="AH650" s="156"/>
      <c r="AI650" s="156"/>
      <c r="AJ650" s="156"/>
      <c r="AK650" s="156"/>
      <c r="AL650" s="156"/>
      <c r="AM650" s="156"/>
      <c r="AN650" s="156"/>
      <c r="AO650" s="156"/>
      <c r="AP650" s="156"/>
      <c r="AQ650" s="156"/>
      <c r="AR650" s="156"/>
      <c r="AS650" s="140">
        <f t="shared" si="30"/>
        <v>0</v>
      </c>
      <c r="AT650" s="140">
        <f t="shared" si="31"/>
        <v>0</v>
      </c>
      <c r="AU650" s="156"/>
      <c r="AV650" s="140">
        <f t="shared" si="32"/>
        <v>0</v>
      </c>
      <c r="AW650" s="156"/>
      <c r="AX650" s="156"/>
    </row>
    <row r="651" s="209" customFormat="1" customHeight="1" spans="1:50">
      <c r="A651" s="199" t="s">
        <v>9576</v>
      </c>
      <c r="B651" s="199" t="s">
        <v>53</v>
      </c>
      <c r="C651" s="199" t="s">
        <v>9572</v>
      </c>
      <c r="D651" s="199" t="s">
        <v>9577</v>
      </c>
      <c r="E651" s="144" t="s">
        <v>9578</v>
      </c>
      <c r="F651" s="143" t="s">
        <v>9579</v>
      </c>
      <c r="G651" s="144" t="s">
        <v>9580</v>
      </c>
      <c r="H651" s="143" t="s">
        <v>9581</v>
      </c>
      <c r="I651" s="144" t="s">
        <v>9582</v>
      </c>
      <c r="J651" s="144" t="s">
        <v>1114</v>
      </c>
      <c r="K651" s="144" t="s">
        <v>9583</v>
      </c>
      <c r="L651" s="144" t="s">
        <v>144</v>
      </c>
      <c r="M651" s="144" t="s">
        <v>384</v>
      </c>
      <c r="N651" s="212" t="s">
        <v>9584</v>
      </c>
      <c r="O651" s="144" t="s">
        <v>1071</v>
      </c>
      <c r="P651" s="143" t="s">
        <v>9585</v>
      </c>
      <c r="Q651" s="144" t="s">
        <v>9586</v>
      </c>
      <c r="R651" s="144" t="s">
        <v>5452</v>
      </c>
      <c r="S651" s="144" t="s">
        <v>7163</v>
      </c>
      <c r="T651" s="144" t="s">
        <v>1532</v>
      </c>
      <c r="U651" s="144" t="s">
        <v>9587</v>
      </c>
      <c r="V651" s="144" t="s">
        <v>4023</v>
      </c>
      <c r="W651" s="144" t="s">
        <v>9588</v>
      </c>
      <c r="X651" s="144" t="s">
        <v>9589</v>
      </c>
      <c r="Y651" s="144" t="s">
        <v>9590</v>
      </c>
      <c r="Z651" s="144" t="s">
        <v>408</v>
      </c>
      <c r="AA651" s="156"/>
      <c r="AB651" s="156"/>
      <c r="AC651" s="156"/>
      <c r="AD651" s="156"/>
      <c r="AE651" s="156"/>
      <c r="AF651" s="156"/>
      <c r="AG651" s="156"/>
      <c r="AH651" s="156"/>
      <c r="AI651" s="156"/>
      <c r="AJ651" s="156"/>
      <c r="AK651" s="156"/>
      <c r="AL651" s="156"/>
      <c r="AM651" s="156"/>
      <c r="AN651" s="156"/>
      <c r="AO651" s="156"/>
      <c r="AP651" s="156"/>
      <c r="AQ651" s="156"/>
      <c r="AR651" s="156"/>
      <c r="AS651" s="140">
        <f t="shared" si="30"/>
        <v>0</v>
      </c>
      <c r="AT651" s="140">
        <f t="shared" si="31"/>
        <v>0</v>
      </c>
      <c r="AU651" s="156"/>
      <c r="AV651" s="140">
        <f t="shared" si="32"/>
        <v>0</v>
      </c>
      <c r="AW651" s="156"/>
      <c r="AX651" s="156"/>
    </row>
    <row r="652" s="209" customFormat="1" customHeight="1" spans="1:50">
      <c r="A652" s="199" t="s">
        <v>9591</v>
      </c>
      <c r="B652" s="199" t="s">
        <v>53</v>
      </c>
      <c r="C652" s="199" t="s">
        <v>9592</v>
      </c>
      <c r="D652" s="199" t="s">
        <v>9593</v>
      </c>
      <c r="E652" s="144"/>
      <c r="F652" s="144"/>
      <c r="G652" s="144"/>
      <c r="H652" s="144"/>
      <c r="I652" s="144"/>
      <c r="J652" s="144"/>
      <c r="K652" s="144"/>
      <c r="L652" s="144"/>
      <c r="M652" s="144"/>
      <c r="N652" s="144"/>
      <c r="O652" s="144"/>
      <c r="P652" s="144"/>
      <c r="Q652" s="144"/>
      <c r="R652" s="144"/>
      <c r="S652" s="144"/>
      <c r="T652" s="144"/>
      <c r="U652" s="144"/>
      <c r="V652" s="144"/>
      <c r="W652" s="144"/>
      <c r="X652" s="144"/>
      <c r="Y652" s="155" t="s">
        <v>869</v>
      </c>
      <c r="Z652" s="144" t="s">
        <v>9594</v>
      </c>
      <c r="AA652" s="156"/>
      <c r="AB652" s="156"/>
      <c r="AC652" s="156"/>
      <c r="AD652" s="156"/>
      <c r="AE652" s="156"/>
      <c r="AF652" s="156"/>
      <c r="AG652" s="156"/>
      <c r="AH652" s="156"/>
      <c r="AI652" s="156"/>
      <c r="AJ652" s="156"/>
      <c r="AK652" s="156"/>
      <c r="AL652" s="156"/>
      <c r="AM652" s="156"/>
      <c r="AN652" s="156"/>
      <c r="AO652" s="156"/>
      <c r="AP652" s="156"/>
      <c r="AQ652" s="156"/>
      <c r="AR652" s="156"/>
      <c r="AS652" s="140">
        <f t="shared" si="30"/>
        <v>0</v>
      </c>
      <c r="AT652" s="140">
        <f t="shared" si="31"/>
        <v>0</v>
      </c>
      <c r="AU652" s="156"/>
      <c r="AV652" s="140">
        <f t="shared" si="32"/>
        <v>0</v>
      </c>
      <c r="AW652" s="156"/>
      <c r="AX652" s="156"/>
    </row>
    <row r="653" s="209" customFormat="1" customHeight="1" spans="1:50">
      <c r="A653" s="199" t="s">
        <v>9595</v>
      </c>
      <c r="B653" s="199" t="s">
        <v>53</v>
      </c>
      <c r="C653" s="199" t="s">
        <v>9592</v>
      </c>
      <c r="D653" s="199" t="s">
        <v>9596</v>
      </c>
      <c r="E653" s="144" t="s">
        <v>560</v>
      </c>
      <c r="F653" s="144" t="s">
        <v>9597</v>
      </c>
      <c r="G653" s="144" t="s">
        <v>9278</v>
      </c>
      <c r="H653" s="144" t="s">
        <v>495</v>
      </c>
      <c r="I653" s="141"/>
      <c r="J653" s="144" t="s">
        <v>9599</v>
      </c>
      <c r="K653" s="144" t="s">
        <v>5546</v>
      </c>
      <c r="L653" s="144" t="s">
        <v>9600</v>
      </c>
      <c r="M653" s="144" t="s">
        <v>9601</v>
      </c>
      <c r="N653" s="141"/>
      <c r="O653" s="144" t="s">
        <v>9602</v>
      </c>
      <c r="P653" s="144" t="s">
        <v>9603</v>
      </c>
      <c r="Q653" s="144" t="s">
        <v>7358</v>
      </c>
      <c r="R653" s="144" t="s">
        <v>9604</v>
      </c>
      <c r="S653" s="141"/>
      <c r="T653" s="144" t="s">
        <v>3750</v>
      </c>
      <c r="U653" s="144" t="s">
        <v>4899</v>
      </c>
      <c r="V653" s="144" t="s">
        <v>9605</v>
      </c>
      <c r="W653" s="141"/>
      <c r="X653" s="144" t="s">
        <v>9606</v>
      </c>
      <c r="Y653" s="144" t="s">
        <v>9607</v>
      </c>
      <c r="Z653" s="144" t="s">
        <v>7897</v>
      </c>
      <c r="AA653" s="156"/>
      <c r="AB653" s="156"/>
      <c r="AC653" s="156"/>
      <c r="AD653" s="156"/>
      <c r="AE653" s="156"/>
      <c r="AF653" s="156"/>
      <c r="AG653" s="156"/>
      <c r="AH653" s="156"/>
      <c r="AI653" s="156"/>
      <c r="AJ653" s="156"/>
      <c r="AK653" s="156"/>
      <c r="AL653" s="156"/>
      <c r="AM653" s="156"/>
      <c r="AN653" s="156"/>
      <c r="AO653" s="156"/>
      <c r="AP653" s="156"/>
      <c r="AQ653" s="156"/>
      <c r="AR653" s="156"/>
      <c r="AS653" s="140">
        <f t="shared" si="30"/>
        <v>0</v>
      </c>
      <c r="AT653" s="140">
        <f t="shared" si="31"/>
        <v>0</v>
      </c>
      <c r="AU653" s="156"/>
      <c r="AV653" s="140">
        <f t="shared" si="32"/>
        <v>0</v>
      </c>
      <c r="AW653" s="156"/>
      <c r="AX653" s="156"/>
    </row>
    <row r="654" s="209" customFormat="1" customHeight="1" spans="1:50">
      <c r="A654" s="199" t="s">
        <v>9608</v>
      </c>
      <c r="B654" s="199" t="s">
        <v>53</v>
      </c>
      <c r="C654" s="199" t="s">
        <v>9609</v>
      </c>
      <c r="D654" s="199" t="s">
        <v>9610</v>
      </c>
      <c r="E654" s="144" t="s">
        <v>3143</v>
      </c>
      <c r="F654" s="144" t="s">
        <v>9611</v>
      </c>
      <c r="G654" s="144" t="s">
        <v>9612</v>
      </c>
      <c r="H654" s="144" t="s">
        <v>391</v>
      </c>
      <c r="I654" s="144" t="s">
        <v>9613</v>
      </c>
      <c r="J654" s="144" t="s">
        <v>9614</v>
      </c>
      <c r="K654" s="144" t="s">
        <v>2755</v>
      </c>
      <c r="L654" s="144" t="s">
        <v>2538</v>
      </c>
      <c r="M654" s="144" t="s">
        <v>9615</v>
      </c>
      <c r="N654" s="144" t="s">
        <v>9616</v>
      </c>
      <c r="O654" s="144" t="s">
        <v>9617</v>
      </c>
      <c r="P654" s="144" t="s">
        <v>5112</v>
      </c>
      <c r="Q654" s="144" t="s">
        <v>7033</v>
      </c>
      <c r="R654" s="144" t="s">
        <v>9618</v>
      </c>
      <c r="S654" s="144" t="s">
        <v>9619</v>
      </c>
      <c r="T654" s="144" t="s">
        <v>9620</v>
      </c>
      <c r="U654" s="144" t="s">
        <v>9621</v>
      </c>
      <c r="V654" s="144" t="s">
        <v>9622</v>
      </c>
      <c r="W654" s="144" t="s">
        <v>9623</v>
      </c>
      <c r="X654" s="144" t="s">
        <v>9622</v>
      </c>
      <c r="Y654" s="144" t="s">
        <v>9624</v>
      </c>
      <c r="Z654" s="144" t="s">
        <v>3728</v>
      </c>
      <c r="AA654" s="156"/>
      <c r="AB654" s="156"/>
      <c r="AC654" s="156"/>
      <c r="AD654" s="156"/>
      <c r="AE654" s="156"/>
      <c r="AF654" s="156"/>
      <c r="AG654" s="156"/>
      <c r="AH654" s="156"/>
      <c r="AI654" s="156"/>
      <c r="AJ654" s="156"/>
      <c r="AK654" s="156"/>
      <c r="AL654" s="156"/>
      <c r="AM654" s="156"/>
      <c r="AN654" s="156"/>
      <c r="AO654" s="156"/>
      <c r="AP654" s="156"/>
      <c r="AQ654" s="156"/>
      <c r="AR654" s="156"/>
      <c r="AS654" s="140">
        <f t="shared" si="30"/>
        <v>22</v>
      </c>
      <c r="AT654" s="140">
        <f t="shared" si="31"/>
        <v>22</v>
      </c>
      <c r="AU654" s="156"/>
      <c r="AV654" s="140">
        <f t="shared" si="32"/>
        <v>3.25</v>
      </c>
      <c r="AW654" s="156"/>
      <c r="AX654" s="156"/>
    </row>
    <row r="655" s="209" customFormat="1" customHeight="1" spans="1:50">
      <c r="A655" s="199" t="s">
        <v>9625</v>
      </c>
      <c r="B655" s="199" t="s">
        <v>53</v>
      </c>
      <c r="C655" s="199" t="s">
        <v>9609</v>
      </c>
      <c r="D655" s="199" t="s">
        <v>9626</v>
      </c>
      <c r="E655" s="144"/>
      <c r="F655" s="144"/>
      <c r="G655" s="144"/>
      <c r="H655" s="144"/>
      <c r="I655" s="144"/>
      <c r="J655" s="144"/>
      <c r="K655" s="144"/>
      <c r="L655" s="144"/>
      <c r="M655" s="144"/>
      <c r="N655" s="144"/>
      <c r="O655" s="144"/>
      <c r="P655" s="144"/>
      <c r="Q655" s="144"/>
      <c r="R655" s="144"/>
      <c r="S655" s="144"/>
      <c r="T655" s="155" t="s">
        <v>191</v>
      </c>
      <c r="U655" s="144" t="s">
        <v>417</v>
      </c>
      <c r="V655" s="144" t="s">
        <v>9627</v>
      </c>
      <c r="W655" s="144" t="s">
        <v>9628</v>
      </c>
      <c r="X655" s="144" t="s">
        <v>9629</v>
      </c>
      <c r="Y655" s="144" t="s">
        <v>2446</v>
      </c>
      <c r="Z655" s="144" t="s">
        <v>9630</v>
      </c>
      <c r="AA655" s="156"/>
      <c r="AB655" s="156"/>
      <c r="AC655" s="156"/>
      <c r="AD655" s="156"/>
      <c r="AE655" s="156"/>
      <c r="AF655" s="156"/>
      <c r="AG655" s="156"/>
      <c r="AH655" s="156"/>
      <c r="AI655" s="156"/>
      <c r="AJ655" s="156"/>
      <c r="AK655" s="156"/>
      <c r="AL655" s="156"/>
      <c r="AM655" s="156"/>
      <c r="AN655" s="156"/>
      <c r="AO655" s="156"/>
      <c r="AP655" s="156"/>
      <c r="AQ655" s="156"/>
      <c r="AR655" s="156"/>
      <c r="AS655" s="140">
        <f t="shared" si="30"/>
        <v>1</v>
      </c>
      <c r="AT655" s="140">
        <f t="shared" si="31"/>
        <v>5</v>
      </c>
      <c r="AU655" s="156"/>
      <c r="AV655" s="140">
        <f t="shared" si="32"/>
        <v>0</v>
      </c>
      <c r="AW655" s="156"/>
      <c r="AX655" s="156"/>
    </row>
    <row r="656" s="209" customFormat="1" customHeight="1" spans="1:50">
      <c r="A656" s="199" t="s">
        <v>9631</v>
      </c>
      <c r="B656" s="199" t="s">
        <v>53</v>
      </c>
      <c r="C656" s="199" t="s">
        <v>9609</v>
      </c>
      <c r="D656" s="199" t="s">
        <v>378</v>
      </c>
      <c r="E656" s="141"/>
      <c r="F656" s="144" t="s">
        <v>4960</v>
      </c>
      <c r="G656" s="144" t="s">
        <v>8382</v>
      </c>
      <c r="H656" s="144" t="s">
        <v>2364</v>
      </c>
      <c r="I656" s="238" t="s">
        <v>9632</v>
      </c>
      <c r="J656" s="144" t="s">
        <v>3476</v>
      </c>
      <c r="K656" s="144" t="s">
        <v>7501</v>
      </c>
      <c r="L656" s="144" t="s">
        <v>4539</v>
      </c>
      <c r="M656" s="144" t="s">
        <v>2253</v>
      </c>
      <c r="N656" s="141"/>
      <c r="O656" s="144" t="s">
        <v>9633</v>
      </c>
      <c r="P656" s="143" t="s">
        <v>9634</v>
      </c>
      <c r="Q656" s="144" t="s">
        <v>2459</v>
      </c>
      <c r="R656" s="144" t="s">
        <v>9635</v>
      </c>
      <c r="S656" s="144" t="s">
        <v>389</v>
      </c>
      <c r="T656" s="143" t="s">
        <v>151</v>
      </c>
      <c r="U656" s="144" t="s">
        <v>9636</v>
      </c>
      <c r="V656" s="144" t="s">
        <v>9637</v>
      </c>
      <c r="W656" s="144" t="s">
        <v>2865</v>
      </c>
      <c r="X656" s="141"/>
      <c r="Y656" s="144" t="s">
        <v>9638</v>
      </c>
      <c r="Z656" s="144" t="s">
        <v>9639</v>
      </c>
      <c r="AA656" s="156"/>
      <c r="AB656" s="156"/>
      <c r="AC656" s="156"/>
      <c r="AD656" s="156"/>
      <c r="AE656" s="156"/>
      <c r="AF656" s="156"/>
      <c r="AG656" s="156"/>
      <c r="AH656" s="156"/>
      <c r="AI656" s="156"/>
      <c r="AJ656" s="156"/>
      <c r="AK656" s="156"/>
      <c r="AL656" s="156"/>
      <c r="AM656" s="156"/>
      <c r="AN656" s="156"/>
      <c r="AO656" s="156"/>
      <c r="AP656" s="156"/>
      <c r="AQ656" s="156"/>
      <c r="AR656" s="156"/>
      <c r="AS656" s="140">
        <f t="shared" si="30"/>
        <v>9</v>
      </c>
      <c r="AT656" s="140">
        <f t="shared" si="31"/>
        <v>18</v>
      </c>
      <c r="AU656" s="156"/>
      <c r="AV656" s="140">
        <f t="shared" si="32"/>
        <v>0.25</v>
      </c>
      <c r="AW656" s="156"/>
      <c r="AX656" s="156"/>
    </row>
    <row r="657" s="209" customFormat="1" customHeight="1" spans="1:50">
      <c r="A657" s="199" t="s">
        <v>9640</v>
      </c>
      <c r="B657" s="199" t="s">
        <v>53</v>
      </c>
      <c r="C657" s="199" t="s">
        <v>9609</v>
      </c>
      <c r="D657" s="199" t="s">
        <v>9641</v>
      </c>
      <c r="E657" s="143" t="s">
        <v>4392</v>
      </c>
      <c r="F657" s="231">
        <v>0.875</v>
      </c>
      <c r="G657" s="141"/>
      <c r="H657" s="143" t="s">
        <v>9642</v>
      </c>
      <c r="I657" s="143" t="s">
        <v>2271</v>
      </c>
      <c r="J657" s="144" t="s">
        <v>5738</v>
      </c>
      <c r="K657" s="144" t="s">
        <v>9643</v>
      </c>
      <c r="L657" s="144" t="s">
        <v>66</v>
      </c>
      <c r="M657" s="144" t="s">
        <v>3829</v>
      </c>
      <c r="N657" s="144" t="s">
        <v>9644</v>
      </c>
      <c r="O657" s="144" t="s">
        <v>9645</v>
      </c>
      <c r="P657" s="144" t="s">
        <v>9646</v>
      </c>
      <c r="Q657" s="144" t="s">
        <v>9647</v>
      </c>
      <c r="R657" s="143" t="s">
        <v>6727</v>
      </c>
      <c r="S657" s="143" t="s">
        <v>5872</v>
      </c>
      <c r="T657" s="144" t="s">
        <v>9648</v>
      </c>
      <c r="U657" s="144" t="s">
        <v>9649</v>
      </c>
      <c r="V657" s="144" t="s">
        <v>9650</v>
      </c>
      <c r="W657" s="144" t="s">
        <v>9651</v>
      </c>
      <c r="X657" s="143" t="s">
        <v>4748</v>
      </c>
      <c r="Y657" s="144" t="s">
        <v>9652</v>
      </c>
      <c r="Z657" s="144" t="s">
        <v>9653</v>
      </c>
      <c r="AA657" s="156"/>
      <c r="AB657" s="156"/>
      <c r="AC657" s="156"/>
      <c r="AD657" s="156"/>
      <c r="AE657" s="156"/>
      <c r="AF657" s="156"/>
      <c r="AG657" s="156"/>
      <c r="AH657" s="156"/>
      <c r="AI657" s="156"/>
      <c r="AJ657" s="156"/>
      <c r="AK657" s="156"/>
      <c r="AL657" s="156"/>
      <c r="AM657" s="156"/>
      <c r="AN657" s="156"/>
      <c r="AO657" s="156"/>
      <c r="AP657" s="156"/>
      <c r="AQ657" s="156"/>
      <c r="AR657" s="156"/>
      <c r="AS657" s="140">
        <f t="shared" si="30"/>
        <v>13</v>
      </c>
      <c r="AT657" s="140">
        <f t="shared" si="31"/>
        <v>17</v>
      </c>
      <c r="AU657" s="156"/>
      <c r="AV657" s="140">
        <f t="shared" si="32"/>
        <v>1.25</v>
      </c>
      <c r="AW657" s="156"/>
      <c r="AX657" s="156"/>
    </row>
    <row r="658" s="209" customFormat="1" customHeight="1" spans="1:50">
      <c r="A658" s="199" t="s">
        <v>9654</v>
      </c>
      <c r="B658" s="199" t="s">
        <v>53</v>
      </c>
      <c r="C658" s="199" t="s">
        <v>9609</v>
      </c>
      <c r="D658" s="199" t="s">
        <v>9655</v>
      </c>
      <c r="E658" s="144" t="s">
        <v>9656</v>
      </c>
      <c r="F658" s="144" t="s">
        <v>7740</v>
      </c>
      <c r="G658" s="143" t="s">
        <v>6436</v>
      </c>
      <c r="H658" s="141"/>
      <c r="I658" s="238" t="s">
        <v>9657</v>
      </c>
      <c r="J658" s="238" t="s">
        <v>9658</v>
      </c>
      <c r="K658" s="238" t="s">
        <v>9659</v>
      </c>
      <c r="L658" s="143" t="s">
        <v>379</v>
      </c>
      <c r="M658" s="142" t="s">
        <v>1530</v>
      </c>
      <c r="N658" s="238" t="s">
        <v>9660</v>
      </c>
      <c r="O658" s="143" t="s">
        <v>6304</v>
      </c>
      <c r="P658" s="141"/>
      <c r="Q658" s="238" t="s">
        <v>9661</v>
      </c>
      <c r="R658" s="238" t="s">
        <v>4231</v>
      </c>
      <c r="S658" s="238" t="s">
        <v>9662</v>
      </c>
      <c r="T658" s="238" t="s">
        <v>9663</v>
      </c>
      <c r="U658" s="141"/>
      <c r="V658" s="238" t="s">
        <v>9664</v>
      </c>
      <c r="W658" s="144" t="s">
        <v>3934</v>
      </c>
      <c r="X658" s="238" t="s">
        <v>9665</v>
      </c>
      <c r="Y658" s="238" t="s">
        <v>9666</v>
      </c>
      <c r="Z658" s="141"/>
      <c r="AA658" s="156"/>
      <c r="AB658" s="156"/>
      <c r="AC658" s="156"/>
      <c r="AD658" s="156"/>
      <c r="AE658" s="156"/>
      <c r="AF658" s="156"/>
      <c r="AG658" s="156"/>
      <c r="AH658" s="156"/>
      <c r="AI658" s="156"/>
      <c r="AJ658" s="156"/>
      <c r="AK658" s="156"/>
      <c r="AL658" s="156"/>
      <c r="AM658" s="156"/>
      <c r="AN658" s="156"/>
      <c r="AO658" s="156"/>
      <c r="AP658" s="156"/>
      <c r="AQ658" s="156"/>
      <c r="AR658" s="156"/>
      <c r="AS658" s="140">
        <f t="shared" si="30"/>
        <v>6</v>
      </c>
      <c r="AT658" s="140">
        <f t="shared" si="31"/>
        <v>10</v>
      </c>
      <c r="AU658" s="156"/>
      <c r="AV658" s="140">
        <f t="shared" si="32"/>
        <v>0.625</v>
      </c>
      <c r="AW658" s="156"/>
      <c r="AX658" s="156"/>
    </row>
    <row r="659" s="209" customFormat="1" customHeight="1" spans="1:50">
      <c r="A659" s="199" t="s">
        <v>9667</v>
      </c>
      <c r="B659" s="199" t="s">
        <v>53</v>
      </c>
      <c r="C659" s="199" t="s">
        <v>9609</v>
      </c>
      <c r="D659" s="199" t="s">
        <v>9668</v>
      </c>
      <c r="E659" s="143"/>
      <c r="F659" s="143" t="s">
        <v>2030</v>
      </c>
      <c r="G659" s="143" t="s">
        <v>151</v>
      </c>
      <c r="H659" s="142" t="s">
        <v>9669</v>
      </c>
      <c r="I659" s="144" t="s">
        <v>7987</v>
      </c>
      <c r="J659" s="144" t="s">
        <v>353</v>
      </c>
      <c r="K659" s="143" t="s">
        <v>8432</v>
      </c>
      <c r="L659" s="143" t="s">
        <v>149</v>
      </c>
      <c r="M659" s="143" t="s">
        <v>5393</v>
      </c>
      <c r="N659" s="144" t="s">
        <v>3437</v>
      </c>
      <c r="O659" s="144" t="s">
        <v>9670</v>
      </c>
      <c r="P659" s="143" t="s">
        <v>740</v>
      </c>
      <c r="Q659" s="144" t="s">
        <v>9671</v>
      </c>
      <c r="R659" s="143" t="s">
        <v>740</v>
      </c>
      <c r="S659" s="143" t="s">
        <v>3869</v>
      </c>
      <c r="T659" s="143"/>
      <c r="U659" s="143" t="s">
        <v>9554</v>
      </c>
      <c r="V659" s="144" t="s">
        <v>2140</v>
      </c>
      <c r="W659" s="144" t="s">
        <v>390</v>
      </c>
      <c r="X659" s="143"/>
      <c r="Y659" s="142" t="s">
        <v>9672</v>
      </c>
      <c r="Z659" s="144" t="s">
        <v>4595</v>
      </c>
      <c r="AA659" s="156"/>
      <c r="AB659" s="156"/>
      <c r="AC659" s="156"/>
      <c r="AD659" s="156"/>
      <c r="AE659" s="156"/>
      <c r="AF659" s="156"/>
      <c r="AG659" s="156"/>
      <c r="AH659" s="156"/>
      <c r="AI659" s="156"/>
      <c r="AJ659" s="156"/>
      <c r="AK659" s="156"/>
      <c r="AL659" s="156"/>
      <c r="AM659" s="156"/>
      <c r="AN659" s="156"/>
      <c r="AO659" s="156"/>
      <c r="AP659" s="156"/>
      <c r="AQ659" s="156"/>
      <c r="AR659" s="156"/>
      <c r="AS659" s="140">
        <f t="shared" si="30"/>
        <v>3</v>
      </c>
      <c r="AT659" s="140">
        <f t="shared" si="31"/>
        <v>7</v>
      </c>
      <c r="AU659" s="156"/>
      <c r="AV659" s="140">
        <f t="shared" si="32"/>
        <v>0.125</v>
      </c>
      <c r="AW659" s="156"/>
      <c r="AX659" s="156"/>
    </row>
    <row r="660" s="209" customFormat="1" customHeight="1" spans="1:50">
      <c r="A660" s="199" t="s">
        <v>9673</v>
      </c>
      <c r="B660" s="199" t="s">
        <v>53</v>
      </c>
      <c r="C660" s="199" t="s">
        <v>9609</v>
      </c>
      <c r="D660" s="199" t="s">
        <v>749</v>
      </c>
      <c r="E660" s="237" t="s">
        <v>9674</v>
      </c>
      <c r="F660" s="237" t="s">
        <v>9675</v>
      </c>
      <c r="G660" s="144" t="s">
        <v>9676</v>
      </c>
      <c r="H660" s="237" t="s">
        <v>9677</v>
      </c>
      <c r="I660" s="237" t="s">
        <v>9678</v>
      </c>
      <c r="J660" s="237" t="s">
        <v>9679</v>
      </c>
      <c r="K660" s="237" t="s">
        <v>9680</v>
      </c>
      <c r="L660" s="144" t="s">
        <v>497</v>
      </c>
      <c r="M660" s="144" t="s">
        <v>6728</v>
      </c>
      <c r="N660" s="237" t="s">
        <v>9681</v>
      </c>
      <c r="O660" s="144" t="s">
        <v>9682</v>
      </c>
      <c r="P660" s="237" t="s">
        <v>9683</v>
      </c>
      <c r="Q660" s="237" t="s">
        <v>9684</v>
      </c>
      <c r="R660" s="237" t="s">
        <v>9685</v>
      </c>
      <c r="S660" s="237" t="s">
        <v>9686</v>
      </c>
      <c r="T660" s="237" t="s">
        <v>9687</v>
      </c>
      <c r="U660" s="237" t="s">
        <v>9688</v>
      </c>
      <c r="V660" s="237" t="s">
        <v>9689</v>
      </c>
      <c r="W660" s="237" t="s">
        <v>9690</v>
      </c>
      <c r="X660" s="237" t="s">
        <v>9691</v>
      </c>
      <c r="Y660" s="143" t="s">
        <v>9692</v>
      </c>
      <c r="Z660" s="237" t="s">
        <v>9693</v>
      </c>
      <c r="AA660" s="156"/>
      <c r="AB660" s="156"/>
      <c r="AC660" s="156"/>
      <c r="AD660" s="156"/>
      <c r="AE660" s="156"/>
      <c r="AF660" s="156"/>
      <c r="AG660" s="156"/>
      <c r="AH660" s="156"/>
      <c r="AI660" s="156"/>
      <c r="AJ660" s="156"/>
      <c r="AK660" s="156"/>
      <c r="AL660" s="156"/>
      <c r="AM660" s="156"/>
      <c r="AN660" s="156"/>
      <c r="AO660" s="156"/>
      <c r="AP660" s="156"/>
      <c r="AQ660" s="156"/>
      <c r="AR660" s="156"/>
      <c r="AS660" s="140">
        <f t="shared" si="30"/>
        <v>17</v>
      </c>
      <c r="AT660" s="140">
        <f t="shared" si="31"/>
        <v>19</v>
      </c>
      <c r="AU660" s="156"/>
      <c r="AV660" s="140">
        <f t="shared" si="32"/>
        <v>5.625</v>
      </c>
      <c r="AW660" s="156"/>
      <c r="AX660" s="156"/>
    </row>
    <row r="661" s="209" customFormat="1" customHeight="1" spans="1:50">
      <c r="A661" s="199" t="s">
        <v>9694</v>
      </c>
      <c r="B661" s="199" t="s">
        <v>53</v>
      </c>
      <c r="C661" s="199" t="s">
        <v>9609</v>
      </c>
      <c r="D661" s="199" t="s">
        <v>9695</v>
      </c>
      <c r="E661" s="144" t="s">
        <v>9696</v>
      </c>
      <c r="F661" s="144" t="s">
        <v>3600</v>
      </c>
      <c r="G661" s="144" t="s">
        <v>9697</v>
      </c>
      <c r="H661" s="144" t="s">
        <v>9698</v>
      </c>
      <c r="I661" s="144" t="s">
        <v>9699</v>
      </c>
      <c r="J661" s="144" t="s">
        <v>8779</v>
      </c>
      <c r="K661" s="142" t="s">
        <v>9700</v>
      </c>
      <c r="L661" s="144" t="s">
        <v>9701</v>
      </c>
      <c r="M661" s="144" t="s">
        <v>4085</v>
      </c>
      <c r="N661" s="144" t="s">
        <v>9702</v>
      </c>
      <c r="O661" s="144" t="s">
        <v>9703</v>
      </c>
      <c r="P661" s="144" t="s">
        <v>9704</v>
      </c>
      <c r="Q661" s="144" t="s">
        <v>9705</v>
      </c>
      <c r="R661" s="144" t="s">
        <v>2221</v>
      </c>
      <c r="S661" s="144" t="s">
        <v>9706</v>
      </c>
      <c r="T661" s="144" t="s">
        <v>3614</v>
      </c>
      <c r="U661" s="144" t="s">
        <v>9707</v>
      </c>
      <c r="V661" s="144" t="s">
        <v>5045</v>
      </c>
      <c r="W661" s="144" t="s">
        <v>9708</v>
      </c>
      <c r="X661" s="144" t="s">
        <v>9709</v>
      </c>
      <c r="Y661" s="144" t="s">
        <v>9710</v>
      </c>
      <c r="Z661" s="143" t="s">
        <v>3187</v>
      </c>
      <c r="AA661" s="156"/>
      <c r="AB661" s="156"/>
      <c r="AC661" s="156"/>
      <c r="AD661" s="156"/>
      <c r="AE661" s="156"/>
      <c r="AF661" s="156"/>
      <c r="AG661" s="156"/>
      <c r="AH661" s="156"/>
      <c r="AI661" s="156"/>
      <c r="AJ661" s="156"/>
      <c r="AK661" s="156"/>
      <c r="AL661" s="156"/>
      <c r="AM661" s="156"/>
      <c r="AN661" s="156"/>
      <c r="AO661" s="156"/>
      <c r="AP661" s="156"/>
      <c r="AQ661" s="156"/>
      <c r="AR661" s="156"/>
      <c r="AS661" s="140">
        <f t="shared" si="30"/>
        <v>13</v>
      </c>
      <c r="AT661" s="140">
        <f t="shared" si="31"/>
        <v>18</v>
      </c>
      <c r="AU661" s="156"/>
      <c r="AV661" s="140">
        <f t="shared" si="32"/>
        <v>1.5</v>
      </c>
      <c r="AW661" s="156"/>
      <c r="AX661" s="156"/>
    </row>
    <row r="662" s="209" customFormat="1" customHeight="1" spans="1:50">
      <c r="A662" s="199" t="s">
        <v>9711</v>
      </c>
      <c r="B662" s="199" t="s">
        <v>53</v>
      </c>
      <c r="C662" s="199" t="s">
        <v>9609</v>
      </c>
      <c r="D662" s="199" t="s">
        <v>9712</v>
      </c>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55" t="s">
        <v>2889</v>
      </c>
      <c r="AA662" s="156"/>
      <c r="AB662" s="156"/>
      <c r="AC662" s="156"/>
      <c r="AD662" s="156"/>
      <c r="AE662" s="156"/>
      <c r="AF662" s="156"/>
      <c r="AG662" s="156"/>
      <c r="AH662" s="156"/>
      <c r="AI662" s="156"/>
      <c r="AJ662" s="156"/>
      <c r="AK662" s="156"/>
      <c r="AL662" s="156"/>
      <c r="AM662" s="156"/>
      <c r="AN662" s="156"/>
      <c r="AO662" s="156"/>
      <c r="AP662" s="156"/>
      <c r="AQ662" s="156"/>
      <c r="AR662" s="156"/>
      <c r="AS662" s="140">
        <f t="shared" si="30"/>
        <v>0</v>
      </c>
      <c r="AT662" s="140">
        <f t="shared" si="31"/>
        <v>0</v>
      </c>
      <c r="AU662" s="156"/>
      <c r="AV662" s="140">
        <f t="shared" si="32"/>
        <v>0</v>
      </c>
      <c r="AW662" s="156"/>
      <c r="AX662" s="156"/>
    </row>
    <row r="663" s="209" customFormat="1" customHeight="1" spans="1:50">
      <c r="A663" s="199" t="s">
        <v>9713</v>
      </c>
      <c r="B663" s="199" t="s">
        <v>53</v>
      </c>
      <c r="C663" s="199" t="s">
        <v>9609</v>
      </c>
      <c r="D663" s="199" t="s">
        <v>9655</v>
      </c>
      <c r="E663" s="144" t="s">
        <v>4657</v>
      </c>
      <c r="F663" s="144" t="s">
        <v>9714</v>
      </c>
      <c r="G663" s="238" t="s">
        <v>9715</v>
      </c>
      <c r="H663" s="142" t="s">
        <v>9716</v>
      </c>
      <c r="I663" s="142" t="s">
        <v>8390</v>
      </c>
      <c r="J663" s="238" t="s">
        <v>9717</v>
      </c>
      <c r="K663" s="144" t="s">
        <v>9718</v>
      </c>
      <c r="L663" s="143" t="s">
        <v>9719</v>
      </c>
      <c r="M663" s="238" t="s">
        <v>9720</v>
      </c>
      <c r="N663" s="144" t="s">
        <v>7757</v>
      </c>
      <c r="O663" s="144" t="s">
        <v>9721</v>
      </c>
      <c r="P663" s="142" t="s">
        <v>2665</v>
      </c>
      <c r="Q663" s="238" t="s">
        <v>9722</v>
      </c>
      <c r="R663" s="144" t="s">
        <v>2302</v>
      </c>
      <c r="S663" s="238" t="s">
        <v>9723</v>
      </c>
      <c r="T663" s="238" t="s">
        <v>9724</v>
      </c>
      <c r="U663" s="142" t="s">
        <v>9725</v>
      </c>
      <c r="V663" s="144" t="s">
        <v>9726</v>
      </c>
      <c r="W663" s="142" t="s">
        <v>9727</v>
      </c>
      <c r="X663" s="144" t="s">
        <v>7047</v>
      </c>
      <c r="Y663" s="144" t="s">
        <v>3707</v>
      </c>
      <c r="Z663" s="144" t="s">
        <v>7498</v>
      </c>
      <c r="AA663" s="156"/>
      <c r="AB663" s="156"/>
      <c r="AC663" s="156"/>
      <c r="AD663" s="156"/>
      <c r="AE663" s="156"/>
      <c r="AF663" s="156"/>
      <c r="AG663" s="156"/>
      <c r="AH663" s="156"/>
      <c r="AI663" s="156"/>
      <c r="AJ663" s="156"/>
      <c r="AK663" s="156"/>
      <c r="AL663" s="156"/>
      <c r="AM663" s="156"/>
      <c r="AN663" s="156"/>
      <c r="AO663" s="156"/>
      <c r="AP663" s="156"/>
      <c r="AQ663" s="156"/>
      <c r="AR663" s="156"/>
      <c r="AS663" s="140">
        <f t="shared" si="30"/>
        <v>19</v>
      </c>
      <c r="AT663" s="140">
        <f t="shared" si="31"/>
        <v>20</v>
      </c>
      <c r="AU663" s="156"/>
      <c r="AV663" s="140">
        <f t="shared" si="32"/>
        <v>2</v>
      </c>
      <c r="AW663" s="156"/>
      <c r="AX663" s="156"/>
    </row>
    <row r="664" s="209" customFormat="1" customHeight="1" spans="1:50">
      <c r="A664" s="199" t="s">
        <v>9728</v>
      </c>
      <c r="B664" s="199" t="s">
        <v>53</v>
      </c>
      <c r="C664" s="199" t="s">
        <v>9609</v>
      </c>
      <c r="D664" s="199" t="s">
        <v>9729</v>
      </c>
      <c r="E664" s="144" t="s">
        <v>3748</v>
      </c>
      <c r="F664" s="141"/>
      <c r="G664" s="144" t="s">
        <v>8362</v>
      </c>
      <c r="H664" s="144" t="s">
        <v>4863</v>
      </c>
      <c r="I664" s="142" t="s">
        <v>9730</v>
      </c>
      <c r="J664" s="141"/>
      <c r="K664" s="144" t="s">
        <v>3516</v>
      </c>
      <c r="L664" s="144" t="s">
        <v>4649</v>
      </c>
      <c r="M664" s="144" t="s">
        <v>1534</v>
      </c>
      <c r="N664" s="144" t="s">
        <v>4753</v>
      </c>
      <c r="O664" s="141"/>
      <c r="P664" s="144" t="s">
        <v>9731</v>
      </c>
      <c r="Q664" s="144" t="s">
        <v>9433</v>
      </c>
      <c r="R664" s="144" t="s">
        <v>9732</v>
      </c>
      <c r="S664" s="144" t="s">
        <v>1070</v>
      </c>
      <c r="T664" s="141"/>
      <c r="U664" s="144" t="s">
        <v>1777</v>
      </c>
      <c r="V664" s="144" t="s">
        <v>9733</v>
      </c>
      <c r="W664" s="144" t="s">
        <v>1139</v>
      </c>
      <c r="X664" s="144" t="s">
        <v>4903</v>
      </c>
      <c r="Y664" s="141"/>
      <c r="Z664" s="144" t="s">
        <v>9734</v>
      </c>
      <c r="AA664" s="156"/>
      <c r="AB664" s="156"/>
      <c r="AC664" s="156"/>
      <c r="AD664" s="156"/>
      <c r="AE664" s="156"/>
      <c r="AF664" s="156"/>
      <c r="AG664" s="156"/>
      <c r="AH664" s="156"/>
      <c r="AI664" s="156"/>
      <c r="AJ664" s="156"/>
      <c r="AK664" s="156"/>
      <c r="AL664" s="156"/>
      <c r="AM664" s="156"/>
      <c r="AN664" s="156"/>
      <c r="AO664" s="156"/>
      <c r="AP664" s="156"/>
      <c r="AQ664" s="156"/>
      <c r="AR664" s="156"/>
      <c r="AS664" s="140">
        <f t="shared" si="30"/>
        <v>3</v>
      </c>
      <c r="AT664" s="140">
        <f t="shared" si="31"/>
        <v>4</v>
      </c>
      <c r="AU664" s="156"/>
      <c r="AV664" s="140">
        <f t="shared" si="32"/>
        <v>0</v>
      </c>
      <c r="AW664" s="156"/>
      <c r="AX664" s="156"/>
    </row>
    <row r="665" s="209" customFormat="1" customHeight="1" spans="1:50">
      <c r="A665" s="199" t="s">
        <v>9735</v>
      </c>
      <c r="B665" s="199" t="s">
        <v>53</v>
      </c>
      <c r="C665" s="199" t="s">
        <v>9609</v>
      </c>
      <c r="D665" s="199" t="s">
        <v>9655</v>
      </c>
      <c r="E665" s="143"/>
      <c r="F665" s="143"/>
      <c r="G665" s="141"/>
      <c r="H665" s="143"/>
      <c r="I665" s="144" t="s">
        <v>9370</v>
      </c>
      <c r="J665" s="237" t="s">
        <v>9736</v>
      </c>
      <c r="K665" s="144" t="s">
        <v>860</v>
      </c>
      <c r="L665" s="141"/>
      <c r="M665" s="144" t="s">
        <v>1465</v>
      </c>
      <c r="N665" s="144" t="s">
        <v>9737</v>
      </c>
      <c r="O665" s="143"/>
      <c r="P665" s="143"/>
      <c r="Q665" s="141"/>
      <c r="R665" s="143"/>
      <c r="S665" s="143"/>
      <c r="T665" s="143"/>
      <c r="U665" s="144" t="s">
        <v>9738</v>
      </c>
      <c r="V665" s="144"/>
      <c r="W665" s="144"/>
      <c r="X665" s="144"/>
      <c r="Y665" s="144"/>
      <c r="Z665" s="144"/>
      <c r="AA665" s="156"/>
      <c r="AB665" s="156"/>
      <c r="AC665" s="156"/>
      <c r="AD665" s="156"/>
      <c r="AE665" s="156"/>
      <c r="AF665" s="156"/>
      <c r="AG665" s="156"/>
      <c r="AH665" s="156"/>
      <c r="AI665" s="156"/>
      <c r="AJ665" s="156"/>
      <c r="AK665" s="156"/>
      <c r="AL665" s="156"/>
      <c r="AM665" s="156"/>
      <c r="AN665" s="156"/>
      <c r="AO665" s="156"/>
      <c r="AP665" s="156"/>
      <c r="AQ665" s="156"/>
      <c r="AR665" s="156"/>
      <c r="AS665" s="140">
        <f t="shared" si="30"/>
        <v>0</v>
      </c>
      <c r="AT665" s="140">
        <f t="shared" si="31"/>
        <v>1</v>
      </c>
      <c r="AU665" s="156"/>
      <c r="AV665" s="140">
        <f t="shared" si="32"/>
        <v>0</v>
      </c>
      <c r="AW665" s="156"/>
      <c r="AX665" s="156"/>
    </row>
    <row r="666" s="209" customFormat="1" customHeight="1" spans="1:50">
      <c r="A666" s="199" t="s">
        <v>9739</v>
      </c>
      <c r="B666" s="199" t="s">
        <v>53</v>
      </c>
      <c r="C666" s="199" t="s">
        <v>9609</v>
      </c>
      <c r="D666" s="199" t="s">
        <v>9655</v>
      </c>
      <c r="E666" s="144" t="s">
        <v>9740</v>
      </c>
      <c r="F666" s="144" t="s">
        <v>5462</v>
      </c>
      <c r="G666" s="144" t="s">
        <v>3463</v>
      </c>
      <c r="H666" s="155" t="s">
        <v>9320</v>
      </c>
      <c r="I666" s="144" t="s">
        <v>7899</v>
      </c>
      <c r="J666" s="143"/>
      <c r="K666" s="141"/>
      <c r="L666" s="141"/>
      <c r="M666" s="141"/>
      <c r="N666" s="141"/>
      <c r="O666" s="141"/>
      <c r="P666" s="141"/>
      <c r="Q666" s="144"/>
      <c r="R666" s="144"/>
      <c r="S666" s="144"/>
      <c r="T666" s="144"/>
      <c r="U666" s="144"/>
      <c r="V666" s="144"/>
      <c r="W666" s="144"/>
      <c r="X666" s="144"/>
      <c r="Y666" s="144"/>
      <c r="Z666" s="144"/>
      <c r="AA666" s="156"/>
      <c r="AB666" s="156"/>
      <c r="AC666" s="156"/>
      <c r="AD666" s="156"/>
      <c r="AE666" s="156"/>
      <c r="AF666" s="156"/>
      <c r="AG666" s="156"/>
      <c r="AH666" s="156"/>
      <c r="AI666" s="156"/>
      <c r="AJ666" s="156"/>
      <c r="AK666" s="156"/>
      <c r="AL666" s="156"/>
      <c r="AM666" s="156"/>
      <c r="AN666" s="156"/>
      <c r="AO666" s="156"/>
      <c r="AP666" s="156"/>
      <c r="AQ666" s="156"/>
      <c r="AR666" s="156"/>
      <c r="AS666" s="140">
        <f t="shared" si="30"/>
        <v>0</v>
      </c>
      <c r="AT666" s="140">
        <f t="shared" si="31"/>
        <v>0</v>
      </c>
      <c r="AU666" s="156"/>
      <c r="AV666" s="140">
        <f t="shared" si="32"/>
        <v>0</v>
      </c>
      <c r="AW666" s="156"/>
      <c r="AX666" s="156"/>
    </row>
    <row r="667" s="209" customFormat="1" customHeight="1" spans="1:50">
      <c r="A667" s="199" t="s">
        <v>9741</v>
      </c>
      <c r="B667" s="199" t="s">
        <v>53</v>
      </c>
      <c r="C667" s="199" t="s">
        <v>9609</v>
      </c>
      <c r="D667" s="199" t="s">
        <v>9655</v>
      </c>
      <c r="E667" s="144"/>
      <c r="F667" s="144"/>
      <c r="G667" s="144"/>
      <c r="H667" s="144"/>
      <c r="I667" s="144"/>
      <c r="J667" s="144"/>
      <c r="K667" s="144"/>
      <c r="L667" s="144"/>
      <c r="M667" s="144"/>
      <c r="N667" s="144"/>
      <c r="O667" s="144"/>
      <c r="P667" s="144"/>
      <c r="Q667" s="155" t="s">
        <v>3840</v>
      </c>
      <c r="R667" s="144" t="s">
        <v>351</v>
      </c>
      <c r="S667" s="237" t="s">
        <v>9742</v>
      </c>
      <c r="T667" s="144" t="s">
        <v>4747</v>
      </c>
      <c r="U667" s="144" t="s">
        <v>2761</v>
      </c>
      <c r="V667" s="144" t="s">
        <v>9743</v>
      </c>
      <c r="W667" s="141"/>
      <c r="X667" s="155" t="s">
        <v>72</v>
      </c>
      <c r="Y667" s="155" t="s">
        <v>1653</v>
      </c>
      <c r="Z667" s="155" t="s">
        <v>5445</v>
      </c>
      <c r="AA667" s="156"/>
      <c r="AB667" s="156"/>
      <c r="AC667" s="156"/>
      <c r="AD667" s="156"/>
      <c r="AE667" s="156"/>
      <c r="AF667" s="156"/>
      <c r="AG667" s="156"/>
      <c r="AH667" s="156"/>
      <c r="AI667" s="156"/>
      <c r="AJ667" s="156"/>
      <c r="AK667" s="156"/>
      <c r="AL667" s="156"/>
      <c r="AM667" s="156"/>
      <c r="AN667" s="156"/>
      <c r="AO667" s="156"/>
      <c r="AP667" s="156"/>
      <c r="AQ667" s="156"/>
      <c r="AR667" s="156"/>
      <c r="AS667" s="140">
        <f t="shared" si="30"/>
        <v>1</v>
      </c>
      <c r="AT667" s="140">
        <f t="shared" si="31"/>
        <v>2</v>
      </c>
      <c r="AU667" s="156"/>
      <c r="AV667" s="140">
        <f t="shared" si="32"/>
        <v>0</v>
      </c>
      <c r="AW667" s="156"/>
      <c r="AX667" s="156"/>
    </row>
    <row r="668" s="209" customFormat="1" customHeight="1" spans="1:50">
      <c r="A668" s="199" t="s">
        <v>9744</v>
      </c>
      <c r="B668" s="199" t="s">
        <v>53</v>
      </c>
      <c r="C668" s="199" t="s">
        <v>9609</v>
      </c>
      <c r="D668" s="199" t="s">
        <v>1841</v>
      </c>
      <c r="E668" s="144" t="s">
        <v>9745</v>
      </c>
      <c r="F668" s="144" t="s">
        <v>9746</v>
      </c>
      <c r="G668" s="144" t="s">
        <v>9747</v>
      </c>
      <c r="H668" s="144" t="s">
        <v>9748</v>
      </c>
      <c r="I668" s="144" t="s">
        <v>9749</v>
      </c>
      <c r="J668" s="144" t="s">
        <v>9750</v>
      </c>
      <c r="K668" s="144" t="s">
        <v>7796</v>
      </c>
      <c r="L668" s="144" t="s">
        <v>9751</v>
      </c>
      <c r="M668" s="144" t="s">
        <v>9752</v>
      </c>
      <c r="N668" s="144" t="s">
        <v>9753</v>
      </c>
      <c r="O668" s="144" t="s">
        <v>9754</v>
      </c>
      <c r="P668" s="144" t="s">
        <v>9755</v>
      </c>
      <c r="Q668" s="144" t="s">
        <v>9756</v>
      </c>
      <c r="R668" s="144" t="s">
        <v>9757</v>
      </c>
      <c r="S668" s="144" t="s">
        <v>1425</v>
      </c>
      <c r="T668" s="144" t="s">
        <v>9758</v>
      </c>
      <c r="U668" s="144" t="s">
        <v>9759</v>
      </c>
      <c r="V668" s="144" t="s">
        <v>9760</v>
      </c>
      <c r="W668" s="143" t="s">
        <v>9528</v>
      </c>
      <c r="X668" s="144" t="s">
        <v>4182</v>
      </c>
      <c r="Y668" s="144" t="s">
        <v>9761</v>
      </c>
      <c r="Z668" s="144" t="s">
        <v>8050</v>
      </c>
      <c r="AA668" s="156"/>
      <c r="AB668" s="156"/>
      <c r="AC668" s="156"/>
      <c r="AD668" s="156"/>
      <c r="AE668" s="156"/>
      <c r="AF668" s="156"/>
      <c r="AG668" s="156"/>
      <c r="AH668" s="156"/>
      <c r="AI668" s="156"/>
      <c r="AJ668" s="156"/>
      <c r="AK668" s="156"/>
      <c r="AL668" s="156"/>
      <c r="AM668" s="156"/>
      <c r="AN668" s="156"/>
      <c r="AO668" s="156"/>
      <c r="AP668" s="156"/>
      <c r="AQ668" s="156"/>
      <c r="AR668" s="156"/>
      <c r="AS668" s="140">
        <f t="shared" si="30"/>
        <v>9</v>
      </c>
      <c r="AT668" s="140">
        <f t="shared" si="31"/>
        <v>11</v>
      </c>
      <c r="AU668" s="156"/>
      <c r="AV668" s="140">
        <f t="shared" si="32"/>
        <v>0.25</v>
      </c>
      <c r="AW668" s="156"/>
      <c r="AX668" s="156"/>
    </row>
    <row r="669" s="209" customFormat="1" customHeight="1" spans="1:50">
      <c r="A669" s="199" t="s">
        <v>9762</v>
      </c>
      <c r="B669" s="199" t="s">
        <v>53</v>
      </c>
      <c r="C669" s="199" t="s">
        <v>9763</v>
      </c>
      <c r="D669" s="199" t="s">
        <v>9764</v>
      </c>
      <c r="E669" s="144" t="s">
        <v>4643</v>
      </c>
      <c r="F669" s="143" t="s">
        <v>9330</v>
      </c>
      <c r="G669" s="144" t="s">
        <v>9765</v>
      </c>
      <c r="H669" s="144" t="s">
        <v>8728</v>
      </c>
      <c r="I669" s="237" t="s">
        <v>9766</v>
      </c>
      <c r="J669" s="144" t="s">
        <v>1427</v>
      </c>
      <c r="K669" s="143" t="s">
        <v>697</v>
      </c>
      <c r="L669" s="143" t="s">
        <v>4782</v>
      </c>
      <c r="M669" s="144" t="s">
        <v>4960</v>
      </c>
      <c r="N669" s="143" t="s">
        <v>3137</v>
      </c>
      <c r="O669" s="144" t="s">
        <v>7888</v>
      </c>
      <c r="P669" s="144" t="s">
        <v>6035</v>
      </c>
      <c r="Q669" s="144"/>
      <c r="R669" s="144"/>
      <c r="S669" s="144"/>
      <c r="T669" s="144"/>
      <c r="U669" s="144"/>
      <c r="V669" s="144"/>
      <c r="W669" s="144"/>
      <c r="X669" s="144"/>
      <c r="Y669" s="144"/>
      <c r="Z669" s="144"/>
      <c r="AA669" s="156"/>
      <c r="AB669" s="156"/>
      <c r="AC669" s="156"/>
      <c r="AD669" s="156"/>
      <c r="AE669" s="156"/>
      <c r="AF669" s="156"/>
      <c r="AG669" s="156"/>
      <c r="AH669" s="156"/>
      <c r="AI669" s="156"/>
      <c r="AJ669" s="156"/>
      <c r="AK669" s="156"/>
      <c r="AL669" s="156"/>
      <c r="AM669" s="156"/>
      <c r="AN669" s="156"/>
      <c r="AO669" s="156"/>
      <c r="AP669" s="156"/>
      <c r="AQ669" s="156"/>
      <c r="AR669" s="156"/>
      <c r="AS669" s="140">
        <f t="shared" si="30"/>
        <v>5</v>
      </c>
      <c r="AT669" s="140">
        <f t="shared" si="31"/>
        <v>8</v>
      </c>
      <c r="AU669" s="156"/>
      <c r="AV669" s="140">
        <f t="shared" si="32"/>
        <v>0.375</v>
      </c>
      <c r="AW669" s="156"/>
      <c r="AX669" s="156"/>
    </row>
    <row r="670" s="209" customFormat="1" customHeight="1" spans="1:50">
      <c r="A670" s="199" t="s">
        <v>9767</v>
      </c>
      <c r="B670" s="199" t="s">
        <v>53</v>
      </c>
      <c r="C670" s="199" t="s">
        <v>9763</v>
      </c>
      <c r="D670" s="199" t="s">
        <v>9768</v>
      </c>
      <c r="E670" s="143" t="s">
        <v>4552</v>
      </c>
      <c r="F670" s="144" t="s">
        <v>9769</v>
      </c>
      <c r="G670" s="144" t="s">
        <v>9770</v>
      </c>
      <c r="H670" s="144" t="s">
        <v>9771</v>
      </c>
      <c r="I670" s="143" t="s">
        <v>1904</v>
      </c>
      <c r="J670" s="144" t="s">
        <v>9772</v>
      </c>
      <c r="K670" s="144" t="s">
        <v>338</v>
      </c>
      <c r="L670" s="144" t="s">
        <v>9773</v>
      </c>
      <c r="M670" s="144" t="s">
        <v>9774</v>
      </c>
      <c r="N670" s="144" t="s">
        <v>9775</v>
      </c>
      <c r="O670" s="144" t="s">
        <v>9776</v>
      </c>
      <c r="P670" s="144" t="s">
        <v>9777</v>
      </c>
      <c r="Q670" s="144" t="s">
        <v>9778</v>
      </c>
      <c r="R670" s="144" t="s">
        <v>9779</v>
      </c>
      <c r="S670" s="144" t="s">
        <v>2034</v>
      </c>
      <c r="T670" s="144" t="s">
        <v>6904</v>
      </c>
      <c r="U670" s="144" t="s">
        <v>9780</v>
      </c>
      <c r="V670" s="144" t="s">
        <v>2137</v>
      </c>
      <c r="W670" s="144" t="s">
        <v>9781</v>
      </c>
      <c r="X670" s="144" t="s">
        <v>5009</v>
      </c>
      <c r="Y670" s="144" t="s">
        <v>9782</v>
      </c>
      <c r="Z670" s="144" t="s">
        <v>9783</v>
      </c>
      <c r="AA670" s="156"/>
      <c r="AB670" s="156"/>
      <c r="AC670" s="156"/>
      <c r="AD670" s="156"/>
      <c r="AE670" s="156"/>
      <c r="AF670" s="156"/>
      <c r="AG670" s="156"/>
      <c r="AH670" s="156"/>
      <c r="AI670" s="156"/>
      <c r="AJ670" s="156"/>
      <c r="AK670" s="156"/>
      <c r="AL670" s="156"/>
      <c r="AM670" s="156"/>
      <c r="AN670" s="156"/>
      <c r="AO670" s="156"/>
      <c r="AP670" s="156"/>
      <c r="AQ670" s="156"/>
      <c r="AR670" s="156"/>
      <c r="AS670" s="140">
        <f t="shared" si="30"/>
        <v>7</v>
      </c>
      <c r="AT670" s="140">
        <f t="shared" si="31"/>
        <v>11</v>
      </c>
      <c r="AU670" s="156"/>
      <c r="AV670" s="140">
        <f t="shared" si="32"/>
        <v>0.25</v>
      </c>
      <c r="AW670" s="156"/>
      <c r="AX670" s="156"/>
    </row>
    <row r="671" s="209" customFormat="1" customHeight="1" spans="1:50">
      <c r="A671" s="199" t="s">
        <v>9784</v>
      </c>
      <c r="B671" s="199" t="s">
        <v>53</v>
      </c>
      <c r="C671" s="199" t="s">
        <v>9763</v>
      </c>
      <c r="D671" s="199" t="s">
        <v>9785</v>
      </c>
      <c r="E671" s="143" t="s">
        <v>2243</v>
      </c>
      <c r="F671" s="144" t="s">
        <v>9786</v>
      </c>
      <c r="G671" s="144" t="s">
        <v>9787</v>
      </c>
      <c r="H671" s="144" t="s">
        <v>2819</v>
      </c>
      <c r="I671" s="144" t="s">
        <v>684</v>
      </c>
      <c r="J671" s="144" t="s">
        <v>1658</v>
      </c>
      <c r="K671" s="144" t="s">
        <v>4753</v>
      </c>
      <c r="L671" s="144" t="s">
        <v>9788</v>
      </c>
      <c r="M671" s="144" t="s">
        <v>9789</v>
      </c>
      <c r="N671" s="144" t="s">
        <v>9790</v>
      </c>
      <c r="O671" s="144" t="s">
        <v>3652</v>
      </c>
      <c r="P671" s="144" t="s">
        <v>2381</v>
      </c>
      <c r="Q671" s="144" t="s">
        <v>3819</v>
      </c>
      <c r="R671" s="144" t="s">
        <v>694</v>
      </c>
      <c r="S671" s="144" t="s">
        <v>317</v>
      </c>
      <c r="T671" s="143"/>
      <c r="U671" s="144" t="s">
        <v>1831</v>
      </c>
      <c r="V671" s="155" t="s">
        <v>159</v>
      </c>
      <c r="W671" s="237" t="s">
        <v>9791</v>
      </c>
      <c r="X671" s="144" t="s">
        <v>2457</v>
      </c>
      <c r="Y671" s="144" t="s">
        <v>2686</v>
      </c>
      <c r="Z671" s="141"/>
      <c r="AA671" s="156"/>
      <c r="AB671" s="156"/>
      <c r="AC671" s="156"/>
      <c r="AD671" s="156"/>
      <c r="AE671" s="156"/>
      <c r="AF671" s="156"/>
      <c r="AG671" s="156"/>
      <c r="AH671" s="156"/>
      <c r="AI671" s="156"/>
      <c r="AJ671" s="156"/>
      <c r="AK671" s="156"/>
      <c r="AL671" s="156"/>
      <c r="AM671" s="156"/>
      <c r="AN671" s="156"/>
      <c r="AO671" s="156"/>
      <c r="AP671" s="156"/>
      <c r="AQ671" s="156"/>
      <c r="AR671" s="156"/>
      <c r="AS671" s="140">
        <f t="shared" si="30"/>
        <v>2</v>
      </c>
      <c r="AT671" s="140">
        <f t="shared" si="31"/>
        <v>9</v>
      </c>
      <c r="AU671" s="156"/>
      <c r="AV671" s="140">
        <f t="shared" si="32"/>
        <v>0.125</v>
      </c>
      <c r="AW671" s="156"/>
      <c r="AX671" s="156"/>
    </row>
    <row r="672" s="209" customFormat="1" customHeight="1" spans="1:50">
      <c r="A672" s="199" t="s">
        <v>9792</v>
      </c>
      <c r="B672" s="199" t="s">
        <v>53</v>
      </c>
      <c r="C672" s="199" t="s">
        <v>9763</v>
      </c>
      <c r="D672" s="199" t="s">
        <v>9793</v>
      </c>
      <c r="E672" s="144" t="s">
        <v>9794</v>
      </c>
      <c r="F672" s="144" t="s">
        <v>9795</v>
      </c>
      <c r="G672" s="144" t="s">
        <v>9796</v>
      </c>
      <c r="H672" s="144" t="s">
        <v>9797</v>
      </c>
      <c r="I672" s="144" t="s">
        <v>9798</v>
      </c>
      <c r="J672" s="144" t="s">
        <v>9799</v>
      </c>
      <c r="K672" s="144" t="s">
        <v>9800</v>
      </c>
      <c r="L672" s="144" t="s">
        <v>9801</v>
      </c>
      <c r="M672" s="237" t="s">
        <v>9802</v>
      </c>
      <c r="N672" s="144" t="s">
        <v>8938</v>
      </c>
      <c r="O672" s="144" t="s">
        <v>9803</v>
      </c>
      <c r="P672" s="237" t="s">
        <v>9804</v>
      </c>
      <c r="Q672" s="144" t="s">
        <v>9805</v>
      </c>
      <c r="R672" s="144" t="s">
        <v>9806</v>
      </c>
      <c r="S672" s="144" t="s">
        <v>9807</v>
      </c>
      <c r="T672" s="237" t="s">
        <v>9808</v>
      </c>
      <c r="U672" s="144" t="s">
        <v>9809</v>
      </c>
      <c r="V672" s="144" t="s">
        <v>9810</v>
      </c>
      <c r="W672" s="144" t="s">
        <v>9811</v>
      </c>
      <c r="X672" s="144" t="s">
        <v>9812</v>
      </c>
      <c r="Y672" s="144" t="s">
        <v>9813</v>
      </c>
      <c r="Z672" s="155" t="s">
        <v>5393</v>
      </c>
      <c r="AA672" s="156"/>
      <c r="AB672" s="156"/>
      <c r="AC672" s="156"/>
      <c r="AD672" s="156"/>
      <c r="AE672" s="156"/>
      <c r="AF672" s="156"/>
      <c r="AG672" s="156"/>
      <c r="AH672" s="156"/>
      <c r="AI672" s="156"/>
      <c r="AJ672" s="156"/>
      <c r="AK672" s="156"/>
      <c r="AL672" s="156"/>
      <c r="AM672" s="156"/>
      <c r="AN672" s="156"/>
      <c r="AO672" s="156"/>
      <c r="AP672" s="156"/>
      <c r="AQ672" s="156"/>
      <c r="AR672" s="156"/>
      <c r="AS672" s="140">
        <f t="shared" si="30"/>
        <v>1</v>
      </c>
      <c r="AT672" s="140">
        <f t="shared" si="31"/>
        <v>10</v>
      </c>
      <c r="AU672" s="156"/>
      <c r="AV672" s="140">
        <f t="shared" si="32"/>
        <v>0.125</v>
      </c>
      <c r="AW672" s="156"/>
      <c r="AX672" s="156"/>
    </row>
    <row r="673" s="209" customFormat="1" customHeight="1" spans="1:50">
      <c r="A673" s="199" t="s">
        <v>9814</v>
      </c>
      <c r="B673" s="199" t="s">
        <v>53</v>
      </c>
      <c r="C673" s="199" t="s">
        <v>9763</v>
      </c>
      <c r="D673" s="199" t="s">
        <v>9815</v>
      </c>
      <c r="E673" s="237" t="s">
        <v>9816</v>
      </c>
      <c r="F673" s="143"/>
      <c r="G673" s="144" t="s">
        <v>9817</v>
      </c>
      <c r="H673" s="144" t="s">
        <v>784</v>
      </c>
      <c r="I673" s="144" t="s">
        <v>5615</v>
      </c>
      <c r="J673" s="144" t="s">
        <v>9818</v>
      </c>
      <c r="K673" s="144" t="s">
        <v>1079</v>
      </c>
      <c r="L673" s="144" t="s">
        <v>3867</v>
      </c>
      <c r="M673" s="144" t="s">
        <v>5565</v>
      </c>
      <c r="N673" s="144" t="s">
        <v>152</v>
      </c>
      <c r="O673" s="144" t="s">
        <v>7472</v>
      </c>
      <c r="P673" s="144" t="s">
        <v>9819</v>
      </c>
      <c r="Q673" s="144" t="s">
        <v>9820</v>
      </c>
      <c r="R673" s="144" t="s">
        <v>3783</v>
      </c>
      <c r="S673" s="144" t="s">
        <v>9821</v>
      </c>
      <c r="T673" s="144" t="s">
        <v>9822</v>
      </c>
      <c r="U673" s="143" t="s">
        <v>9823</v>
      </c>
      <c r="V673" s="144" t="s">
        <v>882</v>
      </c>
      <c r="W673" s="144" t="s">
        <v>9824</v>
      </c>
      <c r="X673" s="144" t="s">
        <v>9825</v>
      </c>
      <c r="Y673" s="144" t="s">
        <v>4837</v>
      </c>
      <c r="Z673" s="144" t="s">
        <v>489</v>
      </c>
      <c r="AA673" s="156"/>
      <c r="AB673" s="156"/>
      <c r="AC673" s="156"/>
      <c r="AD673" s="156"/>
      <c r="AE673" s="156"/>
      <c r="AF673" s="156"/>
      <c r="AG673" s="156"/>
      <c r="AH673" s="156"/>
      <c r="AI673" s="156"/>
      <c r="AJ673" s="156"/>
      <c r="AK673" s="156"/>
      <c r="AL673" s="156"/>
      <c r="AM673" s="156"/>
      <c r="AN673" s="156"/>
      <c r="AO673" s="156"/>
      <c r="AP673" s="156"/>
      <c r="AQ673" s="156"/>
      <c r="AR673" s="156"/>
      <c r="AS673" s="140">
        <f t="shared" si="30"/>
        <v>0</v>
      </c>
      <c r="AT673" s="140">
        <f t="shared" si="31"/>
        <v>0</v>
      </c>
      <c r="AU673" s="156"/>
      <c r="AV673" s="140">
        <f t="shared" si="32"/>
        <v>0</v>
      </c>
      <c r="AW673" s="156"/>
      <c r="AX673" s="156"/>
    </row>
    <row r="674" s="209" customFormat="1" customHeight="1" spans="1:50">
      <c r="A674" s="199" t="s">
        <v>9826</v>
      </c>
      <c r="B674" s="199" t="s">
        <v>53</v>
      </c>
      <c r="C674" s="199" t="s">
        <v>9763</v>
      </c>
      <c r="D674" s="199" t="s">
        <v>894</v>
      </c>
      <c r="E674" s="144"/>
      <c r="F674" s="144"/>
      <c r="G674" s="144"/>
      <c r="H674" s="144"/>
      <c r="I674" s="144"/>
      <c r="J674" s="144"/>
      <c r="K674" s="144"/>
      <c r="L674" s="144"/>
      <c r="M674" s="144"/>
      <c r="N674" s="144"/>
      <c r="O674" s="144"/>
      <c r="P674" s="143" t="s">
        <v>9827</v>
      </c>
      <c r="Q674" s="144" t="s">
        <v>5206</v>
      </c>
      <c r="R674" s="144" t="s">
        <v>3859</v>
      </c>
      <c r="S674" s="144" t="s">
        <v>438</v>
      </c>
      <c r="T674" s="144" t="s">
        <v>9828</v>
      </c>
      <c r="U674" s="144" t="s">
        <v>6385</v>
      </c>
      <c r="V674" s="144" t="s">
        <v>9829</v>
      </c>
      <c r="W674" s="143" t="s">
        <v>933</v>
      </c>
      <c r="X674" s="144" t="s">
        <v>9830</v>
      </c>
      <c r="Y674" s="144" t="s">
        <v>143</v>
      </c>
      <c r="Z674" s="155" t="s">
        <v>4630</v>
      </c>
      <c r="AA674" s="156"/>
      <c r="AB674" s="156"/>
      <c r="AC674" s="156"/>
      <c r="AD674" s="156"/>
      <c r="AE674" s="156"/>
      <c r="AF674" s="156"/>
      <c r="AG674" s="156"/>
      <c r="AH674" s="156"/>
      <c r="AI674" s="156"/>
      <c r="AJ674" s="156"/>
      <c r="AK674" s="156"/>
      <c r="AL674" s="156"/>
      <c r="AM674" s="156"/>
      <c r="AN674" s="156"/>
      <c r="AO674" s="156"/>
      <c r="AP674" s="156"/>
      <c r="AQ674" s="156"/>
      <c r="AR674" s="156"/>
      <c r="AS674" s="140">
        <f t="shared" si="30"/>
        <v>0</v>
      </c>
      <c r="AT674" s="140">
        <f t="shared" si="31"/>
        <v>0</v>
      </c>
      <c r="AU674" s="156"/>
      <c r="AV674" s="140">
        <f t="shared" si="32"/>
        <v>0</v>
      </c>
      <c r="AW674" s="156"/>
      <c r="AX674" s="156"/>
    </row>
    <row r="675" s="209" customFormat="1" customHeight="1" spans="1:50">
      <c r="A675" s="199" t="s">
        <v>9831</v>
      </c>
      <c r="B675" s="199" t="s">
        <v>53</v>
      </c>
      <c r="C675" s="199" t="s">
        <v>9763</v>
      </c>
      <c r="D675" s="199" t="s">
        <v>9832</v>
      </c>
      <c r="E675" s="144" t="s">
        <v>5013</v>
      </c>
      <c r="F675" s="143" t="s">
        <v>1384</v>
      </c>
      <c r="G675" s="144" t="s">
        <v>9833</v>
      </c>
      <c r="H675" s="144" t="s">
        <v>9834</v>
      </c>
      <c r="I675" s="144" t="s">
        <v>4854</v>
      </c>
      <c r="J675" s="144" t="s">
        <v>9835</v>
      </c>
      <c r="K675" s="144" t="s">
        <v>9836</v>
      </c>
      <c r="L675" s="144" t="s">
        <v>9837</v>
      </c>
      <c r="M675" s="144" t="s">
        <v>2869</v>
      </c>
      <c r="N675" s="144" t="s">
        <v>7740</v>
      </c>
      <c r="O675" s="144" t="s">
        <v>9838</v>
      </c>
      <c r="P675" s="144" t="s">
        <v>3018</v>
      </c>
      <c r="Q675" s="144" t="s">
        <v>9839</v>
      </c>
      <c r="R675" s="144" t="s">
        <v>9840</v>
      </c>
      <c r="S675" s="144" t="s">
        <v>2702</v>
      </c>
      <c r="T675" s="144" t="s">
        <v>9841</v>
      </c>
      <c r="U675" s="143" t="s">
        <v>1955</v>
      </c>
      <c r="V675" s="144" t="s">
        <v>3822</v>
      </c>
      <c r="W675" s="144" t="s">
        <v>9842</v>
      </c>
      <c r="X675" s="144" t="s">
        <v>9843</v>
      </c>
      <c r="Y675" s="144" t="s">
        <v>9844</v>
      </c>
      <c r="Z675" s="144" t="s">
        <v>9845</v>
      </c>
      <c r="AA675" s="156"/>
      <c r="AB675" s="156"/>
      <c r="AC675" s="156"/>
      <c r="AD675" s="156"/>
      <c r="AE675" s="156"/>
      <c r="AF675" s="156"/>
      <c r="AG675" s="156"/>
      <c r="AH675" s="156"/>
      <c r="AI675" s="156"/>
      <c r="AJ675" s="156"/>
      <c r="AK675" s="156"/>
      <c r="AL675" s="156"/>
      <c r="AM675" s="156"/>
      <c r="AN675" s="156"/>
      <c r="AO675" s="156"/>
      <c r="AP675" s="156"/>
      <c r="AQ675" s="156"/>
      <c r="AR675" s="156"/>
      <c r="AS675" s="140">
        <f t="shared" si="30"/>
        <v>12</v>
      </c>
      <c r="AT675" s="140">
        <f t="shared" si="31"/>
        <v>15</v>
      </c>
      <c r="AU675" s="156"/>
      <c r="AV675" s="140">
        <f t="shared" si="32"/>
        <v>0.625</v>
      </c>
      <c r="AW675" s="156"/>
      <c r="AX675" s="156"/>
    </row>
    <row r="676" s="209" customFormat="1" customHeight="1" spans="1:50">
      <c r="A676" s="199" t="s">
        <v>9846</v>
      </c>
      <c r="B676" s="199" t="s">
        <v>53</v>
      </c>
      <c r="C676" s="199" t="s">
        <v>9763</v>
      </c>
      <c r="D676" s="199" t="s">
        <v>9832</v>
      </c>
      <c r="E676" s="144" t="s">
        <v>9847</v>
      </c>
      <c r="F676" s="144" t="s">
        <v>9848</v>
      </c>
      <c r="G676" s="144" t="s">
        <v>4806</v>
      </c>
      <c r="H676" s="144" t="s">
        <v>9849</v>
      </c>
      <c r="I676" s="144" t="s">
        <v>2884</v>
      </c>
      <c r="J676" s="144" t="s">
        <v>9850</v>
      </c>
      <c r="K676" s="144" t="s">
        <v>9851</v>
      </c>
      <c r="L676" s="143" t="s">
        <v>3454</v>
      </c>
      <c r="M676" s="144" t="s">
        <v>9852</v>
      </c>
      <c r="N676" s="144" t="s">
        <v>9545</v>
      </c>
      <c r="O676" s="144" t="s">
        <v>7813</v>
      </c>
      <c r="P676" s="144" t="s">
        <v>9853</v>
      </c>
      <c r="Q676" s="144" t="s">
        <v>9854</v>
      </c>
      <c r="R676" s="144" t="s">
        <v>3630</v>
      </c>
      <c r="S676" s="144" t="s">
        <v>2461</v>
      </c>
      <c r="T676" s="144" t="s">
        <v>8680</v>
      </c>
      <c r="U676" s="144" t="s">
        <v>9855</v>
      </c>
      <c r="V676" s="144" t="s">
        <v>5085</v>
      </c>
      <c r="W676" s="144" t="s">
        <v>9856</v>
      </c>
      <c r="X676" s="144" t="s">
        <v>9447</v>
      </c>
      <c r="Y676" s="144" t="s">
        <v>9857</v>
      </c>
      <c r="Z676" s="155" t="s">
        <v>151</v>
      </c>
      <c r="AA676" s="156"/>
      <c r="AB676" s="156"/>
      <c r="AC676" s="156"/>
      <c r="AD676" s="156"/>
      <c r="AE676" s="156"/>
      <c r="AF676" s="156"/>
      <c r="AG676" s="156"/>
      <c r="AH676" s="156"/>
      <c r="AI676" s="156"/>
      <c r="AJ676" s="156"/>
      <c r="AK676" s="156"/>
      <c r="AL676" s="156"/>
      <c r="AM676" s="156"/>
      <c r="AN676" s="156"/>
      <c r="AO676" s="156"/>
      <c r="AP676" s="156"/>
      <c r="AQ676" s="156"/>
      <c r="AR676" s="156"/>
      <c r="AS676" s="140">
        <f t="shared" si="30"/>
        <v>13</v>
      </c>
      <c r="AT676" s="140">
        <f t="shared" si="31"/>
        <v>19</v>
      </c>
      <c r="AU676" s="156"/>
      <c r="AV676" s="140">
        <f t="shared" si="32"/>
        <v>1.25</v>
      </c>
      <c r="AW676" s="156"/>
      <c r="AX676" s="156"/>
    </row>
    <row r="677" s="209" customFormat="1" customHeight="1" spans="1:50">
      <c r="A677" s="199" t="s">
        <v>9858</v>
      </c>
      <c r="B677" s="199" t="s">
        <v>53</v>
      </c>
      <c r="C677" s="199" t="s">
        <v>9859</v>
      </c>
      <c r="D677" s="199" t="s">
        <v>9860</v>
      </c>
      <c r="E677" s="144"/>
      <c r="F677" s="144"/>
      <c r="G677" s="144"/>
      <c r="H677" s="144"/>
      <c r="I677" s="144"/>
      <c r="J677" s="144"/>
      <c r="K677" s="144"/>
      <c r="L677" s="144"/>
      <c r="M677" s="144"/>
      <c r="N677" s="155" t="s">
        <v>2850</v>
      </c>
      <c r="O677" s="144" t="s">
        <v>9861</v>
      </c>
      <c r="P677" s="144" t="s">
        <v>695</v>
      </c>
      <c r="Q677" s="144" t="s">
        <v>8660</v>
      </c>
      <c r="R677" s="144" t="s">
        <v>9862</v>
      </c>
      <c r="S677" s="144" t="s">
        <v>9863</v>
      </c>
      <c r="T677" s="144" t="s">
        <v>9864</v>
      </c>
      <c r="U677" s="144" t="s">
        <v>2406</v>
      </c>
      <c r="V677" s="144" t="s">
        <v>5951</v>
      </c>
      <c r="W677" s="144" t="s">
        <v>9865</v>
      </c>
      <c r="X677" s="144" t="s">
        <v>3652</v>
      </c>
      <c r="Y677" s="144" t="s">
        <v>4744</v>
      </c>
      <c r="Z677" s="143" t="s">
        <v>9866</v>
      </c>
      <c r="AA677" s="156"/>
      <c r="AB677" s="156"/>
      <c r="AC677" s="156"/>
      <c r="AD677" s="156"/>
      <c r="AE677" s="156"/>
      <c r="AF677" s="156"/>
      <c r="AG677" s="156"/>
      <c r="AH677" s="156"/>
      <c r="AI677" s="156"/>
      <c r="AJ677" s="156"/>
      <c r="AK677" s="156"/>
      <c r="AL677" s="156"/>
      <c r="AM677" s="156"/>
      <c r="AN677" s="156"/>
      <c r="AO677" s="156"/>
      <c r="AP677" s="156"/>
      <c r="AQ677" s="156"/>
      <c r="AR677" s="156"/>
      <c r="AS677" s="140">
        <f t="shared" si="30"/>
        <v>3</v>
      </c>
      <c r="AT677" s="140">
        <f t="shared" si="31"/>
        <v>4</v>
      </c>
      <c r="AU677" s="156"/>
      <c r="AV677" s="140">
        <f t="shared" si="32"/>
        <v>0.5</v>
      </c>
      <c r="AW677" s="156"/>
      <c r="AX677" s="156"/>
    </row>
    <row r="678" s="209" customFormat="1" customHeight="1" spans="1:50">
      <c r="A678" s="199" t="s">
        <v>9867</v>
      </c>
      <c r="B678" s="199" t="s">
        <v>53</v>
      </c>
      <c r="C678" s="199" t="s">
        <v>9859</v>
      </c>
      <c r="D678" s="199" t="s">
        <v>9868</v>
      </c>
      <c r="E678" s="144" t="s">
        <v>3919</v>
      </c>
      <c r="F678" s="237" t="s">
        <v>9869</v>
      </c>
      <c r="G678" s="144" t="s">
        <v>9870</v>
      </c>
      <c r="H678" s="237" t="s">
        <v>9871</v>
      </c>
      <c r="I678" s="142" t="s">
        <v>328</v>
      </c>
      <c r="J678" s="237" t="s">
        <v>9872</v>
      </c>
      <c r="K678" s="237" t="s">
        <v>9873</v>
      </c>
      <c r="L678" s="237" t="s">
        <v>9874</v>
      </c>
      <c r="M678" s="144" t="s">
        <v>7994</v>
      </c>
      <c r="N678" s="237" t="s">
        <v>9875</v>
      </c>
      <c r="O678" s="144" t="s">
        <v>9876</v>
      </c>
      <c r="P678" s="142" t="s">
        <v>9877</v>
      </c>
      <c r="Q678" s="144" t="s">
        <v>9878</v>
      </c>
      <c r="R678" s="144" t="s">
        <v>9879</v>
      </c>
      <c r="S678" s="237" t="s">
        <v>9880</v>
      </c>
      <c r="T678" s="144" t="s">
        <v>6339</v>
      </c>
      <c r="U678" s="144" t="s">
        <v>9881</v>
      </c>
      <c r="V678" s="237" t="s">
        <v>9882</v>
      </c>
      <c r="W678" s="237" t="s">
        <v>9883</v>
      </c>
      <c r="X678" s="144" t="s">
        <v>3602</v>
      </c>
      <c r="Y678" s="144" t="s">
        <v>2826</v>
      </c>
      <c r="Z678" s="143"/>
      <c r="AA678" s="156"/>
      <c r="AB678" s="156"/>
      <c r="AC678" s="156"/>
      <c r="AD678" s="156"/>
      <c r="AE678" s="156"/>
      <c r="AF678" s="156"/>
      <c r="AG678" s="156"/>
      <c r="AH678" s="156"/>
      <c r="AI678" s="156"/>
      <c r="AJ678" s="156"/>
      <c r="AK678" s="156"/>
      <c r="AL678" s="156"/>
      <c r="AM678" s="156"/>
      <c r="AN678" s="156"/>
      <c r="AO678" s="156"/>
      <c r="AP678" s="156"/>
      <c r="AQ678" s="156"/>
      <c r="AR678" s="156"/>
      <c r="AS678" s="140">
        <f t="shared" si="30"/>
        <v>3</v>
      </c>
      <c r="AT678" s="140">
        <f t="shared" si="31"/>
        <v>10</v>
      </c>
      <c r="AU678" s="156"/>
      <c r="AV678" s="140">
        <f t="shared" si="32"/>
        <v>0.125</v>
      </c>
      <c r="AW678" s="156"/>
      <c r="AX678" s="156"/>
    </row>
    <row r="679" s="209" customFormat="1" customHeight="1" spans="1:50">
      <c r="A679" s="199" t="s">
        <v>9884</v>
      </c>
      <c r="B679" s="199" t="s">
        <v>53</v>
      </c>
      <c r="C679" s="199" t="s">
        <v>9859</v>
      </c>
      <c r="D679" s="199" t="s">
        <v>9885</v>
      </c>
      <c r="E679" s="143" t="s">
        <v>2030</v>
      </c>
      <c r="F679" s="144" t="s">
        <v>9886</v>
      </c>
      <c r="G679" s="144" t="s">
        <v>9887</v>
      </c>
      <c r="H679" s="144" t="s">
        <v>9888</v>
      </c>
      <c r="I679" s="144" t="s">
        <v>9889</v>
      </c>
      <c r="J679" s="144" t="s">
        <v>9890</v>
      </c>
      <c r="K679" s="144" t="s">
        <v>2833</v>
      </c>
      <c r="L679" s="144" t="s">
        <v>9891</v>
      </c>
      <c r="M679" s="144" t="s">
        <v>9892</v>
      </c>
      <c r="N679" s="144" t="s">
        <v>9893</v>
      </c>
      <c r="O679" s="144" t="s">
        <v>9459</v>
      </c>
      <c r="P679" s="144" t="s">
        <v>7198</v>
      </c>
      <c r="Q679" s="144" t="s">
        <v>9894</v>
      </c>
      <c r="R679" s="144" t="s">
        <v>6906</v>
      </c>
      <c r="S679" s="144" t="s">
        <v>9895</v>
      </c>
      <c r="T679" s="144" t="s">
        <v>9896</v>
      </c>
      <c r="U679" s="144" t="s">
        <v>9897</v>
      </c>
      <c r="V679" s="144" t="s">
        <v>9898</v>
      </c>
      <c r="W679" s="144" t="s">
        <v>9899</v>
      </c>
      <c r="X679" s="144" t="s">
        <v>9900</v>
      </c>
      <c r="Y679" s="144" t="s">
        <v>9901</v>
      </c>
      <c r="Z679" s="144" t="s">
        <v>3734</v>
      </c>
      <c r="AA679" s="156"/>
      <c r="AB679" s="156"/>
      <c r="AC679" s="156"/>
      <c r="AD679" s="156"/>
      <c r="AE679" s="156"/>
      <c r="AF679" s="156"/>
      <c r="AG679" s="156"/>
      <c r="AH679" s="156"/>
      <c r="AI679" s="156"/>
      <c r="AJ679" s="156"/>
      <c r="AK679" s="156"/>
      <c r="AL679" s="156"/>
      <c r="AM679" s="156"/>
      <c r="AN679" s="156"/>
      <c r="AO679" s="156"/>
      <c r="AP679" s="156"/>
      <c r="AQ679" s="156"/>
      <c r="AR679" s="156"/>
      <c r="AS679" s="140">
        <f t="shared" si="30"/>
        <v>18</v>
      </c>
      <c r="AT679" s="140">
        <f t="shared" si="31"/>
        <v>19</v>
      </c>
      <c r="AU679" s="156"/>
      <c r="AV679" s="140">
        <f t="shared" si="32"/>
        <v>2.375</v>
      </c>
      <c r="AW679" s="156"/>
      <c r="AX679" s="156"/>
    </row>
    <row r="680" s="209" customFormat="1" customHeight="1" spans="1:50">
      <c r="A680" s="199" t="s">
        <v>9902</v>
      </c>
      <c r="B680" s="199" t="s">
        <v>53</v>
      </c>
      <c r="C680" s="199" t="s">
        <v>9859</v>
      </c>
      <c r="D680" s="199" t="s">
        <v>9903</v>
      </c>
      <c r="E680" s="144" t="s">
        <v>9904</v>
      </c>
      <c r="F680" s="143"/>
      <c r="G680" s="143" t="s">
        <v>5445</v>
      </c>
      <c r="H680" s="237" t="s">
        <v>9905</v>
      </c>
      <c r="I680" s="144" t="s">
        <v>3982</v>
      </c>
      <c r="J680" s="231">
        <v>0.384722222222222</v>
      </c>
      <c r="K680" s="144" t="s">
        <v>158</v>
      </c>
      <c r="L680" s="143"/>
      <c r="M680" s="143"/>
      <c r="N680" s="143"/>
      <c r="O680" s="144" t="s">
        <v>9907</v>
      </c>
      <c r="P680" s="238" t="s">
        <v>9908</v>
      </c>
      <c r="Q680" s="144" t="s">
        <v>9909</v>
      </c>
      <c r="R680" s="144" t="s">
        <v>9910</v>
      </c>
      <c r="S680" s="144" t="s">
        <v>4841</v>
      </c>
      <c r="T680" s="143"/>
      <c r="U680" s="237" t="s">
        <v>9911</v>
      </c>
      <c r="V680" s="237" t="s">
        <v>9913</v>
      </c>
      <c r="W680" s="237" t="s">
        <v>9914</v>
      </c>
      <c r="X680" s="144" t="s">
        <v>173</v>
      </c>
      <c r="Y680" s="144" t="s">
        <v>6633</v>
      </c>
      <c r="Z680" s="237" t="s">
        <v>9915</v>
      </c>
      <c r="AA680" s="156"/>
      <c r="AB680" s="156"/>
      <c r="AC680" s="156"/>
      <c r="AD680" s="156"/>
      <c r="AE680" s="156"/>
      <c r="AF680" s="156"/>
      <c r="AG680" s="156"/>
      <c r="AH680" s="156"/>
      <c r="AI680" s="156"/>
      <c r="AJ680" s="156"/>
      <c r="AK680" s="156"/>
      <c r="AL680" s="156"/>
      <c r="AM680" s="156"/>
      <c r="AN680" s="156"/>
      <c r="AO680" s="156"/>
      <c r="AP680" s="156"/>
      <c r="AQ680" s="156"/>
      <c r="AR680" s="156"/>
      <c r="AS680" s="140">
        <f t="shared" si="30"/>
        <v>1</v>
      </c>
      <c r="AT680" s="140">
        <f t="shared" si="31"/>
        <v>3</v>
      </c>
      <c r="AU680" s="156"/>
      <c r="AV680" s="140">
        <f t="shared" si="32"/>
        <v>0</v>
      </c>
      <c r="AW680" s="156"/>
      <c r="AX680" s="156"/>
    </row>
    <row r="681" s="209" customFormat="1" customHeight="1" spans="1:50">
      <c r="A681" s="199" t="s">
        <v>9916</v>
      </c>
      <c r="B681" s="199" t="s">
        <v>53</v>
      </c>
      <c r="C681" s="199" t="s">
        <v>9917</v>
      </c>
      <c r="D681" s="199" t="s">
        <v>9519</v>
      </c>
      <c r="E681" s="144" t="s">
        <v>9918</v>
      </c>
      <c r="F681" s="144" t="s">
        <v>9919</v>
      </c>
      <c r="G681" s="144" t="s">
        <v>9521</v>
      </c>
      <c r="H681" s="144" t="s">
        <v>9522</v>
      </c>
      <c r="I681" s="144" t="s">
        <v>3440</v>
      </c>
      <c r="J681" s="155" t="s">
        <v>3999</v>
      </c>
      <c r="K681" s="155" t="s">
        <v>64</v>
      </c>
      <c r="L681" s="141"/>
      <c r="M681" s="141"/>
      <c r="N681" s="141"/>
      <c r="O681" s="141"/>
      <c r="P681" s="141"/>
      <c r="Q681" s="141"/>
      <c r="R681" s="141"/>
      <c r="S681" s="141"/>
      <c r="T681" s="141"/>
      <c r="U681" s="141"/>
      <c r="V681" s="141"/>
      <c r="W681" s="141"/>
      <c r="X681" s="141"/>
      <c r="Y681" s="141"/>
      <c r="Z681" s="141"/>
      <c r="AA681" s="156"/>
      <c r="AB681" s="156"/>
      <c r="AC681" s="156"/>
      <c r="AD681" s="156"/>
      <c r="AE681" s="156"/>
      <c r="AF681" s="156"/>
      <c r="AG681" s="156"/>
      <c r="AH681" s="156"/>
      <c r="AI681" s="156"/>
      <c r="AJ681" s="156"/>
      <c r="AK681" s="156"/>
      <c r="AL681" s="156"/>
      <c r="AM681" s="156"/>
      <c r="AN681" s="156"/>
      <c r="AO681" s="156"/>
      <c r="AP681" s="156"/>
      <c r="AQ681" s="156"/>
      <c r="AR681" s="156"/>
      <c r="AS681" s="140">
        <f t="shared" si="30"/>
        <v>4</v>
      </c>
      <c r="AT681" s="140">
        <f t="shared" si="31"/>
        <v>5</v>
      </c>
      <c r="AU681" s="156"/>
      <c r="AV681" s="140">
        <f t="shared" si="32"/>
        <v>0</v>
      </c>
      <c r="AW681" s="156"/>
      <c r="AX681" s="156"/>
    </row>
    <row r="682" s="209" customFormat="1" customHeight="1" spans="1:50">
      <c r="A682" s="199" t="s">
        <v>9920</v>
      </c>
      <c r="B682" s="233" t="str">
        <f>VLOOKUP(A682,[1]Sheet1!$A:$B,2,0)</f>
        <v>上海嵩恒网络科技股份有限公司</v>
      </c>
      <c r="C682" s="233" t="str">
        <f>VLOOKUP(A682,[1]Sheet1!$A:$C,3,0)</f>
        <v>总编室</v>
      </c>
      <c r="D682" s="233" t="str">
        <f>VLOOKUP(A682,[1]Sheet1!$A:$F,6,0)</f>
        <v>评论员</v>
      </c>
      <c r="E682" s="234"/>
      <c r="F682" s="234"/>
      <c r="G682" s="234"/>
      <c r="H682" s="234"/>
      <c r="I682" s="234"/>
      <c r="J682" s="234"/>
      <c r="K682" s="234"/>
      <c r="L682" s="234"/>
      <c r="M682" s="234"/>
      <c r="N682" s="234"/>
      <c r="O682" s="234"/>
      <c r="P682" s="234"/>
      <c r="Q682" s="234"/>
      <c r="R682" s="234"/>
      <c r="S682" s="234"/>
      <c r="T682" s="234"/>
      <c r="U682" s="234"/>
      <c r="V682" s="234"/>
      <c r="W682" s="234"/>
      <c r="X682" s="234"/>
      <c r="Y682" s="234"/>
      <c r="Z682" s="234"/>
      <c r="AA682" s="156"/>
      <c r="AB682" s="156"/>
      <c r="AC682" s="156"/>
      <c r="AD682" s="156"/>
      <c r="AE682" s="156"/>
      <c r="AF682" s="156"/>
      <c r="AG682" s="156"/>
      <c r="AH682" s="156"/>
      <c r="AI682" s="156"/>
      <c r="AJ682" s="156"/>
      <c r="AK682" s="156"/>
      <c r="AL682" s="156"/>
      <c r="AM682" s="156"/>
      <c r="AN682" s="156"/>
      <c r="AO682" s="156"/>
      <c r="AP682" s="156"/>
      <c r="AQ682" s="156"/>
      <c r="AR682" s="156"/>
      <c r="AS682" s="140">
        <f t="shared" si="30"/>
        <v>0</v>
      </c>
      <c r="AT682" s="140">
        <f t="shared" si="31"/>
        <v>0</v>
      </c>
      <c r="AU682" s="156"/>
      <c r="AV682" s="140">
        <f t="shared" si="32"/>
        <v>0</v>
      </c>
      <c r="AW682" s="156"/>
      <c r="AX682" s="156"/>
    </row>
    <row r="683" s="209" customFormat="1" customHeight="1" spans="1:50">
      <c r="A683" s="199" t="s">
        <v>9921</v>
      </c>
      <c r="B683" s="199" t="s">
        <v>53</v>
      </c>
      <c r="C683" s="199" t="s">
        <v>9922</v>
      </c>
      <c r="D683" s="199" t="s">
        <v>9923</v>
      </c>
      <c r="E683" s="144"/>
      <c r="F683" s="144"/>
      <c r="G683" s="144"/>
      <c r="H683" s="141"/>
      <c r="I683" s="141"/>
      <c r="J683" s="141"/>
      <c r="K683" s="141"/>
      <c r="L683" s="141"/>
      <c r="M683" s="141"/>
      <c r="N683" s="141"/>
      <c r="O683" s="141"/>
      <c r="P683" s="141"/>
      <c r="Q683" s="141"/>
      <c r="R683" s="141"/>
      <c r="S683" s="141"/>
      <c r="T683" s="141"/>
      <c r="U683" s="141"/>
      <c r="V683" s="141"/>
      <c r="W683" s="141"/>
      <c r="X683" s="141"/>
      <c r="Y683" s="141"/>
      <c r="Z683" s="141"/>
      <c r="AA683" s="156"/>
      <c r="AB683" s="156"/>
      <c r="AC683" s="156"/>
      <c r="AD683" s="156"/>
      <c r="AE683" s="156"/>
      <c r="AF683" s="156"/>
      <c r="AG683" s="156"/>
      <c r="AH683" s="156"/>
      <c r="AI683" s="156"/>
      <c r="AJ683" s="156"/>
      <c r="AK683" s="156"/>
      <c r="AL683" s="156"/>
      <c r="AM683" s="156"/>
      <c r="AN683" s="156"/>
      <c r="AO683" s="156"/>
      <c r="AP683" s="156"/>
      <c r="AQ683" s="156"/>
      <c r="AR683" s="156"/>
      <c r="AS683" s="140">
        <f t="shared" si="30"/>
        <v>0</v>
      </c>
      <c r="AT683" s="140">
        <f t="shared" si="31"/>
        <v>0</v>
      </c>
      <c r="AU683" s="156"/>
      <c r="AV683" s="140">
        <f t="shared" si="32"/>
        <v>0</v>
      </c>
      <c r="AW683" s="156"/>
      <c r="AX683" s="156"/>
    </row>
    <row r="684" s="209" customFormat="1" customHeight="1" spans="1:50">
      <c r="A684" s="199" t="s">
        <v>9924</v>
      </c>
      <c r="B684" s="199" t="s">
        <v>53</v>
      </c>
      <c r="C684" s="199" t="s">
        <v>9922</v>
      </c>
      <c r="D684" s="199" t="s">
        <v>9925</v>
      </c>
      <c r="E684" s="144"/>
      <c r="F684" s="144"/>
      <c r="G684" s="144"/>
      <c r="H684" s="141"/>
      <c r="I684" s="141"/>
      <c r="J684" s="141"/>
      <c r="K684" s="141"/>
      <c r="L684" s="141"/>
      <c r="M684" s="141"/>
      <c r="N684" s="141"/>
      <c r="O684" s="141"/>
      <c r="P684" s="141"/>
      <c r="Q684" s="141"/>
      <c r="R684" s="141"/>
      <c r="S684" s="141"/>
      <c r="T684" s="141"/>
      <c r="U684" s="141"/>
      <c r="V684" s="141"/>
      <c r="W684" s="141"/>
      <c r="X684" s="141"/>
      <c r="Y684" s="141"/>
      <c r="Z684" s="141"/>
      <c r="AA684" s="156"/>
      <c r="AB684" s="156"/>
      <c r="AC684" s="156"/>
      <c r="AD684" s="156"/>
      <c r="AE684" s="156"/>
      <c r="AF684" s="156"/>
      <c r="AG684" s="156"/>
      <c r="AH684" s="156"/>
      <c r="AI684" s="156"/>
      <c r="AJ684" s="156"/>
      <c r="AK684" s="156"/>
      <c r="AL684" s="156"/>
      <c r="AM684" s="156"/>
      <c r="AN684" s="156"/>
      <c r="AO684" s="156"/>
      <c r="AP684" s="156"/>
      <c r="AQ684" s="156"/>
      <c r="AR684" s="156"/>
      <c r="AS684" s="140">
        <f t="shared" si="30"/>
        <v>0</v>
      </c>
      <c r="AT684" s="140">
        <f t="shared" si="31"/>
        <v>0</v>
      </c>
      <c r="AU684" s="156"/>
      <c r="AV684" s="140">
        <f t="shared" si="32"/>
        <v>0</v>
      </c>
      <c r="AW684" s="156"/>
      <c r="AX684" s="156"/>
    </row>
    <row r="685" s="209" customFormat="1" customHeight="1" spans="1:50">
      <c r="A685" s="199" t="s">
        <v>9926</v>
      </c>
      <c r="B685" s="233" t="str">
        <f>VLOOKUP(A685,[1]Sheet1!$A:$B,2,0)</f>
        <v>上海嵩恒网络科技股份有限公司</v>
      </c>
      <c r="C685" s="233" t="str">
        <f>VLOOKUP(A685,[1]Sheet1!$A:$C,3,0)</f>
        <v>总编室</v>
      </c>
      <c r="D685" s="233" t="str">
        <f>VLOOKUP(A685,[1]Sheet1!$A:$F,6,0)</f>
        <v>资深编辑</v>
      </c>
      <c r="E685" s="234"/>
      <c r="F685" s="234"/>
      <c r="G685" s="234"/>
      <c r="H685" s="234"/>
      <c r="I685" s="234"/>
      <c r="J685" s="234"/>
      <c r="K685" s="234"/>
      <c r="L685" s="234"/>
      <c r="M685" s="234"/>
      <c r="N685" s="234"/>
      <c r="O685" s="234"/>
      <c r="P685" s="234"/>
      <c r="Q685" s="234"/>
      <c r="R685" s="234"/>
      <c r="S685" s="234"/>
      <c r="T685" s="234"/>
      <c r="U685" s="234"/>
      <c r="V685" s="234"/>
      <c r="W685" s="234"/>
      <c r="X685" s="234"/>
      <c r="Y685" s="234"/>
      <c r="Z685" s="234"/>
      <c r="AA685" s="156"/>
      <c r="AB685" s="156"/>
      <c r="AC685" s="156"/>
      <c r="AD685" s="156"/>
      <c r="AE685" s="156"/>
      <c r="AF685" s="156"/>
      <c r="AG685" s="156"/>
      <c r="AH685" s="156"/>
      <c r="AI685" s="156"/>
      <c r="AJ685" s="156"/>
      <c r="AK685" s="156"/>
      <c r="AL685" s="156"/>
      <c r="AM685" s="156"/>
      <c r="AN685" s="156"/>
      <c r="AO685" s="156"/>
      <c r="AP685" s="156"/>
      <c r="AQ685" s="156"/>
      <c r="AR685" s="156"/>
      <c r="AS685" s="140">
        <f t="shared" si="30"/>
        <v>0</v>
      </c>
      <c r="AT685" s="140">
        <f t="shared" si="31"/>
        <v>0</v>
      </c>
      <c r="AU685" s="156"/>
      <c r="AV685" s="140">
        <f t="shared" si="32"/>
        <v>0</v>
      </c>
      <c r="AW685" s="156"/>
      <c r="AX685" s="156"/>
    </row>
    <row r="686" s="209" customFormat="1" customHeight="1" spans="1:50">
      <c r="A686" s="199" t="s">
        <v>9927</v>
      </c>
      <c r="B686" s="199" t="s">
        <v>53</v>
      </c>
      <c r="C686" s="199" t="s">
        <v>9922</v>
      </c>
      <c r="D686" s="199" t="s">
        <v>9928</v>
      </c>
      <c r="E686" s="144"/>
      <c r="F686" s="144"/>
      <c r="G686" s="144"/>
      <c r="H686" s="141"/>
      <c r="I686" s="141"/>
      <c r="J686" s="141"/>
      <c r="K686" s="141"/>
      <c r="L686" s="141"/>
      <c r="M686" s="141"/>
      <c r="N686" s="141"/>
      <c r="O686" s="141"/>
      <c r="P686" s="141"/>
      <c r="Q686" s="141"/>
      <c r="R686" s="141"/>
      <c r="S686" s="141"/>
      <c r="T686" s="141"/>
      <c r="U686" s="141"/>
      <c r="V686" s="141"/>
      <c r="W686" s="141"/>
      <c r="X686" s="141"/>
      <c r="Y686" s="141"/>
      <c r="Z686" s="141"/>
      <c r="AA686" s="156"/>
      <c r="AB686" s="156"/>
      <c r="AC686" s="156"/>
      <c r="AD686" s="156"/>
      <c r="AE686" s="156"/>
      <c r="AF686" s="156"/>
      <c r="AG686" s="156"/>
      <c r="AH686" s="156"/>
      <c r="AI686" s="156"/>
      <c r="AJ686" s="156"/>
      <c r="AK686" s="156"/>
      <c r="AL686" s="156"/>
      <c r="AM686" s="156"/>
      <c r="AN686" s="156"/>
      <c r="AO686" s="156"/>
      <c r="AP686" s="156"/>
      <c r="AQ686" s="156"/>
      <c r="AR686" s="156"/>
      <c r="AS686" s="140">
        <f t="shared" si="30"/>
        <v>0</v>
      </c>
      <c r="AT686" s="140">
        <f t="shared" si="31"/>
        <v>0</v>
      </c>
      <c r="AU686" s="156"/>
      <c r="AV686" s="140">
        <f t="shared" si="32"/>
        <v>0</v>
      </c>
      <c r="AW686" s="156"/>
      <c r="AX686" s="156"/>
    </row>
    <row r="687" s="209" customFormat="1" customHeight="1" spans="1:50">
      <c r="A687" s="199" t="s">
        <v>9929</v>
      </c>
      <c r="B687" s="199" t="s">
        <v>53</v>
      </c>
      <c r="C687" s="199" t="s">
        <v>9922</v>
      </c>
      <c r="D687" s="199" t="s">
        <v>9930</v>
      </c>
      <c r="E687" s="144"/>
      <c r="F687" s="144"/>
      <c r="G687" s="144"/>
      <c r="H687" s="141"/>
      <c r="I687" s="141"/>
      <c r="J687" s="141"/>
      <c r="K687" s="141"/>
      <c r="L687" s="141"/>
      <c r="M687" s="141"/>
      <c r="N687" s="141"/>
      <c r="O687" s="141"/>
      <c r="P687" s="141"/>
      <c r="Q687" s="141"/>
      <c r="R687" s="141"/>
      <c r="S687" s="141"/>
      <c r="T687" s="141"/>
      <c r="U687" s="141"/>
      <c r="V687" s="141"/>
      <c r="W687" s="141"/>
      <c r="X687" s="141"/>
      <c r="Y687" s="141"/>
      <c r="Z687" s="141"/>
      <c r="AA687" s="156"/>
      <c r="AB687" s="156"/>
      <c r="AC687" s="156"/>
      <c r="AD687" s="156"/>
      <c r="AE687" s="156"/>
      <c r="AF687" s="156"/>
      <c r="AG687" s="156"/>
      <c r="AH687" s="156"/>
      <c r="AI687" s="156"/>
      <c r="AJ687" s="156"/>
      <c r="AK687" s="156"/>
      <c r="AL687" s="156"/>
      <c r="AM687" s="156"/>
      <c r="AN687" s="156"/>
      <c r="AO687" s="156"/>
      <c r="AP687" s="156"/>
      <c r="AQ687" s="156"/>
      <c r="AR687" s="156"/>
      <c r="AS687" s="140">
        <f t="shared" si="30"/>
        <v>0</v>
      </c>
      <c r="AT687" s="140">
        <f t="shared" si="31"/>
        <v>0</v>
      </c>
      <c r="AU687" s="156"/>
      <c r="AV687" s="140">
        <f t="shared" si="32"/>
        <v>0</v>
      </c>
      <c r="AW687" s="156"/>
      <c r="AX687" s="156"/>
    </row>
    <row r="688" s="209" customFormat="1" customHeight="1" spans="1:50">
      <c r="A688" s="199" t="s">
        <v>9931</v>
      </c>
      <c r="B688" s="199" t="s">
        <v>53</v>
      </c>
      <c r="C688" s="199" t="s">
        <v>9922</v>
      </c>
      <c r="D688" s="199" t="s">
        <v>9925</v>
      </c>
      <c r="E688" s="144"/>
      <c r="F688" s="144"/>
      <c r="G688" s="144"/>
      <c r="H688" s="141"/>
      <c r="I688" s="141"/>
      <c r="J688" s="141"/>
      <c r="K688" s="141"/>
      <c r="L688" s="141"/>
      <c r="M688" s="141"/>
      <c r="N688" s="141"/>
      <c r="O688" s="141"/>
      <c r="P688" s="141"/>
      <c r="Q688" s="141"/>
      <c r="R688" s="141"/>
      <c r="S688" s="141"/>
      <c r="T688" s="141"/>
      <c r="U688" s="141"/>
      <c r="V688" s="141"/>
      <c r="W688" s="141"/>
      <c r="X688" s="141"/>
      <c r="Y688" s="141"/>
      <c r="Z688" s="141"/>
      <c r="AA688" s="156"/>
      <c r="AB688" s="156"/>
      <c r="AC688" s="156"/>
      <c r="AD688" s="156"/>
      <c r="AE688" s="156"/>
      <c r="AF688" s="156"/>
      <c r="AG688" s="156"/>
      <c r="AH688" s="156"/>
      <c r="AI688" s="156"/>
      <c r="AJ688" s="156"/>
      <c r="AK688" s="156"/>
      <c r="AL688" s="156"/>
      <c r="AM688" s="156"/>
      <c r="AN688" s="156"/>
      <c r="AO688" s="156"/>
      <c r="AP688" s="156"/>
      <c r="AQ688" s="156"/>
      <c r="AR688" s="156"/>
      <c r="AS688" s="140">
        <f t="shared" si="30"/>
        <v>0</v>
      </c>
      <c r="AT688" s="140">
        <f t="shared" si="31"/>
        <v>0</v>
      </c>
      <c r="AU688" s="156"/>
      <c r="AV688" s="140">
        <f t="shared" si="32"/>
        <v>0</v>
      </c>
      <c r="AW688" s="156"/>
      <c r="AX688" s="156"/>
    </row>
    <row r="689" s="209" customFormat="1" customHeight="1" spans="1:50">
      <c r="A689" s="199" t="s">
        <v>9932</v>
      </c>
      <c r="B689" s="199" t="s">
        <v>53</v>
      </c>
      <c r="C689" s="199" t="s">
        <v>9922</v>
      </c>
      <c r="D689" s="199" t="s">
        <v>9933</v>
      </c>
      <c r="E689" s="144"/>
      <c r="F689" s="144"/>
      <c r="G689" s="144"/>
      <c r="H689" s="141"/>
      <c r="I689" s="141"/>
      <c r="J689" s="141"/>
      <c r="K689" s="141"/>
      <c r="L689" s="141"/>
      <c r="M689" s="141"/>
      <c r="N689" s="141"/>
      <c r="O689" s="141"/>
      <c r="P689" s="141"/>
      <c r="Q689" s="141"/>
      <c r="R689" s="141"/>
      <c r="S689" s="141"/>
      <c r="T689" s="141"/>
      <c r="U689" s="141"/>
      <c r="V689" s="141"/>
      <c r="W689" s="141"/>
      <c r="X689" s="141"/>
      <c r="Y689" s="141"/>
      <c r="Z689" s="141"/>
      <c r="AA689" s="156"/>
      <c r="AB689" s="156"/>
      <c r="AC689" s="156"/>
      <c r="AD689" s="156"/>
      <c r="AE689" s="156"/>
      <c r="AF689" s="156"/>
      <c r="AG689" s="156"/>
      <c r="AH689" s="156"/>
      <c r="AI689" s="156"/>
      <c r="AJ689" s="156"/>
      <c r="AK689" s="156"/>
      <c r="AL689" s="156"/>
      <c r="AM689" s="156"/>
      <c r="AN689" s="156"/>
      <c r="AO689" s="156"/>
      <c r="AP689" s="156"/>
      <c r="AQ689" s="156"/>
      <c r="AR689" s="156"/>
      <c r="AS689" s="140">
        <f t="shared" si="30"/>
        <v>0</v>
      </c>
      <c r="AT689" s="140">
        <f t="shared" si="31"/>
        <v>0</v>
      </c>
      <c r="AU689" s="156"/>
      <c r="AV689" s="140">
        <f t="shared" si="32"/>
        <v>0</v>
      </c>
      <c r="AW689" s="156"/>
      <c r="AX689" s="156"/>
    </row>
    <row r="690" s="209" customFormat="1" customHeight="1" spans="1:50">
      <c r="A690" s="199" t="s">
        <v>9934</v>
      </c>
      <c r="B690" s="199" t="s">
        <v>53</v>
      </c>
      <c r="C690" s="199" t="s">
        <v>9935</v>
      </c>
      <c r="D690" s="199" t="s">
        <v>853</v>
      </c>
      <c r="E690" s="144"/>
      <c r="F690" s="144"/>
      <c r="G690" s="144"/>
      <c r="H690" s="141"/>
      <c r="I690" s="141"/>
      <c r="J690" s="141"/>
      <c r="K690" s="141"/>
      <c r="L690" s="141"/>
      <c r="M690" s="141"/>
      <c r="N690" s="141"/>
      <c r="O690" s="141"/>
      <c r="P690" s="141"/>
      <c r="Q690" s="141"/>
      <c r="R690" s="141"/>
      <c r="S690" s="141"/>
      <c r="T690" s="141"/>
      <c r="U690" s="141"/>
      <c r="V690" s="141"/>
      <c r="W690" s="141"/>
      <c r="X690" s="141"/>
      <c r="Y690" s="141"/>
      <c r="Z690" s="141"/>
      <c r="AA690" s="156"/>
      <c r="AB690" s="156"/>
      <c r="AC690" s="156"/>
      <c r="AD690" s="156"/>
      <c r="AE690" s="156"/>
      <c r="AF690" s="156"/>
      <c r="AG690" s="156"/>
      <c r="AH690" s="156"/>
      <c r="AI690" s="156"/>
      <c r="AJ690" s="156"/>
      <c r="AK690" s="156"/>
      <c r="AL690" s="156"/>
      <c r="AM690" s="156"/>
      <c r="AN690" s="156"/>
      <c r="AO690" s="156"/>
      <c r="AP690" s="156"/>
      <c r="AQ690" s="156"/>
      <c r="AR690" s="156"/>
      <c r="AS690" s="140">
        <f t="shared" si="30"/>
        <v>0</v>
      </c>
      <c r="AT690" s="140">
        <f t="shared" si="31"/>
        <v>0</v>
      </c>
      <c r="AU690" s="156"/>
      <c r="AV690" s="140">
        <f t="shared" si="32"/>
        <v>0</v>
      </c>
      <c r="AW690" s="156"/>
      <c r="AX690" s="156"/>
    </row>
    <row r="691" s="209" customFormat="1" customHeight="1" spans="1:50">
      <c r="A691" s="199" t="s">
        <v>9936</v>
      </c>
      <c r="B691" s="199" t="s">
        <v>53</v>
      </c>
      <c r="C691" s="199" t="s">
        <v>9935</v>
      </c>
      <c r="D691" s="199" t="s">
        <v>9937</v>
      </c>
      <c r="E691" s="144"/>
      <c r="F691" s="144"/>
      <c r="G691" s="144"/>
      <c r="H691" s="141"/>
      <c r="I691" s="141"/>
      <c r="J691" s="141"/>
      <c r="K691" s="141"/>
      <c r="L691" s="141"/>
      <c r="M691" s="141"/>
      <c r="N691" s="141"/>
      <c r="O691" s="141"/>
      <c r="P691" s="141"/>
      <c r="Q691" s="141"/>
      <c r="R691" s="141"/>
      <c r="S691" s="141"/>
      <c r="T691" s="141"/>
      <c r="U691" s="141"/>
      <c r="V691" s="141"/>
      <c r="W691" s="141"/>
      <c r="X691" s="141"/>
      <c r="Y691" s="141"/>
      <c r="Z691" s="141"/>
      <c r="AA691" s="156"/>
      <c r="AB691" s="156"/>
      <c r="AC691" s="156"/>
      <c r="AD691" s="156"/>
      <c r="AE691" s="156"/>
      <c r="AF691" s="156"/>
      <c r="AG691" s="156"/>
      <c r="AH691" s="156"/>
      <c r="AI691" s="156"/>
      <c r="AJ691" s="156"/>
      <c r="AK691" s="156"/>
      <c r="AL691" s="156"/>
      <c r="AM691" s="156"/>
      <c r="AN691" s="156"/>
      <c r="AO691" s="156"/>
      <c r="AP691" s="156"/>
      <c r="AQ691" s="156"/>
      <c r="AR691" s="156"/>
      <c r="AS691" s="140">
        <f t="shared" si="30"/>
        <v>0</v>
      </c>
      <c r="AT691" s="140">
        <f t="shared" si="31"/>
        <v>0</v>
      </c>
      <c r="AU691" s="156"/>
      <c r="AV691" s="140">
        <f t="shared" si="32"/>
        <v>0</v>
      </c>
      <c r="AW691" s="156"/>
      <c r="AX691" s="156"/>
    </row>
    <row r="692" s="209" customFormat="1" customHeight="1" spans="1:50">
      <c r="A692" s="199" t="s">
        <v>9938</v>
      </c>
      <c r="B692" s="199" t="s">
        <v>53</v>
      </c>
      <c r="C692" s="199" t="s">
        <v>9935</v>
      </c>
      <c r="D692" s="199" t="s">
        <v>9939</v>
      </c>
      <c r="E692" s="144"/>
      <c r="F692" s="144"/>
      <c r="G692" s="144"/>
      <c r="H692" s="141"/>
      <c r="I692" s="141"/>
      <c r="J692" s="141"/>
      <c r="K692" s="141"/>
      <c r="L692" s="141"/>
      <c r="M692" s="141"/>
      <c r="N692" s="141"/>
      <c r="O692" s="141"/>
      <c r="P692" s="141"/>
      <c r="Q692" s="141"/>
      <c r="R692" s="141"/>
      <c r="S692" s="141"/>
      <c r="T692" s="141"/>
      <c r="U692" s="141"/>
      <c r="V692" s="141"/>
      <c r="W692" s="141"/>
      <c r="X692" s="141"/>
      <c r="Y692" s="141"/>
      <c r="Z692" s="141"/>
      <c r="AA692" s="156"/>
      <c r="AB692" s="156"/>
      <c r="AC692" s="156"/>
      <c r="AD692" s="156"/>
      <c r="AE692" s="156"/>
      <c r="AF692" s="156"/>
      <c r="AG692" s="156"/>
      <c r="AH692" s="156"/>
      <c r="AI692" s="156"/>
      <c r="AJ692" s="156"/>
      <c r="AK692" s="156"/>
      <c r="AL692" s="156"/>
      <c r="AM692" s="156"/>
      <c r="AN692" s="156"/>
      <c r="AO692" s="156"/>
      <c r="AP692" s="156"/>
      <c r="AQ692" s="156"/>
      <c r="AR692" s="156"/>
      <c r="AS692" s="140">
        <f t="shared" si="30"/>
        <v>0</v>
      </c>
      <c r="AT692" s="140">
        <f t="shared" si="31"/>
        <v>0</v>
      </c>
      <c r="AU692" s="156"/>
      <c r="AV692" s="140">
        <f t="shared" si="32"/>
        <v>0</v>
      </c>
      <c r="AW692" s="156"/>
      <c r="AX692" s="156"/>
    </row>
    <row r="693" s="209" customFormat="1" customHeight="1" spans="1:50">
      <c r="A693" s="199" t="s">
        <v>9940</v>
      </c>
      <c r="B693" s="199" t="s">
        <v>53</v>
      </c>
      <c r="C693" s="199" t="s">
        <v>9935</v>
      </c>
      <c r="D693" s="199" t="s">
        <v>853</v>
      </c>
      <c r="E693" s="144"/>
      <c r="F693" s="144"/>
      <c r="G693" s="144"/>
      <c r="H693" s="141"/>
      <c r="I693" s="141"/>
      <c r="J693" s="141"/>
      <c r="K693" s="141"/>
      <c r="L693" s="141"/>
      <c r="M693" s="141"/>
      <c r="N693" s="141"/>
      <c r="O693" s="141"/>
      <c r="P693" s="141"/>
      <c r="Q693" s="141"/>
      <c r="R693" s="141"/>
      <c r="S693" s="141"/>
      <c r="T693" s="141"/>
      <c r="U693" s="141"/>
      <c r="V693" s="141"/>
      <c r="W693" s="141"/>
      <c r="X693" s="141"/>
      <c r="Y693" s="141"/>
      <c r="Z693" s="141"/>
      <c r="AA693" s="156"/>
      <c r="AB693" s="156"/>
      <c r="AC693" s="156"/>
      <c r="AD693" s="156"/>
      <c r="AE693" s="156"/>
      <c r="AF693" s="156"/>
      <c r="AG693" s="156"/>
      <c r="AH693" s="156"/>
      <c r="AI693" s="156"/>
      <c r="AJ693" s="156"/>
      <c r="AK693" s="156"/>
      <c r="AL693" s="156"/>
      <c r="AM693" s="156"/>
      <c r="AN693" s="156"/>
      <c r="AO693" s="156"/>
      <c r="AP693" s="156"/>
      <c r="AQ693" s="156"/>
      <c r="AR693" s="156"/>
      <c r="AS693" s="140">
        <f t="shared" si="30"/>
        <v>0</v>
      </c>
      <c r="AT693" s="140">
        <f t="shared" si="31"/>
        <v>0</v>
      </c>
      <c r="AU693" s="156"/>
      <c r="AV693" s="140">
        <f t="shared" si="32"/>
        <v>0</v>
      </c>
      <c r="AW693" s="156"/>
      <c r="AX693" s="156"/>
    </row>
    <row r="694" s="209" customFormat="1" customHeight="1" spans="1:50">
      <c r="A694" s="199" t="s">
        <v>9941</v>
      </c>
      <c r="B694" s="199" t="s">
        <v>53</v>
      </c>
      <c r="C694" s="199" t="s">
        <v>9935</v>
      </c>
      <c r="D694" s="199" t="s">
        <v>853</v>
      </c>
      <c r="E694" s="144"/>
      <c r="F694" s="144"/>
      <c r="G694" s="144"/>
      <c r="H694" s="141"/>
      <c r="I694" s="141"/>
      <c r="J694" s="141"/>
      <c r="K694" s="141"/>
      <c r="L694" s="141"/>
      <c r="M694" s="141"/>
      <c r="N694" s="141"/>
      <c r="O694" s="141"/>
      <c r="P694" s="141"/>
      <c r="Q694" s="141"/>
      <c r="R694" s="141"/>
      <c r="S694" s="141"/>
      <c r="T694" s="141"/>
      <c r="U694" s="141"/>
      <c r="V694" s="141"/>
      <c r="W694" s="141"/>
      <c r="X694" s="141"/>
      <c r="Y694" s="141"/>
      <c r="Z694" s="141"/>
      <c r="AA694" s="156"/>
      <c r="AB694" s="156"/>
      <c r="AC694" s="156"/>
      <c r="AD694" s="156"/>
      <c r="AE694" s="156"/>
      <c r="AF694" s="156"/>
      <c r="AG694" s="156"/>
      <c r="AH694" s="156"/>
      <c r="AI694" s="156"/>
      <c r="AJ694" s="156"/>
      <c r="AK694" s="156"/>
      <c r="AL694" s="156"/>
      <c r="AM694" s="156"/>
      <c r="AN694" s="156"/>
      <c r="AO694" s="156"/>
      <c r="AP694" s="156"/>
      <c r="AQ694" s="156"/>
      <c r="AR694" s="156"/>
      <c r="AS694" s="140">
        <f t="shared" si="30"/>
        <v>0</v>
      </c>
      <c r="AT694" s="140">
        <f t="shared" si="31"/>
        <v>0</v>
      </c>
      <c r="AU694" s="156"/>
      <c r="AV694" s="140">
        <f t="shared" si="32"/>
        <v>0</v>
      </c>
      <c r="AW694" s="156"/>
      <c r="AX694" s="156"/>
    </row>
    <row r="695" s="209" customFormat="1" customHeight="1" spans="1:50">
      <c r="A695" s="199" t="s">
        <v>9942</v>
      </c>
      <c r="B695" s="199" t="s">
        <v>53</v>
      </c>
      <c r="C695" s="199" t="s">
        <v>9935</v>
      </c>
      <c r="D695" s="199" t="s">
        <v>853</v>
      </c>
      <c r="E695" s="144"/>
      <c r="F695" s="144"/>
      <c r="G695" s="144"/>
      <c r="H695" s="141"/>
      <c r="I695" s="141"/>
      <c r="J695" s="141"/>
      <c r="K695" s="141"/>
      <c r="L695" s="141"/>
      <c r="M695" s="141"/>
      <c r="N695" s="141"/>
      <c r="O695" s="141"/>
      <c r="P695" s="141"/>
      <c r="Q695" s="141"/>
      <c r="R695" s="141"/>
      <c r="S695" s="141"/>
      <c r="T695" s="141"/>
      <c r="U695" s="141"/>
      <c r="V695" s="141"/>
      <c r="W695" s="141"/>
      <c r="X695" s="143"/>
      <c r="Y695" s="143"/>
      <c r="Z695" s="141"/>
      <c r="AA695" s="156"/>
      <c r="AB695" s="156"/>
      <c r="AC695" s="156"/>
      <c r="AD695" s="156"/>
      <c r="AE695" s="156"/>
      <c r="AF695" s="156"/>
      <c r="AG695" s="156"/>
      <c r="AH695" s="156"/>
      <c r="AI695" s="156"/>
      <c r="AJ695" s="156"/>
      <c r="AK695" s="156"/>
      <c r="AL695" s="156"/>
      <c r="AM695" s="156"/>
      <c r="AN695" s="156"/>
      <c r="AO695" s="156"/>
      <c r="AP695" s="156"/>
      <c r="AQ695" s="156"/>
      <c r="AR695" s="156"/>
      <c r="AS695" s="140">
        <f t="shared" si="30"/>
        <v>0</v>
      </c>
      <c r="AT695" s="140">
        <f t="shared" si="31"/>
        <v>0</v>
      </c>
      <c r="AU695" s="156"/>
      <c r="AV695" s="140">
        <f t="shared" si="32"/>
        <v>0</v>
      </c>
      <c r="AW695" s="156"/>
      <c r="AX695" s="156"/>
    </row>
    <row r="696" s="209" customFormat="1" customHeight="1" spans="1:50">
      <c r="A696" s="199" t="s">
        <v>9943</v>
      </c>
      <c r="B696" s="199" t="s">
        <v>53</v>
      </c>
      <c r="C696" s="199" t="s">
        <v>9935</v>
      </c>
      <c r="D696" s="199" t="s">
        <v>853</v>
      </c>
      <c r="E696" s="144"/>
      <c r="F696" s="144"/>
      <c r="G696" s="144"/>
      <c r="H696" s="141"/>
      <c r="I696" s="141"/>
      <c r="J696" s="141"/>
      <c r="K696" s="141"/>
      <c r="L696" s="141"/>
      <c r="M696" s="141"/>
      <c r="N696" s="141"/>
      <c r="O696" s="141"/>
      <c r="P696" s="141"/>
      <c r="Q696" s="141"/>
      <c r="R696" s="141"/>
      <c r="S696" s="141"/>
      <c r="T696" s="141"/>
      <c r="U696" s="141"/>
      <c r="V696" s="141"/>
      <c r="W696" s="141"/>
      <c r="X696" s="141"/>
      <c r="Y696" s="141"/>
      <c r="Z696" s="141"/>
      <c r="AA696" s="156"/>
      <c r="AB696" s="156"/>
      <c r="AC696" s="156"/>
      <c r="AD696" s="156"/>
      <c r="AE696" s="156"/>
      <c r="AF696" s="156"/>
      <c r="AG696" s="156"/>
      <c r="AH696" s="156"/>
      <c r="AI696" s="156"/>
      <c r="AJ696" s="156"/>
      <c r="AK696" s="156"/>
      <c r="AL696" s="156"/>
      <c r="AM696" s="156"/>
      <c r="AN696" s="156"/>
      <c r="AO696" s="156"/>
      <c r="AP696" s="156"/>
      <c r="AQ696" s="156"/>
      <c r="AR696" s="156"/>
      <c r="AS696" s="140">
        <f t="shared" si="30"/>
        <v>0</v>
      </c>
      <c r="AT696" s="140">
        <f t="shared" si="31"/>
        <v>0</v>
      </c>
      <c r="AU696" s="156"/>
      <c r="AV696" s="140">
        <f t="shared" si="32"/>
        <v>0</v>
      </c>
      <c r="AW696" s="156"/>
      <c r="AX696" s="156"/>
    </row>
    <row r="697" s="209" customFormat="1" customHeight="1" spans="1:50">
      <c r="A697" s="199" t="s">
        <v>9944</v>
      </c>
      <c r="B697" s="199" t="s">
        <v>53</v>
      </c>
      <c r="C697" s="199" t="s">
        <v>9935</v>
      </c>
      <c r="D697" s="199" t="s">
        <v>9945</v>
      </c>
      <c r="E697" s="144"/>
      <c r="F697" s="144"/>
      <c r="G697" s="144"/>
      <c r="H697" s="144"/>
      <c r="I697" s="144"/>
      <c r="J697" s="144"/>
      <c r="K697" s="144"/>
      <c r="L697" s="144"/>
      <c r="M697" s="144"/>
      <c r="N697" s="141"/>
      <c r="O697" s="141"/>
      <c r="P697" s="141"/>
      <c r="Q697" s="141"/>
      <c r="R697" s="141"/>
      <c r="S697" s="141"/>
      <c r="T697" s="141"/>
      <c r="U697" s="141"/>
      <c r="V697" s="141"/>
      <c r="W697" s="141"/>
      <c r="X697" s="141"/>
      <c r="Y697" s="141"/>
      <c r="Z697" s="141"/>
      <c r="AA697" s="156"/>
      <c r="AB697" s="156"/>
      <c r="AC697" s="156"/>
      <c r="AD697" s="156"/>
      <c r="AE697" s="156"/>
      <c r="AF697" s="156"/>
      <c r="AG697" s="156"/>
      <c r="AH697" s="156"/>
      <c r="AI697" s="156"/>
      <c r="AJ697" s="156"/>
      <c r="AK697" s="156"/>
      <c r="AL697" s="156"/>
      <c r="AM697" s="156"/>
      <c r="AN697" s="156"/>
      <c r="AO697" s="156"/>
      <c r="AP697" s="156"/>
      <c r="AQ697" s="156"/>
      <c r="AR697" s="156"/>
      <c r="AS697" s="140">
        <f t="shared" si="30"/>
        <v>0</v>
      </c>
      <c r="AT697" s="140">
        <f t="shared" si="31"/>
        <v>0</v>
      </c>
      <c r="AU697" s="156"/>
      <c r="AV697" s="140">
        <f t="shared" si="32"/>
        <v>0</v>
      </c>
      <c r="AW697" s="156"/>
      <c r="AX697" s="156"/>
    </row>
    <row r="698" s="209" customFormat="1" customHeight="1" spans="1:50">
      <c r="A698" s="199" t="s">
        <v>9946</v>
      </c>
      <c r="B698" s="199" t="s">
        <v>53</v>
      </c>
      <c r="C698" s="199" t="s">
        <v>9935</v>
      </c>
      <c r="D698" s="199" t="s">
        <v>9947</v>
      </c>
      <c r="E698" s="144"/>
      <c r="F698" s="144"/>
      <c r="G698" s="144"/>
      <c r="H698" s="141"/>
      <c r="I698" s="141"/>
      <c r="J698" s="141"/>
      <c r="K698" s="141"/>
      <c r="L698" s="141"/>
      <c r="M698" s="141"/>
      <c r="N698" s="141"/>
      <c r="O698" s="141"/>
      <c r="P698" s="141"/>
      <c r="Q698" s="141"/>
      <c r="R698" s="141"/>
      <c r="S698" s="141"/>
      <c r="T698" s="141"/>
      <c r="U698" s="141"/>
      <c r="V698" s="141"/>
      <c r="W698" s="141"/>
      <c r="X698" s="141"/>
      <c r="Y698" s="141"/>
      <c r="Z698" s="141"/>
      <c r="AA698" s="156"/>
      <c r="AB698" s="156"/>
      <c r="AC698" s="156"/>
      <c r="AD698" s="156"/>
      <c r="AE698" s="156"/>
      <c r="AF698" s="156"/>
      <c r="AG698" s="156"/>
      <c r="AH698" s="156"/>
      <c r="AI698" s="156"/>
      <c r="AJ698" s="156"/>
      <c r="AK698" s="156"/>
      <c r="AL698" s="156"/>
      <c r="AM698" s="156"/>
      <c r="AN698" s="156"/>
      <c r="AO698" s="156"/>
      <c r="AP698" s="156"/>
      <c r="AQ698" s="156"/>
      <c r="AR698" s="156"/>
      <c r="AS698" s="140">
        <f t="shared" si="30"/>
        <v>0</v>
      </c>
      <c r="AT698" s="140">
        <f t="shared" si="31"/>
        <v>0</v>
      </c>
      <c r="AU698" s="156"/>
      <c r="AV698" s="140">
        <f t="shared" si="32"/>
        <v>0</v>
      </c>
      <c r="AW698" s="156"/>
      <c r="AX698" s="156"/>
    </row>
    <row r="699" s="209" customFormat="1" customHeight="1" spans="1:50">
      <c r="A699" s="199" t="s">
        <v>9948</v>
      </c>
      <c r="B699" s="199" t="s">
        <v>53</v>
      </c>
      <c r="C699" s="199" t="s">
        <v>9935</v>
      </c>
      <c r="D699" s="199" t="s">
        <v>853</v>
      </c>
      <c r="E699" s="144"/>
      <c r="F699" s="144"/>
      <c r="G699" s="144"/>
      <c r="H699" s="141"/>
      <c r="I699" s="141"/>
      <c r="J699" s="141"/>
      <c r="K699" s="141"/>
      <c r="L699" s="141"/>
      <c r="M699" s="141"/>
      <c r="N699" s="141"/>
      <c r="O699" s="141"/>
      <c r="P699" s="141"/>
      <c r="Q699" s="141"/>
      <c r="R699" s="141"/>
      <c r="S699" s="141"/>
      <c r="T699" s="141"/>
      <c r="U699" s="141"/>
      <c r="V699" s="141"/>
      <c r="W699" s="141"/>
      <c r="X699" s="141"/>
      <c r="Y699" s="141"/>
      <c r="Z699" s="141"/>
      <c r="AA699" s="156"/>
      <c r="AB699" s="156"/>
      <c r="AC699" s="156"/>
      <c r="AD699" s="156"/>
      <c r="AE699" s="156"/>
      <c r="AF699" s="156"/>
      <c r="AG699" s="156"/>
      <c r="AH699" s="156"/>
      <c r="AI699" s="156"/>
      <c r="AJ699" s="156"/>
      <c r="AK699" s="156"/>
      <c r="AL699" s="156"/>
      <c r="AM699" s="156"/>
      <c r="AN699" s="156"/>
      <c r="AO699" s="156"/>
      <c r="AP699" s="156"/>
      <c r="AQ699" s="156"/>
      <c r="AR699" s="156"/>
      <c r="AS699" s="140">
        <f t="shared" si="30"/>
        <v>0</v>
      </c>
      <c r="AT699" s="140">
        <f t="shared" si="31"/>
        <v>0</v>
      </c>
      <c r="AU699" s="156"/>
      <c r="AV699" s="140">
        <f t="shared" si="32"/>
        <v>0</v>
      </c>
      <c r="AW699" s="156"/>
      <c r="AX699" s="156"/>
    </row>
    <row r="700" s="209" customFormat="1" customHeight="1" spans="1:50">
      <c r="A700" s="199" t="s">
        <v>9949</v>
      </c>
      <c r="B700" s="199" t="s">
        <v>53</v>
      </c>
      <c r="C700" s="199" t="s">
        <v>9935</v>
      </c>
      <c r="D700" s="199" t="s">
        <v>853</v>
      </c>
      <c r="E700" s="144"/>
      <c r="F700" s="144"/>
      <c r="G700" s="144"/>
      <c r="H700" s="141"/>
      <c r="I700" s="141"/>
      <c r="J700" s="141"/>
      <c r="K700" s="141"/>
      <c r="L700" s="141"/>
      <c r="M700" s="141"/>
      <c r="N700" s="141"/>
      <c r="O700" s="141"/>
      <c r="P700" s="141"/>
      <c r="Q700" s="141"/>
      <c r="R700" s="141"/>
      <c r="S700" s="141"/>
      <c r="T700" s="141"/>
      <c r="U700" s="141"/>
      <c r="V700" s="141"/>
      <c r="W700" s="141"/>
      <c r="X700" s="141"/>
      <c r="Y700" s="141"/>
      <c r="Z700" s="141"/>
      <c r="AA700" s="156"/>
      <c r="AB700" s="156"/>
      <c r="AC700" s="156"/>
      <c r="AD700" s="156"/>
      <c r="AE700" s="156"/>
      <c r="AF700" s="156"/>
      <c r="AG700" s="156"/>
      <c r="AH700" s="156"/>
      <c r="AI700" s="156"/>
      <c r="AJ700" s="156"/>
      <c r="AK700" s="156"/>
      <c r="AL700" s="156"/>
      <c r="AM700" s="156"/>
      <c r="AN700" s="156"/>
      <c r="AO700" s="156"/>
      <c r="AP700" s="156"/>
      <c r="AQ700" s="156"/>
      <c r="AR700" s="156"/>
      <c r="AS700" s="140">
        <f t="shared" si="30"/>
        <v>0</v>
      </c>
      <c r="AT700" s="140">
        <f t="shared" si="31"/>
        <v>0</v>
      </c>
      <c r="AU700" s="156"/>
      <c r="AV700" s="140">
        <f t="shared" si="32"/>
        <v>0</v>
      </c>
      <c r="AW700" s="156"/>
      <c r="AX700" s="156"/>
    </row>
    <row r="701" s="209" customFormat="1" customHeight="1" spans="1:50">
      <c r="A701" s="199" t="s">
        <v>9950</v>
      </c>
      <c r="B701" s="199" t="s">
        <v>53</v>
      </c>
      <c r="C701" s="199" t="s">
        <v>9935</v>
      </c>
      <c r="D701" s="199" t="s">
        <v>853</v>
      </c>
      <c r="E701" s="144"/>
      <c r="F701" s="144"/>
      <c r="G701" s="144"/>
      <c r="H701" s="141"/>
      <c r="I701" s="141"/>
      <c r="J701" s="141"/>
      <c r="K701" s="141"/>
      <c r="L701" s="141"/>
      <c r="M701" s="141"/>
      <c r="N701" s="141"/>
      <c r="O701" s="141"/>
      <c r="P701" s="141"/>
      <c r="Q701" s="141"/>
      <c r="R701" s="141"/>
      <c r="S701" s="141"/>
      <c r="T701" s="141"/>
      <c r="U701" s="141"/>
      <c r="V701" s="141"/>
      <c r="W701" s="141"/>
      <c r="X701" s="141"/>
      <c r="Y701" s="141"/>
      <c r="Z701" s="141"/>
      <c r="AA701" s="156"/>
      <c r="AB701" s="156"/>
      <c r="AC701" s="156"/>
      <c r="AD701" s="156"/>
      <c r="AE701" s="156"/>
      <c r="AF701" s="156"/>
      <c r="AG701" s="156"/>
      <c r="AH701" s="156"/>
      <c r="AI701" s="156"/>
      <c r="AJ701" s="156"/>
      <c r="AK701" s="156"/>
      <c r="AL701" s="156"/>
      <c r="AM701" s="156"/>
      <c r="AN701" s="156"/>
      <c r="AO701" s="156"/>
      <c r="AP701" s="156"/>
      <c r="AQ701" s="156"/>
      <c r="AR701" s="156"/>
      <c r="AS701" s="140">
        <f t="shared" si="30"/>
        <v>0</v>
      </c>
      <c r="AT701" s="140">
        <f t="shared" si="31"/>
        <v>0</v>
      </c>
      <c r="AU701" s="156"/>
      <c r="AV701" s="140">
        <f t="shared" si="32"/>
        <v>0</v>
      </c>
      <c r="AW701" s="156"/>
      <c r="AX701" s="156"/>
    </row>
    <row r="702" s="209" customFormat="1" customHeight="1" spans="1:50">
      <c r="A702" s="199" t="s">
        <v>9951</v>
      </c>
      <c r="B702" s="199" t="s">
        <v>53</v>
      </c>
      <c r="C702" s="199" t="s">
        <v>9935</v>
      </c>
      <c r="D702" s="199" t="s">
        <v>853</v>
      </c>
      <c r="E702" s="144"/>
      <c r="F702" s="144"/>
      <c r="G702" s="144"/>
      <c r="H702" s="141"/>
      <c r="I702" s="141"/>
      <c r="J702" s="141"/>
      <c r="K702" s="141"/>
      <c r="L702" s="141"/>
      <c r="M702" s="141"/>
      <c r="N702" s="141"/>
      <c r="O702" s="141"/>
      <c r="P702" s="141"/>
      <c r="Q702" s="141"/>
      <c r="R702" s="141"/>
      <c r="S702" s="141"/>
      <c r="T702" s="141"/>
      <c r="U702" s="141"/>
      <c r="V702" s="141"/>
      <c r="W702" s="141"/>
      <c r="X702" s="141"/>
      <c r="Y702" s="141"/>
      <c r="Z702" s="141"/>
      <c r="AA702" s="156"/>
      <c r="AB702" s="156"/>
      <c r="AC702" s="156"/>
      <c r="AD702" s="156"/>
      <c r="AE702" s="156"/>
      <c r="AF702" s="156"/>
      <c r="AG702" s="156"/>
      <c r="AH702" s="156"/>
      <c r="AI702" s="156"/>
      <c r="AJ702" s="156"/>
      <c r="AK702" s="156"/>
      <c r="AL702" s="156"/>
      <c r="AM702" s="156"/>
      <c r="AN702" s="156"/>
      <c r="AO702" s="156"/>
      <c r="AP702" s="156"/>
      <c r="AQ702" s="156"/>
      <c r="AR702" s="156"/>
      <c r="AS702" s="140">
        <f t="shared" si="30"/>
        <v>0</v>
      </c>
      <c r="AT702" s="140">
        <f t="shared" si="31"/>
        <v>0</v>
      </c>
      <c r="AU702" s="156"/>
      <c r="AV702" s="140">
        <f t="shared" si="32"/>
        <v>0</v>
      </c>
      <c r="AW702" s="156"/>
      <c r="AX702" s="156"/>
    </row>
    <row r="703" s="209" customFormat="1" customHeight="1" spans="1:50">
      <c r="A703" s="199" t="s">
        <v>9952</v>
      </c>
      <c r="B703" s="199" t="s">
        <v>53</v>
      </c>
      <c r="C703" s="199" t="s">
        <v>9935</v>
      </c>
      <c r="D703" s="199" t="s">
        <v>9953</v>
      </c>
      <c r="E703" s="144"/>
      <c r="F703" s="144"/>
      <c r="G703" s="144"/>
      <c r="H703" s="141"/>
      <c r="I703" s="141"/>
      <c r="J703" s="141"/>
      <c r="K703" s="141"/>
      <c r="L703" s="141"/>
      <c r="M703" s="141"/>
      <c r="N703" s="141"/>
      <c r="O703" s="141"/>
      <c r="P703" s="141"/>
      <c r="Q703" s="141"/>
      <c r="R703" s="141"/>
      <c r="S703" s="141"/>
      <c r="T703" s="141"/>
      <c r="U703" s="141"/>
      <c r="V703" s="141"/>
      <c r="W703" s="141"/>
      <c r="X703" s="141"/>
      <c r="Y703" s="141"/>
      <c r="Z703" s="141"/>
      <c r="AA703" s="156"/>
      <c r="AB703" s="156"/>
      <c r="AC703" s="156"/>
      <c r="AD703" s="156"/>
      <c r="AE703" s="156"/>
      <c r="AF703" s="156"/>
      <c r="AG703" s="156"/>
      <c r="AH703" s="156"/>
      <c r="AI703" s="156"/>
      <c r="AJ703" s="156"/>
      <c r="AK703" s="156"/>
      <c r="AL703" s="156"/>
      <c r="AM703" s="156"/>
      <c r="AN703" s="156"/>
      <c r="AO703" s="156"/>
      <c r="AP703" s="156"/>
      <c r="AQ703" s="156"/>
      <c r="AR703" s="156"/>
      <c r="AS703" s="140">
        <f t="shared" si="30"/>
        <v>0</v>
      </c>
      <c r="AT703" s="140">
        <f t="shared" si="31"/>
        <v>0</v>
      </c>
      <c r="AU703" s="156"/>
      <c r="AV703" s="140">
        <f t="shared" si="32"/>
        <v>0</v>
      </c>
      <c r="AW703" s="156"/>
      <c r="AX703" s="156"/>
    </row>
    <row r="704" s="209" customFormat="1" customHeight="1" spans="1:50">
      <c r="A704" s="199" t="s">
        <v>9954</v>
      </c>
      <c r="B704" s="199" t="s">
        <v>53</v>
      </c>
      <c r="C704" s="199" t="s">
        <v>9935</v>
      </c>
      <c r="D704" s="199" t="s">
        <v>9953</v>
      </c>
      <c r="E704" s="144"/>
      <c r="F704" s="144"/>
      <c r="G704" s="144"/>
      <c r="H704" s="144"/>
      <c r="I704" s="144"/>
      <c r="J704" s="144"/>
      <c r="K704" s="144"/>
      <c r="L704" s="144"/>
      <c r="M704" s="141"/>
      <c r="N704" s="141"/>
      <c r="O704" s="141"/>
      <c r="P704" s="141"/>
      <c r="Q704" s="141"/>
      <c r="R704" s="141"/>
      <c r="S704" s="141"/>
      <c r="T704" s="141"/>
      <c r="U704" s="141"/>
      <c r="V704" s="141"/>
      <c r="W704" s="141"/>
      <c r="X704" s="141"/>
      <c r="Y704" s="141"/>
      <c r="Z704" s="141"/>
      <c r="AA704" s="156"/>
      <c r="AB704" s="156"/>
      <c r="AC704" s="156"/>
      <c r="AD704" s="156"/>
      <c r="AE704" s="156"/>
      <c r="AF704" s="156"/>
      <c r="AG704" s="156"/>
      <c r="AH704" s="156"/>
      <c r="AI704" s="156"/>
      <c r="AJ704" s="156"/>
      <c r="AK704" s="156"/>
      <c r="AL704" s="156"/>
      <c r="AM704" s="156"/>
      <c r="AN704" s="156"/>
      <c r="AO704" s="156"/>
      <c r="AP704" s="156"/>
      <c r="AQ704" s="156"/>
      <c r="AR704" s="156"/>
      <c r="AS704" s="140">
        <f t="shared" si="30"/>
        <v>0</v>
      </c>
      <c r="AT704" s="140">
        <f t="shared" si="31"/>
        <v>0</v>
      </c>
      <c r="AU704" s="156"/>
      <c r="AV704" s="140">
        <f t="shared" si="32"/>
        <v>0</v>
      </c>
      <c r="AW704" s="156"/>
      <c r="AX704" s="156"/>
    </row>
    <row r="705" s="209" customFormat="1" customHeight="1" spans="1:50">
      <c r="A705" s="199" t="s">
        <v>9955</v>
      </c>
      <c r="B705" s="199" t="s">
        <v>53</v>
      </c>
      <c r="C705" s="199" t="s">
        <v>9935</v>
      </c>
      <c r="D705" s="199" t="s">
        <v>853</v>
      </c>
      <c r="E705" s="144"/>
      <c r="F705" s="144"/>
      <c r="G705" s="144"/>
      <c r="H705" s="141"/>
      <c r="I705" s="141"/>
      <c r="J705" s="141"/>
      <c r="K705" s="141"/>
      <c r="L705" s="141"/>
      <c r="M705" s="141"/>
      <c r="N705" s="141"/>
      <c r="O705" s="141"/>
      <c r="P705" s="141"/>
      <c r="Q705" s="141"/>
      <c r="R705" s="141"/>
      <c r="S705" s="141"/>
      <c r="T705" s="141"/>
      <c r="U705" s="141"/>
      <c r="V705" s="141"/>
      <c r="W705" s="141"/>
      <c r="X705" s="141"/>
      <c r="Y705" s="141"/>
      <c r="Z705" s="141"/>
      <c r="AA705" s="156"/>
      <c r="AB705" s="156"/>
      <c r="AC705" s="156"/>
      <c r="AD705" s="156"/>
      <c r="AE705" s="156"/>
      <c r="AF705" s="156"/>
      <c r="AG705" s="156"/>
      <c r="AH705" s="156"/>
      <c r="AI705" s="156"/>
      <c r="AJ705" s="156"/>
      <c r="AK705" s="156"/>
      <c r="AL705" s="156"/>
      <c r="AM705" s="156"/>
      <c r="AN705" s="156"/>
      <c r="AO705" s="156"/>
      <c r="AP705" s="156"/>
      <c r="AQ705" s="156"/>
      <c r="AR705" s="156"/>
      <c r="AS705" s="140">
        <f t="shared" si="30"/>
        <v>0</v>
      </c>
      <c r="AT705" s="140">
        <f t="shared" si="31"/>
        <v>0</v>
      </c>
      <c r="AU705" s="156"/>
      <c r="AV705" s="140">
        <f t="shared" si="32"/>
        <v>0</v>
      </c>
      <c r="AW705" s="156"/>
      <c r="AX705" s="156"/>
    </row>
    <row r="706" s="209" customFormat="1" customHeight="1" spans="1:50">
      <c r="A706" s="199" t="s">
        <v>9956</v>
      </c>
      <c r="B706" s="199" t="s">
        <v>53</v>
      </c>
      <c r="C706" s="199" t="s">
        <v>9935</v>
      </c>
      <c r="D706" s="199" t="s">
        <v>853</v>
      </c>
      <c r="E706" s="144"/>
      <c r="F706" s="144"/>
      <c r="G706" s="144"/>
      <c r="H706" s="141"/>
      <c r="I706" s="141"/>
      <c r="J706" s="141"/>
      <c r="K706" s="141"/>
      <c r="L706" s="141"/>
      <c r="M706" s="141"/>
      <c r="N706" s="141"/>
      <c r="O706" s="141"/>
      <c r="P706" s="141"/>
      <c r="Q706" s="141"/>
      <c r="R706" s="141"/>
      <c r="S706" s="141"/>
      <c r="T706" s="141"/>
      <c r="U706" s="141"/>
      <c r="V706" s="141"/>
      <c r="W706" s="141"/>
      <c r="X706" s="141"/>
      <c r="Y706" s="141"/>
      <c r="Z706" s="141"/>
      <c r="AA706" s="156"/>
      <c r="AB706" s="156"/>
      <c r="AC706" s="156"/>
      <c r="AD706" s="156"/>
      <c r="AE706" s="156"/>
      <c r="AF706" s="156"/>
      <c r="AG706" s="156"/>
      <c r="AH706" s="156"/>
      <c r="AI706" s="156"/>
      <c r="AJ706" s="156"/>
      <c r="AK706" s="156"/>
      <c r="AL706" s="156"/>
      <c r="AM706" s="156"/>
      <c r="AN706" s="156"/>
      <c r="AO706" s="156"/>
      <c r="AP706" s="156"/>
      <c r="AQ706" s="156"/>
      <c r="AR706" s="156"/>
      <c r="AS706" s="140">
        <f t="shared" si="30"/>
        <v>0</v>
      </c>
      <c r="AT706" s="140">
        <f t="shared" si="31"/>
        <v>0</v>
      </c>
      <c r="AU706" s="156"/>
      <c r="AV706" s="140">
        <f t="shared" si="32"/>
        <v>0</v>
      </c>
      <c r="AW706" s="156"/>
      <c r="AX706" s="156"/>
    </row>
    <row r="707" s="209" customFormat="1" customHeight="1" spans="1:50">
      <c r="A707" s="199" t="s">
        <v>9957</v>
      </c>
      <c r="B707" s="199" t="s">
        <v>53</v>
      </c>
      <c r="C707" s="199" t="s">
        <v>9935</v>
      </c>
      <c r="D707" s="199" t="s">
        <v>853</v>
      </c>
      <c r="E707" s="144"/>
      <c r="F707" s="144"/>
      <c r="G707" s="144"/>
      <c r="H707" s="141"/>
      <c r="I707" s="141"/>
      <c r="J707" s="141"/>
      <c r="K707" s="141"/>
      <c r="L707" s="141"/>
      <c r="M707" s="141"/>
      <c r="N707" s="141"/>
      <c r="O707" s="141"/>
      <c r="P707" s="141"/>
      <c r="Q707" s="141"/>
      <c r="R707" s="141"/>
      <c r="S707" s="141"/>
      <c r="T707" s="141"/>
      <c r="U707" s="141"/>
      <c r="V707" s="141"/>
      <c r="W707" s="141"/>
      <c r="X707" s="141"/>
      <c r="Y707" s="141"/>
      <c r="Z707" s="141"/>
      <c r="AA707" s="156"/>
      <c r="AB707" s="156"/>
      <c r="AC707" s="156"/>
      <c r="AD707" s="156"/>
      <c r="AE707" s="156"/>
      <c r="AF707" s="156"/>
      <c r="AG707" s="156"/>
      <c r="AH707" s="156"/>
      <c r="AI707" s="156"/>
      <c r="AJ707" s="156"/>
      <c r="AK707" s="156"/>
      <c r="AL707" s="156"/>
      <c r="AM707" s="156"/>
      <c r="AN707" s="156"/>
      <c r="AO707" s="156"/>
      <c r="AP707" s="156"/>
      <c r="AQ707" s="156"/>
      <c r="AR707" s="156"/>
      <c r="AS707" s="140">
        <f t="shared" ref="AS707:AS740" si="33">COUNTIF(E707:Z707,"*22:*")+COUNTIF(E707:Z707,"*23:*")+COUNTIF(E707:Z707,"*00:*")+COUNTIF(E707:Z707,"*01:*")+COUNTIF(E707:Z707,"*02:*")+COUNTIF(E707:Z707,"*03:*")+COUNTIF(E707:Z707,"*21:*")+COUNTIF(E707:Z707,"*04:*")+COUNTIF(E707:Z707,"*05:*")</f>
        <v>0</v>
      </c>
      <c r="AT707" s="140">
        <f t="shared" ref="AT707:AT740" si="34">COUNTIF(E707:Z707,"*22:*")+COUNTIF(E707:Z707,"*23:*")+COUNTIF(E707:Z707,"*00:*")+COUNTIF(E707:Z707,"*01:*")+COUNTIF(E707:Z707,"*02:*")+COUNTIF(E707:Z707,"*03:*")+COUNTIF(E707:Z707,"*04:*")+COUNTIF(E707:Z707,"*05:*")+COUNTIF(E707:Z707,"*20:*")+COUNTIF(E707:Z707,"*21:*")</f>
        <v>0</v>
      </c>
      <c r="AU707" s="156"/>
      <c r="AV707" s="140">
        <f t="shared" ref="AV707:AV740" si="35">(COUNTIF(E707:Z707,"*22:*")+COUNTIF(E707:Z707,"*23:*")*2+COUNTIF(E707:Z707,"*00:*")*3+COUNTIF(E707:Z707,"*01:*")*4+COUNTIF(E707:Z707,"*02:*")*5+COUNTIF(E707:Z707,"*03:*")*6+COUNTIF(E707:Z707,"*04:*")*7+COUNTIF(E707:Z707,"*05:*")*8)/8</f>
        <v>0</v>
      </c>
      <c r="AW707" s="156"/>
      <c r="AX707" s="156"/>
    </row>
    <row r="708" s="209" customFormat="1" customHeight="1" spans="1:50">
      <c r="A708" s="199" t="s">
        <v>9958</v>
      </c>
      <c r="B708" s="199" t="s">
        <v>53</v>
      </c>
      <c r="C708" s="199" t="s">
        <v>9935</v>
      </c>
      <c r="D708" s="199" t="s">
        <v>853</v>
      </c>
      <c r="E708" s="144"/>
      <c r="F708" s="144"/>
      <c r="G708" s="144"/>
      <c r="H708" s="141"/>
      <c r="I708" s="141"/>
      <c r="J708" s="141"/>
      <c r="K708" s="141"/>
      <c r="L708" s="141"/>
      <c r="M708" s="141"/>
      <c r="N708" s="141"/>
      <c r="O708" s="141"/>
      <c r="P708" s="141"/>
      <c r="Q708" s="141"/>
      <c r="R708" s="141"/>
      <c r="S708" s="141"/>
      <c r="T708" s="141"/>
      <c r="U708" s="141"/>
      <c r="V708" s="141"/>
      <c r="W708" s="141"/>
      <c r="X708" s="141"/>
      <c r="Y708" s="141"/>
      <c r="Z708" s="141"/>
      <c r="AA708" s="156"/>
      <c r="AB708" s="156"/>
      <c r="AC708" s="156"/>
      <c r="AD708" s="156"/>
      <c r="AE708" s="156"/>
      <c r="AF708" s="156"/>
      <c r="AG708" s="156"/>
      <c r="AH708" s="156"/>
      <c r="AI708" s="156"/>
      <c r="AJ708" s="156"/>
      <c r="AK708" s="156"/>
      <c r="AL708" s="156"/>
      <c r="AM708" s="156"/>
      <c r="AN708" s="156"/>
      <c r="AO708" s="156"/>
      <c r="AP708" s="156"/>
      <c r="AQ708" s="156"/>
      <c r="AR708" s="156"/>
      <c r="AS708" s="140">
        <f t="shared" si="33"/>
        <v>0</v>
      </c>
      <c r="AT708" s="140">
        <f t="shared" si="34"/>
        <v>0</v>
      </c>
      <c r="AU708" s="156"/>
      <c r="AV708" s="140">
        <f t="shared" si="35"/>
        <v>0</v>
      </c>
      <c r="AW708" s="156"/>
      <c r="AX708" s="156"/>
    </row>
    <row r="709" s="209" customFormat="1" customHeight="1" spans="1:50">
      <c r="A709" s="199" t="s">
        <v>9959</v>
      </c>
      <c r="B709" s="199" t="s">
        <v>53</v>
      </c>
      <c r="C709" s="199" t="s">
        <v>9935</v>
      </c>
      <c r="D709" s="199" t="s">
        <v>853</v>
      </c>
      <c r="E709" s="144"/>
      <c r="F709" s="144"/>
      <c r="G709" s="144"/>
      <c r="H709" s="141"/>
      <c r="I709" s="141"/>
      <c r="J709" s="141"/>
      <c r="K709" s="141"/>
      <c r="L709" s="141"/>
      <c r="M709" s="141"/>
      <c r="N709" s="141"/>
      <c r="O709" s="141"/>
      <c r="P709" s="141"/>
      <c r="Q709" s="141"/>
      <c r="R709" s="141"/>
      <c r="S709" s="141"/>
      <c r="T709" s="141"/>
      <c r="U709" s="141"/>
      <c r="V709" s="141"/>
      <c r="W709" s="141"/>
      <c r="X709" s="141"/>
      <c r="Y709" s="141"/>
      <c r="Z709" s="141"/>
      <c r="AA709" s="156"/>
      <c r="AB709" s="156"/>
      <c r="AC709" s="156"/>
      <c r="AD709" s="156"/>
      <c r="AE709" s="156"/>
      <c r="AF709" s="156"/>
      <c r="AG709" s="156"/>
      <c r="AH709" s="156"/>
      <c r="AI709" s="156"/>
      <c r="AJ709" s="156"/>
      <c r="AK709" s="156"/>
      <c r="AL709" s="156"/>
      <c r="AM709" s="156"/>
      <c r="AN709" s="156"/>
      <c r="AO709" s="156"/>
      <c r="AP709" s="156"/>
      <c r="AQ709" s="156"/>
      <c r="AR709" s="156"/>
      <c r="AS709" s="140">
        <f t="shared" si="33"/>
        <v>0</v>
      </c>
      <c r="AT709" s="140">
        <f t="shared" si="34"/>
        <v>0</v>
      </c>
      <c r="AU709" s="156"/>
      <c r="AV709" s="140">
        <f t="shared" si="35"/>
        <v>0</v>
      </c>
      <c r="AW709" s="156"/>
      <c r="AX709" s="156"/>
    </row>
    <row r="710" s="209" customFormat="1" customHeight="1" spans="1:50">
      <c r="A710" s="199" t="s">
        <v>9960</v>
      </c>
      <c r="B710" s="199" t="s">
        <v>53</v>
      </c>
      <c r="C710" s="199" t="s">
        <v>9935</v>
      </c>
      <c r="D710" s="199" t="s">
        <v>853</v>
      </c>
      <c r="E710" s="144"/>
      <c r="F710" s="144"/>
      <c r="G710" s="144"/>
      <c r="H710" s="141"/>
      <c r="I710" s="141"/>
      <c r="J710" s="141"/>
      <c r="K710" s="141"/>
      <c r="L710" s="141"/>
      <c r="M710" s="141"/>
      <c r="N710" s="141"/>
      <c r="O710" s="141"/>
      <c r="P710" s="141"/>
      <c r="Q710" s="141"/>
      <c r="R710" s="141"/>
      <c r="S710" s="141"/>
      <c r="T710" s="141"/>
      <c r="U710" s="141"/>
      <c r="V710" s="141"/>
      <c r="W710" s="141"/>
      <c r="X710" s="141"/>
      <c r="Y710" s="141"/>
      <c r="Z710" s="141"/>
      <c r="AA710" s="156"/>
      <c r="AB710" s="156"/>
      <c r="AC710" s="156"/>
      <c r="AD710" s="156"/>
      <c r="AE710" s="156"/>
      <c r="AF710" s="156"/>
      <c r="AG710" s="156"/>
      <c r="AH710" s="156"/>
      <c r="AI710" s="156"/>
      <c r="AJ710" s="156"/>
      <c r="AK710" s="156"/>
      <c r="AL710" s="156"/>
      <c r="AM710" s="156"/>
      <c r="AN710" s="156"/>
      <c r="AO710" s="156"/>
      <c r="AP710" s="156"/>
      <c r="AQ710" s="156"/>
      <c r="AR710" s="156"/>
      <c r="AS710" s="140">
        <f t="shared" si="33"/>
        <v>0</v>
      </c>
      <c r="AT710" s="140">
        <f t="shared" si="34"/>
        <v>0</v>
      </c>
      <c r="AU710" s="156"/>
      <c r="AV710" s="140">
        <f t="shared" si="35"/>
        <v>0</v>
      </c>
      <c r="AW710" s="156"/>
      <c r="AX710" s="156"/>
    </row>
    <row r="711" s="209" customFormat="1" customHeight="1" spans="1:50">
      <c r="A711" s="199" t="s">
        <v>9961</v>
      </c>
      <c r="B711" s="199" t="s">
        <v>53</v>
      </c>
      <c r="C711" s="199" t="s">
        <v>9962</v>
      </c>
      <c r="D711" s="199" t="s">
        <v>9963</v>
      </c>
      <c r="E711" s="144"/>
      <c r="F711" s="144"/>
      <c r="G711" s="144"/>
      <c r="H711" s="141"/>
      <c r="I711" s="141"/>
      <c r="J711" s="141"/>
      <c r="K711" s="141"/>
      <c r="L711" s="141"/>
      <c r="M711" s="141"/>
      <c r="N711" s="143"/>
      <c r="O711" s="143"/>
      <c r="P711" s="143"/>
      <c r="Q711" s="143"/>
      <c r="R711" s="143"/>
      <c r="S711" s="141"/>
      <c r="T711" s="141"/>
      <c r="U711" s="141"/>
      <c r="V711" s="141"/>
      <c r="W711" s="141"/>
      <c r="X711" s="141"/>
      <c r="Y711" s="141"/>
      <c r="Z711" s="141"/>
      <c r="AA711" s="156"/>
      <c r="AB711" s="156"/>
      <c r="AC711" s="156"/>
      <c r="AD711" s="156"/>
      <c r="AE711" s="156"/>
      <c r="AF711" s="156"/>
      <c r="AG711" s="156"/>
      <c r="AH711" s="156"/>
      <c r="AI711" s="156"/>
      <c r="AJ711" s="156"/>
      <c r="AK711" s="156"/>
      <c r="AL711" s="156"/>
      <c r="AM711" s="156"/>
      <c r="AN711" s="156"/>
      <c r="AO711" s="156"/>
      <c r="AP711" s="156"/>
      <c r="AQ711" s="156"/>
      <c r="AR711" s="156"/>
      <c r="AS711" s="140">
        <f t="shared" si="33"/>
        <v>0</v>
      </c>
      <c r="AT711" s="140">
        <f t="shared" si="34"/>
        <v>0</v>
      </c>
      <c r="AU711" s="156"/>
      <c r="AV711" s="140">
        <f t="shared" si="35"/>
        <v>0</v>
      </c>
      <c r="AW711" s="156"/>
      <c r="AX711" s="156"/>
    </row>
    <row r="712" s="209" customFormat="1" customHeight="1" spans="1:50">
      <c r="A712" s="199" t="s">
        <v>9964</v>
      </c>
      <c r="B712" s="199" t="s">
        <v>53</v>
      </c>
      <c r="C712" s="199" t="s">
        <v>9962</v>
      </c>
      <c r="D712" s="199" t="s">
        <v>5852</v>
      </c>
      <c r="E712" s="144"/>
      <c r="F712" s="144"/>
      <c r="G712" s="144"/>
      <c r="H712" s="141"/>
      <c r="I712" s="141"/>
      <c r="J712" s="141"/>
      <c r="K712" s="141"/>
      <c r="L712" s="141"/>
      <c r="M712" s="141"/>
      <c r="N712" s="141"/>
      <c r="O712" s="141"/>
      <c r="P712" s="141"/>
      <c r="Q712" s="141"/>
      <c r="R712" s="141"/>
      <c r="S712" s="141"/>
      <c r="T712" s="141"/>
      <c r="U712" s="141"/>
      <c r="V712" s="141"/>
      <c r="W712" s="141"/>
      <c r="X712" s="141"/>
      <c r="Y712" s="141"/>
      <c r="Z712" s="141"/>
      <c r="AA712" s="156"/>
      <c r="AB712" s="156"/>
      <c r="AC712" s="156"/>
      <c r="AD712" s="156"/>
      <c r="AE712" s="156"/>
      <c r="AF712" s="156"/>
      <c r="AG712" s="156"/>
      <c r="AH712" s="156"/>
      <c r="AI712" s="156"/>
      <c r="AJ712" s="156"/>
      <c r="AK712" s="156"/>
      <c r="AL712" s="156"/>
      <c r="AM712" s="156"/>
      <c r="AN712" s="156"/>
      <c r="AO712" s="156"/>
      <c r="AP712" s="156"/>
      <c r="AQ712" s="156"/>
      <c r="AR712" s="156"/>
      <c r="AS712" s="140">
        <f t="shared" si="33"/>
        <v>0</v>
      </c>
      <c r="AT712" s="140">
        <f t="shared" si="34"/>
        <v>0</v>
      </c>
      <c r="AU712" s="156"/>
      <c r="AV712" s="140">
        <f t="shared" si="35"/>
        <v>0</v>
      </c>
      <c r="AW712" s="156"/>
      <c r="AX712" s="156"/>
    </row>
    <row r="713" s="209" customFormat="1" customHeight="1" spans="1:50">
      <c r="A713" s="199" t="s">
        <v>9965</v>
      </c>
      <c r="B713" s="199" t="s">
        <v>53</v>
      </c>
      <c r="C713" s="199" t="s">
        <v>9962</v>
      </c>
      <c r="D713" s="199" t="s">
        <v>5852</v>
      </c>
      <c r="E713" s="144"/>
      <c r="F713" s="144"/>
      <c r="G713" s="144"/>
      <c r="H713" s="141"/>
      <c r="I713" s="141"/>
      <c r="J713" s="141"/>
      <c r="K713" s="141"/>
      <c r="L713" s="141"/>
      <c r="M713" s="141"/>
      <c r="N713" s="141"/>
      <c r="O713" s="141"/>
      <c r="P713" s="141"/>
      <c r="Q713" s="141"/>
      <c r="R713" s="141"/>
      <c r="S713" s="141"/>
      <c r="T713" s="141"/>
      <c r="U713" s="141"/>
      <c r="V713" s="141"/>
      <c r="W713" s="141"/>
      <c r="X713" s="141"/>
      <c r="Y713" s="141"/>
      <c r="Z713" s="141"/>
      <c r="AA713" s="156"/>
      <c r="AB713" s="156"/>
      <c r="AC713" s="156"/>
      <c r="AD713" s="156"/>
      <c r="AE713" s="156"/>
      <c r="AF713" s="156"/>
      <c r="AG713" s="156"/>
      <c r="AH713" s="156"/>
      <c r="AI713" s="156"/>
      <c r="AJ713" s="156"/>
      <c r="AK713" s="156"/>
      <c r="AL713" s="156"/>
      <c r="AM713" s="156"/>
      <c r="AN713" s="156"/>
      <c r="AO713" s="156"/>
      <c r="AP713" s="156"/>
      <c r="AQ713" s="156"/>
      <c r="AR713" s="156"/>
      <c r="AS713" s="140">
        <f t="shared" si="33"/>
        <v>0</v>
      </c>
      <c r="AT713" s="140">
        <f t="shared" si="34"/>
        <v>0</v>
      </c>
      <c r="AU713" s="156"/>
      <c r="AV713" s="140">
        <f t="shared" si="35"/>
        <v>0</v>
      </c>
      <c r="AW713" s="156"/>
      <c r="AX713" s="156"/>
    </row>
    <row r="714" s="209" customFormat="1" customHeight="1" spans="1:50">
      <c r="A714" s="199" t="s">
        <v>9966</v>
      </c>
      <c r="B714" s="199" t="s">
        <v>53</v>
      </c>
      <c r="C714" s="199" t="s">
        <v>9962</v>
      </c>
      <c r="D714" s="199" t="s">
        <v>9963</v>
      </c>
      <c r="E714" s="144"/>
      <c r="F714" s="144"/>
      <c r="G714" s="144"/>
      <c r="H714" s="141"/>
      <c r="I714" s="141"/>
      <c r="J714" s="141"/>
      <c r="K714" s="141"/>
      <c r="L714" s="141"/>
      <c r="M714" s="141"/>
      <c r="N714" s="141"/>
      <c r="O714" s="141"/>
      <c r="P714" s="141"/>
      <c r="Q714" s="141"/>
      <c r="R714" s="141"/>
      <c r="S714" s="141"/>
      <c r="T714" s="143"/>
      <c r="U714" s="143"/>
      <c r="V714" s="143"/>
      <c r="W714" s="143"/>
      <c r="X714" s="143"/>
      <c r="Y714" s="141"/>
      <c r="Z714" s="141"/>
      <c r="AA714" s="156"/>
      <c r="AB714" s="156"/>
      <c r="AC714" s="156"/>
      <c r="AD714" s="156"/>
      <c r="AE714" s="156"/>
      <c r="AF714" s="156"/>
      <c r="AG714" s="156"/>
      <c r="AH714" s="156"/>
      <c r="AI714" s="156"/>
      <c r="AJ714" s="156"/>
      <c r="AK714" s="156"/>
      <c r="AL714" s="156"/>
      <c r="AM714" s="156"/>
      <c r="AN714" s="156"/>
      <c r="AO714" s="156"/>
      <c r="AP714" s="156"/>
      <c r="AQ714" s="156"/>
      <c r="AR714" s="156"/>
      <c r="AS714" s="140">
        <f t="shared" si="33"/>
        <v>0</v>
      </c>
      <c r="AT714" s="140">
        <f t="shared" si="34"/>
        <v>0</v>
      </c>
      <c r="AU714" s="156"/>
      <c r="AV714" s="140">
        <f t="shared" si="35"/>
        <v>0</v>
      </c>
      <c r="AW714" s="156"/>
      <c r="AX714" s="156"/>
    </row>
    <row r="715" s="209" customFormat="1" customHeight="1" spans="1:50">
      <c r="A715" s="199" t="s">
        <v>9967</v>
      </c>
      <c r="B715" s="199" t="s">
        <v>53</v>
      </c>
      <c r="C715" s="199" t="s">
        <v>9962</v>
      </c>
      <c r="D715" s="199" t="s">
        <v>9963</v>
      </c>
      <c r="E715" s="144"/>
      <c r="F715" s="144"/>
      <c r="G715" s="144"/>
      <c r="H715" s="141"/>
      <c r="I715" s="141"/>
      <c r="J715" s="141"/>
      <c r="K715" s="141"/>
      <c r="L715" s="141"/>
      <c r="M715" s="141"/>
      <c r="N715" s="141"/>
      <c r="O715" s="141"/>
      <c r="P715" s="141"/>
      <c r="Q715" s="141"/>
      <c r="R715" s="141"/>
      <c r="S715" s="141"/>
      <c r="T715" s="141"/>
      <c r="U715" s="141"/>
      <c r="V715" s="141"/>
      <c r="W715" s="141"/>
      <c r="X715" s="141"/>
      <c r="Y715" s="141"/>
      <c r="Z715" s="141"/>
      <c r="AA715" s="156"/>
      <c r="AB715" s="156"/>
      <c r="AC715" s="156"/>
      <c r="AD715" s="156"/>
      <c r="AE715" s="156"/>
      <c r="AF715" s="156"/>
      <c r="AG715" s="156"/>
      <c r="AH715" s="156"/>
      <c r="AI715" s="156"/>
      <c r="AJ715" s="156"/>
      <c r="AK715" s="156"/>
      <c r="AL715" s="156"/>
      <c r="AM715" s="156"/>
      <c r="AN715" s="156"/>
      <c r="AO715" s="156"/>
      <c r="AP715" s="156"/>
      <c r="AQ715" s="156"/>
      <c r="AR715" s="156"/>
      <c r="AS715" s="140">
        <f t="shared" si="33"/>
        <v>0</v>
      </c>
      <c r="AT715" s="140">
        <f t="shared" si="34"/>
        <v>0</v>
      </c>
      <c r="AU715" s="156"/>
      <c r="AV715" s="140">
        <f t="shared" si="35"/>
        <v>0</v>
      </c>
      <c r="AW715" s="156"/>
      <c r="AX715" s="156"/>
    </row>
    <row r="716" s="209" customFormat="1" customHeight="1" spans="1:50">
      <c r="A716" s="199" t="s">
        <v>9968</v>
      </c>
      <c r="B716" s="199" t="s">
        <v>53</v>
      </c>
      <c r="C716" s="199" t="s">
        <v>9969</v>
      </c>
      <c r="D716" s="199" t="s">
        <v>5857</v>
      </c>
      <c r="E716" s="144"/>
      <c r="F716" s="144"/>
      <c r="G716" s="144"/>
      <c r="H716" s="141"/>
      <c r="I716" s="141"/>
      <c r="J716" s="141"/>
      <c r="K716" s="141"/>
      <c r="L716" s="141"/>
      <c r="M716" s="141"/>
      <c r="N716" s="141"/>
      <c r="O716" s="141"/>
      <c r="P716" s="141"/>
      <c r="Q716" s="141"/>
      <c r="R716" s="141"/>
      <c r="S716" s="141"/>
      <c r="T716" s="141"/>
      <c r="U716" s="141"/>
      <c r="V716" s="141"/>
      <c r="W716" s="141"/>
      <c r="X716" s="141"/>
      <c r="Y716" s="141"/>
      <c r="Z716" s="141"/>
      <c r="AA716" s="156"/>
      <c r="AB716" s="156"/>
      <c r="AC716" s="156"/>
      <c r="AD716" s="156"/>
      <c r="AE716" s="156"/>
      <c r="AF716" s="156"/>
      <c r="AG716" s="156"/>
      <c r="AH716" s="156"/>
      <c r="AI716" s="156"/>
      <c r="AJ716" s="156"/>
      <c r="AK716" s="156"/>
      <c r="AL716" s="156"/>
      <c r="AM716" s="156"/>
      <c r="AN716" s="156"/>
      <c r="AO716" s="156"/>
      <c r="AP716" s="156"/>
      <c r="AQ716" s="156"/>
      <c r="AR716" s="156"/>
      <c r="AS716" s="140">
        <f t="shared" si="33"/>
        <v>0</v>
      </c>
      <c r="AT716" s="140">
        <f t="shared" si="34"/>
        <v>0</v>
      </c>
      <c r="AU716" s="156"/>
      <c r="AV716" s="140">
        <f t="shared" si="35"/>
        <v>0</v>
      </c>
      <c r="AW716" s="156"/>
      <c r="AX716" s="156"/>
    </row>
    <row r="717" s="209" customFormat="1" customHeight="1" spans="1:50">
      <c r="A717" s="199" t="s">
        <v>9970</v>
      </c>
      <c r="B717" s="199" t="s">
        <v>53</v>
      </c>
      <c r="C717" s="199" t="s">
        <v>9971</v>
      </c>
      <c r="D717" s="199" t="s">
        <v>709</v>
      </c>
      <c r="E717" s="144" t="s">
        <v>9972</v>
      </c>
      <c r="F717" s="144" t="s">
        <v>9356</v>
      </c>
      <c r="G717" s="144" t="s">
        <v>773</v>
      </c>
      <c r="H717" s="144" t="s">
        <v>714</v>
      </c>
      <c r="I717" s="144" t="s">
        <v>7789</v>
      </c>
      <c r="J717" s="144" t="s">
        <v>9973</v>
      </c>
      <c r="K717" s="144" t="s">
        <v>1588</v>
      </c>
      <c r="L717" s="144" t="s">
        <v>9974</v>
      </c>
      <c r="M717" s="144" t="s">
        <v>1563</v>
      </c>
      <c r="N717" s="144" t="s">
        <v>9975</v>
      </c>
      <c r="O717" s="143" t="s">
        <v>869</v>
      </c>
      <c r="P717" s="144" t="s">
        <v>9374</v>
      </c>
      <c r="Q717" s="144" t="s">
        <v>9345</v>
      </c>
      <c r="R717" s="144" t="s">
        <v>4182</v>
      </c>
      <c r="S717" s="144" t="s">
        <v>7856</v>
      </c>
      <c r="T717" s="144" t="s">
        <v>9976</v>
      </c>
      <c r="U717" s="144" t="s">
        <v>9977</v>
      </c>
      <c r="V717" s="144" t="s">
        <v>5477</v>
      </c>
      <c r="W717" s="144" t="s">
        <v>9978</v>
      </c>
      <c r="X717" s="144" t="s">
        <v>9979</v>
      </c>
      <c r="Y717" s="144" t="s">
        <v>9384</v>
      </c>
      <c r="Z717" s="144" t="s">
        <v>5477</v>
      </c>
      <c r="AA717" s="156"/>
      <c r="AB717" s="156"/>
      <c r="AC717" s="156"/>
      <c r="AD717" s="156"/>
      <c r="AE717" s="156"/>
      <c r="AF717" s="156"/>
      <c r="AG717" s="156"/>
      <c r="AH717" s="156"/>
      <c r="AI717" s="156"/>
      <c r="AJ717" s="156"/>
      <c r="AK717" s="156"/>
      <c r="AL717" s="156"/>
      <c r="AM717" s="156"/>
      <c r="AN717" s="156"/>
      <c r="AO717" s="156"/>
      <c r="AP717" s="156"/>
      <c r="AQ717" s="156"/>
      <c r="AR717" s="156"/>
      <c r="AS717" s="140">
        <f t="shared" si="33"/>
        <v>0</v>
      </c>
      <c r="AT717" s="140">
        <f t="shared" si="34"/>
        <v>0</v>
      </c>
      <c r="AU717" s="156"/>
      <c r="AV717" s="140">
        <f t="shared" si="35"/>
        <v>0</v>
      </c>
      <c r="AW717" s="156"/>
      <c r="AX717" s="156"/>
    </row>
    <row r="718" s="209" customFormat="1" customHeight="1" spans="1:50">
      <c r="A718" s="199" t="s">
        <v>9980</v>
      </c>
      <c r="B718" s="199" t="s">
        <v>53</v>
      </c>
      <c r="C718" s="199" t="s">
        <v>9971</v>
      </c>
      <c r="D718" s="199" t="s">
        <v>9981</v>
      </c>
      <c r="E718" s="144" t="s">
        <v>1895</v>
      </c>
      <c r="F718" s="144" t="s">
        <v>656</v>
      </c>
      <c r="G718" s="144" t="s">
        <v>9982</v>
      </c>
      <c r="H718" s="144" t="s">
        <v>1546</v>
      </c>
      <c r="I718" s="144" t="s">
        <v>9453</v>
      </c>
      <c r="J718" s="144" t="s">
        <v>469</v>
      </c>
      <c r="K718" s="144" t="s">
        <v>8160</v>
      </c>
      <c r="L718" s="144" t="s">
        <v>1576</v>
      </c>
      <c r="M718" s="144" t="s">
        <v>6835</v>
      </c>
      <c r="N718" s="144" t="s">
        <v>8458</v>
      </c>
      <c r="O718" s="144" t="s">
        <v>9983</v>
      </c>
      <c r="P718" s="144" t="s">
        <v>9984</v>
      </c>
      <c r="Q718" s="144" t="s">
        <v>9385</v>
      </c>
      <c r="R718" s="144" t="s">
        <v>3937</v>
      </c>
      <c r="S718" s="144" t="s">
        <v>4103</v>
      </c>
      <c r="T718" s="144" t="s">
        <v>8468</v>
      </c>
      <c r="U718" s="144" t="s">
        <v>635</v>
      </c>
      <c r="V718" s="144" t="s">
        <v>7791</v>
      </c>
      <c r="W718" s="144" t="s">
        <v>1639</v>
      </c>
      <c r="X718" s="144" t="s">
        <v>1475</v>
      </c>
      <c r="Y718" s="144" t="s">
        <v>9985</v>
      </c>
      <c r="Z718" s="144" t="s">
        <v>7914</v>
      </c>
      <c r="AA718" s="156"/>
      <c r="AB718" s="156"/>
      <c r="AC718" s="156"/>
      <c r="AD718" s="156"/>
      <c r="AE718" s="156"/>
      <c r="AF718" s="156"/>
      <c r="AG718" s="156"/>
      <c r="AH718" s="156"/>
      <c r="AI718" s="156"/>
      <c r="AJ718" s="156"/>
      <c r="AK718" s="156"/>
      <c r="AL718" s="156"/>
      <c r="AM718" s="156"/>
      <c r="AN718" s="156"/>
      <c r="AO718" s="156"/>
      <c r="AP718" s="156"/>
      <c r="AQ718" s="156"/>
      <c r="AR718" s="156"/>
      <c r="AS718" s="140">
        <f t="shared" si="33"/>
        <v>0</v>
      </c>
      <c r="AT718" s="140">
        <f t="shared" si="34"/>
        <v>0</v>
      </c>
      <c r="AU718" s="156"/>
      <c r="AV718" s="140">
        <f t="shared" si="35"/>
        <v>0</v>
      </c>
      <c r="AW718" s="156"/>
      <c r="AX718" s="156"/>
    </row>
    <row r="719" s="209" customFormat="1" customHeight="1" spans="1:50">
      <c r="A719" s="199" t="s">
        <v>9986</v>
      </c>
      <c r="B719" s="199" t="s">
        <v>53</v>
      </c>
      <c r="C719" s="199" t="s">
        <v>9971</v>
      </c>
      <c r="D719" s="199" t="s">
        <v>9981</v>
      </c>
      <c r="E719" s="144" t="s">
        <v>9987</v>
      </c>
      <c r="F719" s="144" t="s">
        <v>6747</v>
      </c>
      <c r="G719" s="144" t="s">
        <v>9988</v>
      </c>
      <c r="H719" s="144" t="s">
        <v>9989</v>
      </c>
      <c r="I719" s="144" t="s">
        <v>9990</v>
      </c>
      <c r="J719" s="144" t="s">
        <v>9991</v>
      </c>
      <c r="K719" s="144" t="s">
        <v>8808</v>
      </c>
      <c r="L719" s="144" t="s">
        <v>9992</v>
      </c>
      <c r="M719" s="144" t="s">
        <v>6475</v>
      </c>
      <c r="N719" s="144" t="s">
        <v>9993</v>
      </c>
      <c r="O719" s="144" t="s">
        <v>1899</v>
      </c>
      <c r="P719" s="144" t="s">
        <v>9994</v>
      </c>
      <c r="Q719" s="144" t="s">
        <v>9995</v>
      </c>
      <c r="R719" s="144" t="s">
        <v>9996</v>
      </c>
      <c r="S719" s="144" t="s">
        <v>5198</v>
      </c>
      <c r="T719" s="144" t="s">
        <v>6473</v>
      </c>
      <c r="U719" s="144" t="s">
        <v>4711</v>
      </c>
      <c r="V719" s="144" t="s">
        <v>5198</v>
      </c>
      <c r="W719" s="144" t="s">
        <v>9997</v>
      </c>
      <c r="X719" s="144" t="s">
        <v>9998</v>
      </c>
      <c r="Y719" s="144" t="s">
        <v>9999</v>
      </c>
      <c r="Z719" s="144" t="s">
        <v>6473</v>
      </c>
      <c r="AA719" s="156"/>
      <c r="AB719" s="156"/>
      <c r="AC719" s="156"/>
      <c r="AD719" s="156"/>
      <c r="AE719" s="156"/>
      <c r="AF719" s="156"/>
      <c r="AG719" s="156"/>
      <c r="AH719" s="156"/>
      <c r="AI719" s="156"/>
      <c r="AJ719" s="156"/>
      <c r="AK719" s="156"/>
      <c r="AL719" s="156"/>
      <c r="AM719" s="156"/>
      <c r="AN719" s="156"/>
      <c r="AO719" s="156"/>
      <c r="AP719" s="156"/>
      <c r="AQ719" s="156"/>
      <c r="AR719" s="156"/>
      <c r="AS719" s="140">
        <f t="shared" si="33"/>
        <v>0</v>
      </c>
      <c r="AT719" s="140">
        <f t="shared" si="34"/>
        <v>0</v>
      </c>
      <c r="AU719" s="156"/>
      <c r="AV719" s="140">
        <f t="shared" si="35"/>
        <v>0</v>
      </c>
      <c r="AW719" s="156"/>
      <c r="AX719" s="156"/>
    </row>
    <row r="720" s="209" customFormat="1" customHeight="1" spans="1:50">
      <c r="A720" s="199" t="s">
        <v>10000</v>
      </c>
      <c r="B720" s="199" t="s">
        <v>53</v>
      </c>
      <c r="C720" s="199" t="s">
        <v>9971</v>
      </c>
      <c r="D720" s="199" t="s">
        <v>709</v>
      </c>
      <c r="E720" s="144" t="s">
        <v>10001</v>
      </c>
      <c r="F720" s="143" t="s">
        <v>9575</v>
      </c>
      <c r="G720" s="143" t="s">
        <v>5475</v>
      </c>
      <c r="H720" s="143"/>
      <c r="I720" s="143" t="s">
        <v>10002</v>
      </c>
      <c r="J720" s="144" t="s">
        <v>10003</v>
      </c>
      <c r="K720" s="144" t="s">
        <v>10004</v>
      </c>
      <c r="L720" s="144" t="s">
        <v>1465</v>
      </c>
      <c r="M720" s="144" t="s">
        <v>6743</v>
      </c>
      <c r="N720" s="142" t="s">
        <v>6770</v>
      </c>
      <c r="O720" s="144" t="s">
        <v>1528</v>
      </c>
      <c r="P720" s="144" t="s">
        <v>4656</v>
      </c>
      <c r="Q720" s="143" t="s">
        <v>10005</v>
      </c>
      <c r="R720" s="143" t="s">
        <v>797</v>
      </c>
      <c r="S720" s="144" t="s">
        <v>10006</v>
      </c>
      <c r="T720" s="142" t="s">
        <v>10007</v>
      </c>
      <c r="U720" s="144" t="s">
        <v>10008</v>
      </c>
      <c r="V720" s="144" t="s">
        <v>2704</v>
      </c>
      <c r="W720" s="144" t="s">
        <v>1768</v>
      </c>
      <c r="X720" s="144" t="s">
        <v>6743</v>
      </c>
      <c r="Y720" s="144" t="s">
        <v>805</v>
      </c>
      <c r="Z720" s="144" t="s">
        <v>10009</v>
      </c>
      <c r="AA720" s="156"/>
      <c r="AB720" s="156"/>
      <c r="AC720" s="156"/>
      <c r="AD720" s="156"/>
      <c r="AE720" s="156"/>
      <c r="AF720" s="156"/>
      <c r="AG720" s="156"/>
      <c r="AH720" s="156"/>
      <c r="AI720" s="156"/>
      <c r="AJ720" s="156"/>
      <c r="AK720" s="156"/>
      <c r="AL720" s="156"/>
      <c r="AM720" s="156"/>
      <c r="AN720" s="156"/>
      <c r="AO720" s="156"/>
      <c r="AP720" s="156"/>
      <c r="AQ720" s="156"/>
      <c r="AR720" s="156"/>
      <c r="AS720" s="140">
        <f t="shared" si="33"/>
        <v>0</v>
      </c>
      <c r="AT720" s="140">
        <f t="shared" si="34"/>
        <v>1</v>
      </c>
      <c r="AU720" s="156"/>
      <c r="AV720" s="140">
        <f t="shared" si="35"/>
        <v>0</v>
      </c>
      <c r="AW720" s="156"/>
      <c r="AX720" s="156"/>
    </row>
    <row r="721" s="209" customFormat="1" customHeight="1" spans="1:50">
      <c r="A721" s="199" t="s">
        <v>10010</v>
      </c>
      <c r="B721" s="199" t="s">
        <v>53</v>
      </c>
      <c r="C721" s="199" t="s">
        <v>9971</v>
      </c>
      <c r="D721" s="199" t="s">
        <v>709</v>
      </c>
      <c r="E721" s="143"/>
      <c r="F721" s="144" t="s">
        <v>1641</v>
      </c>
      <c r="G721" s="144" t="s">
        <v>10011</v>
      </c>
      <c r="H721" s="144" t="s">
        <v>10012</v>
      </c>
      <c r="I721" s="144" t="s">
        <v>10013</v>
      </c>
      <c r="J721" s="144" t="s">
        <v>1728</v>
      </c>
      <c r="K721" s="144" t="s">
        <v>1728</v>
      </c>
      <c r="L721" s="143"/>
      <c r="M721" s="143" t="s">
        <v>1531</v>
      </c>
      <c r="N721" s="144" t="s">
        <v>1641</v>
      </c>
      <c r="O721" s="144" t="s">
        <v>10014</v>
      </c>
      <c r="P721" s="144" t="s">
        <v>1693</v>
      </c>
      <c r="Q721" s="144" t="s">
        <v>10015</v>
      </c>
      <c r="R721" s="144" t="s">
        <v>1768</v>
      </c>
      <c r="S721" s="143"/>
      <c r="T721" s="144" t="s">
        <v>10016</v>
      </c>
      <c r="U721" s="144" t="s">
        <v>6764</v>
      </c>
      <c r="V721" s="144" t="s">
        <v>5754</v>
      </c>
      <c r="W721" s="144" t="s">
        <v>7824</v>
      </c>
      <c r="X721" s="144" t="s">
        <v>7824</v>
      </c>
      <c r="Y721" s="143" t="s">
        <v>7879</v>
      </c>
      <c r="Z721" s="144" t="s">
        <v>10017</v>
      </c>
      <c r="AA721" s="156"/>
      <c r="AB721" s="156"/>
      <c r="AC721" s="156"/>
      <c r="AD721" s="156"/>
      <c r="AE721" s="156"/>
      <c r="AF721" s="156"/>
      <c r="AG721" s="156"/>
      <c r="AH721" s="156"/>
      <c r="AI721" s="156"/>
      <c r="AJ721" s="156"/>
      <c r="AK721" s="156"/>
      <c r="AL721" s="156"/>
      <c r="AM721" s="156"/>
      <c r="AN721" s="156"/>
      <c r="AO721" s="156"/>
      <c r="AP721" s="156"/>
      <c r="AQ721" s="156"/>
      <c r="AR721" s="156"/>
      <c r="AS721" s="140">
        <f t="shared" si="33"/>
        <v>0</v>
      </c>
      <c r="AT721" s="140">
        <f t="shared" si="34"/>
        <v>0</v>
      </c>
      <c r="AU721" s="156"/>
      <c r="AV721" s="140">
        <f t="shared" si="35"/>
        <v>0</v>
      </c>
      <c r="AW721" s="156"/>
      <c r="AX721" s="156"/>
    </row>
    <row r="722" s="209" customFormat="1" customHeight="1" spans="1:50">
      <c r="A722" s="199" t="s">
        <v>10018</v>
      </c>
      <c r="B722" s="199" t="s">
        <v>53</v>
      </c>
      <c r="C722" s="199" t="s">
        <v>9971</v>
      </c>
      <c r="D722" s="199" t="s">
        <v>9981</v>
      </c>
      <c r="E722" s="144" t="s">
        <v>865</v>
      </c>
      <c r="F722" s="144" t="s">
        <v>1006</v>
      </c>
      <c r="G722" s="144" t="s">
        <v>6899</v>
      </c>
      <c r="H722" s="144" t="s">
        <v>10019</v>
      </c>
      <c r="I722" s="144" t="s">
        <v>10020</v>
      </c>
      <c r="J722" s="144" t="s">
        <v>7899</v>
      </c>
      <c r="K722" s="144" t="s">
        <v>366</v>
      </c>
      <c r="L722" s="144" t="s">
        <v>10021</v>
      </c>
      <c r="M722" s="144" t="s">
        <v>1617</v>
      </c>
      <c r="N722" s="144" t="s">
        <v>9975</v>
      </c>
      <c r="O722" s="144" t="s">
        <v>903</v>
      </c>
      <c r="P722" s="144" t="s">
        <v>1591</v>
      </c>
      <c r="Q722" s="144" t="s">
        <v>10022</v>
      </c>
      <c r="R722" s="144" t="s">
        <v>10023</v>
      </c>
      <c r="S722" s="144" t="s">
        <v>1727</v>
      </c>
      <c r="T722" s="144" t="s">
        <v>1635</v>
      </c>
      <c r="U722" s="143" t="s">
        <v>10024</v>
      </c>
      <c r="V722" s="144" t="s">
        <v>9749</v>
      </c>
      <c r="W722" s="144" t="s">
        <v>902</v>
      </c>
      <c r="X722" s="144" t="s">
        <v>1616</v>
      </c>
      <c r="Y722" s="144" t="s">
        <v>1616</v>
      </c>
      <c r="Z722" s="144" t="s">
        <v>779</v>
      </c>
      <c r="AA722" s="156"/>
      <c r="AB722" s="156"/>
      <c r="AC722" s="156"/>
      <c r="AD722" s="156"/>
      <c r="AE722" s="156"/>
      <c r="AF722" s="156"/>
      <c r="AG722" s="156"/>
      <c r="AH722" s="156"/>
      <c r="AI722" s="156"/>
      <c r="AJ722" s="156"/>
      <c r="AK722" s="156"/>
      <c r="AL722" s="156"/>
      <c r="AM722" s="156"/>
      <c r="AN722" s="156"/>
      <c r="AO722" s="156"/>
      <c r="AP722" s="156"/>
      <c r="AQ722" s="156"/>
      <c r="AR722" s="156"/>
      <c r="AS722" s="140">
        <f t="shared" si="33"/>
        <v>2</v>
      </c>
      <c r="AT722" s="140">
        <f t="shared" si="34"/>
        <v>3</v>
      </c>
      <c r="AU722" s="156"/>
      <c r="AV722" s="140">
        <f t="shared" si="35"/>
        <v>0</v>
      </c>
      <c r="AW722" s="156"/>
      <c r="AX722" s="156"/>
    </row>
    <row r="723" s="209" customFormat="1" customHeight="1" spans="1:50">
      <c r="A723" s="199" t="s">
        <v>10025</v>
      </c>
      <c r="B723" s="199" t="s">
        <v>53</v>
      </c>
      <c r="C723" s="199" t="s">
        <v>9971</v>
      </c>
      <c r="D723" s="199" t="s">
        <v>9981</v>
      </c>
      <c r="E723" s="144" t="s">
        <v>452</v>
      </c>
      <c r="F723" s="144" t="s">
        <v>2852</v>
      </c>
      <c r="G723" s="144" t="s">
        <v>2413</v>
      </c>
      <c r="H723" s="144" t="s">
        <v>10026</v>
      </c>
      <c r="I723" s="144" t="s">
        <v>394</v>
      </c>
      <c r="J723" s="144" t="s">
        <v>6380</v>
      </c>
      <c r="K723" s="144" t="s">
        <v>5727</v>
      </c>
      <c r="L723" s="144" t="s">
        <v>10021</v>
      </c>
      <c r="M723" s="144" t="s">
        <v>10027</v>
      </c>
      <c r="N723" s="144" t="s">
        <v>5437</v>
      </c>
      <c r="O723" s="144" t="s">
        <v>5441</v>
      </c>
      <c r="P723" s="144" t="s">
        <v>10028</v>
      </c>
      <c r="Q723" s="144" t="s">
        <v>10029</v>
      </c>
      <c r="R723" s="144" t="s">
        <v>10030</v>
      </c>
      <c r="S723" s="144" t="s">
        <v>10031</v>
      </c>
      <c r="T723" s="144" t="s">
        <v>10032</v>
      </c>
      <c r="U723" s="144" t="s">
        <v>10033</v>
      </c>
      <c r="V723" s="144" t="s">
        <v>9349</v>
      </c>
      <c r="W723" s="144" t="s">
        <v>6743</v>
      </c>
      <c r="X723" s="144" t="s">
        <v>1613</v>
      </c>
      <c r="Y723" s="144" t="s">
        <v>10034</v>
      </c>
      <c r="Z723" s="142" t="s">
        <v>10035</v>
      </c>
      <c r="AA723" s="156"/>
      <c r="AB723" s="156"/>
      <c r="AC723" s="156"/>
      <c r="AD723" s="156"/>
      <c r="AE723" s="156"/>
      <c r="AF723" s="156"/>
      <c r="AG723" s="156"/>
      <c r="AH723" s="156"/>
      <c r="AI723" s="156"/>
      <c r="AJ723" s="156"/>
      <c r="AK723" s="156"/>
      <c r="AL723" s="156"/>
      <c r="AM723" s="156"/>
      <c r="AN723" s="156"/>
      <c r="AO723" s="156"/>
      <c r="AP723" s="156"/>
      <c r="AQ723" s="156"/>
      <c r="AR723" s="156"/>
      <c r="AS723" s="140">
        <f t="shared" si="33"/>
        <v>0</v>
      </c>
      <c r="AT723" s="140">
        <f t="shared" si="34"/>
        <v>1</v>
      </c>
      <c r="AU723" s="156"/>
      <c r="AV723" s="140">
        <f t="shared" si="35"/>
        <v>0</v>
      </c>
      <c r="AW723" s="156"/>
      <c r="AX723" s="156"/>
    </row>
    <row r="724" s="209" customFormat="1" customHeight="1" spans="1:50">
      <c r="A724" s="199" t="s">
        <v>10036</v>
      </c>
      <c r="B724" s="199" t="s">
        <v>53</v>
      </c>
      <c r="C724" s="199" t="s">
        <v>9971</v>
      </c>
      <c r="D724" s="199" t="s">
        <v>709</v>
      </c>
      <c r="E724" s="144" t="s">
        <v>720</v>
      </c>
      <c r="F724" s="143"/>
      <c r="G724" s="143"/>
      <c r="H724" s="143" t="s">
        <v>10037</v>
      </c>
      <c r="I724" s="143" t="s">
        <v>10038</v>
      </c>
      <c r="J724" s="142" t="s">
        <v>10039</v>
      </c>
      <c r="K724" s="142" t="s">
        <v>10040</v>
      </c>
      <c r="L724" s="143" t="s">
        <v>10041</v>
      </c>
      <c r="M724" s="142" t="s">
        <v>10042</v>
      </c>
      <c r="N724" s="143"/>
      <c r="O724" s="143" t="s">
        <v>10043</v>
      </c>
      <c r="P724" s="144" t="s">
        <v>10044</v>
      </c>
      <c r="Q724" s="144" t="s">
        <v>10045</v>
      </c>
      <c r="R724" s="143"/>
      <c r="S724" s="143"/>
      <c r="T724" s="143"/>
      <c r="U724" s="143" t="s">
        <v>10046</v>
      </c>
      <c r="V724" s="143" t="s">
        <v>10047</v>
      </c>
      <c r="W724" s="144" t="s">
        <v>10027</v>
      </c>
      <c r="X724" s="143"/>
      <c r="Y724" s="142" t="s">
        <v>8892</v>
      </c>
      <c r="Z724" s="144" t="s">
        <v>10048</v>
      </c>
      <c r="AA724" s="156"/>
      <c r="AB724" s="156"/>
      <c r="AC724" s="156"/>
      <c r="AD724" s="156"/>
      <c r="AE724" s="156"/>
      <c r="AF724" s="156"/>
      <c r="AG724" s="156"/>
      <c r="AH724" s="156"/>
      <c r="AI724" s="156"/>
      <c r="AJ724" s="156"/>
      <c r="AK724" s="156"/>
      <c r="AL724" s="156"/>
      <c r="AM724" s="156"/>
      <c r="AN724" s="156"/>
      <c r="AO724" s="156"/>
      <c r="AP724" s="156"/>
      <c r="AQ724" s="156"/>
      <c r="AR724" s="156"/>
      <c r="AS724" s="140">
        <f t="shared" si="33"/>
        <v>0</v>
      </c>
      <c r="AT724" s="140">
        <f t="shared" si="34"/>
        <v>0</v>
      </c>
      <c r="AU724" s="156"/>
      <c r="AV724" s="140">
        <f t="shared" si="35"/>
        <v>0</v>
      </c>
      <c r="AW724" s="156"/>
      <c r="AX724" s="156"/>
    </row>
    <row r="725" s="209" customFormat="1" customHeight="1" spans="1:50">
      <c r="A725" s="199" t="s">
        <v>10049</v>
      </c>
      <c r="B725" s="199" t="s">
        <v>53</v>
      </c>
      <c r="C725" s="199" t="s">
        <v>9971</v>
      </c>
      <c r="D725" s="199" t="s">
        <v>9981</v>
      </c>
      <c r="E725" s="144" t="s">
        <v>866</v>
      </c>
      <c r="F725" s="144" t="s">
        <v>10050</v>
      </c>
      <c r="G725" s="143" t="s">
        <v>1275</v>
      </c>
      <c r="H725" s="144" t="s">
        <v>908</v>
      </c>
      <c r="I725" s="144" t="s">
        <v>10051</v>
      </c>
      <c r="J725" s="144" t="s">
        <v>10052</v>
      </c>
      <c r="K725" s="142" t="s">
        <v>10053</v>
      </c>
      <c r="L725" s="144" t="s">
        <v>4797</v>
      </c>
      <c r="M725" s="144" t="s">
        <v>8863</v>
      </c>
      <c r="N725" s="144" t="s">
        <v>5072</v>
      </c>
      <c r="O725" s="144" t="s">
        <v>5453</v>
      </c>
      <c r="P725" s="142" t="s">
        <v>6645</v>
      </c>
      <c r="Q725" s="144" t="s">
        <v>6557</v>
      </c>
      <c r="R725" s="144" t="s">
        <v>10054</v>
      </c>
      <c r="S725" s="142" t="s">
        <v>3719</v>
      </c>
      <c r="T725" s="144" t="s">
        <v>10055</v>
      </c>
      <c r="U725" s="144" t="s">
        <v>3476</v>
      </c>
      <c r="V725" s="144" t="s">
        <v>7854</v>
      </c>
      <c r="W725" s="144" t="s">
        <v>10056</v>
      </c>
      <c r="X725" s="144" t="s">
        <v>3709</v>
      </c>
      <c r="Y725" s="155" t="s">
        <v>4690</v>
      </c>
      <c r="Z725" s="144" t="s">
        <v>9853</v>
      </c>
      <c r="AA725" s="156"/>
      <c r="AB725" s="156"/>
      <c r="AC725" s="156"/>
      <c r="AD725" s="156"/>
      <c r="AE725" s="156"/>
      <c r="AF725" s="156"/>
      <c r="AG725" s="156"/>
      <c r="AH725" s="156"/>
      <c r="AI725" s="156"/>
      <c r="AJ725" s="156"/>
      <c r="AK725" s="156"/>
      <c r="AL725" s="156"/>
      <c r="AM725" s="156"/>
      <c r="AN725" s="156"/>
      <c r="AO725" s="156"/>
      <c r="AP725" s="156"/>
      <c r="AQ725" s="156"/>
      <c r="AR725" s="156"/>
      <c r="AS725" s="140">
        <f t="shared" si="33"/>
        <v>0</v>
      </c>
      <c r="AT725" s="140">
        <f t="shared" si="34"/>
        <v>7</v>
      </c>
      <c r="AU725" s="156"/>
      <c r="AV725" s="140">
        <f t="shared" si="35"/>
        <v>0</v>
      </c>
      <c r="AW725" s="156"/>
      <c r="AX725" s="156"/>
    </row>
    <row r="726" s="209" customFormat="1" customHeight="1" spans="1:50">
      <c r="A726" s="199" t="s">
        <v>10057</v>
      </c>
      <c r="B726" s="199" t="s">
        <v>53</v>
      </c>
      <c r="C726" s="199" t="s">
        <v>10058</v>
      </c>
      <c r="D726" s="199" t="s">
        <v>709</v>
      </c>
      <c r="E726" s="144" t="s">
        <v>10059</v>
      </c>
      <c r="F726" s="144" t="s">
        <v>1820</v>
      </c>
      <c r="G726" s="144" t="s">
        <v>2013</v>
      </c>
      <c r="H726" s="144" t="s">
        <v>10051</v>
      </c>
      <c r="I726" s="144" t="s">
        <v>10060</v>
      </c>
      <c r="J726" s="144" t="s">
        <v>10061</v>
      </c>
      <c r="K726" s="144" t="s">
        <v>10062</v>
      </c>
      <c r="L726" s="143"/>
      <c r="M726" s="144" t="s">
        <v>718</v>
      </c>
      <c r="N726" s="144" t="s">
        <v>4649</v>
      </c>
      <c r="O726" s="144" t="s">
        <v>903</v>
      </c>
      <c r="P726" s="144" t="s">
        <v>10013</v>
      </c>
      <c r="Q726" s="144" t="s">
        <v>10045</v>
      </c>
      <c r="R726" s="144" t="s">
        <v>1721</v>
      </c>
      <c r="S726" s="144" t="s">
        <v>10063</v>
      </c>
      <c r="T726" s="144" t="s">
        <v>10009</v>
      </c>
      <c r="U726" s="143"/>
      <c r="V726" s="143"/>
      <c r="W726" s="144" t="s">
        <v>3532</v>
      </c>
      <c r="X726" s="144" t="s">
        <v>1617</v>
      </c>
      <c r="Y726" s="144" t="s">
        <v>7912</v>
      </c>
      <c r="Z726" s="144" t="s">
        <v>1533</v>
      </c>
      <c r="AA726" s="156"/>
      <c r="AB726" s="156"/>
      <c r="AC726" s="156"/>
      <c r="AD726" s="156"/>
      <c r="AE726" s="156"/>
      <c r="AF726" s="156"/>
      <c r="AG726" s="156"/>
      <c r="AH726" s="156"/>
      <c r="AI726" s="156"/>
      <c r="AJ726" s="156"/>
      <c r="AK726" s="156"/>
      <c r="AL726" s="156"/>
      <c r="AM726" s="156"/>
      <c r="AN726" s="156"/>
      <c r="AO726" s="156"/>
      <c r="AP726" s="156"/>
      <c r="AQ726" s="156"/>
      <c r="AR726" s="156"/>
      <c r="AS726" s="140">
        <f t="shared" si="33"/>
        <v>0</v>
      </c>
      <c r="AT726" s="140">
        <f t="shared" si="34"/>
        <v>2</v>
      </c>
      <c r="AU726" s="156"/>
      <c r="AV726" s="140">
        <f t="shared" si="35"/>
        <v>0</v>
      </c>
      <c r="AW726" s="156"/>
      <c r="AX726" s="156"/>
    </row>
    <row r="727" s="209" customFormat="1" customHeight="1" spans="1:50">
      <c r="A727" s="199" t="s">
        <v>10064</v>
      </c>
      <c r="B727" s="199" t="s">
        <v>53</v>
      </c>
      <c r="C727" s="199" t="s">
        <v>10058</v>
      </c>
      <c r="D727" s="199" t="s">
        <v>709</v>
      </c>
      <c r="E727" s="143"/>
      <c r="F727" s="143"/>
      <c r="G727" s="143"/>
      <c r="H727" s="143"/>
      <c r="I727" s="143"/>
      <c r="J727" s="143" t="s">
        <v>134</v>
      </c>
      <c r="K727" s="142" t="s">
        <v>10065</v>
      </c>
      <c r="L727" s="144" t="s">
        <v>1957</v>
      </c>
      <c r="M727" s="144" t="s">
        <v>6673</v>
      </c>
      <c r="N727" s="144" t="s">
        <v>2018</v>
      </c>
      <c r="O727" s="144" t="s">
        <v>10066</v>
      </c>
      <c r="P727" s="142" t="s">
        <v>10067</v>
      </c>
      <c r="Q727" s="144" t="s">
        <v>10029</v>
      </c>
      <c r="R727" s="144" t="s">
        <v>2119</v>
      </c>
      <c r="S727" s="144" t="s">
        <v>10068</v>
      </c>
      <c r="T727" s="144" t="s">
        <v>1288</v>
      </c>
      <c r="U727" s="144" t="s">
        <v>1083</v>
      </c>
      <c r="V727" s="144" t="s">
        <v>4199</v>
      </c>
      <c r="W727" s="144" t="s">
        <v>4028</v>
      </c>
      <c r="X727" s="144" t="s">
        <v>7045</v>
      </c>
      <c r="Y727" s="144" t="s">
        <v>1152</v>
      </c>
      <c r="Z727" s="144" t="s">
        <v>9588</v>
      </c>
      <c r="AA727" s="156"/>
      <c r="AB727" s="156"/>
      <c r="AC727" s="156"/>
      <c r="AD727" s="156"/>
      <c r="AE727" s="156"/>
      <c r="AF727" s="156"/>
      <c r="AG727" s="156"/>
      <c r="AH727" s="156"/>
      <c r="AI727" s="156"/>
      <c r="AJ727" s="156"/>
      <c r="AK727" s="156"/>
      <c r="AL727" s="156"/>
      <c r="AM727" s="156"/>
      <c r="AN727" s="156"/>
      <c r="AO727" s="156"/>
      <c r="AP727" s="156"/>
      <c r="AQ727" s="156"/>
      <c r="AR727" s="156"/>
      <c r="AS727" s="140">
        <f t="shared" si="33"/>
        <v>0</v>
      </c>
      <c r="AT727" s="140">
        <f t="shared" si="34"/>
        <v>0</v>
      </c>
      <c r="AU727" s="156"/>
      <c r="AV727" s="140">
        <f t="shared" si="35"/>
        <v>0</v>
      </c>
      <c r="AW727" s="156"/>
      <c r="AX727" s="156"/>
    </row>
    <row r="728" s="209" customFormat="1" customHeight="1" spans="1:50">
      <c r="A728" s="199" t="s">
        <v>10069</v>
      </c>
      <c r="B728" s="199" t="s">
        <v>53</v>
      </c>
      <c r="C728" s="199" t="s">
        <v>10058</v>
      </c>
      <c r="D728" s="199" t="s">
        <v>9981</v>
      </c>
      <c r="E728" s="144" t="s">
        <v>10070</v>
      </c>
      <c r="F728" s="144" t="s">
        <v>8472</v>
      </c>
      <c r="G728" s="144" t="s">
        <v>10071</v>
      </c>
      <c r="H728" s="144" t="s">
        <v>10072</v>
      </c>
      <c r="I728" s="144" t="s">
        <v>10073</v>
      </c>
      <c r="J728" s="144" t="s">
        <v>10074</v>
      </c>
      <c r="K728" s="144" t="s">
        <v>10075</v>
      </c>
      <c r="L728" s="144" t="s">
        <v>10076</v>
      </c>
      <c r="M728" s="144" t="s">
        <v>10077</v>
      </c>
      <c r="N728" s="144" t="s">
        <v>10078</v>
      </c>
      <c r="O728" s="144" t="s">
        <v>10079</v>
      </c>
      <c r="P728" s="144" t="s">
        <v>10080</v>
      </c>
      <c r="Q728" s="144" t="s">
        <v>10081</v>
      </c>
      <c r="R728" s="144" t="s">
        <v>3816</v>
      </c>
      <c r="S728" s="144" t="s">
        <v>5014</v>
      </c>
      <c r="T728" s="144" t="s">
        <v>2124</v>
      </c>
      <c r="U728" s="144" t="s">
        <v>10082</v>
      </c>
      <c r="V728" s="144" t="s">
        <v>10083</v>
      </c>
      <c r="W728" s="144" t="s">
        <v>10084</v>
      </c>
      <c r="X728" s="144" t="s">
        <v>10085</v>
      </c>
      <c r="Y728" s="144" t="s">
        <v>10013</v>
      </c>
      <c r="Z728" s="144" t="s">
        <v>902</v>
      </c>
      <c r="AA728" s="156"/>
      <c r="AB728" s="156"/>
      <c r="AC728" s="156"/>
      <c r="AD728" s="156"/>
      <c r="AE728" s="156"/>
      <c r="AF728" s="156"/>
      <c r="AG728" s="156"/>
      <c r="AH728" s="156"/>
      <c r="AI728" s="156"/>
      <c r="AJ728" s="156"/>
      <c r="AK728" s="156"/>
      <c r="AL728" s="156"/>
      <c r="AM728" s="156"/>
      <c r="AN728" s="156"/>
      <c r="AO728" s="156"/>
      <c r="AP728" s="156"/>
      <c r="AQ728" s="156"/>
      <c r="AR728" s="156"/>
      <c r="AS728" s="140">
        <f t="shared" si="33"/>
        <v>0</v>
      </c>
      <c r="AT728" s="140">
        <f t="shared" si="34"/>
        <v>4</v>
      </c>
      <c r="AU728" s="156"/>
      <c r="AV728" s="140">
        <f t="shared" si="35"/>
        <v>0</v>
      </c>
      <c r="AW728" s="156"/>
      <c r="AX728" s="156"/>
    </row>
    <row r="729" s="209" customFormat="1" customHeight="1" spans="1:50">
      <c r="A729" s="199" t="s">
        <v>10086</v>
      </c>
      <c r="B729" s="199" t="s">
        <v>53</v>
      </c>
      <c r="C729" s="199" t="s">
        <v>10058</v>
      </c>
      <c r="D729" s="199" t="s">
        <v>9981</v>
      </c>
      <c r="E729" s="144" t="s">
        <v>662</v>
      </c>
      <c r="F729" s="144" t="s">
        <v>789</v>
      </c>
      <c r="G729" s="142" t="s">
        <v>10087</v>
      </c>
      <c r="H729" s="143"/>
      <c r="I729" s="144" t="s">
        <v>10088</v>
      </c>
      <c r="J729" s="144" t="s">
        <v>10089</v>
      </c>
      <c r="K729" s="143"/>
      <c r="L729" s="144" t="s">
        <v>10090</v>
      </c>
      <c r="M729" s="143" t="s">
        <v>10091</v>
      </c>
      <c r="N729" s="143" t="s">
        <v>1653</v>
      </c>
      <c r="O729" s="142" t="s">
        <v>10092</v>
      </c>
      <c r="P729" s="144" t="s">
        <v>276</v>
      </c>
      <c r="Q729" s="144" t="s">
        <v>10082</v>
      </c>
      <c r="R729" s="142" t="s">
        <v>10093</v>
      </c>
      <c r="S729" s="144" t="s">
        <v>6763</v>
      </c>
      <c r="T729" s="142" t="s">
        <v>10094</v>
      </c>
      <c r="U729" s="144" t="s">
        <v>10095</v>
      </c>
      <c r="V729" s="142" t="s">
        <v>10096</v>
      </c>
      <c r="W729" s="144" t="s">
        <v>10097</v>
      </c>
      <c r="X729" s="144" t="s">
        <v>10098</v>
      </c>
      <c r="Y729" s="142" t="s">
        <v>10099</v>
      </c>
      <c r="Z729" s="143"/>
      <c r="AA729" s="156"/>
      <c r="AB729" s="156"/>
      <c r="AC729" s="156"/>
      <c r="AD729" s="156"/>
      <c r="AE729" s="156"/>
      <c r="AF729" s="156"/>
      <c r="AG729" s="156"/>
      <c r="AH729" s="156"/>
      <c r="AI729" s="156"/>
      <c r="AJ729" s="156"/>
      <c r="AK729" s="156"/>
      <c r="AL729" s="156"/>
      <c r="AM729" s="156"/>
      <c r="AN729" s="156"/>
      <c r="AO729" s="156"/>
      <c r="AP729" s="156"/>
      <c r="AQ729" s="156"/>
      <c r="AR729" s="156"/>
      <c r="AS729" s="140">
        <f t="shared" si="33"/>
        <v>0</v>
      </c>
      <c r="AT729" s="140">
        <f t="shared" si="34"/>
        <v>0</v>
      </c>
      <c r="AU729" s="156"/>
      <c r="AV729" s="140">
        <f t="shared" si="35"/>
        <v>0</v>
      </c>
      <c r="AW729" s="156"/>
      <c r="AX729" s="156"/>
    </row>
    <row r="730" s="209" customFormat="1" customHeight="1" spans="1:50">
      <c r="A730" s="199" t="s">
        <v>10100</v>
      </c>
      <c r="B730" s="199" t="s">
        <v>53</v>
      </c>
      <c r="C730" s="199" t="s">
        <v>10058</v>
      </c>
      <c r="D730" s="199" t="s">
        <v>9981</v>
      </c>
      <c r="E730" s="144" t="s">
        <v>10101</v>
      </c>
      <c r="F730" s="144" t="s">
        <v>10102</v>
      </c>
      <c r="G730" s="144" t="s">
        <v>8095</v>
      </c>
      <c r="H730" s="144" t="s">
        <v>10103</v>
      </c>
      <c r="I730" s="144" t="s">
        <v>10104</v>
      </c>
      <c r="J730" s="144" t="s">
        <v>10105</v>
      </c>
      <c r="K730" s="144" t="s">
        <v>4707</v>
      </c>
      <c r="L730" s="144" t="s">
        <v>10106</v>
      </c>
      <c r="M730" s="144" t="s">
        <v>10107</v>
      </c>
      <c r="N730" s="144" t="s">
        <v>10108</v>
      </c>
      <c r="O730" s="144" t="s">
        <v>10109</v>
      </c>
      <c r="P730" s="144" t="s">
        <v>10110</v>
      </c>
      <c r="Q730" s="144" t="s">
        <v>5549</v>
      </c>
      <c r="R730" s="144" t="s">
        <v>4178</v>
      </c>
      <c r="S730" s="144" t="s">
        <v>10111</v>
      </c>
      <c r="T730" s="144" t="s">
        <v>10112</v>
      </c>
      <c r="U730" s="144" t="s">
        <v>10113</v>
      </c>
      <c r="V730" s="144" t="s">
        <v>854</v>
      </c>
      <c r="W730" s="144" t="s">
        <v>1918</v>
      </c>
      <c r="X730" s="144" t="s">
        <v>10114</v>
      </c>
      <c r="Y730" s="144" t="s">
        <v>10115</v>
      </c>
      <c r="Z730" s="144" t="s">
        <v>10116</v>
      </c>
      <c r="AA730" s="156"/>
      <c r="AB730" s="156"/>
      <c r="AC730" s="156"/>
      <c r="AD730" s="156"/>
      <c r="AE730" s="156"/>
      <c r="AF730" s="156"/>
      <c r="AG730" s="156"/>
      <c r="AH730" s="156"/>
      <c r="AI730" s="156"/>
      <c r="AJ730" s="156"/>
      <c r="AK730" s="156"/>
      <c r="AL730" s="156"/>
      <c r="AM730" s="156"/>
      <c r="AN730" s="156"/>
      <c r="AO730" s="156"/>
      <c r="AP730" s="156"/>
      <c r="AQ730" s="156"/>
      <c r="AR730" s="156"/>
      <c r="AS730" s="140">
        <f t="shared" si="33"/>
        <v>0</v>
      </c>
      <c r="AT730" s="140">
        <f t="shared" si="34"/>
        <v>0</v>
      </c>
      <c r="AU730" s="156"/>
      <c r="AV730" s="140">
        <f t="shared" si="35"/>
        <v>0</v>
      </c>
      <c r="AW730" s="156"/>
      <c r="AX730" s="156"/>
    </row>
    <row r="731" s="209" customFormat="1" customHeight="1" spans="1:50">
      <c r="A731" s="199" t="s">
        <v>10117</v>
      </c>
      <c r="B731" s="199" t="s">
        <v>53</v>
      </c>
      <c r="C731" s="199" t="s">
        <v>10058</v>
      </c>
      <c r="D731" s="199" t="s">
        <v>709</v>
      </c>
      <c r="E731" s="144" t="s">
        <v>10118</v>
      </c>
      <c r="F731" s="144" t="s">
        <v>10119</v>
      </c>
      <c r="G731" s="144" t="s">
        <v>2414</v>
      </c>
      <c r="H731" s="144" t="s">
        <v>1728</v>
      </c>
      <c r="I731" s="144" t="s">
        <v>1721</v>
      </c>
      <c r="J731" s="144" t="s">
        <v>10061</v>
      </c>
      <c r="K731" s="144" t="s">
        <v>10062</v>
      </c>
      <c r="L731" s="144" t="s">
        <v>1728</v>
      </c>
      <c r="M731" s="144" t="s">
        <v>718</v>
      </c>
      <c r="N731" s="144" t="s">
        <v>3477</v>
      </c>
      <c r="O731" s="144" t="s">
        <v>903</v>
      </c>
      <c r="P731" s="144" t="s">
        <v>10013</v>
      </c>
      <c r="Q731" s="144" t="s">
        <v>10045</v>
      </c>
      <c r="R731" s="144" t="s">
        <v>1721</v>
      </c>
      <c r="S731" s="144" t="s">
        <v>10120</v>
      </c>
      <c r="T731" s="144" t="s">
        <v>10009</v>
      </c>
      <c r="U731" s="144" t="s">
        <v>1149</v>
      </c>
      <c r="V731" s="143"/>
      <c r="W731" s="144" t="s">
        <v>1615</v>
      </c>
      <c r="X731" s="144" t="s">
        <v>1617</v>
      </c>
      <c r="Y731" s="144" t="s">
        <v>7912</v>
      </c>
      <c r="Z731" s="144" t="s">
        <v>1533</v>
      </c>
      <c r="AA731" s="156"/>
      <c r="AB731" s="156"/>
      <c r="AC731" s="156"/>
      <c r="AD731" s="156"/>
      <c r="AE731" s="156"/>
      <c r="AF731" s="156"/>
      <c r="AG731" s="156"/>
      <c r="AH731" s="156"/>
      <c r="AI731" s="156"/>
      <c r="AJ731" s="156"/>
      <c r="AK731" s="156"/>
      <c r="AL731" s="156"/>
      <c r="AM731" s="156"/>
      <c r="AN731" s="156"/>
      <c r="AO731" s="156"/>
      <c r="AP731" s="156"/>
      <c r="AQ731" s="156"/>
      <c r="AR731" s="156"/>
      <c r="AS731" s="140">
        <f t="shared" si="33"/>
        <v>0</v>
      </c>
      <c r="AT731" s="140">
        <f t="shared" si="34"/>
        <v>3</v>
      </c>
      <c r="AU731" s="156"/>
      <c r="AV731" s="140">
        <f t="shared" si="35"/>
        <v>0</v>
      </c>
      <c r="AW731" s="156"/>
      <c r="AX731" s="156"/>
    </row>
    <row r="732" s="209" customFormat="1" customHeight="1" spans="1:50">
      <c r="A732" s="199" t="s">
        <v>10121</v>
      </c>
      <c r="B732" s="199" t="s">
        <v>53</v>
      </c>
      <c r="C732" s="199" t="s">
        <v>10058</v>
      </c>
      <c r="D732" s="199" t="s">
        <v>9981</v>
      </c>
      <c r="E732" s="144" t="s">
        <v>10122</v>
      </c>
      <c r="F732" s="144" t="s">
        <v>10123</v>
      </c>
      <c r="G732" s="144" t="s">
        <v>10124</v>
      </c>
      <c r="H732" s="144" t="s">
        <v>10125</v>
      </c>
      <c r="I732" s="144" t="s">
        <v>10126</v>
      </c>
      <c r="J732" s="144" t="s">
        <v>10127</v>
      </c>
      <c r="K732" s="144" t="s">
        <v>10128</v>
      </c>
      <c r="L732" s="144" t="s">
        <v>10129</v>
      </c>
      <c r="M732" s="144" t="s">
        <v>10130</v>
      </c>
      <c r="N732" s="144" t="s">
        <v>10131</v>
      </c>
      <c r="O732" s="144" t="s">
        <v>10132</v>
      </c>
      <c r="P732" s="144" t="s">
        <v>10133</v>
      </c>
      <c r="Q732" s="144" t="s">
        <v>10134</v>
      </c>
      <c r="R732" s="144" t="s">
        <v>10135</v>
      </c>
      <c r="S732" s="144" t="s">
        <v>10136</v>
      </c>
      <c r="T732" s="144" t="s">
        <v>10137</v>
      </c>
      <c r="U732" s="144" t="s">
        <v>10138</v>
      </c>
      <c r="V732" s="144" t="s">
        <v>10139</v>
      </c>
      <c r="W732" s="144" t="s">
        <v>10140</v>
      </c>
      <c r="X732" s="144" t="s">
        <v>10141</v>
      </c>
      <c r="Y732" s="144" t="s">
        <v>10142</v>
      </c>
      <c r="Z732" s="144" t="s">
        <v>10143</v>
      </c>
      <c r="AA732" s="156"/>
      <c r="AB732" s="156"/>
      <c r="AC732" s="156"/>
      <c r="AD732" s="156"/>
      <c r="AE732" s="156"/>
      <c r="AF732" s="156"/>
      <c r="AG732" s="156"/>
      <c r="AH732" s="156"/>
      <c r="AI732" s="156"/>
      <c r="AJ732" s="156"/>
      <c r="AK732" s="156"/>
      <c r="AL732" s="156"/>
      <c r="AM732" s="156"/>
      <c r="AN732" s="156"/>
      <c r="AO732" s="156"/>
      <c r="AP732" s="156"/>
      <c r="AQ732" s="156"/>
      <c r="AR732" s="156"/>
      <c r="AS732" s="140">
        <f t="shared" si="33"/>
        <v>0</v>
      </c>
      <c r="AT732" s="140">
        <f t="shared" si="34"/>
        <v>0</v>
      </c>
      <c r="AU732" s="156"/>
      <c r="AV732" s="140">
        <f t="shared" si="35"/>
        <v>0</v>
      </c>
      <c r="AW732" s="156"/>
      <c r="AX732" s="156"/>
    </row>
    <row r="733" s="209" customFormat="1" customHeight="1" spans="1:50">
      <c r="A733" s="199" t="s">
        <v>10144</v>
      </c>
      <c r="B733" s="199" t="s">
        <v>53</v>
      </c>
      <c r="C733" s="199" t="s">
        <v>10058</v>
      </c>
      <c r="D733" s="199" t="s">
        <v>709</v>
      </c>
      <c r="E733" s="144" t="s">
        <v>9998</v>
      </c>
      <c r="F733" s="144" t="s">
        <v>4625</v>
      </c>
      <c r="G733" s="144" t="s">
        <v>1549</v>
      </c>
      <c r="H733" s="144" t="s">
        <v>10145</v>
      </c>
      <c r="I733" s="144" t="s">
        <v>7915</v>
      </c>
      <c r="J733" s="144" t="s">
        <v>9973</v>
      </c>
      <c r="K733" s="144" t="s">
        <v>1577</v>
      </c>
      <c r="L733" s="144" t="s">
        <v>8808</v>
      </c>
      <c r="M733" s="144" t="s">
        <v>4640</v>
      </c>
      <c r="N733" s="144" t="s">
        <v>9975</v>
      </c>
      <c r="O733" s="144" t="s">
        <v>9373</v>
      </c>
      <c r="P733" s="144" t="s">
        <v>10146</v>
      </c>
      <c r="Q733" s="144" t="s">
        <v>9345</v>
      </c>
      <c r="R733" s="144" t="s">
        <v>4646</v>
      </c>
      <c r="S733" s="144" t="s">
        <v>10147</v>
      </c>
      <c r="T733" s="144" t="s">
        <v>10112</v>
      </c>
      <c r="U733" s="144" t="s">
        <v>9977</v>
      </c>
      <c r="V733" s="144" t="s">
        <v>9373</v>
      </c>
      <c r="W733" s="144" t="s">
        <v>9374</v>
      </c>
      <c r="X733" s="144" t="s">
        <v>10148</v>
      </c>
      <c r="Y733" s="144" t="s">
        <v>10149</v>
      </c>
      <c r="Z733" s="144" t="s">
        <v>10150</v>
      </c>
      <c r="AA733" s="156"/>
      <c r="AB733" s="156"/>
      <c r="AC733" s="156"/>
      <c r="AD733" s="156"/>
      <c r="AE733" s="156"/>
      <c r="AF733" s="156"/>
      <c r="AG733" s="156"/>
      <c r="AH733" s="156"/>
      <c r="AI733" s="156"/>
      <c r="AJ733" s="156"/>
      <c r="AK733" s="156"/>
      <c r="AL733" s="156"/>
      <c r="AM733" s="156"/>
      <c r="AN733" s="156"/>
      <c r="AO733" s="156"/>
      <c r="AP733" s="156"/>
      <c r="AQ733" s="156"/>
      <c r="AR733" s="156"/>
      <c r="AS733" s="140">
        <f t="shared" si="33"/>
        <v>0</v>
      </c>
      <c r="AT733" s="140">
        <f t="shared" si="34"/>
        <v>0</v>
      </c>
      <c r="AU733" s="156"/>
      <c r="AV733" s="140">
        <f t="shared" si="35"/>
        <v>0</v>
      </c>
      <c r="AW733" s="156"/>
      <c r="AX733" s="156"/>
    </row>
    <row r="734" s="209" customFormat="1" customHeight="1" spans="1:50">
      <c r="A734" s="199" t="s">
        <v>10151</v>
      </c>
      <c r="B734" s="199" t="s">
        <v>53</v>
      </c>
      <c r="C734" s="199" t="s">
        <v>10152</v>
      </c>
      <c r="D734" s="199" t="s">
        <v>87</v>
      </c>
      <c r="E734" s="144"/>
      <c r="F734" s="144"/>
      <c r="G734" s="144"/>
      <c r="H734" s="144"/>
      <c r="I734" s="144"/>
      <c r="J734" s="144"/>
      <c r="K734" s="144"/>
      <c r="L734" s="144"/>
      <c r="M734" s="144"/>
      <c r="N734" s="144"/>
      <c r="O734" s="144"/>
      <c r="P734" s="144"/>
      <c r="Q734" s="155" t="s">
        <v>4618</v>
      </c>
      <c r="R734" s="144" t="s">
        <v>10153</v>
      </c>
      <c r="S734" s="144" t="s">
        <v>5198</v>
      </c>
      <c r="T734" s="144" t="s">
        <v>10154</v>
      </c>
      <c r="U734" s="144" t="s">
        <v>4182</v>
      </c>
      <c r="V734" s="144" t="s">
        <v>4837</v>
      </c>
      <c r="W734" s="144" t="s">
        <v>1588</v>
      </c>
      <c r="X734" s="144" t="s">
        <v>9601</v>
      </c>
      <c r="Y734" s="144" t="s">
        <v>7876</v>
      </c>
      <c r="Z734" s="144" t="s">
        <v>10155</v>
      </c>
      <c r="AA734" s="156"/>
      <c r="AB734" s="156"/>
      <c r="AC734" s="156"/>
      <c r="AD734" s="156"/>
      <c r="AE734" s="156"/>
      <c r="AF734" s="156"/>
      <c r="AG734" s="156"/>
      <c r="AH734" s="156"/>
      <c r="AI734" s="156"/>
      <c r="AJ734" s="156"/>
      <c r="AK734" s="156"/>
      <c r="AL734" s="156"/>
      <c r="AM734" s="156"/>
      <c r="AN734" s="156"/>
      <c r="AO734" s="156"/>
      <c r="AP734" s="156"/>
      <c r="AQ734" s="156"/>
      <c r="AR734" s="156"/>
      <c r="AS734" s="140">
        <f t="shared" si="33"/>
        <v>0</v>
      </c>
      <c r="AT734" s="140">
        <f t="shared" si="34"/>
        <v>0</v>
      </c>
      <c r="AU734" s="156"/>
      <c r="AV734" s="140">
        <f t="shared" si="35"/>
        <v>0</v>
      </c>
      <c r="AW734" s="156"/>
      <c r="AX734" s="156"/>
    </row>
    <row r="735" s="209" customFormat="1" customHeight="1" spans="1:50">
      <c r="A735" s="199" t="s">
        <v>10156</v>
      </c>
      <c r="B735" s="199" t="s">
        <v>53</v>
      </c>
      <c r="C735" s="199" t="s">
        <v>10152</v>
      </c>
      <c r="D735" s="199" t="s">
        <v>87</v>
      </c>
      <c r="E735" s="144"/>
      <c r="F735" s="144"/>
      <c r="G735" s="144"/>
      <c r="H735" s="144"/>
      <c r="I735" s="144"/>
      <c r="J735" s="144"/>
      <c r="K735" s="144"/>
      <c r="L735" s="144"/>
      <c r="M735" s="144"/>
      <c r="N735" s="144"/>
      <c r="O735" s="144"/>
      <c r="P735" s="144"/>
      <c r="Q735" s="155" t="s">
        <v>4618</v>
      </c>
      <c r="R735" s="144" t="s">
        <v>10157</v>
      </c>
      <c r="S735" s="144" t="s">
        <v>10158</v>
      </c>
      <c r="T735" s="144" t="s">
        <v>10159</v>
      </c>
      <c r="U735" s="144" t="s">
        <v>10160</v>
      </c>
      <c r="V735" s="144" t="s">
        <v>10161</v>
      </c>
      <c r="W735" s="144" t="s">
        <v>10162</v>
      </c>
      <c r="X735" s="144" t="s">
        <v>10163</v>
      </c>
      <c r="Y735" s="144" t="s">
        <v>552</v>
      </c>
      <c r="Z735" s="144" t="s">
        <v>10157</v>
      </c>
      <c r="AA735" s="156"/>
      <c r="AB735" s="156"/>
      <c r="AC735" s="156"/>
      <c r="AD735" s="156"/>
      <c r="AE735" s="156"/>
      <c r="AF735" s="156"/>
      <c r="AG735" s="156"/>
      <c r="AH735" s="156"/>
      <c r="AI735" s="156"/>
      <c r="AJ735" s="156"/>
      <c r="AK735" s="156"/>
      <c r="AL735" s="156"/>
      <c r="AM735" s="156"/>
      <c r="AN735" s="156"/>
      <c r="AO735" s="156"/>
      <c r="AP735" s="156"/>
      <c r="AQ735" s="156"/>
      <c r="AR735" s="156"/>
      <c r="AS735" s="140">
        <f t="shared" si="33"/>
        <v>0</v>
      </c>
      <c r="AT735" s="140">
        <f t="shared" si="34"/>
        <v>0</v>
      </c>
      <c r="AU735" s="156"/>
      <c r="AV735" s="140">
        <f t="shared" si="35"/>
        <v>0</v>
      </c>
      <c r="AW735" s="156"/>
      <c r="AX735" s="156"/>
    </row>
    <row r="736" s="209" customFormat="1" customHeight="1" spans="1:50">
      <c r="A736" s="199" t="s">
        <v>10164</v>
      </c>
      <c r="B736" s="199" t="s">
        <v>53</v>
      </c>
      <c r="C736" s="199" t="s">
        <v>10165</v>
      </c>
      <c r="D736" s="199" t="s">
        <v>10166</v>
      </c>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56"/>
      <c r="AB736" s="156"/>
      <c r="AC736" s="156"/>
      <c r="AD736" s="156"/>
      <c r="AE736" s="156"/>
      <c r="AF736" s="156"/>
      <c r="AG736" s="156"/>
      <c r="AH736" s="156"/>
      <c r="AI736" s="156"/>
      <c r="AJ736" s="156"/>
      <c r="AK736" s="156"/>
      <c r="AL736" s="156"/>
      <c r="AM736" s="156"/>
      <c r="AN736" s="156"/>
      <c r="AO736" s="156"/>
      <c r="AP736" s="156"/>
      <c r="AQ736" s="156"/>
      <c r="AR736" s="156"/>
      <c r="AS736" s="140">
        <f t="shared" si="33"/>
        <v>0</v>
      </c>
      <c r="AT736" s="140">
        <f t="shared" si="34"/>
        <v>0</v>
      </c>
      <c r="AU736" s="156"/>
      <c r="AV736" s="140">
        <f t="shared" si="35"/>
        <v>0</v>
      </c>
      <c r="AW736" s="156"/>
      <c r="AX736" s="156"/>
    </row>
    <row r="737" s="209" customFormat="1" customHeight="1" spans="1:50">
      <c r="A737" s="199" t="s">
        <v>10167</v>
      </c>
      <c r="B737" s="199" t="s">
        <v>53</v>
      </c>
      <c r="C737" s="199" t="s">
        <v>10168</v>
      </c>
      <c r="D737" s="199" t="s">
        <v>10169</v>
      </c>
      <c r="E737" s="144" t="s">
        <v>5437</v>
      </c>
      <c r="F737" s="144" t="s">
        <v>3710</v>
      </c>
      <c r="G737" s="155" t="s">
        <v>149</v>
      </c>
      <c r="H737" s="144" t="s">
        <v>953</v>
      </c>
      <c r="I737" s="144" t="s">
        <v>1820</v>
      </c>
      <c r="J737" s="155" t="s">
        <v>364</v>
      </c>
      <c r="K737" s="155" t="s">
        <v>1704</v>
      </c>
      <c r="L737" s="144" t="s">
        <v>1071</v>
      </c>
      <c r="M737" s="142" t="s">
        <v>4113</v>
      </c>
      <c r="N737" s="142" t="s">
        <v>10170</v>
      </c>
      <c r="O737" s="143"/>
      <c r="P737" s="144" t="s">
        <v>10171</v>
      </c>
      <c r="Q737" s="142" t="s">
        <v>10172</v>
      </c>
      <c r="R737" s="142" t="s">
        <v>10173</v>
      </c>
      <c r="S737" s="144" t="s">
        <v>2039</v>
      </c>
      <c r="T737" s="143" t="s">
        <v>2526</v>
      </c>
      <c r="U737" s="155" t="s">
        <v>1709</v>
      </c>
      <c r="V737" s="142" t="s">
        <v>10174</v>
      </c>
      <c r="W737" s="142" t="s">
        <v>10175</v>
      </c>
      <c r="X737" s="144" t="s">
        <v>3761</v>
      </c>
      <c r="Y737" s="144" t="s">
        <v>5823</v>
      </c>
      <c r="Z737" s="144" t="s">
        <v>10176</v>
      </c>
      <c r="AA737" s="156"/>
      <c r="AB737" s="156"/>
      <c r="AC737" s="156"/>
      <c r="AD737" s="156"/>
      <c r="AE737" s="156"/>
      <c r="AF737" s="156"/>
      <c r="AG737" s="156"/>
      <c r="AH737" s="156"/>
      <c r="AI737" s="156"/>
      <c r="AJ737" s="156"/>
      <c r="AK737" s="156"/>
      <c r="AL737" s="156"/>
      <c r="AM737" s="156"/>
      <c r="AN737" s="156"/>
      <c r="AO737" s="156"/>
      <c r="AP737" s="156"/>
      <c r="AQ737" s="156"/>
      <c r="AR737" s="156"/>
      <c r="AS737" s="140">
        <f t="shared" si="33"/>
        <v>0</v>
      </c>
      <c r="AT737" s="140">
        <f t="shared" si="34"/>
        <v>0</v>
      </c>
      <c r="AU737" s="156"/>
      <c r="AV737" s="140">
        <f t="shared" si="35"/>
        <v>0</v>
      </c>
      <c r="AW737" s="156"/>
      <c r="AX737" s="156"/>
    </row>
    <row r="738" s="209" customFormat="1" customHeight="1" spans="1:50">
      <c r="A738" s="199" t="s">
        <v>10178</v>
      </c>
      <c r="B738" s="199" t="s">
        <v>53</v>
      </c>
      <c r="C738" s="199" t="s">
        <v>10168</v>
      </c>
      <c r="D738" s="199" t="s">
        <v>60</v>
      </c>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56"/>
      <c r="AB738" s="156"/>
      <c r="AC738" s="156"/>
      <c r="AD738" s="156"/>
      <c r="AE738" s="156"/>
      <c r="AF738" s="156"/>
      <c r="AG738" s="156"/>
      <c r="AH738" s="156"/>
      <c r="AI738" s="156"/>
      <c r="AJ738" s="156"/>
      <c r="AK738" s="156"/>
      <c r="AL738" s="156"/>
      <c r="AM738" s="156"/>
      <c r="AN738" s="156"/>
      <c r="AO738" s="156"/>
      <c r="AP738" s="156"/>
      <c r="AQ738" s="156"/>
      <c r="AR738" s="156"/>
      <c r="AS738" s="140">
        <f t="shared" si="33"/>
        <v>0</v>
      </c>
      <c r="AT738" s="140">
        <f t="shared" si="34"/>
        <v>0</v>
      </c>
      <c r="AU738" s="156"/>
      <c r="AV738" s="140">
        <f t="shared" si="35"/>
        <v>0</v>
      </c>
      <c r="AW738" s="156"/>
      <c r="AX738" s="156"/>
    </row>
    <row r="739" s="209" customFormat="1" customHeight="1" spans="1:50">
      <c r="A739" s="199" t="s">
        <v>10179</v>
      </c>
      <c r="B739" s="199" t="s">
        <v>136</v>
      </c>
      <c r="C739" s="199" t="s">
        <v>10180</v>
      </c>
      <c r="D739" s="199" t="s">
        <v>10181</v>
      </c>
      <c r="E739" s="143" t="s">
        <v>10182</v>
      </c>
      <c r="F739" s="144" t="s">
        <v>10183</v>
      </c>
      <c r="G739" s="144" t="s">
        <v>1940</v>
      </c>
      <c r="H739" s="144" t="s">
        <v>10184</v>
      </c>
      <c r="I739" s="144" t="s">
        <v>10185</v>
      </c>
      <c r="J739" s="144" t="s">
        <v>10186</v>
      </c>
      <c r="K739" s="144" t="s">
        <v>10187</v>
      </c>
      <c r="L739" s="143"/>
      <c r="M739" s="143"/>
      <c r="N739" s="143"/>
      <c r="O739" s="143"/>
      <c r="P739" s="144" t="s">
        <v>10188</v>
      </c>
      <c r="Q739" s="144" t="s">
        <v>8585</v>
      </c>
      <c r="R739" s="144" t="s">
        <v>10189</v>
      </c>
      <c r="S739" s="144" t="s">
        <v>10190</v>
      </c>
      <c r="T739" s="144" t="s">
        <v>10191</v>
      </c>
      <c r="U739" s="144" t="s">
        <v>10192</v>
      </c>
      <c r="V739" s="144" t="s">
        <v>10193</v>
      </c>
      <c r="W739" s="144" t="s">
        <v>10187</v>
      </c>
      <c r="X739" s="144" t="s">
        <v>5385</v>
      </c>
      <c r="Y739" s="144" t="s">
        <v>8074</v>
      </c>
      <c r="Z739" s="144" t="s">
        <v>10194</v>
      </c>
      <c r="AA739" s="156"/>
      <c r="AB739" s="156"/>
      <c r="AC739" s="156"/>
      <c r="AD739" s="156"/>
      <c r="AE739" s="156"/>
      <c r="AF739" s="156"/>
      <c r="AG739" s="156"/>
      <c r="AH739" s="156"/>
      <c r="AI739" s="156"/>
      <c r="AJ739" s="156"/>
      <c r="AK739" s="156"/>
      <c r="AL739" s="156"/>
      <c r="AM739" s="156"/>
      <c r="AN739" s="156"/>
      <c r="AO739" s="156"/>
      <c r="AP739" s="156"/>
      <c r="AQ739" s="156"/>
      <c r="AR739" s="156"/>
      <c r="AS739" s="140">
        <f t="shared" si="33"/>
        <v>0</v>
      </c>
      <c r="AT739" s="140">
        <f t="shared" si="34"/>
        <v>0</v>
      </c>
      <c r="AU739" s="156"/>
      <c r="AV739" s="140">
        <f t="shared" si="35"/>
        <v>0</v>
      </c>
      <c r="AW739" s="156"/>
      <c r="AX739" s="156"/>
    </row>
    <row r="740" s="209" customFormat="1" customHeight="1" spans="1:50">
      <c r="A740" s="199" t="s">
        <v>10195</v>
      </c>
      <c r="B740" s="199" t="s">
        <v>53</v>
      </c>
      <c r="C740" s="199" t="s">
        <v>10196</v>
      </c>
      <c r="D740" s="199" t="s">
        <v>10197</v>
      </c>
      <c r="E740" s="144" t="s">
        <v>3710</v>
      </c>
      <c r="F740" s="144" t="s">
        <v>1902</v>
      </c>
      <c r="G740" s="142" t="s">
        <v>6393</v>
      </c>
      <c r="H740" s="144" t="s">
        <v>10198</v>
      </c>
      <c r="I740" s="155" t="s">
        <v>151</v>
      </c>
      <c r="J740" s="144" t="s">
        <v>5110</v>
      </c>
      <c r="K740" s="142" t="s">
        <v>7237</v>
      </c>
      <c r="L740" s="141"/>
      <c r="M740" s="141"/>
      <c r="N740" s="141"/>
      <c r="O740" s="141"/>
      <c r="P740" s="144" t="s">
        <v>328</v>
      </c>
      <c r="Q740" s="144" t="s">
        <v>5114</v>
      </c>
      <c r="R740" s="144" t="s">
        <v>9348</v>
      </c>
      <c r="S740" s="142" t="s">
        <v>10199</v>
      </c>
      <c r="T740" s="144" t="s">
        <v>5517</v>
      </c>
      <c r="U740" s="144" t="s">
        <v>10200</v>
      </c>
      <c r="V740" s="142" t="s">
        <v>945</v>
      </c>
      <c r="W740" s="144" t="s">
        <v>10201</v>
      </c>
      <c r="X740" s="142" t="s">
        <v>7921</v>
      </c>
      <c r="Y740" s="142" t="s">
        <v>230</v>
      </c>
      <c r="Z740" s="144" t="s">
        <v>3848</v>
      </c>
      <c r="AA740" s="156"/>
      <c r="AB740" s="156"/>
      <c r="AC740" s="156"/>
      <c r="AD740" s="156"/>
      <c r="AE740" s="156"/>
      <c r="AF740" s="156"/>
      <c r="AG740" s="156"/>
      <c r="AH740" s="156"/>
      <c r="AI740" s="156"/>
      <c r="AJ740" s="156"/>
      <c r="AK740" s="156"/>
      <c r="AL740" s="156"/>
      <c r="AM740" s="156"/>
      <c r="AN740" s="156"/>
      <c r="AO740" s="156"/>
      <c r="AP740" s="156"/>
      <c r="AQ740" s="156"/>
      <c r="AR740" s="156"/>
      <c r="AS740" s="140">
        <f t="shared" si="33"/>
        <v>0</v>
      </c>
      <c r="AT740" s="140">
        <f t="shared" si="34"/>
        <v>0</v>
      </c>
      <c r="AU740" s="156"/>
      <c r="AV740" s="140">
        <f t="shared" si="35"/>
        <v>0</v>
      </c>
      <c r="AW740" s="156"/>
      <c r="AX740" s="156"/>
    </row>
  </sheetData>
  <autoFilter ref="A1:AX740">
    <extLst/>
  </autoFilter>
  <conditionalFormatting sqref="AB1">
    <cfRule type="containsText" dxfId="0" priority="2" operator="between" text="*:**:**:">
      <formula>NOT(ISERROR(SEARCH("*:**:**:",AB1)))</formula>
    </cfRule>
  </conditionalFormatting>
  <conditionalFormatting sqref="A$1:A$1048576">
    <cfRule type="duplicateValues" dxfId="1" priority="7"/>
    <cfRule type="duplicateValues" dxfId="1" priority="4"/>
  </conditionalFormatting>
  <conditionalFormatting sqref="A729:A740">
    <cfRule type="duplicateValues" dxfId="1" priority="6"/>
    <cfRule type="duplicateValues" dxfId="1" priority="5"/>
  </conditionalFormatting>
  <conditionalFormatting sqref="A1:A728 A741:A1048576">
    <cfRule type="duplicateValues" dxfId="1" priority="9"/>
    <cfRule type="duplicateValues" dxfId="1" priority="8"/>
  </conditionalFormatting>
  <conditionalFormatting sqref="E$1:Z$1048576">
    <cfRule type="containsText" dxfId="2" priority="1" operator="between" text="*:**:**:*">
      <formula>NOT(ISERROR(SEARCH("*:**:**:*",E1)))</formula>
    </cfRule>
  </conditionalFormatting>
  <conditionalFormatting sqref="AA1 AC1">
    <cfRule type="containsText" dxfId="0" priority="3" operator="between" text="*:**:**:">
      <formula>NOT(ISERROR(SEARCH("*:**:**:",AA1)))</formula>
    </cfRule>
  </conditionalFormatting>
  <pageMargins left="0.699305555555556" right="0.699305555555556"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870"/>
  <sheetViews>
    <sheetView workbookViewId="0">
      <pane xSplit="3" ySplit="4" topLeftCell="D5" activePane="bottomRight" state="frozen"/>
      <selection/>
      <selection pane="topRight"/>
      <selection pane="bottomLeft"/>
      <selection pane="bottomRight" activeCell="A3" sqref="A3:A4"/>
    </sheetView>
  </sheetViews>
  <sheetFormatPr defaultColWidth="9" defaultRowHeight="29" customHeight="1"/>
  <cols>
    <col min="1" max="1" width="10.875" style="192" customWidth="1"/>
    <col min="2" max="2" width="20.25" style="192" customWidth="1"/>
    <col min="3" max="3" width="14" style="192" customWidth="1"/>
    <col min="4" max="32" width="5.625" style="192" customWidth="1"/>
    <col min="33" max="63" width="6" style="192" customWidth="1"/>
    <col min="64" max="16382" width="9" style="192"/>
    <col min="16383" max="16384" width="9" style="193"/>
  </cols>
  <sheetData>
    <row r="1" s="192" customFormat="1" customHeight="1" spans="1:63">
      <c r="A1" s="194" t="s">
        <v>10210</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c r="AL1" s="195"/>
      <c r="AM1" s="195"/>
      <c r="AN1" s="195"/>
      <c r="AO1" s="195"/>
      <c r="AP1" s="195"/>
      <c r="AQ1" s="195"/>
      <c r="AR1" s="195"/>
      <c r="AS1" s="195"/>
      <c r="AT1" s="195"/>
      <c r="AU1" s="195"/>
      <c r="AV1" s="195"/>
      <c r="AW1" s="195"/>
      <c r="AX1" s="195"/>
      <c r="AY1" s="195"/>
      <c r="AZ1" s="195"/>
      <c r="BA1" s="195"/>
      <c r="BB1" s="195"/>
      <c r="BC1" s="195"/>
      <c r="BD1" s="195"/>
      <c r="BE1" s="195"/>
      <c r="BF1" s="195"/>
      <c r="BG1" s="195"/>
      <c r="BH1" s="195"/>
      <c r="BI1" s="195"/>
      <c r="BJ1" s="195"/>
      <c r="BK1" s="195"/>
    </row>
    <row r="2" s="192" customFormat="1" customHeight="1" spans="1:63">
      <c r="A2" s="196" t="s">
        <v>10211</v>
      </c>
      <c r="B2" s="195"/>
      <c r="C2" s="195"/>
      <c r="D2" s="195"/>
      <c r="E2" s="195"/>
      <c r="F2" s="195"/>
      <c r="G2" s="195"/>
      <c r="H2" s="195"/>
      <c r="I2" s="195"/>
      <c r="J2" s="195"/>
      <c r="K2" s="195"/>
      <c r="L2" s="195"/>
      <c r="M2" s="195"/>
      <c r="N2" s="195"/>
      <c r="O2" s="195"/>
      <c r="P2" s="195"/>
      <c r="Q2" s="195"/>
      <c r="R2" s="195"/>
      <c r="S2" s="195"/>
      <c r="T2" s="195"/>
      <c r="U2" s="195"/>
      <c r="V2" s="195"/>
      <c r="W2" s="195"/>
      <c r="X2" s="195"/>
      <c r="Y2" s="195"/>
      <c r="Z2" s="195"/>
      <c r="AA2" s="195"/>
      <c r="AB2" s="195"/>
      <c r="AC2" s="195"/>
      <c r="AD2" s="195"/>
      <c r="AE2" s="195"/>
      <c r="AF2" s="195"/>
      <c r="AG2" s="195"/>
      <c r="AH2" s="195"/>
      <c r="AI2" s="195"/>
      <c r="AJ2" s="195"/>
      <c r="AK2" s="195"/>
      <c r="AL2" s="195"/>
      <c r="AM2" s="195"/>
      <c r="AN2" s="195"/>
      <c r="AO2" s="195"/>
      <c r="AP2" s="195"/>
      <c r="AQ2" s="195"/>
      <c r="AR2" s="195"/>
      <c r="AS2" s="195"/>
      <c r="AT2" s="195"/>
      <c r="AU2" s="195"/>
      <c r="AV2" s="195"/>
      <c r="AW2" s="195"/>
      <c r="AX2" s="195"/>
      <c r="AY2" s="195"/>
      <c r="AZ2" s="195"/>
      <c r="BA2" s="195"/>
      <c r="BB2" s="195"/>
      <c r="BC2" s="195"/>
      <c r="BD2" s="195"/>
      <c r="BE2" s="195"/>
      <c r="BF2" s="195"/>
      <c r="BG2" s="195"/>
      <c r="BH2" s="195"/>
      <c r="BI2" s="195"/>
      <c r="BJ2" s="195"/>
      <c r="BK2" s="195"/>
    </row>
    <row r="3" s="192" customFormat="1" customHeight="1" spans="1:63">
      <c r="A3" s="197" t="s">
        <v>0</v>
      </c>
      <c r="B3" s="197" t="s">
        <v>2</v>
      </c>
      <c r="C3" s="197" t="s">
        <v>3</v>
      </c>
      <c r="D3" s="197" t="s">
        <v>10212</v>
      </c>
      <c r="E3" s="197" t="s">
        <v>10213</v>
      </c>
      <c r="F3" s="197" t="s">
        <v>10214</v>
      </c>
      <c r="G3" s="197" t="s">
        <v>28</v>
      </c>
      <c r="H3" s="197" t="s">
        <v>10215</v>
      </c>
      <c r="I3" s="197" t="s">
        <v>10216</v>
      </c>
      <c r="J3" s="197" t="s">
        <v>10217</v>
      </c>
      <c r="K3" s="197" t="s">
        <v>10218</v>
      </c>
      <c r="L3" s="197" t="s">
        <v>10219</v>
      </c>
      <c r="M3" s="197" t="s">
        <v>10220</v>
      </c>
      <c r="N3" s="197" t="s">
        <v>10221</v>
      </c>
      <c r="O3" s="197" t="s">
        <v>10222</v>
      </c>
      <c r="P3" s="197" t="s">
        <v>10223</v>
      </c>
      <c r="Q3" s="197" t="s">
        <v>10224</v>
      </c>
      <c r="R3" s="197" t="s">
        <v>10225</v>
      </c>
      <c r="S3" s="197" t="s">
        <v>10226</v>
      </c>
      <c r="T3" s="197" t="s">
        <v>10227</v>
      </c>
      <c r="U3" s="200"/>
      <c r="V3" s="200"/>
      <c r="W3" s="200"/>
      <c r="X3" s="200"/>
      <c r="Y3" s="200"/>
      <c r="Z3" s="200"/>
      <c r="AA3" s="201"/>
      <c r="AB3" s="197" t="s">
        <v>10228</v>
      </c>
      <c r="AC3" s="201"/>
      <c r="AD3" s="197" t="s">
        <v>10229</v>
      </c>
      <c r="AE3" s="200"/>
      <c r="AF3" s="201"/>
      <c r="AG3" s="197" t="s">
        <v>4</v>
      </c>
      <c r="AH3" s="197" t="s">
        <v>5</v>
      </c>
      <c r="AI3" s="197" t="s">
        <v>6</v>
      </c>
      <c r="AJ3" s="197" t="s">
        <v>7</v>
      </c>
      <c r="AK3" s="197" t="s">
        <v>8</v>
      </c>
      <c r="AL3" s="197" t="s">
        <v>9</v>
      </c>
      <c r="AM3" s="197" t="s">
        <v>10</v>
      </c>
      <c r="AN3" s="197" t="s">
        <v>11</v>
      </c>
      <c r="AO3" s="197" t="s">
        <v>12</v>
      </c>
      <c r="AP3" s="197" t="s">
        <v>6</v>
      </c>
      <c r="AQ3" s="197" t="s">
        <v>7</v>
      </c>
      <c r="AR3" s="197" t="s">
        <v>13</v>
      </c>
      <c r="AS3" s="197" t="s">
        <v>14</v>
      </c>
      <c r="AT3" s="197" t="s">
        <v>15</v>
      </c>
      <c r="AU3" s="197" t="s">
        <v>16</v>
      </c>
      <c r="AV3" s="197" t="s">
        <v>17</v>
      </c>
      <c r="AW3" s="197" t="s">
        <v>6</v>
      </c>
      <c r="AX3" s="197" t="s">
        <v>7</v>
      </c>
      <c r="AY3" s="197" t="s">
        <v>18</v>
      </c>
      <c r="AZ3" s="197" t="s">
        <v>19</v>
      </c>
      <c r="BA3" s="197" t="s">
        <v>20</v>
      </c>
      <c r="BB3" s="197" t="s">
        <v>21</v>
      </c>
      <c r="BC3" s="197" t="s">
        <v>22</v>
      </c>
      <c r="BD3" s="197" t="s">
        <v>6</v>
      </c>
      <c r="BE3" s="197" t="s">
        <v>7</v>
      </c>
      <c r="BF3" s="197" t="s">
        <v>23</v>
      </c>
      <c r="BG3" s="197" t="s">
        <v>24</v>
      </c>
      <c r="BH3" s="197" t="s">
        <v>25</v>
      </c>
      <c r="BI3" s="197" t="s">
        <v>26</v>
      </c>
      <c r="BJ3" s="197" t="s">
        <v>27</v>
      </c>
      <c r="BK3" s="197" t="s">
        <v>6</v>
      </c>
    </row>
    <row r="4" s="192" customFormat="1" customHeight="1" spans="1:63">
      <c r="A4" s="198"/>
      <c r="B4" s="198"/>
      <c r="C4" s="198"/>
      <c r="D4" s="198"/>
      <c r="E4" s="198"/>
      <c r="F4" s="198"/>
      <c r="G4" s="198"/>
      <c r="H4" s="198"/>
      <c r="I4" s="198"/>
      <c r="J4" s="198"/>
      <c r="K4" s="198"/>
      <c r="L4" s="198"/>
      <c r="M4" s="198"/>
      <c r="N4" s="198"/>
      <c r="O4" s="198"/>
      <c r="P4" s="198"/>
      <c r="Q4" s="197" t="s">
        <v>10230</v>
      </c>
      <c r="R4" s="197" t="s">
        <v>10230</v>
      </c>
      <c r="S4" s="197" t="s">
        <v>10230</v>
      </c>
      <c r="T4" s="197" t="s">
        <v>10231</v>
      </c>
      <c r="U4" s="197" t="s">
        <v>10232</v>
      </c>
      <c r="V4" s="197" t="s">
        <v>10233</v>
      </c>
      <c r="W4" s="197" t="s">
        <v>10234</v>
      </c>
      <c r="X4" s="197" t="s">
        <v>10235</v>
      </c>
      <c r="Y4" s="197" t="s">
        <v>10236</v>
      </c>
      <c r="Z4" s="197" t="s">
        <v>10237</v>
      </c>
      <c r="AA4" s="197" t="s">
        <v>10238</v>
      </c>
      <c r="AB4" s="197" t="s">
        <v>10239</v>
      </c>
      <c r="AC4" s="197" t="s">
        <v>10240</v>
      </c>
      <c r="AD4" s="197" t="s">
        <v>10241</v>
      </c>
      <c r="AE4" s="197" t="s">
        <v>10242</v>
      </c>
      <c r="AF4" s="197" t="s">
        <v>10240</v>
      </c>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row>
    <row r="5" s="192" customFormat="1" customHeight="1" spans="1:63">
      <c r="A5" s="199" t="s">
        <v>58</v>
      </c>
      <c r="B5" s="199" t="s">
        <v>59</v>
      </c>
      <c r="C5" s="199" t="s">
        <v>60</v>
      </c>
      <c r="D5" s="199">
        <v>0</v>
      </c>
      <c r="E5" s="199">
        <v>0</v>
      </c>
      <c r="F5" s="199" t="s">
        <v>10243</v>
      </c>
      <c r="G5" s="199">
        <v>0</v>
      </c>
      <c r="H5" s="199" t="s">
        <v>10243</v>
      </c>
      <c r="I5" s="199">
        <v>0</v>
      </c>
      <c r="J5" s="199" t="s">
        <v>10243</v>
      </c>
      <c r="K5" s="199">
        <v>0</v>
      </c>
      <c r="L5" s="199">
        <v>0</v>
      </c>
      <c r="M5" s="199" t="s">
        <v>10243</v>
      </c>
      <c r="N5" s="199">
        <v>0</v>
      </c>
      <c r="O5" s="199">
        <v>0</v>
      </c>
      <c r="P5" s="199">
        <v>0</v>
      </c>
      <c r="Q5" s="199"/>
      <c r="R5" s="199"/>
      <c r="S5" s="199"/>
      <c r="T5" s="199"/>
      <c r="U5" s="199"/>
      <c r="V5" s="199"/>
      <c r="W5" s="199"/>
      <c r="X5" s="199"/>
      <c r="Y5" s="199"/>
      <c r="Z5" s="199"/>
      <c r="AA5" s="199"/>
      <c r="AB5" s="199"/>
      <c r="AC5" s="199"/>
      <c r="AD5" s="199" t="s">
        <v>10243</v>
      </c>
      <c r="AE5" s="199" t="s">
        <v>10243</v>
      </c>
      <c r="AF5" s="199" t="s">
        <v>10243</v>
      </c>
      <c r="AG5" s="199"/>
      <c r="AH5" s="199"/>
      <c r="AI5" s="199"/>
      <c r="AJ5" s="199"/>
      <c r="AK5" s="199"/>
      <c r="AL5" s="199"/>
      <c r="AM5" s="199"/>
      <c r="AN5" s="199"/>
      <c r="AO5" s="199"/>
      <c r="AP5" s="199"/>
      <c r="AQ5" s="199"/>
      <c r="AR5" s="199"/>
      <c r="AS5" s="199"/>
      <c r="AT5" s="199"/>
      <c r="AU5" s="199"/>
      <c r="AV5" s="199"/>
      <c r="AW5" s="199"/>
      <c r="AX5" s="199"/>
      <c r="AY5" s="199"/>
      <c r="AZ5" s="199"/>
      <c r="BA5" s="199"/>
      <c r="BB5" s="199"/>
      <c r="BC5" s="199"/>
      <c r="BD5" s="199"/>
      <c r="BE5" s="199"/>
      <c r="BF5" s="199"/>
      <c r="BG5" s="199"/>
      <c r="BH5" s="199"/>
      <c r="BI5" s="199"/>
      <c r="BJ5" s="199"/>
      <c r="BK5" s="199"/>
    </row>
    <row r="6" s="192" customFormat="1" customHeight="1" spans="1:63">
      <c r="A6" s="199" t="s">
        <v>56</v>
      </c>
      <c r="B6" s="199" t="s">
        <v>54</v>
      </c>
      <c r="C6" s="199" t="s">
        <v>57</v>
      </c>
      <c r="D6" s="199">
        <v>0</v>
      </c>
      <c r="E6" s="199">
        <v>0</v>
      </c>
      <c r="F6" s="199" t="s">
        <v>10243</v>
      </c>
      <c r="G6" s="199">
        <v>0</v>
      </c>
      <c r="H6" s="199" t="s">
        <v>10243</v>
      </c>
      <c r="I6" s="199">
        <v>0</v>
      </c>
      <c r="J6" s="199" t="s">
        <v>10243</v>
      </c>
      <c r="K6" s="199">
        <v>0</v>
      </c>
      <c r="L6" s="199">
        <v>0</v>
      </c>
      <c r="M6" s="199" t="s">
        <v>10243</v>
      </c>
      <c r="N6" s="199">
        <v>0</v>
      </c>
      <c r="O6" s="199">
        <v>0</v>
      </c>
      <c r="P6" s="199">
        <v>0</v>
      </c>
      <c r="Q6" s="199"/>
      <c r="R6" s="199"/>
      <c r="S6" s="199"/>
      <c r="T6" s="199"/>
      <c r="U6" s="199"/>
      <c r="V6" s="199"/>
      <c r="W6" s="199"/>
      <c r="X6" s="199"/>
      <c r="Y6" s="199"/>
      <c r="Z6" s="199"/>
      <c r="AA6" s="199"/>
      <c r="AB6" s="199"/>
      <c r="AC6" s="199"/>
      <c r="AD6" s="199" t="s">
        <v>10243</v>
      </c>
      <c r="AE6" s="199" t="s">
        <v>10243</v>
      </c>
      <c r="AF6" s="199" t="s">
        <v>10243</v>
      </c>
      <c r="AG6" s="199"/>
      <c r="AH6" s="199"/>
      <c r="AI6" s="199"/>
      <c r="AJ6" s="199"/>
      <c r="AK6" s="199"/>
      <c r="AL6" s="199"/>
      <c r="AM6" s="199"/>
      <c r="AN6" s="199"/>
      <c r="AO6" s="199"/>
      <c r="AP6" s="199"/>
      <c r="AQ6" s="199"/>
      <c r="AR6" s="199"/>
      <c r="AS6" s="199"/>
      <c r="AT6" s="199"/>
      <c r="AU6" s="199"/>
      <c r="AV6" s="199"/>
      <c r="AW6" s="199"/>
      <c r="AX6" s="199"/>
      <c r="AY6" s="199"/>
      <c r="AZ6" s="199"/>
      <c r="BA6" s="199"/>
      <c r="BB6" s="199"/>
      <c r="BC6" s="199"/>
      <c r="BD6" s="199"/>
      <c r="BE6" s="199"/>
      <c r="BF6" s="199"/>
      <c r="BG6" s="199"/>
      <c r="BH6" s="199"/>
      <c r="BI6" s="199"/>
      <c r="BJ6" s="199"/>
      <c r="BK6" s="199"/>
    </row>
    <row r="7" s="192" customFormat="1" customHeight="1" spans="1:63">
      <c r="A7" s="199" t="s">
        <v>52</v>
      </c>
      <c r="B7" s="199" t="s">
        <v>54</v>
      </c>
      <c r="C7" s="199" t="s">
        <v>55</v>
      </c>
      <c r="D7" s="199">
        <v>0</v>
      </c>
      <c r="E7" s="199">
        <v>9</v>
      </c>
      <c r="F7" s="199" t="s">
        <v>10243</v>
      </c>
      <c r="G7" s="199">
        <v>0</v>
      </c>
      <c r="H7" s="199" t="s">
        <v>10243</v>
      </c>
      <c r="I7" s="199">
        <v>0</v>
      </c>
      <c r="J7" s="199" t="s">
        <v>10243</v>
      </c>
      <c r="K7" s="199">
        <v>0</v>
      </c>
      <c r="L7" s="199">
        <v>0</v>
      </c>
      <c r="M7" s="199" t="s">
        <v>10243</v>
      </c>
      <c r="N7" s="199">
        <v>0</v>
      </c>
      <c r="O7" s="199">
        <v>0</v>
      </c>
      <c r="P7" s="199">
        <v>0</v>
      </c>
      <c r="Q7" s="199"/>
      <c r="R7" s="199"/>
      <c r="S7" s="199"/>
      <c r="T7" s="199"/>
      <c r="U7" s="199"/>
      <c r="V7" s="199"/>
      <c r="W7" s="199"/>
      <c r="X7" s="199"/>
      <c r="Y7" s="199">
        <v>176</v>
      </c>
      <c r="Z7" s="199"/>
      <c r="AA7" s="199"/>
      <c r="AB7" s="199"/>
      <c r="AC7" s="199"/>
      <c r="AD7" s="199" t="s">
        <v>10243</v>
      </c>
      <c r="AE7" s="199" t="s">
        <v>10243</v>
      </c>
      <c r="AF7" s="199" t="s">
        <v>10243</v>
      </c>
      <c r="AG7" s="202" t="s">
        <v>10244</v>
      </c>
      <c r="AH7" s="202" t="s">
        <v>10244</v>
      </c>
      <c r="AI7" s="202" t="s">
        <v>10245</v>
      </c>
      <c r="AJ7" s="202" t="s">
        <v>10245</v>
      </c>
      <c r="AK7" s="202" t="s">
        <v>10244</v>
      </c>
      <c r="AL7" s="202" t="s">
        <v>10244</v>
      </c>
      <c r="AM7" s="202" t="s">
        <v>10244</v>
      </c>
      <c r="AN7" s="202" t="s">
        <v>10244</v>
      </c>
      <c r="AO7" s="202" t="s">
        <v>10244</v>
      </c>
      <c r="AP7" s="202" t="s">
        <v>10245</v>
      </c>
      <c r="AQ7" s="202" t="s">
        <v>10245</v>
      </c>
      <c r="AR7" s="202" t="s">
        <v>10244</v>
      </c>
      <c r="AS7" s="202" t="s">
        <v>10244</v>
      </c>
      <c r="AT7" s="202" t="s">
        <v>10244</v>
      </c>
      <c r="AU7" s="202" t="s">
        <v>10244</v>
      </c>
      <c r="AV7" s="202" t="s">
        <v>10244</v>
      </c>
      <c r="AW7" s="202" t="s">
        <v>10245</v>
      </c>
      <c r="AX7" s="202" t="s">
        <v>10245</v>
      </c>
      <c r="AY7" s="202" t="s">
        <v>10244</v>
      </c>
      <c r="AZ7" s="202" t="s">
        <v>10244</v>
      </c>
      <c r="BA7" s="202" t="s">
        <v>10244</v>
      </c>
      <c r="BB7" s="202" t="s">
        <v>10244</v>
      </c>
      <c r="BC7" s="202" t="s">
        <v>10244</v>
      </c>
      <c r="BD7" s="199" t="s">
        <v>10246</v>
      </c>
      <c r="BE7" s="199" t="s">
        <v>10246</v>
      </c>
      <c r="BF7" s="202" t="s">
        <v>10247</v>
      </c>
      <c r="BG7" s="202" t="s">
        <v>10247</v>
      </c>
      <c r="BH7" s="202" t="s">
        <v>10247</v>
      </c>
      <c r="BI7" s="202" t="s">
        <v>10247</v>
      </c>
      <c r="BJ7" s="202" t="s">
        <v>10247</v>
      </c>
      <c r="BK7" s="202" t="s">
        <v>10248</v>
      </c>
    </row>
    <row r="8" s="192" customFormat="1" customHeight="1" spans="1:63">
      <c r="A8" s="199" t="s">
        <v>116</v>
      </c>
      <c r="B8" s="199" t="s">
        <v>62</v>
      </c>
      <c r="C8" s="199" t="s">
        <v>117</v>
      </c>
      <c r="D8" s="199">
        <v>19</v>
      </c>
      <c r="E8" s="199">
        <v>9</v>
      </c>
      <c r="F8" s="199" t="s">
        <v>10249</v>
      </c>
      <c r="G8" s="199">
        <v>16</v>
      </c>
      <c r="H8" s="199" t="s">
        <v>10250</v>
      </c>
      <c r="I8" s="199">
        <v>0</v>
      </c>
      <c r="J8" s="199" t="s">
        <v>10243</v>
      </c>
      <c r="K8" s="199">
        <v>0</v>
      </c>
      <c r="L8" s="199">
        <v>0</v>
      </c>
      <c r="M8" s="199" t="s">
        <v>10243</v>
      </c>
      <c r="N8" s="199">
        <v>2</v>
      </c>
      <c r="O8" s="199">
        <v>7</v>
      </c>
      <c r="P8" s="199">
        <v>3</v>
      </c>
      <c r="Q8" s="199"/>
      <c r="R8" s="199"/>
      <c r="S8" s="199"/>
      <c r="T8" s="199"/>
      <c r="U8" s="199"/>
      <c r="V8" s="199"/>
      <c r="W8" s="199"/>
      <c r="X8" s="199"/>
      <c r="Y8" s="199"/>
      <c r="Z8" s="199"/>
      <c r="AA8" s="199"/>
      <c r="AB8" s="199"/>
      <c r="AC8" s="199"/>
      <c r="AD8" s="199" t="s">
        <v>10243</v>
      </c>
      <c r="AE8" s="199" t="s">
        <v>10243</v>
      </c>
      <c r="AF8" s="199" t="s">
        <v>10243</v>
      </c>
      <c r="AG8" s="203" t="s">
        <v>10251</v>
      </c>
      <c r="AH8" s="203" t="s">
        <v>10252</v>
      </c>
      <c r="AI8" s="199" t="s">
        <v>10246</v>
      </c>
      <c r="AJ8" s="199" t="s">
        <v>10246</v>
      </c>
      <c r="AK8" s="203" t="s">
        <v>10253</v>
      </c>
      <c r="AL8" s="204" t="s">
        <v>10254</v>
      </c>
      <c r="AM8" s="204" t="s">
        <v>10255</v>
      </c>
      <c r="AN8" s="204" t="s">
        <v>10256</v>
      </c>
      <c r="AO8" s="205" t="s">
        <v>33</v>
      </c>
      <c r="AP8" s="199" t="s">
        <v>10246</v>
      </c>
      <c r="AQ8" s="199" t="s">
        <v>10246</v>
      </c>
      <c r="AR8" s="205" t="s">
        <v>33</v>
      </c>
      <c r="AS8" s="203" t="s">
        <v>10257</v>
      </c>
      <c r="AT8" s="204" t="s">
        <v>10258</v>
      </c>
      <c r="AU8" s="204" t="s">
        <v>10259</v>
      </c>
      <c r="AV8" s="204" t="s">
        <v>10258</v>
      </c>
      <c r="AW8" s="199" t="s">
        <v>10246</v>
      </c>
      <c r="AX8" s="199" t="s">
        <v>10246</v>
      </c>
      <c r="AY8" s="203" t="s">
        <v>10252</v>
      </c>
      <c r="AZ8" s="203" t="s">
        <v>10260</v>
      </c>
      <c r="BA8" s="204" t="s">
        <v>10258</v>
      </c>
      <c r="BB8" s="203" t="s">
        <v>10261</v>
      </c>
      <c r="BC8" s="204" t="s">
        <v>10255</v>
      </c>
      <c r="BD8" s="199" t="s">
        <v>10246</v>
      </c>
      <c r="BE8" s="199" t="s">
        <v>10246</v>
      </c>
      <c r="BF8" s="203" t="s">
        <v>10262</v>
      </c>
      <c r="BG8" s="205" t="s">
        <v>33</v>
      </c>
      <c r="BH8" s="203" t="s">
        <v>10263</v>
      </c>
      <c r="BI8" s="203" t="s">
        <v>10251</v>
      </c>
      <c r="BJ8" s="204" t="s">
        <v>10264</v>
      </c>
      <c r="BK8" s="199" t="s">
        <v>10246</v>
      </c>
    </row>
    <row r="9" s="192" customFormat="1" customHeight="1" spans="1:63">
      <c r="A9" s="199" t="s">
        <v>113</v>
      </c>
      <c r="B9" s="199" t="s">
        <v>62</v>
      </c>
      <c r="C9" s="199" t="s">
        <v>115</v>
      </c>
      <c r="D9" s="199">
        <v>0</v>
      </c>
      <c r="E9" s="199">
        <v>0</v>
      </c>
      <c r="F9" s="199" t="s">
        <v>10243</v>
      </c>
      <c r="G9" s="199">
        <v>0</v>
      </c>
      <c r="H9" s="199" t="s">
        <v>10243</v>
      </c>
      <c r="I9" s="199">
        <v>0</v>
      </c>
      <c r="J9" s="199" t="s">
        <v>10243</v>
      </c>
      <c r="K9" s="199">
        <v>0</v>
      </c>
      <c r="L9" s="199">
        <v>0</v>
      </c>
      <c r="M9" s="199" t="s">
        <v>10243</v>
      </c>
      <c r="N9" s="199">
        <v>0</v>
      </c>
      <c r="O9" s="199">
        <v>0</v>
      </c>
      <c r="P9" s="199">
        <v>0</v>
      </c>
      <c r="Q9" s="199"/>
      <c r="R9" s="199"/>
      <c r="S9" s="199"/>
      <c r="T9" s="199"/>
      <c r="U9" s="199"/>
      <c r="V9" s="199"/>
      <c r="W9" s="199"/>
      <c r="X9" s="199"/>
      <c r="Y9" s="199"/>
      <c r="Z9" s="199"/>
      <c r="AA9" s="199"/>
      <c r="AB9" s="199"/>
      <c r="AC9" s="199"/>
      <c r="AD9" s="199" t="s">
        <v>10243</v>
      </c>
      <c r="AE9" s="199" t="s">
        <v>10243</v>
      </c>
      <c r="AF9" s="199" t="s">
        <v>10243</v>
      </c>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199"/>
      <c r="BH9" s="199"/>
      <c r="BI9" s="199"/>
      <c r="BJ9" s="199"/>
      <c r="BK9" s="199"/>
    </row>
    <row r="10" s="192" customFormat="1" customHeight="1" spans="1:63">
      <c r="A10" s="199" t="s">
        <v>89</v>
      </c>
      <c r="B10" s="199" t="s">
        <v>62</v>
      </c>
      <c r="C10" s="199" t="s">
        <v>90</v>
      </c>
      <c r="D10" s="199">
        <v>22</v>
      </c>
      <c r="E10" s="199">
        <v>9</v>
      </c>
      <c r="F10" s="199" t="s">
        <v>10265</v>
      </c>
      <c r="G10" s="199">
        <v>0</v>
      </c>
      <c r="H10" s="199" t="s">
        <v>10243</v>
      </c>
      <c r="I10" s="199">
        <v>0</v>
      </c>
      <c r="J10" s="199" t="s">
        <v>10243</v>
      </c>
      <c r="K10" s="199">
        <v>0</v>
      </c>
      <c r="L10" s="199">
        <v>0</v>
      </c>
      <c r="M10" s="199" t="s">
        <v>10243</v>
      </c>
      <c r="N10" s="199">
        <v>1</v>
      </c>
      <c r="O10" s="199">
        <v>0</v>
      </c>
      <c r="P10" s="199">
        <v>0</v>
      </c>
      <c r="Q10" s="199"/>
      <c r="R10" s="199"/>
      <c r="S10" s="199">
        <v>42.1</v>
      </c>
      <c r="T10" s="199"/>
      <c r="U10" s="199"/>
      <c r="V10" s="199"/>
      <c r="W10" s="199"/>
      <c r="X10" s="199"/>
      <c r="Y10" s="199"/>
      <c r="Z10" s="199"/>
      <c r="AA10" s="199"/>
      <c r="AB10" s="199"/>
      <c r="AC10" s="199"/>
      <c r="AD10" s="199" t="s">
        <v>10243</v>
      </c>
      <c r="AE10" s="199" t="s">
        <v>10243</v>
      </c>
      <c r="AF10" s="199" t="s">
        <v>10243</v>
      </c>
      <c r="AG10" s="199" t="s">
        <v>10266</v>
      </c>
      <c r="AH10" s="199" t="s">
        <v>10266</v>
      </c>
      <c r="AI10" s="199" t="s">
        <v>10246</v>
      </c>
      <c r="AJ10" s="199" t="s">
        <v>10246</v>
      </c>
      <c r="AK10" s="199" t="s">
        <v>10266</v>
      </c>
      <c r="AL10" s="199" t="s">
        <v>10266</v>
      </c>
      <c r="AM10" s="199" t="s">
        <v>10266</v>
      </c>
      <c r="AN10" s="199" t="s">
        <v>10266</v>
      </c>
      <c r="AO10" s="202" t="s">
        <v>10267</v>
      </c>
      <c r="AP10" s="199" t="s">
        <v>10246</v>
      </c>
      <c r="AQ10" s="199" t="s">
        <v>10246</v>
      </c>
      <c r="AR10" s="199" t="s">
        <v>10266</v>
      </c>
      <c r="AS10" s="199" t="s">
        <v>10266</v>
      </c>
      <c r="AT10" s="202" t="s">
        <v>10268</v>
      </c>
      <c r="AU10" s="199" t="s">
        <v>10266</v>
      </c>
      <c r="AV10" s="199" t="s">
        <v>10266</v>
      </c>
      <c r="AW10" s="199" t="s">
        <v>10246</v>
      </c>
      <c r="AX10" s="199" t="s">
        <v>10246</v>
      </c>
      <c r="AY10" s="199" t="s">
        <v>10266</v>
      </c>
      <c r="AZ10" s="202" t="s">
        <v>10269</v>
      </c>
      <c r="BA10" s="199" t="s">
        <v>10266</v>
      </c>
      <c r="BB10" s="199" t="s">
        <v>10266</v>
      </c>
      <c r="BC10" s="199" t="s">
        <v>10266</v>
      </c>
      <c r="BD10" s="199" t="s">
        <v>10246</v>
      </c>
      <c r="BE10" s="199" t="s">
        <v>10246</v>
      </c>
      <c r="BF10" s="199" t="s">
        <v>10266</v>
      </c>
      <c r="BG10" s="199" t="s">
        <v>10266</v>
      </c>
      <c r="BH10" s="199" t="s">
        <v>10266</v>
      </c>
      <c r="BI10" s="199" t="s">
        <v>10266</v>
      </c>
      <c r="BJ10" s="202" t="s">
        <v>10270</v>
      </c>
      <c r="BK10" s="199" t="s">
        <v>10246</v>
      </c>
    </row>
    <row r="11" s="192" customFormat="1" customHeight="1" spans="1:63">
      <c r="A11" s="199" t="s">
        <v>86</v>
      </c>
      <c r="B11" s="199" t="s">
        <v>62</v>
      </c>
      <c r="C11" s="199" t="s">
        <v>87</v>
      </c>
      <c r="D11" s="199">
        <v>1</v>
      </c>
      <c r="E11" s="199">
        <v>0</v>
      </c>
      <c r="F11" s="199" t="s">
        <v>10271</v>
      </c>
      <c r="G11" s="199">
        <v>0</v>
      </c>
      <c r="H11" s="199" t="s">
        <v>10243</v>
      </c>
      <c r="I11" s="199">
        <v>0</v>
      </c>
      <c r="J11" s="199" t="s">
        <v>10243</v>
      </c>
      <c r="K11" s="199">
        <v>0</v>
      </c>
      <c r="L11" s="199">
        <v>0</v>
      </c>
      <c r="M11" s="199" t="s">
        <v>10243</v>
      </c>
      <c r="N11" s="199">
        <v>0</v>
      </c>
      <c r="O11" s="199">
        <v>0</v>
      </c>
      <c r="P11" s="199">
        <v>1</v>
      </c>
      <c r="Q11" s="199"/>
      <c r="R11" s="199"/>
      <c r="S11" s="199"/>
      <c r="T11" s="199"/>
      <c r="U11" s="199"/>
      <c r="V11" s="199"/>
      <c r="W11" s="199"/>
      <c r="X11" s="199"/>
      <c r="Y11" s="199"/>
      <c r="Z11" s="199"/>
      <c r="AA11" s="199"/>
      <c r="AB11" s="199"/>
      <c r="AC11" s="199"/>
      <c r="AD11" s="199" t="s">
        <v>10243</v>
      </c>
      <c r="AE11" s="199" t="s">
        <v>10243</v>
      </c>
      <c r="AF11" s="199" t="s">
        <v>10243</v>
      </c>
      <c r="AG11" s="199" t="s">
        <v>10266</v>
      </c>
      <c r="AH11" s="199"/>
      <c r="AI11" s="199"/>
      <c r="AJ11" s="199"/>
      <c r="AK11" s="199"/>
      <c r="AL11" s="199"/>
      <c r="AM11" s="199"/>
      <c r="AN11" s="199"/>
      <c r="AO11" s="199"/>
      <c r="AP11" s="199"/>
      <c r="AQ11" s="199"/>
      <c r="AR11" s="199"/>
      <c r="AS11" s="199"/>
      <c r="AT11" s="199"/>
      <c r="AU11" s="199"/>
      <c r="AV11" s="199"/>
      <c r="AW11" s="199"/>
      <c r="AX11" s="199"/>
      <c r="AY11" s="199"/>
      <c r="AZ11" s="199"/>
      <c r="BA11" s="199"/>
      <c r="BB11" s="199"/>
      <c r="BC11" s="199"/>
      <c r="BD11" s="199"/>
      <c r="BE11" s="199"/>
      <c r="BF11" s="199"/>
      <c r="BG11" s="199"/>
      <c r="BH11" s="199"/>
      <c r="BI11" s="199"/>
      <c r="BJ11" s="199"/>
      <c r="BK11" s="199"/>
    </row>
    <row r="12" s="192" customFormat="1" customHeight="1" spans="1:63">
      <c r="A12" s="199" t="s">
        <v>61</v>
      </c>
      <c r="B12" s="199" t="s">
        <v>62</v>
      </c>
      <c r="C12" s="199" t="s">
        <v>63</v>
      </c>
      <c r="D12" s="199">
        <v>22</v>
      </c>
      <c r="E12" s="199">
        <v>9</v>
      </c>
      <c r="F12" s="199" t="s">
        <v>10272</v>
      </c>
      <c r="G12" s="199">
        <v>1</v>
      </c>
      <c r="H12" s="199" t="s">
        <v>10273</v>
      </c>
      <c r="I12" s="199">
        <v>0</v>
      </c>
      <c r="J12" s="199" t="s">
        <v>10243</v>
      </c>
      <c r="K12" s="199">
        <v>0</v>
      </c>
      <c r="L12" s="199">
        <v>0</v>
      </c>
      <c r="M12" s="199" t="s">
        <v>10243</v>
      </c>
      <c r="N12" s="199">
        <v>1</v>
      </c>
      <c r="O12" s="199">
        <v>4</v>
      </c>
      <c r="P12" s="199">
        <v>0</v>
      </c>
      <c r="Q12" s="199"/>
      <c r="R12" s="199"/>
      <c r="S12" s="199">
        <v>0</v>
      </c>
      <c r="T12" s="199"/>
      <c r="U12" s="199"/>
      <c r="V12" s="199"/>
      <c r="W12" s="199"/>
      <c r="X12" s="199"/>
      <c r="Y12" s="199"/>
      <c r="Z12" s="199"/>
      <c r="AA12" s="199"/>
      <c r="AB12" s="199"/>
      <c r="AC12" s="199"/>
      <c r="AD12" s="199" t="s">
        <v>10243</v>
      </c>
      <c r="AE12" s="199" t="s">
        <v>10243</v>
      </c>
      <c r="AF12" s="199" t="s">
        <v>10243</v>
      </c>
      <c r="AG12" s="202" t="s">
        <v>10274</v>
      </c>
      <c r="AH12" s="202" t="s">
        <v>10275</v>
      </c>
      <c r="AI12" s="199" t="s">
        <v>10246</v>
      </c>
      <c r="AJ12" s="199" t="s">
        <v>10246</v>
      </c>
      <c r="AK12" s="199" t="s">
        <v>10266</v>
      </c>
      <c r="AL12" s="199" t="s">
        <v>10266</v>
      </c>
      <c r="AM12" s="199" t="s">
        <v>10266</v>
      </c>
      <c r="AN12" s="199" t="s">
        <v>10266</v>
      </c>
      <c r="AO12" s="199" t="s">
        <v>10266</v>
      </c>
      <c r="AP12" s="199" t="s">
        <v>10246</v>
      </c>
      <c r="AQ12" s="199" t="s">
        <v>10246</v>
      </c>
      <c r="AR12" s="202" t="s">
        <v>10276</v>
      </c>
      <c r="AS12" s="202" t="s">
        <v>10277</v>
      </c>
      <c r="AT12" s="199" t="s">
        <v>10266</v>
      </c>
      <c r="AU12" s="199" t="s">
        <v>10266</v>
      </c>
      <c r="AV12" s="199" t="s">
        <v>10266</v>
      </c>
      <c r="AW12" s="199" t="s">
        <v>10246</v>
      </c>
      <c r="AX12" s="199" t="s">
        <v>10246</v>
      </c>
      <c r="AY12" s="199" t="s">
        <v>10266</v>
      </c>
      <c r="AZ12" s="199" t="s">
        <v>10266</v>
      </c>
      <c r="BA12" s="199" t="s">
        <v>10266</v>
      </c>
      <c r="BB12" s="199" t="s">
        <v>10266</v>
      </c>
      <c r="BC12" s="199" t="s">
        <v>10266</v>
      </c>
      <c r="BD12" s="199" t="s">
        <v>10246</v>
      </c>
      <c r="BE12" s="199" t="s">
        <v>10246</v>
      </c>
      <c r="BF12" s="199" t="s">
        <v>10266</v>
      </c>
      <c r="BG12" s="199" t="s">
        <v>10266</v>
      </c>
      <c r="BH12" s="199" t="s">
        <v>10266</v>
      </c>
      <c r="BI12" s="199" t="s">
        <v>10266</v>
      </c>
      <c r="BJ12" s="204" t="s">
        <v>10278</v>
      </c>
      <c r="BK12" s="199" t="s">
        <v>10246</v>
      </c>
    </row>
    <row r="13" s="192" customFormat="1" customHeight="1" spans="1:63">
      <c r="A13" s="199" t="s">
        <v>663</v>
      </c>
      <c r="B13" s="199" t="s">
        <v>400</v>
      </c>
      <c r="C13" s="199" t="s">
        <v>436</v>
      </c>
      <c r="D13" s="199">
        <v>19</v>
      </c>
      <c r="E13" s="199">
        <v>7</v>
      </c>
      <c r="F13" s="199" t="s">
        <v>10279</v>
      </c>
      <c r="G13" s="199">
        <v>1</v>
      </c>
      <c r="H13" s="199" t="s">
        <v>10280</v>
      </c>
      <c r="I13" s="199">
        <v>0</v>
      </c>
      <c r="J13" s="199" t="s">
        <v>10243</v>
      </c>
      <c r="K13" s="199">
        <v>0</v>
      </c>
      <c r="L13" s="199">
        <v>0</v>
      </c>
      <c r="M13" s="199" t="s">
        <v>10243</v>
      </c>
      <c r="N13" s="199">
        <v>0</v>
      </c>
      <c r="O13" s="199">
        <v>0</v>
      </c>
      <c r="P13" s="199">
        <v>1</v>
      </c>
      <c r="Q13" s="199"/>
      <c r="R13" s="199"/>
      <c r="S13" s="199">
        <v>8</v>
      </c>
      <c r="T13" s="199"/>
      <c r="U13" s="199"/>
      <c r="V13" s="199"/>
      <c r="W13" s="199"/>
      <c r="X13" s="199"/>
      <c r="Y13" s="199"/>
      <c r="Z13" s="199"/>
      <c r="AA13" s="199"/>
      <c r="AB13" s="199"/>
      <c r="AC13" s="199"/>
      <c r="AD13" s="199" t="s">
        <v>10243</v>
      </c>
      <c r="AE13" s="199" t="s">
        <v>10243</v>
      </c>
      <c r="AF13" s="199" t="s">
        <v>10243</v>
      </c>
      <c r="AG13" s="199"/>
      <c r="AH13" s="199"/>
      <c r="AI13" s="199"/>
      <c r="AJ13" s="199"/>
      <c r="AK13" s="205" t="s">
        <v>33</v>
      </c>
      <c r="AL13" s="199" t="s">
        <v>10266</v>
      </c>
      <c r="AM13" s="199" t="s">
        <v>10266</v>
      </c>
      <c r="AN13" s="199" t="s">
        <v>10266</v>
      </c>
      <c r="AO13" s="199" t="s">
        <v>10266</v>
      </c>
      <c r="AP13" s="199" t="s">
        <v>10246</v>
      </c>
      <c r="AQ13" s="199" t="s">
        <v>10246</v>
      </c>
      <c r="AR13" s="199" t="s">
        <v>10266</v>
      </c>
      <c r="AS13" s="199" t="s">
        <v>10266</v>
      </c>
      <c r="AT13" s="199" t="s">
        <v>10266</v>
      </c>
      <c r="AU13" s="199" t="s">
        <v>10266</v>
      </c>
      <c r="AV13" s="199" t="s">
        <v>10266</v>
      </c>
      <c r="AW13" s="199" t="s">
        <v>10246</v>
      </c>
      <c r="AX13" s="199" t="s">
        <v>10246</v>
      </c>
      <c r="AY13" s="202" t="s">
        <v>10281</v>
      </c>
      <c r="AZ13" s="199" t="s">
        <v>10266</v>
      </c>
      <c r="BA13" s="199" t="s">
        <v>10266</v>
      </c>
      <c r="BB13" s="199" t="s">
        <v>10266</v>
      </c>
      <c r="BC13" s="199" t="s">
        <v>10266</v>
      </c>
      <c r="BD13" s="199" t="s">
        <v>10246</v>
      </c>
      <c r="BE13" s="199" t="s">
        <v>10246</v>
      </c>
      <c r="BF13" s="203" t="s">
        <v>10282</v>
      </c>
      <c r="BG13" s="199" t="s">
        <v>10266</v>
      </c>
      <c r="BH13" s="199" t="s">
        <v>10266</v>
      </c>
      <c r="BI13" s="199" t="s">
        <v>10266</v>
      </c>
      <c r="BJ13" s="199" t="s">
        <v>10266</v>
      </c>
      <c r="BK13" s="199" t="s">
        <v>10246</v>
      </c>
    </row>
    <row r="14" s="192" customFormat="1" customHeight="1" spans="1:63">
      <c r="A14" s="199" t="s">
        <v>641</v>
      </c>
      <c r="B14" s="199" t="s">
        <v>400</v>
      </c>
      <c r="C14" s="199" t="s">
        <v>642</v>
      </c>
      <c r="D14" s="199">
        <v>0</v>
      </c>
      <c r="E14" s="199">
        <v>9</v>
      </c>
      <c r="F14" s="199" t="s">
        <v>10243</v>
      </c>
      <c r="G14" s="199">
        <v>0</v>
      </c>
      <c r="H14" s="199" t="s">
        <v>10243</v>
      </c>
      <c r="I14" s="199">
        <v>0</v>
      </c>
      <c r="J14" s="199" t="s">
        <v>10243</v>
      </c>
      <c r="K14" s="199">
        <v>0</v>
      </c>
      <c r="L14" s="199">
        <v>0</v>
      </c>
      <c r="M14" s="199" t="s">
        <v>10243</v>
      </c>
      <c r="N14" s="199">
        <v>0</v>
      </c>
      <c r="O14" s="199">
        <v>0</v>
      </c>
      <c r="P14" s="199">
        <v>22</v>
      </c>
      <c r="Q14" s="199"/>
      <c r="R14" s="199"/>
      <c r="S14" s="199"/>
      <c r="T14" s="199"/>
      <c r="U14" s="199"/>
      <c r="V14" s="199"/>
      <c r="W14" s="199"/>
      <c r="X14" s="199"/>
      <c r="Y14" s="199"/>
      <c r="Z14" s="199"/>
      <c r="AA14" s="199"/>
      <c r="AB14" s="199"/>
      <c r="AC14" s="199"/>
      <c r="AD14" s="199" t="s">
        <v>10243</v>
      </c>
      <c r="AE14" s="199" t="s">
        <v>10243</v>
      </c>
      <c r="AF14" s="199" t="s">
        <v>10243</v>
      </c>
      <c r="AG14" s="205" t="s">
        <v>33</v>
      </c>
      <c r="AH14" s="205" t="s">
        <v>33</v>
      </c>
      <c r="AI14" s="199" t="s">
        <v>10246</v>
      </c>
      <c r="AJ14" s="199" t="s">
        <v>10246</v>
      </c>
      <c r="AK14" s="205" t="s">
        <v>33</v>
      </c>
      <c r="AL14" s="205" t="s">
        <v>33</v>
      </c>
      <c r="AM14" s="205" t="s">
        <v>33</v>
      </c>
      <c r="AN14" s="205" t="s">
        <v>33</v>
      </c>
      <c r="AO14" s="205" t="s">
        <v>33</v>
      </c>
      <c r="AP14" s="199" t="s">
        <v>10246</v>
      </c>
      <c r="AQ14" s="199" t="s">
        <v>10246</v>
      </c>
      <c r="AR14" s="205" t="s">
        <v>33</v>
      </c>
      <c r="AS14" s="205" t="s">
        <v>33</v>
      </c>
      <c r="AT14" s="205" t="s">
        <v>33</v>
      </c>
      <c r="AU14" s="205" t="s">
        <v>33</v>
      </c>
      <c r="AV14" s="205" t="s">
        <v>33</v>
      </c>
      <c r="AW14" s="199" t="s">
        <v>10246</v>
      </c>
      <c r="AX14" s="199" t="s">
        <v>10246</v>
      </c>
      <c r="AY14" s="205" t="s">
        <v>33</v>
      </c>
      <c r="AZ14" s="205" t="s">
        <v>33</v>
      </c>
      <c r="BA14" s="205" t="s">
        <v>33</v>
      </c>
      <c r="BB14" s="205" t="s">
        <v>33</v>
      </c>
      <c r="BC14" s="205" t="s">
        <v>33</v>
      </c>
      <c r="BD14" s="199" t="s">
        <v>10246</v>
      </c>
      <c r="BE14" s="199" t="s">
        <v>10246</v>
      </c>
      <c r="BF14" s="205" t="s">
        <v>33</v>
      </c>
      <c r="BG14" s="205" t="s">
        <v>33</v>
      </c>
      <c r="BH14" s="205" t="s">
        <v>33</v>
      </c>
      <c r="BI14" s="205" t="s">
        <v>33</v>
      </c>
      <c r="BJ14" s="205" t="s">
        <v>33</v>
      </c>
      <c r="BK14" s="199" t="s">
        <v>10246</v>
      </c>
    </row>
    <row r="15" s="192" customFormat="1" customHeight="1" spans="1:63">
      <c r="A15" s="199" t="s">
        <v>621</v>
      </c>
      <c r="B15" s="199" t="s">
        <v>400</v>
      </c>
      <c r="C15" s="199" t="s">
        <v>459</v>
      </c>
      <c r="D15" s="199">
        <v>22</v>
      </c>
      <c r="E15" s="199">
        <v>9</v>
      </c>
      <c r="F15" s="199" t="s">
        <v>10283</v>
      </c>
      <c r="G15" s="199">
        <v>0</v>
      </c>
      <c r="H15" s="199" t="s">
        <v>10243</v>
      </c>
      <c r="I15" s="199">
        <v>0</v>
      </c>
      <c r="J15" s="199" t="s">
        <v>10243</v>
      </c>
      <c r="K15" s="199">
        <v>0</v>
      </c>
      <c r="L15" s="199">
        <v>0</v>
      </c>
      <c r="M15" s="199" t="s">
        <v>10243</v>
      </c>
      <c r="N15" s="199">
        <v>0</v>
      </c>
      <c r="O15" s="199">
        <v>0</v>
      </c>
      <c r="P15" s="199">
        <v>0</v>
      </c>
      <c r="Q15" s="199"/>
      <c r="R15" s="199"/>
      <c r="S15" s="199"/>
      <c r="T15" s="199"/>
      <c r="U15" s="199"/>
      <c r="V15" s="199"/>
      <c r="W15" s="199"/>
      <c r="X15" s="199"/>
      <c r="Y15" s="199"/>
      <c r="Z15" s="199"/>
      <c r="AA15" s="199"/>
      <c r="AB15" s="199"/>
      <c r="AC15" s="199"/>
      <c r="AD15" s="199" t="s">
        <v>10243</v>
      </c>
      <c r="AE15" s="199" t="s">
        <v>10243</v>
      </c>
      <c r="AF15" s="199" t="s">
        <v>10243</v>
      </c>
      <c r="AG15" s="199" t="s">
        <v>10266</v>
      </c>
      <c r="AH15" s="199" t="s">
        <v>10266</v>
      </c>
      <c r="AI15" s="199" t="s">
        <v>10246</v>
      </c>
      <c r="AJ15" s="199" t="s">
        <v>10246</v>
      </c>
      <c r="AK15" s="199" t="s">
        <v>10266</v>
      </c>
      <c r="AL15" s="199" t="s">
        <v>10266</v>
      </c>
      <c r="AM15" s="199" t="s">
        <v>10266</v>
      </c>
      <c r="AN15" s="199" t="s">
        <v>10266</v>
      </c>
      <c r="AO15" s="199" t="s">
        <v>10266</v>
      </c>
      <c r="AP15" s="199" t="s">
        <v>10246</v>
      </c>
      <c r="AQ15" s="199" t="s">
        <v>10246</v>
      </c>
      <c r="AR15" s="199" t="s">
        <v>10266</v>
      </c>
      <c r="AS15" s="199" t="s">
        <v>10266</v>
      </c>
      <c r="AT15" s="199" t="s">
        <v>10266</v>
      </c>
      <c r="AU15" s="199" t="s">
        <v>10266</v>
      </c>
      <c r="AV15" s="199" t="s">
        <v>10266</v>
      </c>
      <c r="AW15" s="199" t="s">
        <v>10246</v>
      </c>
      <c r="AX15" s="199" t="s">
        <v>10246</v>
      </c>
      <c r="AY15" s="199" t="s">
        <v>10266</v>
      </c>
      <c r="AZ15" s="199" t="s">
        <v>10266</v>
      </c>
      <c r="BA15" s="199" t="s">
        <v>10266</v>
      </c>
      <c r="BB15" s="199" t="s">
        <v>10266</v>
      </c>
      <c r="BC15" s="199" t="s">
        <v>10266</v>
      </c>
      <c r="BD15" s="199" t="s">
        <v>10246</v>
      </c>
      <c r="BE15" s="199" t="s">
        <v>10246</v>
      </c>
      <c r="BF15" s="199" t="s">
        <v>10266</v>
      </c>
      <c r="BG15" s="199" t="s">
        <v>10266</v>
      </c>
      <c r="BH15" s="199" t="s">
        <v>10266</v>
      </c>
      <c r="BI15" s="199" t="s">
        <v>10266</v>
      </c>
      <c r="BJ15" s="199" t="s">
        <v>10266</v>
      </c>
      <c r="BK15" s="199" t="s">
        <v>10246</v>
      </c>
    </row>
    <row r="16" s="192" customFormat="1" customHeight="1" spans="1:63">
      <c r="A16" s="199" t="s">
        <v>597</v>
      </c>
      <c r="B16" s="199" t="s">
        <v>400</v>
      </c>
      <c r="C16" s="199" t="s">
        <v>436</v>
      </c>
      <c r="D16" s="199">
        <v>23</v>
      </c>
      <c r="E16" s="199">
        <v>9</v>
      </c>
      <c r="F16" s="199" t="s">
        <v>10284</v>
      </c>
      <c r="G16" s="199">
        <v>0</v>
      </c>
      <c r="H16" s="199" t="s">
        <v>10243</v>
      </c>
      <c r="I16" s="199">
        <v>0</v>
      </c>
      <c r="J16" s="199" t="s">
        <v>10243</v>
      </c>
      <c r="K16" s="199">
        <v>0</v>
      </c>
      <c r="L16" s="199">
        <v>0</v>
      </c>
      <c r="M16" s="199" t="s">
        <v>10243</v>
      </c>
      <c r="N16" s="199">
        <v>1</v>
      </c>
      <c r="O16" s="199">
        <v>0</v>
      </c>
      <c r="P16" s="199">
        <v>0</v>
      </c>
      <c r="Q16" s="199"/>
      <c r="R16" s="199"/>
      <c r="S16" s="199">
        <v>8</v>
      </c>
      <c r="T16" s="199"/>
      <c r="U16" s="199"/>
      <c r="V16" s="199"/>
      <c r="W16" s="199"/>
      <c r="X16" s="199"/>
      <c r="Y16" s="199"/>
      <c r="Z16" s="199">
        <v>8</v>
      </c>
      <c r="AA16" s="199"/>
      <c r="AB16" s="199">
        <v>15</v>
      </c>
      <c r="AC16" s="199"/>
      <c r="AD16" s="199" t="s">
        <v>10243</v>
      </c>
      <c r="AE16" s="199" t="s">
        <v>10285</v>
      </c>
      <c r="AF16" s="199" t="s">
        <v>10243</v>
      </c>
      <c r="AG16" s="204" t="s">
        <v>10255</v>
      </c>
      <c r="AH16" s="199" t="s">
        <v>10266</v>
      </c>
      <c r="AI16" s="199" t="s">
        <v>10246</v>
      </c>
      <c r="AJ16" s="199" t="s">
        <v>10246</v>
      </c>
      <c r="AK16" s="199" t="s">
        <v>10266</v>
      </c>
      <c r="AL16" s="199" t="s">
        <v>10266</v>
      </c>
      <c r="AM16" s="199" t="s">
        <v>10266</v>
      </c>
      <c r="AN16" s="199" t="s">
        <v>10266</v>
      </c>
      <c r="AO16" s="199" t="s">
        <v>10266</v>
      </c>
      <c r="AP16" s="199" t="s">
        <v>10246</v>
      </c>
      <c r="AQ16" s="199" t="s">
        <v>10246</v>
      </c>
      <c r="AR16" s="199" t="s">
        <v>10266</v>
      </c>
      <c r="AS16" s="199" t="s">
        <v>10266</v>
      </c>
      <c r="AT16" s="199" t="s">
        <v>10266</v>
      </c>
      <c r="AU16" s="199" t="s">
        <v>10266</v>
      </c>
      <c r="AV16" s="202" t="s">
        <v>10286</v>
      </c>
      <c r="AW16" s="199" t="s">
        <v>10246</v>
      </c>
      <c r="AX16" s="199" t="s">
        <v>10246</v>
      </c>
      <c r="AY16" s="199" t="s">
        <v>10266</v>
      </c>
      <c r="AZ16" s="199" t="s">
        <v>10266</v>
      </c>
      <c r="BA16" s="199" t="s">
        <v>10266</v>
      </c>
      <c r="BB16" s="199" t="s">
        <v>10266</v>
      </c>
      <c r="BC16" s="199" t="s">
        <v>10266</v>
      </c>
      <c r="BD16" s="202" t="s">
        <v>10287</v>
      </c>
      <c r="BE16" s="199" t="s">
        <v>10246</v>
      </c>
      <c r="BF16" s="199" t="s">
        <v>10266</v>
      </c>
      <c r="BG16" s="199" t="s">
        <v>10266</v>
      </c>
      <c r="BH16" s="202" t="s">
        <v>10288</v>
      </c>
      <c r="BI16" s="199" t="s">
        <v>10266</v>
      </c>
      <c r="BJ16" s="199" t="s">
        <v>10266</v>
      </c>
      <c r="BK16" s="202" t="s">
        <v>10289</v>
      </c>
    </row>
    <row r="17" s="192" customFormat="1" customHeight="1" spans="1:63">
      <c r="A17" s="199" t="s">
        <v>576</v>
      </c>
      <c r="B17" s="199" t="s">
        <v>400</v>
      </c>
      <c r="C17" s="199" t="s">
        <v>577</v>
      </c>
      <c r="D17" s="199">
        <v>0</v>
      </c>
      <c r="E17" s="199">
        <v>9</v>
      </c>
      <c r="F17" s="199" t="s">
        <v>10243</v>
      </c>
      <c r="G17" s="199">
        <v>0</v>
      </c>
      <c r="H17" s="199" t="s">
        <v>10243</v>
      </c>
      <c r="I17" s="199">
        <v>0</v>
      </c>
      <c r="J17" s="199" t="s">
        <v>10243</v>
      </c>
      <c r="K17" s="199">
        <v>0</v>
      </c>
      <c r="L17" s="199">
        <v>0</v>
      </c>
      <c r="M17" s="199" t="s">
        <v>10243</v>
      </c>
      <c r="N17" s="199">
        <v>0</v>
      </c>
      <c r="O17" s="199">
        <v>0</v>
      </c>
      <c r="P17" s="199">
        <v>22</v>
      </c>
      <c r="Q17" s="199"/>
      <c r="R17" s="199"/>
      <c r="S17" s="199"/>
      <c r="T17" s="199"/>
      <c r="U17" s="199"/>
      <c r="V17" s="199"/>
      <c r="W17" s="199"/>
      <c r="X17" s="199"/>
      <c r="Y17" s="199"/>
      <c r="Z17" s="199"/>
      <c r="AA17" s="199"/>
      <c r="AB17" s="199"/>
      <c r="AC17" s="199"/>
      <c r="AD17" s="199" t="s">
        <v>10243</v>
      </c>
      <c r="AE17" s="199" t="s">
        <v>10243</v>
      </c>
      <c r="AF17" s="199" t="s">
        <v>10243</v>
      </c>
      <c r="AG17" s="205" t="s">
        <v>33</v>
      </c>
      <c r="AH17" s="205" t="s">
        <v>33</v>
      </c>
      <c r="AI17" s="199" t="s">
        <v>10246</v>
      </c>
      <c r="AJ17" s="199" t="s">
        <v>10246</v>
      </c>
      <c r="AK17" s="205" t="s">
        <v>33</v>
      </c>
      <c r="AL17" s="205" t="s">
        <v>33</v>
      </c>
      <c r="AM17" s="205" t="s">
        <v>33</v>
      </c>
      <c r="AN17" s="205" t="s">
        <v>33</v>
      </c>
      <c r="AO17" s="205" t="s">
        <v>33</v>
      </c>
      <c r="AP17" s="199" t="s">
        <v>10246</v>
      </c>
      <c r="AQ17" s="199" t="s">
        <v>10246</v>
      </c>
      <c r="AR17" s="205" t="s">
        <v>33</v>
      </c>
      <c r="AS17" s="205" t="s">
        <v>33</v>
      </c>
      <c r="AT17" s="205" t="s">
        <v>33</v>
      </c>
      <c r="AU17" s="205" t="s">
        <v>33</v>
      </c>
      <c r="AV17" s="205" t="s">
        <v>33</v>
      </c>
      <c r="AW17" s="199" t="s">
        <v>10246</v>
      </c>
      <c r="AX17" s="199" t="s">
        <v>10246</v>
      </c>
      <c r="AY17" s="205" t="s">
        <v>33</v>
      </c>
      <c r="AZ17" s="205" t="s">
        <v>33</v>
      </c>
      <c r="BA17" s="205" t="s">
        <v>33</v>
      </c>
      <c r="BB17" s="205" t="s">
        <v>33</v>
      </c>
      <c r="BC17" s="205" t="s">
        <v>33</v>
      </c>
      <c r="BD17" s="199" t="s">
        <v>10246</v>
      </c>
      <c r="BE17" s="199" t="s">
        <v>10246</v>
      </c>
      <c r="BF17" s="205" t="s">
        <v>33</v>
      </c>
      <c r="BG17" s="205" t="s">
        <v>33</v>
      </c>
      <c r="BH17" s="205" t="s">
        <v>33</v>
      </c>
      <c r="BI17" s="205" t="s">
        <v>33</v>
      </c>
      <c r="BJ17" s="205" t="s">
        <v>33</v>
      </c>
      <c r="BK17" s="199" t="s">
        <v>10246</v>
      </c>
    </row>
    <row r="18" s="192" customFormat="1" customHeight="1" spans="1:63">
      <c r="A18" s="199" t="s">
        <v>553</v>
      </c>
      <c r="B18" s="199" t="s">
        <v>400</v>
      </c>
      <c r="C18" s="199" t="s">
        <v>436</v>
      </c>
      <c r="D18" s="199">
        <v>22</v>
      </c>
      <c r="E18" s="199">
        <v>9</v>
      </c>
      <c r="F18" s="199" t="s">
        <v>10290</v>
      </c>
      <c r="G18" s="199">
        <v>0</v>
      </c>
      <c r="H18" s="199" t="s">
        <v>10243</v>
      </c>
      <c r="I18" s="199">
        <v>0</v>
      </c>
      <c r="J18" s="199" t="s">
        <v>10243</v>
      </c>
      <c r="K18" s="199">
        <v>0</v>
      </c>
      <c r="L18" s="199">
        <v>0</v>
      </c>
      <c r="M18" s="199" t="s">
        <v>10243</v>
      </c>
      <c r="N18" s="199">
        <v>0</v>
      </c>
      <c r="O18" s="199">
        <v>0</v>
      </c>
      <c r="P18" s="199">
        <v>0</v>
      </c>
      <c r="Q18" s="199"/>
      <c r="R18" s="199"/>
      <c r="S18" s="199"/>
      <c r="T18" s="199"/>
      <c r="U18" s="199"/>
      <c r="V18" s="199"/>
      <c r="W18" s="199"/>
      <c r="X18" s="199"/>
      <c r="Y18" s="199"/>
      <c r="Z18" s="199"/>
      <c r="AA18" s="199"/>
      <c r="AB18" s="199"/>
      <c r="AC18" s="199"/>
      <c r="AD18" s="199" t="s">
        <v>10243</v>
      </c>
      <c r="AE18" s="199" t="s">
        <v>10243</v>
      </c>
      <c r="AF18" s="199" t="s">
        <v>10243</v>
      </c>
      <c r="AG18" s="199" t="s">
        <v>10266</v>
      </c>
      <c r="AH18" s="199" t="s">
        <v>10266</v>
      </c>
      <c r="AI18" s="199" t="s">
        <v>10246</v>
      </c>
      <c r="AJ18" s="199" t="s">
        <v>10246</v>
      </c>
      <c r="AK18" s="199" t="s">
        <v>10266</v>
      </c>
      <c r="AL18" s="199" t="s">
        <v>10266</v>
      </c>
      <c r="AM18" s="199" t="s">
        <v>10266</v>
      </c>
      <c r="AN18" s="199" t="s">
        <v>10266</v>
      </c>
      <c r="AO18" s="199" t="s">
        <v>10266</v>
      </c>
      <c r="AP18" s="199" t="s">
        <v>10246</v>
      </c>
      <c r="AQ18" s="199" t="s">
        <v>10246</v>
      </c>
      <c r="AR18" s="199" t="s">
        <v>10266</v>
      </c>
      <c r="AS18" s="199" t="s">
        <v>10266</v>
      </c>
      <c r="AT18" s="199" t="s">
        <v>10266</v>
      </c>
      <c r="AU18" s="199" t="s">
        <v>10266</v>
      </c>
      <c r="AV18" s="199" t="s">
        <v>10266</v>
      </c>
      <c r="AW18" s="199" t="s">
        <v>10246</v>
      </c>
      <c r="AX18" s="199" t="s">
        <v>10246</v>
      </c>
      <c r="AY18" s="199" t="s">
        <v>10266</v>
      </c>
      <c r="AZ18" s="199" t="s">
        <v>10266</v>
      </c>
      <c r="BA18" s="199" t="s">
        <v>10266</v>
      </c>
      <c r="BB18" s="199" t="s">
        <v>10266</v>
      </c>
      <c r="BC18" s="199" t="s">
        <v>10266</v>
      </c>
      <c r="BD18" s="199" t="s">
        <v>10246</v>
      </c>
      <c r="BE18" s="199" t="s">
        <v>10246</v>
      </c>
      <c r="BF18" s="199" t="s">
        <v>10266</v>
      </c>
      <c r="BG18" s="199" t="s">
        <v>10266</v>
      </c>
      <c r="BH18" s="199" t="s">
        <v>10266</v>
      </c>
      <c r="BI18" s="199" t="s">
        <v>10266</v>
      </c>
      <c r="BJ18" s="199" t="s">
        <v>10266</v>
      </c>
      <c r="BK18" s="199" t="s">
        <v>10246</v>
      </c>
    </row>
    <row r="19" s="192" customFormat="1" customHeight="1" spans="1:63">
      <c r="A19" s="199" t="s">
        <v>529</v>
      </c>
      <c r="B19" s="199" t="s">
        <v>400</v>
      </c>
      <c r="C19" s="199" t="s">
        <v>530</v>
      </c>
      <c r="D19" s="199">
        <v>22</v>
      </c>
      <c r="E19" s="199">
        <v>9</v>
      </c>
      <c r="F19" s="199" t="s">
        <v>10291</v>
      </c>
      <c r="G19" s="199">
        <v>0</v>
      </c>
      <c r="H19" s="199" t="s">
        <v>10243</v>
      </c>
      <c r="I19" s="199">
        <v>0</v>
      </c>
      <c r="J19" s="199" t="s">
        <v>10243</v>
      </c>
      <c r="K19" s="199">
        <v>0</v>
      </c>
      <c r="L19" s="199">
        <v>0</v>
      </c>
      <c r="M19" s="199" t="s">
        <v>10243</v>
      </c>
      <c r="N19" s="199">
        <v>0</v>
      </c>
      <c r="O19" s="199">
        <v>0</v>
      </c>
      <c r="P19" s="199">
        <v>0</v>
      </c>
      <c r="Q19" s="199"/>
      <c r="R19" s="199">
        <v>6.7</v>
      </c>
      <c r="S19" s="199"/>
      <c r="T19" s="199"/>
      <c r="U19" s="199"/>
      <c r="V19" s="199"/>
      <c r="W19" s="199"/>
      <c r="X19" s="199"/>
      <c r="Y19" s="199"/>
      <c r="Z19" s="199"/>
      <c r="AA19" s="199"/>
      <c r="AB19" s="199"/>
      <c r="AC19" s="199"/>
      <c r="AD19" s="199" t="s">
        <v>10243</v>
      </c>
      <c r="AE19" s="199" t="s">
        <v>10243</v>
      </c>
      <c r="AF19" s="199" t="s">
        <v>10243</v>
      </c>
      <c r="AG19" s="202" t="s">
        <v>10292</v>
      </c>
      <c r="AH19" s="199" t="s">
        <v>10266</v>
      </c>
      <c r="AI19" s="199" t="s">
        <v>10246</v>
      </c>
      <c r="AJ19" s="199" t="s">
        <v>10246</v>
      </c>
      <c r="AK19" s="199" t="s">
        <v>10266</v>
      </c>
      <c r="AL19" s="199" t="s">
        <v>10266</v>
      </c>
      <c r="AM19" s="199" t="s">
        <v>10266</v>
      </c>
      <c r="AN19" s="199" t="s">
        <v>10266</v>
      </c>
      <c r="AO19" s="199" t="s">
        <v>10266</v>
      </c>
      <c r="AP19" s="199" t="s">
        <v>10246</v>
      </c>
      <c r="AQ19" s="199" t="s">
        <v>10246</v>
      </c>
      <c r="AR19" s="199" t="s">
        <v>10266</v>
      </c>
      <c r="AS19" s="199" t="s">
        <v>10266</v>
      </c>
      <c r="AT19" s="199" t="s">
        <v>10266</v>
      </c>
      <c r="AU19" s="199" t="s">
        <v>10266</v>
      </c>
      <c r="AV19" s="199" t="s">
        <v>10266</v>
      </c>
      <c r="AW19" s="199" t="s">
        <v>10246</v>
      </c>
      <c r="AX19" s="199" t="s">
        <v>10246</v>
      </c>
      <c r="AY19" s="199" t="s">
        <v>10266</v>
      </c>
      <c r="AZ19" s="199" t="s">
        <v>10266</v>
      </c>
      <c r="BA19" s="199" t="s">
        <v>10266</v>
      </c>
      <c r="BB19" s="199" t="s">
        <v>10266</v>
      </c>
      <c r="BC19" s="199" t="s">
        <v>10266</v>
      </c>
      <c r="BD19" s="199" t="s">
        <v>10246</v>
      </c>
      <c r="BE19" s="199" t="s">
        <v>10246</v>
      </c>
      <c r="BF19" s="199" t="s">
        <v>10266</v>
      </c>
      <c r="BG19" s="199" t="s">
        <v>10266</v>
      </c>
      <c r="BH19" s="199" t="s">
        <v>10266</v>
      </c>
      <c r="BI19" s="199" t="s">
        <v>10266</v>
      </c>
      <c r="BJ19" s="199" t="s">
        <v>10266</v>
      </c>
      <c r="BK19" s="199" t="s">
        <v>10246</v>
      </c>
    </row>
    <row r="20" s="192" customFormat="1" customHeight="1" spans="1:63">
      <c r="A20" s="199" t="s">
        <v>508</v>
      </c>
      <c r="B20" s="199" t="s">
        <v>400</v>
      </c>
      <c r="C20" s="199" t="s">
        <v>509</v>
      </c>
      <c r="D20" s="199">
        <v>19</v>
      </c>
      <c r="E20" s="199">
        <v>9</v>
      </c>
      <c r="F20" s="199" t="s">
        <v>10293</v>
      </c>
      <c r="G20" s="199">
        <v>0</v>
      </c>
      <c r="H20" s="199" t="s">
        <v>10243</v>
      </c>
      <c r="I20" s="199">
        <v>0</v>
      </c>
      <c r="J20" s="199" t="s">
        <v>10243</v>
      </c>
      <c r="K20" s="199">
        <v>0</v>
      </c>
      <c r="L20" s="199">
        <v>0</v>
      </c>
      <c r="M20" s="199" t="s">
        <v>10243</v>
      </c>
      <c r="N20" s="199">
        <v>4</v>
      </c>
      <c r="O20" s="199">
        <v>0</v>
      </c>
      <c r="P20" s="199">
        <v>3</v>
      </c>
      <c r="Q20" s="199"/>
      <c r="R20" s="199">
        <v>5</v>
      </c>
      <c r="S20" s="199"/>
      <c r="T20" s="199"/>
      <c r="U20" s="199"/>
      <c r="V20" s="199"/>
      <c r="W20" s="199"/>
      <c r="X20" s="199"/>
      <c r="Y20" s="199"/>
      <c r="Z20" s="199"/>
      <c r="AA20" s="199"/>
      <c r="AB20" s="199"/>
      <c r="AC20" s="199"/>
      <c r="AD20" s="199" t="s">
        <v>10243</v>
      </c>
      <c r="AE20" s="199" t="s">
        <v>10243</v>
      </c>
      <c r="AF20" s="199" t="s">
        <v>10243</v>
      </c>
      <c r="AG20" s="202" t="s">
        <v>10294</v>
      </c>
      <c r="AH20" s="199" t="s">
        <v>10266</v>
      </c>
      <c r="AI20" s="199" t="s">
        <v>10246</v>
      </c>
      <c r="AJ20" s="199" t="s">
        <v>10246</v>
      </c>
      <c r="AK20" s="199" t="s">
        <v>10266</v>
      </c>
      <c r="AL20" s="199" t="s">
        <v>10266</v>
      </c>
      <c r="AM20" s="199" t="s">
        <v>10266</v>
      </c>
      <c r="AN20" s="204" t="s">
        <v>10255</v>
      </c>
      <c r="AO20" s="199" t="s">
        <v>10266</v>
      </c>
      <c r="AP20" s="199" t="s">
        <v>10246</v>
      </c>
      <c r="AQ20" s="199" t="s">
        <v>10246</v>
      </c>
      <c r="AR20" s="199" t="s">
        <v>10266</v>
      </c>
      <c r="AS20" s="205" t="s">
        <v>33</v>
      </c>
      <c r="AT20" s="199" t="s">
        <v>10266</v>
      </c>
      <c r="AU20" s="205" t="s">
        <v>33</v>
      </c>
      <c r="AV20" s="199" t="s">
        <v>10266</v>
      </c>
      <c r="AW20" s="199" t="s">
        <v>10246</v>
      </c>
      <c r="AX20" s="199" t="s">
        <v>10246</v>
      </c>
      <c r="AY20" s="199" t="s">
        <v>10266</v>
      </c>
      <c r="AZ20" s="205" t="s">
        <v>33</v>
      </c>
      <c r="BA20" s="199" t="s">
        <v>10266</v>
      </c>
      <c r="BB20" s="204" t="s">
        <v>10255</v>
      </c>
      <c r="BC20" s="199" t="s">
        <v>10266</v>
      </c>
      <c r="BD20" s="199" t="s">
        <v>10246</v>
      </c>
      <c r="BE20" s="199" t="s">
        <v>10246</v>
      </c>
      <c r="BF20" s="199" t="s">
        <v>10266</v>
      </c>
      <c r="BG20" s="204" t="s">
        <v>10255</v>
      </c>
      <c r="BH20" s="199" t="s">
        <v>10266</v>
      </c>
      <c r="BI20" s="204" t="s">
        <v>10255</v>
      </c>
      <c r="BJ20" s="199" t="s">
        <v>10266</v>
      </c>
      <c r="BK20" s="199" t="s">
        <v>10246</v>
      </c>
    </row>
    <row r="21" s="192" customFormat="1" customHeight="1" spans="1:63">
      <c r="A21" s="199" t="s">
        <v>487</v>
      </c>
      <c r="B21" s="199" t="s">
        <v>400</v>
      </c>
      <c r="C21" s="199" t="s">
        <v>488</v>
      </c>
      <c r="D21" s="199">
        <v>21</v>
      </c>
      <c r="E21" s="199">
        <v>9</v>
      </c>
      <c r="F21" s="199" t="s">
        <v>10295</v>
      </c>
      <c r="G21" s="199">
        <v>0</v>
      </c>
      <c r="H21" s="199" t="s">
        <v>10243</v>
      </c>
      <c r="I21" s="199">
        <v>0</v>
      </c>
      <c r="J21" s="199" t="s">
        <v>10243</v>
      </c>
      <c r="K21" s="199">
        <v>0</v>
      </c>
      <c r="L21" s="199">
        <v>0</v>
      </c>
      <c r="M21" s="199" t="s">
        <v>10243</v>
      </c>
      <c r="N21" s="199">
        <v>0</v>
      </c>
      <c r="O21" s="199">
        <v>1</v>
      </c>
      <c r="P21" s="199">
        <v>0</v>
      </c>
      <c r="Q21" s="199"/>
      <c r="R21" s="199">
        <v>6.5</v>
      </c>
      <c r="S21" s="199">
        <v>0</v>
      </c>
      <c r="T21" s="199"/>
      <c r="U21" s="199"/>
      <c r="V21" s="199">
        <v>8</v>
      </c>
      <c r="W21" s="199"/>
      <c r="X21" s="199">
        <v>4</v>
      </c>
      <c r="Y21" s="199"/>
      <c r="Z21" s="199"/>
      <c r="AA21" s="199"/>
      <c r="AB21" s="199"/>
      <c r="AC21" s="199"/>
      <c r="AD21" s="199" t="s">
        <v>10243</v>
      </c>
      <c r="AE21" s="199" t="s">
        <v>10243</v>
      </c>
      <c r="AF21" s="199" t="s">
        <v>10243</v>
      </c>
      <c r="AG21" s="199" t="s">
        <v>10266</v>
      </c>
      <c r="AH21" s="202" t="s">
        <v>10296</v>
      </c>
      <c r="AI21" s="199" t="s">
        <v>10246</v>
      </c>
      <c r="AJ21" s="199" t="s">
        <v>10246</v>
      </c>
      <c r="AK21" s="199" t="s">
        <v>10266</v>
      </c>
      <c r="AL21" s="199" t="s">
        <v>10266</v>
      </c>
      <c r="AM21" s="199" t="s">
        <v>10266</v>
      </c>
      <c r="AN21" s="199" t="s">
        <v>10266</v>
      </c>
      <c r="AO21" s="199" t="s">
        <v>10266</v>
      </c>
      <c r="AP21" s="199" t="s">
        <v>10246</v>
      </c>
      <c r="AQ21" s="199" t="s">
        <v>10246</v>
      </c>
      <c r="AR21" s="199" t="s">
        <v>10266</v>
      </c>
      <c r="AS21" s="199" t="s">
        <v>10266</v>
      </c>
      <c r="AT21" s="199" t="s">
        <v>10266</v>
      </c>
      <c r="AU21" s="199" t="s">
        <v>10266</v>
      </c>
      <c r="AV21" s="199" t="s">
        <v>10266</v>
      </c>
      <c r="AW21" s="199" t="s">
        <v>10246</v>
      </c>
      <c r="AX21" s="199" t="s">
        <v>10246</v>
      </c>
      <c r="AY21" s="199" t="s">
        <v>10266</v>
      </c>
      <c r="AZ21" s="199" t="s">
        <v>10266</v>
      </c>
      <c r="BA21" s="202" t="s">
        <v>10297</v>
      </c>
      <c r="BB21" s="202" t="s">
        <v>10298</v>
      </c>
      <c r="BC21" s="199" t="s">
        <v>10266</v>
      </c>
      <c r="BD21" s="199" t="s">
        <v>10246</v>
      </c>
      <c r="BE21" s="199" t="s">
        <v>10246</v>
      </c>
      <c r="BF21" s="199" t="s">
        <v>10266</v>
      </c>
      <c r="BG21" s="199" t="s">
        <v>10266</v>
      </c>
      <c r="BH21" s="199" t="s">
        <v>10266</v>
      </c>
      <c r="BI21" s="199" t="s">
        <v>10266</v>
      </c>
      <c r="BJ21" s="202" t="s">
        <v>10299</v>
      </c>
      <c r="BK21" s="199" t="s">
        <v>10246</v>
      </c>
    </row>
    <row r="22" s="192" customFormat="1" customHeight="1" spans="1:63">
      <c r="A22" s="199" t="s">
        <v>479</v>
      </c>
      <c r="B22" s="199" t="s">
        <v>400</v>
      </c>
      <c r="C22" s="199" t="s">
        <v>401</v>
      </c>
      <c r="D22" s="199">
        <v>7</v>
      </c>
      <c r="E22" s="199">
        <v>3</v>
      </c>
      <c r="F22" s="199" t="s">
        <v>10300</v>
      </c>
      <c r="G22" s="199">
        <v>1</v>
      </c>
      <c r="H22" s="199" t="s">
        <v>10301</v>
      </c>
      <c r="I22" s="199">
        <v>0</v>
      </c>
      <c r="J22" s="199" t="s">
        <v>10243</v>
      </c>
      <c r="K22" s="199">
        <v>0</v>
      </c>
      <c r="L22" s="199">
        <v>0</v>
      </c>
      <c r="M22" s="199" t="s">
        <v>10243</v>
      </c>
      <c r="N22" s="199">
        <v>0</v>
      </c>
      <c r="O22" s="199">
        <v>0</v>
      </c>
      <c r="P22" s="199">
        <v>0</v>
      </c>
      <c r="Q22" s="199"/>
      <c r="R22" s="199"/>
      <c r="S22" s="199"/>
      <c r="T22" s="199">
        <v>8</v>
      </c>
      <c r="U22" s="199"/>
      <c r="V22" s="199"/>
      <c r="W22" s="199"/>
      <c r="X22" s="199"/>
      <c r="Y22" s="199"/>
      <c r="Z22" s="199"/>
      <c r="AA22" s="199"/>
      <c r="AB22" s="199"/>
      <c r="AC22" s="199"/>
      <c r="AD22" s="199" t="s">
        <v>10243</v>
      </c>
      <c r="AE22" s="199" t="s">
        <v>10243</v>
      </c>
      <c r="AF22" s="199" t="s">
        <v>10243</v>
      </c>
      <c r="AG22" s="199"/>
      <c r="AH22" s="199"/>
      <c r="AI22" s="199"/>
      <c r="AJ22" s="199"/>
      <c r="AK22" s="199"/>
      <c r="AL22" s="199"/>
      <c r="AM22" s="199"/>
      <c r="AN22" s="199"/>
      <c r="AO22" s="199"/>
      <c r="AP22" s="199"/>
      <c r="AQ22" s="199"/>
      <c r="AR22" s="199"/>
      <c r="AS22" s="199"/>
      <c r="AT22" s="199"/>
      <c r="AU22" s="199"/>
      <c r="AV22" s="199"/>
      <c r="AW22" s="199"/>
      <c r="AX22" s="199"/>
      <c r="AY22" s="199"/>
      <c r="AZ22" s="199"/>
      <c r="BA22" s="203" t="s">
        <v>10302</v>
      </c>
      <c r="BB22" s="199" t="s">
        <v>10266</v>
      </c>
      <c r="BC22" s="199" t="s">
        <v>10266</v>
      </c>
      <c r="BD22" s="199" t="s">
        <v>10246</v>
      </c>
      <c r="BE22" s="199" t="s">
        <v>10246</v>
      </c>
      <c r="BF22" s="199" t="s">
        <v>10266</v>
      </c>
      <c r="BG22" s="199" t="s">
        <v>10266</v>
      </c>
      <c r="BH22" s="202" t="s">
        <v>10303</v>
      </c>
      <c r="BI22" s="199" t="s">
        <v>10266</v>
      </c>
      <c r="BJ22" s="199" t="s">
        <v>10266</v>
      </c>
      <c r="BK22" s="199" t="s">
        <v>10246</v>
      </c>
    </row>
    <row r="23" s="192" customFormat="1" customHeight="1" spans="1:63">
      <c r="A23" s="199" t="s">
        <v>458</v>
      </c>
      <c r="B23" s="199" t="s">
        <v>400</v>
      </c>
      <c r="C23" s="199" t="s">
        <v>459</v>
      </c>
      <c r="D23" s="199">
        <v>19</v>
      </c>
      <c r="E23" s="199">
        <v>9</v>
      </c>
      <c r="F23" s="199" t="s">
        <v>10304</v>
      </c>
      <c r="G23" s="199">
        <v>0</v>
      </c>
      <c r="H23" s="199" t="s">
        <v>10243</v>
      </c>
      <c r="I23" s="199">
        <v>0</v>
      </c>
      <c r="J23" s="199" t="s">
        <v>10243</v>
      </c>
      <c r="K23" s="199">
        <v>0</v>
      </c>
      <c r="L23" s="199">
        <v>0</v>
      </c>
      <c r="M23" s="199" t="s">
        <v>10243</v>
      </c>
      <c r="N23" s="199">
        <v>0</v>
      </c>
      <c r="O23" s="199">
        <v>0</v>
      </c>
      <c r="P23" s="199">
        <v>0</v>
      </c>
      <c r="Q23" s="199">
        <v>16</v>
      </c>
      <c r="R23" s="199"/>
      <c r="S23" s="199"/>
      <c r="T23" s="199">
        <v>11</v>
      </c>
      <c r="U23" s="199"/>
      <c r="V23" s="199"/>
      <c r="W23" s="199"/>
      <c r="X23" s="199"/>
      <c r="Y23" s="199"/>
      <c r="Z23" s="199"/>
      <c r="AA23" s="199"/>
      <c r="AB23" s="199"/>
      <c r="AC23" s="199"/>
      <c r="AD23" s="199" t="s">
        <v>10243</v>
      </c>
      <c r="AE23" s="199" t="s">
        <v>10243</v>
      </c>
      <c r="AF23" s="199" t="s">
        <v>10243</v>
      </c>
      <c r="AG23" s="199" t="s">
        <v>10266</v>
      </c>
      <c r="AH23" s="199" t="s">
        <v>10266</v>
      </c>
      <c r="AI23" s="199" t="s">
        <v>10246</v>
      </c>
      <c r="AJ23" s="199" t="s">
        <v>10246</v>
      </c>
      <c r="AK23" s="199" t="s">
        <v>10266</v>
      </c>
      <c r="AL23" s="199" t="s">
        <v>10266</v>
      </c>
      <c r="AM23" s="199" t="s">
        <v>10266</v>
      </c>
      <c r="AN23" s="199" t="s">
        <v>10266</v>
      </c>
      <c r="AO23" s="199" t="s">
        <v>10266</v>
      </c>
      <c r="AP23" s="199" t="s">
        <v>10246</v>
      </c>
      <c r="AQ23" s="199" t="s">
        <v>10246</v>
      </c>
      <c r="AR23" s="199" t="s">
        <v>10266</v>
      </c>
      <c r="AS23" s="199" t="s">
        <v>10266</v>
      </c>
      <c r="AT23" s="199" t="s">
        <v>10266</v>
      </c>
      <c r="AU23" s="199" t="s">
        <v>10266</v>
      </c>
      <c r="AV23" s="199" t="s">
        <v>10266</v>
      </c>
      <c r="AW23" s="199" t="s">
        <v>10246</v>
      </c>
      <c r="AX23" s="199" t="s">
        <v>10246</v>
      </c>
      <c r="AY23" s="202" t="s">
        <v>10305</v>
      </c>
      <c r="AZ23" s="199" t="s">
        <v>10266</v>
      </c>
      <c r="BA23" s="199" t="s">
        <v>10266</v>
      </c>
      <c r="BB23" s="202" t="s">
        <v>10306</v>
      </c>
      <c r="BC23" s="199" t="s">
        <v>10266</v>
      </c>
      <c r="BD23" s="199" t="s">
        <v>10246</v>
      </c>
      <c r="BE23" s="199" t="s">
        <v>10246</v>
      </c>
      <c r="BF23" s="199" t="s">
        <v>10266</v>
      </c>
      <c r="BG23" s="202" t="s">
        <v>10307</v>
      </c>
      <c r="BH23" s="202" t="s">
        <v>10307</v>
      </c>
      <c r="BI23" s="199" t="s">
        <v>10266</v>
      </c>
      <c r="BJ23" s="199" t="s">
        <v>10266</v>
      </c>
      <c r="BK23" s="199" t="s">
        <v>10246</v>
      </c>
    </row>
    <row r="24" s="192" customFormat="1" customHeight="1" spans="1:63">
      <c r="A24" s="199" t="s">
        <v>435</v>
      </c>
      <c r="B24" s="199" t="s">
        <v>400</v>
      </c>
      <c r="C24" s="199" t="s">
        <v>642</v>
      </c>
      <c r="D24" s="199">
        <v>0</v>
      </c>
      <c r="E24" s="199">
        <v>9</v>
      </c>
      <c r="F24" s="199" t="s">
        <v>10243</v>
      </c>
      <c r="G24" s="199">
        <v>0</v>
      </c>
      <c r="H24" s="199" t="s">
        <v>10243</v>
      </c>
      <c r="I24" s="199">
        <v>0</v>
      </c>
      <c r="J24" s="199" t="s">
        <v>10243</v>
      </c>
      <c r="K24" s="199">
        <v>0</v>
      </c>
      <c r="L24" s="199">
        <v>0</v>
      </c>
      <c r="M24" s="199" t="s">
        <v>10243</v>
      </c>
      <c r="N24" s="199">
        <v>0</v>
      </c>
      <c r="O24" s="199">
        <v>0</v>
      </c>
      <c r="P24" s="199">
        <v>22</v>
      </c>
      <c r="Q24" s="199"/>
      <c r="R24" s="199"/>
      <c r="S24" s="199"/>
      <c r="T24" s="199"/>
      <c r="U24" s="199"/>
      <c r="V24" s="199"/>
      <c r="W24" s="199"/>
      <c r="X24" s="199"/>
      <c r="Y24" s="199"/>
      <c r="Z24" s="199"/>
      <c r="AA24" s="199"/>
      <c r="AB24" s="199"/>
      <c r="AC24" s="199"/>
      <c r="AD24" s="199" t="s">
        <v>10243</v>
      </c>
      <c r="AE24" s="199" t="s">
        <v>10243</v>
      </c>
      <c r="AF24" s="199" t="s">
        <v>10243</v>
      </c>
      <c r="AG24" s="205" t="s">
        <v>33</v>
      </c>
      <c r="AH24" s="205" t="s">
        <v>33</v>
      </c>
      <c r="AI24" s="199" t="s">
        <v>10246</v>
      </c>
      <c r="AJ24" s="199" t="s">
        <v>10246</v>
      </c>
      <c r="AK24" s="205" t="s">
        <v>33</v>
      </c>
      <c r="AL24" s="205" t="s">
        <v>33</v>
      </c>
      <c r="AM24" s="205" t="s">
        <v>33</v>
      </c>
      <c r="AN24" s="205" t="s">
        <v>33</v>
      </c>
      <c r="AO24" s="205" t="s">
        <v>33</v>
      </c>
      <c r="AP24" s="199" t="s">
        <v>10246</v>
      </c>
      <c r="AQ24" s="199" t="s">
        <v>10246</v>
      </c>
      <c r="AR24" s="205" t="s">
        <v>33</v>
      </c>
      <c r="AS24" s="205" t="s">
        <v>33</v>
      </c>
      <c r="AT24" s="205" t="s">
        <v>33</v>
      </c>
      <c r="AU24" s="205" t="s">
        <v>33</v>
      </c>
      <c r="AV24" s="205" t="s">
        <v>33</v>
      </c>
      <c r="AW24" s="199" t="s">
        <v>10246</v>
      </c>
      <c r="AX24" s="199" t="s">
        <v>10246</v>
      </c>
      <c r="AY24" s="205" t="s">
        <v>33</v>
      </c>
      <c r="AZ24" s="205" t="s">
        <v>33</v>
      </c>
      <c r="BA24" s="205" t="s">
        <v>33</v>
      </c>
      <c r="BB24" s="205" t="s">
        <v>33</v>
      </c>
      <c r="BC24" s="205" t="s">
        <v>33</v>
      </c>
      <c r="BD24" s="199" t="s">
        <v>10246</v>
      </c>
      <c r="BE24" s="199" t="s">
        <v>10246</v>
      </c>
      <c r="BF24" s="205" t="s">
        <v>33</v>
      </c>
      <c r="BG24" s="205" t="s">
        <v>33</v>
      </c>
      <c r="BH24" s="205" t="s">
        <v>33</v>
      </c>
      <c r="BI24" s="205" t="s">
        <v>33</v>
      </c>
      <c r="BJ24" s="205" t="s">
        <v>33</v>
      </c>
      <c r="BK24" s="199" t="s">
        <v>10246</v>
      </c>
    </row>
    <row r="25" s="192" customFormat="1" customHeight="1" spans="1:63">
      <c r="A25" s="199" t="s">
        <v>412</v>
      </c>
      <c r="B25" s="199" t="s">
        <v>400</v>
      </c>
      <c r="C25" s="199" t="s">
        <v>413</v>
      </c>
      <c r="D25" s="199">
        <v>0</v>
      </c>
      <c r="E25" s="199">
        <v>9</v>
      </c>
      <c r="F25" s="199" t="s">
        <v>10243</v>
      </c>
      <c r="G25" s="199">
        <v>0</v>
      </c>
      <c r="H25" s="199" t="s">
        <v>10243</v>
      </c>
      <c r="I25" s="199">
        <v>0</v>
      </c>
      <c r="J25" s="199" t="s">
        <v>10243</v>
      </c>
      <c r="K25" s="199">
        <v>0</v>
      </c>
      <c r="L25" s="199">
        <v>0</v>
      </c>
      <c r="M25" s="199" t="s">
        <v>10243</v>
      </c>
      <c r="N25" s="199">
        <v>0</v>
      </c>
      <c r="O25" s="199">
        <v>0</v>
      </c>
      <c r="P25" s="199">
        <v>22</v>
      </c>
      <c r="Q25" s="199"/>
      <c r="R25" s="199"/>
      <c r="S25" s="199"/>
      <c r="T25" s="199"/>
      <c r="U25" s="199"/>
      <c r="V25" s="199"/>
      <c r="W25" s="199"/>
      <c r="X25" s="199"/>
      <c r="Y25" s="199"/>
      <c r="Z25" s="199"/>
      <c r="AA25" s="199"/>
      <c r="AB25" s="199"/>
      <c r="AC25" s="199"/>
      <c r="AD25" s="199" t="s">
        <v>10243</v>
      </c>
      <c r="AE25" s="199" t="s">
        <v>10243</v>
      </c>
      <c r="AF25" s="199" t="s">
        <v>10243</v>
      </c>
      <c r="AG25" s="205" t="s">
        <v>33</v>
      </c>
      <c r="AH25" s="205" t="s">
        <v>33</v>
      </c>
      <c r="AI25" s="199" t="s">
        <v>10246</v>
      </c>
      <c r="AJ25" s="199" t="s">
        <v>10246</v>
      </c>
      <c r="AK25" s="205" t="s">
        <v>33</v>
      </c>
      <c r="AL25" s="205" t="s">
        <v>33</v>
      </c>
      <c r="AM25" s="205" t="s">
        <v>33</v>
      </c>
      <c r="AN25" s="205" t="s">
        <v>33</v>
      </c>
      <c r="AO25" s="205" t="s">
        <v>33</v>
      </c>
      <c r="AP25" s="199" t="s">
        <v>10246</v>
      </c>
      <c r="AQ25" s="199" t="s">
        <v>10246</v>
      </c>
      <c r="AR25" s="205" t="s">
        <v>33</v>
      </c>
      <c r="AS25" s="205" t="s">
        <v>33</v>
      </c>
      <c r="AT25" s="205" t="s">
        <v>33</v>
      </c>
      <c r="AU25" s="205" t="s">
        <v>33</v>
      </c>
      <c r="AV25" s="205" t="s">
        <v>33</v>
      </c>
      <c r="AW25" s="199" t="s">
        <v>10246</v>
      </c>
      <c r="AX25" s="199" t="s">
        <v>10246</v>
      </c>
      <c r="AY25" s="205" t="s">
        <v>33</v>
      </c>
      <c r="AZ25" s="205" t="s">
        <v>33</v>
      </c>
      <c r="BA25" s="205" t="s">
        <v>33</v>
      </c>
      <c r="BB25" s="205" t="s">
        <v>33</v>
      </c>
      <c r="BC25" s="205" t="s">
        <v>33</v>
      </c>
      <c r="BD25" s="199" t="s">
        <v>10246</v>
      </c>
      <c r="BE25" s="199" t="s">
        <v>10246</v>
      </c>
      <c r="BF25" s="205" t="s">
        <v>33</v>
      </c>
      <c r="BG25" s="205" t="s">
        <v>33</v>
      </c>
      <c r="BH25" s="205" t="s">
        <v>33</v>
      </c>
      <c r="BI25" s="205" t="s">
        <v>33</v>
      </c>
      <c r="BJ25" s="205" t="s">
        <v>33</v>
      </c>
      <c r="BK25" s="199" t="s">
        <v>10246</v>
      </c>
    </row>
    <row r="26" s="192" customFormat="1" customHeight="1" spans="1:63">
      <c r="A26" s="199" t="s">
        <v>399</v>
      </c>
      <c r="B26" s="199" t="s">
        <v>400</v>
      </c>
      <c r="C26" s="199" t="s">
        <v>401</v>
      </c>
      <c r="D26" s="199">
        <v>10</v>
      </c>
      <c r="E26" s="199">
        <v>6</v>
      </c>
      <c r="F26" s="199" t="s">
        <v>10308</v>
      </c>
      <c r="G26" s="199">
        <v>0</v>
      </c>
      <c r="H26" s="199" t="s">
        <v>10243</v>
      </c>
      <c r="I26" s="199">
        <v>0</v>
      </c>
      <c r="J26" s="199" t="s">
        <v>10243</v>
      </c>
      <c r="K26" s="199">
        <v>0</v>
      </c>
      <c r="L26" s="199">
        <v>0</v>
      </c>
      <c r="M26" s="199" t="s">
        <v>10243</v>
      </c>
      <c r="N26" s="199">
        <v>0</v>
      </c>
      <c r="O26" s="199">
        <v>0</v>
      </c>
      <c r="P26" s="199">
        <v>1</v>
      </c>
      <c r="Q26" s="199"/>
      <c r="R26" s="199"/>
      <c r="S26" s="199"/>
      <c r="T26" s="199">
        <v>23</v>
      </c>
      <c r="U26" s="199"/>
      <c r="V26" s="199"/>
      <c r="W26" s="199"/>
      <c r="X26" s="199"/>
      <c r="Y26" s="199"/>
      <c r="Z26" s="199"/>
      <c r="AA26" s="199"/>
      <c r="AB26" s="199"/>
      <c r="AC26" s="199"/>
      <c r="AD26" s="199" t="s">
        <v>10243</v>
      </c>
      <c r="AE26" s="199" t="s">
        <v>10243</v>
      </c>
      <c r="AF26" s="199" t="s">
        <v>10243</v>
      </c>
      <c r="AG26" s="199" t="s">
        <v>10266</v>
      </c>
      <c r="AH26" s="199" t="s">
        <v>10266</v>
      </c>
      <c r="AI26" s="199" t="s">
        <v>10246</v>
      </c>
      <c r="AJ26" s="199" t="s">
        <v>10246</v>
      </c>
      <c r="AK26" s="202" t="s">
        <v>10309</v>
      </c>
      <c r="AL26" s="199" t="s">
        <v>10266</v>
      </c>
      <c r="AM26" s="202" t="s">
        <v>10310</v>
      </c>
      <c r="AN26" s="199" t="s">
        <v>10266</v>
      </c>
      <c r="AO26" s="199" t="s">
        <v>10266</v>
      </c>
      <c r="AP26" s="199" t="s">
        <v>10246</v>
      </c>
      <c r="AQ26" s="199" t="s">
        <v>10246</v>
      </c>
      <c r="AR26" s="199" t="s">
        <v>10266</v>
      </c>
      <c r="AS26" s="202" t="s">
        <v>10311</v>
      </c>
      <c r="AT26" s="199" t="s">
        <v>10266</v>
      </c>
      <c r="AU26" s="202" t="s">
        <v>10312</v>
      </c>
      <c r="AV26" s="199" t="s">
        <v>10266</v>
      </c>
      <c r="AW26" s="199" t="s">
        <v>10246</v>
      </c>
      <c r="AX26" s="199" t="s">
        <v>10246</v>
      </c>
      <c r="AY26" s="199"/>
      <c r="AZ26" s="199"/>
      <c r="BA26" s="199"/>
      <c r="BB26" s="199"/>
      <c r="BC26" s="199"/>
      <c r="BD26" s="199"/>
      <c r="BE26" s="199"/>
      <c r="BF26" s="199"/>
      <c r="BG26" s="199"/>
      <c r="BH26" s="199"/>
      <c r="BI26" s="199"/>
      <c r="BJ26" s="199"/>
      <c r="BK26" s="199"/>
    </row>
    <row r="27" s="192" customFormat="1" customHeight="1" spans="1:63">
      <c r="A27" s="199" t="s">
        <v>9576</v>
      </c>
      <c r="B27" s="199" t="s">
        <v>10313</v>
      </c>
      <c r="C27" s="199" t="s">
        <v>9577</v>
      </c>
      <c r="D27" s="199">
        <v>0</v>
      </c>
      <c r="E27" s="199">
        <v>9</v>
      </c>
      <c r="F27" s="199" t="s">
        <v>10243</v>
      </c>
      <c r="G27" s="199">
        <v>0</v>
      </c>
      <c r="H27" s="199" t="s">
        <v>10243</v>
      </c>
      <c r="I27" s="199">
        <v>0</v>
      </c>
      <c r="J27" s="199" t="s">
        <v>10243</v>
      </c>
      <c r="K27" s="199">
        <v>0</v>
      </c>
      <c r="L27" s="199">
        <v>0</v>
      </c>
      <c r="M27" s="199" t="s">
        <v>10243</v>
      </c>
      <c r="N27" s="199">
        <v>0</v>
      </c>
      <c r="O27" s="199">
        <v>0</v>
      </c>
      <c r="P27" s="199">
        <v>22</v>
      </c>
      <c r="Q27" s="199"/>
      <c r="R27" s="199"/>
      <c r="S27" s="199"/>
      <c r="T27" s="199"/>
      <c r="U27" s="199"/>
      <c r="V27" s="199"/>
      <c r="W27" s="199"/>
      <c r="X27" s="199"/>
      <c r="Y27" s="199"/>
      <c r="Z27" s="199"/>
      <c r="AA27" s="199"/>
      <c r="AB27" s="199"/>
      <c r="AC27" s="199"/>
      <c r="AD27" s="199" t="s">
        <v>10243</v>
      </c>
      <c r="AE27" s="199" t="s">
        <v>10243</v>
      </c>
      <c r="AF27" s="199" t="s">
        <v>10243</v>
      </c>
      <c r="AG27" s="205" t="s">
        <v>33</v>
      </c>
      <c r="AH27" s="205" t="s">
        <v>33</v>
      </c>
      <c r="AI27" s="199" t="s">
        <v>10246</v>
      </c>
      <c r="AJ27" s="199" t="s">
        <v>10246</v>
      </c>
      <c r="AK27" s="205" t="s">
        <v>33</v>
      </c>
      <c r="AL27" s="205" t="s">
        <v>33</v>
      </c>
      <c r="AM27" s="205" t="s">
        <v>33</v>
      </c>
      <c r="AN27" s="205" t="s">
        <v>33</v>
      </c>
      <c r="AO27" s="205" t="s">
        <v>33</v>
      </c>
      <c r="AP27" s="199" t="s">
        <v>10246</v>
      </c>
      <c r="AQ27" s="199" t="s">
        <v>10246</v>
      </c>
      <c r="AR27" s="205" t="s">
        <v>33</v>
      </c>
      <c r="AS27" s="205" t="s">
        <v>33</v>
      </c>
      <c r="AT27" s="205" t="s">
        <v>33</v>
      </c>
      <c r="AU27" s="205" t="s">
        <v>33</v>
      </c>
      <c r="AV27" s="205" t="s">
        <v>33</v>
      </c>
      <c r="AW27" s="199" t="s">
        <v>10246</v>
      </c>
      <c r="AX27" s="199" t="s">
        <v>10246</v>
      </c>
      <c r="AY27" s="205" t="s">
        <v>33</v>
      </c>
      <c r="AZ27" s="205" t="s">
        <v>33</v>
      </c>
      <c r="BA27" s="205" t="s">
        <v>33</v>
      </c>
      <c r="BB27" s="205" t="s">
        <v>33</v>
      </c>
      <c r="BC27" s="205" t="s">
        <v>33</v>
      </c>
      <c r="BD27" s="199" t="s">
        <v>10246</v>
      </c>
      <c r="BE27" s="199" t="s">
        <v>10246</v>
      </c>
      <c r="BF27" s="205" t="s">
        <v>33</v>
      </c>
      <c r="BG27" s="205" t="s">
        <v>33</v>
      </c>
      <c r="BH27" s="205" t="s">
        <v>33</v>
      </c>
      <c r="BI27" s="205" t="s">
        <v>33</v>
      </c>
      <c r="BJ27" s="205" t="s">
        <v>33</v>
      </c>
      <c r="BK27" s="199" t="s">
        <v>10246</v>
      </c>
    </row>
    <row r="28" s="192" customFormat="1" customHeight="1" spans="1:63">
      <c r="A28" s="199" t="s">
        <v>9498</v>
      </c>
      <c r="B28" s="199" t="s">
        <v>10313</v>
      </c>
      <c r="C28" s="199" t="s">
        <v>9499</v>
      </c>
      <c r="D28" s="199">
        <v>0</v>
      </c>
      <c r="E28" s="199">
        <v>9</v>
      </c>
      <c r="F28" s="199" t="s">
        <v>10243</v>
      </c>
      <c r="G28" s="199">
        <v>0</v>
      </c>
      <c r="H28" s="199" t="s">
        <v>10243</v>
      </c>
      <c r="I28" s="199">
        <v>0</v>
      </c>
      <c r="J28" s="199" t="s">
        <v>10243</v>
      </c>
      <c r="K28" s="199">
        <v>0</v>
      </c>
      <c r="L28" s="199">
        <v>0</v>
      </c>
      <c r="M28" s="199" t="s">
        <v>10243</v>
      </c>
      <c r="N28" s="199">
        <v>0</v>
      </c>
      <c r="O28" s="199">
        <v>0</v>
      </c>
      <c r="P28" s="199">
        <v>22</v>
      </c>
      <c r="Q28" s="199"/>
      <c r="R28" s="199"/>
      <c r="S28" s="199"/>
      <c r="T28" s="199"/>
      <c r="U28" s="199"/>
      <c r="V28" s="199"/>
      <c r="W28" s="199"/>
      <c r="X28" s="199"/>
      <c r="Y28" s="199"/>
      <c r="Z28" s="199"/>
      <c r="AA28" s="199"/>
      <c r="AB28" s="199"/>
      <c r="AC28" s="199"/>
      <c r="AD28" s="199" t="s">
        <v>10243</v>
      </c>
      <c r="AE28" s="199" t="s">
        <v>10243</v>
      </c>
      <c r="AF28" s="199" t="s">
        <v>10243</v>
      </c>
      <c r="AG28" s="205" t="s">
        <v>33</v>
      </c>
      <c r="AH28" s="205" t="s">
        <v>33</v>
      </c>
      <c r="AI28" s="199" t="s">
        <v>10246</v>
      </c>
      <c r="AJ28" s="199" t="s">
        <v>10246</v>
      </c>
      <c r="AK28" s="205" t="s">
        <v>33</v>
      </c>
      <c r="AL28" s="205" t="s">
        <v>33</v>
      </c>
      <c r="AM28" s="205" t="s">
        <v>33</v>
      </c>
      <c r="AN28" s="205" t="s">
        <v>33</v>
      </c>
      <c r="AO28" s="205" t="s">
        <v>33</v>
      </c>
      <c r="AP28" s="199" t="s">
        <v>10246</v>
      </c>
      <c r="AQ28" s="199" t="s">
        <v>10246</v>
      </c>
      <c r="AR28" s="205" t="s">
        <v>33</v>
      </c>
      <c r="AS28" s="205" t="s">
        <v>33</v>
      </c>
      <c r="AT28" s="205" t="s">
        <v>33</v>
      </c>
      <c r="AU28" s="205" t="s">
        <v>33</v>
      </c>
      <c r="AV28" s="205" t="s">
        <v>33</v>
      </c>
      <c r="AW28" s="199" t="s">
        <v>10246</v>
      </c>
      <c r="AX28" s="199" t="s">
        <v>10246</v>
      </c>
      <c r="AY28" s="205" t="s">
        <v>33</v>
      </c>
      <c r="AZ28" s="205" t="s">
        <v>33</v>
      </c>
      <c r="BA28" s="205" t="s">
        <v>33</v>
      </c>
      <c r="BB28" s="205" t="s">
        <v>33</v>
      </c>
      <c r="BC28" s="205" t="s">
        <v>33</v>
      </c>
      <c r="BD28" s="199" t="s">
        <v>10246</v>
      </c>
      <c r="BE28" s="199" t="s">
        <v>10246</v>
      </c>
      <c r="BF28" s="205" t="s">
        <v>33</v>
      </c>
      <c r="BG28" s="205" t="s">
        <v>33</v>
      </c>
      <c r="BH28" s="205" t="s">
        <v>33</v>
      </c>
      <c r="BI28" s="205" t="s">
        <v>33</v>
      </c>
      <c r="BJ28" s="205" t="s">
        <v>33</v>
      </c>
      <c r="BK28" s="199" t="s">
        <v>10246</v>
      </c>
    </row>
    <row r="29" s="192" customFormat="1" customHeight="1" spans="1:63">
      <c r="A29" s="199" t="s">
        <v>9867</v>
      </c>
      <c r="B29" s="199" t="s">
        <v>10313</v>
      </c>
      <c r="C29" s="199" t="s">
        <v>9868</v>
      </c>
      <c r="D29" s="199">
        <v>0</v>
      </c>
      <c r="E29" s="199">
        <v>9</v>
      </c>
      <c r="F29" s="199" t="s">
        <v>10243</v>
      </c>
      <c r="G29" s="199">
        <v>0</v>
      </c>
      <c r="H29" s="199" t="s">
        <v>10243</v>
      </c>
      <c r="I29" s="199">
        <v>0</v>
      </c>
      <c r="J29" s="199" t="s">
        <v>10243</v>
      </c>
      <c r="K29" s="199">
        <v>0</v>
      </c>
      <c r="L29" s="199">
        <v>0</v>
      </c>
      <c r="M29" s="199" t="s">
        <v>10243</v>
      </c>
      <c r="N29" s="199">
        <v>0</v>
      </c>
      <c r="O29" s="199">
        <v>0</v>
      </c>
      <c r="P29" s="199">
        <v>22</v>
      </c>
      <c r="Q29" s="199"/>
      <c r="R29" s="199"/>
      <c r="S29" s="199"/>
      <c r="T29" s="199"/>
      <c r="U29" s="199"/>
      <c r="V29" s="199"/>
      <c r="W29" s="199"/>
      <c r="X29" s="199"/>
      <c r="Y29" s="199"/>
      <c r="Z29" s="199"/>
      <c r="AA29" s="199"/>
      <c r="AB29" s="199"/>
      <c r="AC29" s="199"/>
      <c r="AD29" s="199" t="s">
        <v>10243</v>
      </c>
      <c r="AE29" s="199" t="s">
        <v>10243</v>
      </c>
      <c r="AF29" s="199" t="s">
        <v>10243</v>
      </c>
      <c r="AG29" s="205" t="s">
        <v>33</v>
      </c>
      <c r="AH29" s="205" t="s">
        <v>33</v>
      </c>
      <c r="AI29" s="199" t="s">
        <v>10246</v>
      </c>
      <c r="AJ29" s="199" t="s">
        <v>10246</v>
      </c>
      <c r="AK29" s="205" t="s">
        <v>33</v>
      </c>
      <c r="AL29" s="205" t="s">
        <v>33</v>
      </c>
      <c r="AM29" s="205" t="s">
        <v>33</v>
      </c>
      <c r="AN29" s="205" t="s">
        <v>33</v>
      </c>
      <c r="AO29" s="205" t="s">
        <v>33</v>
      </c>
      <c r="AP29" s="199" t="s">
        <v>10246</v>
      </c>
      <c r="AQ29" s="199" t="s">
        <v>10246</v>
      </c>
      <c r="AR29" s="205" t="s">
        <v>33</v>
      </c>
      <c r="AS29" s="205" t="s">
        <v>33</v>
      </c>
      <c r="AT29" s="205" t="s">
        <v>33</v>
      </c>
      <c r="AU29" s="205" t="s">
        <v>33</v>
      </c>
      <c r="AV29" s="205" t="s">
        <v>33</v>
      </c>
      <c r="AW29" s="199" t="s">
        <v>10246</v>
      </c>
      <c r="AX29" s="199" t="s">
        <v>10246</v>
      </c>
      <c r="AY29" s="205" t="s">
        <v>33</v>
      </c>
      <c r="AZ29" s="205" t="s">
        <v>33</v>
      </c>
      <c r="BA29" s="205" t="s">
        <v>33</v>
      </c>
      <c r="BB29" s="205" t="s">
        <v>33</v>
      </c>
      <c r="BC29" s="205" t="s">
        <v>33</v>
      </c>
      <c r="BD29" s="199" t="s">
        <v>10246</v>
      </c>
      <c r="BE29" s="199" t="s">
        <v>10246</v>
      </c>
      <c r="BF29" s="205" t="s">
        <v>33</v>
      </c>
      <c r="BG29" s="205" t="s">
        <v>33</v>
      </c>
      <c r="BH29" s="205" t="s">
        <v>33</v>
      </c>
      <c r="BI29" s="205" t="s">
        <v>33</v>
      </c>
      <c r="BJ29" s="205" t="s">
        <v>33</v>
      </c>
      <c r="BK29" s="199" t="s">
        <v>10246</v>
      </c>
    </row>
    <row r="30" s="192" customFormat="1" customHeight="1" spans="1:63">
      <c r="A30" s="199" t="s">
        <v>9487</v>
      </c>
      <c r="B30" s="199" t="s">
        <v>10314</v>
      </c>
      <c r="C30" s="199" t="s">
        <v>9489</v>
      </c>
      <c r="D30" s="199">
        <v>0</v>
      </c>
      <c r="E30" s="199">
        <v>9</v>
      </c>
      <c r="F30" s="199" t="s">
        <v>10243</v>
      </c>
      <c r="G30" s="199">
        <v>0</v>
      </c>
      <c r="H30" s="199" t="s">
        <v>10243</v>
      </c>
      <c r="I30" s="199">
        <v>0</v>
      </c>
      <c r="J30" s="199" t="s">
        <v>10243</v>
      </c>
      <c r="K30" s="199">
        <v>0</v>
      </c>
      <c r="L30" s="199">
        <v>0</v>
      </c>
      <c r="M30" s="199" t="s">
        <v>10243</v>
      </c>
      <c r="N30" s="199">
        <v>0</v>
      </c>
      <c r="O30" s="199">
        <v>0</v>
      </c>
      <c r="P30" s="199">
        <v>22</v>
      </c>
      <c r="Q30" s="199"/>
      <c r="R30" s="199"/>
      <c r="S30" s="199"/>
      <c r="T30" s="199"/>
      <c r="U30" s="199"/>
      <c r="V30" s="199"/>
      <c r="W30" s="199"/>
      <c r="X30" s="199"/>
      <c r="Y30" s="199"/>
      <c r="Z30" s="199"/>
      <c r="AA30" s="199"/>
      <c r="AB30" s="199"/>
      <c r="AC30" s="199"/>
      <c r="AD30" s="199" t="s">
        <v>10243</v>
      </c>
      <c r="AE30" s="199" t="s">
        <v>10243</v>
      </c>
      <c r="AF30" s="199" t="s">
        <v>10243</v>
      </c>
      <c r="AG30" s="205" t="s">
        <v>33</v>
      </c>
      <c r="AH30" s="205" t="s">
        <v>33</v>
      </c>
      <c r="AI30" s="199" t="s">
        <v>10246</v>
      </c>
      <c r="AJ30" s="199" t="s">
        <v>10246</v>
      </c>
      <c r="AK30" s="205" t="s">
        <v>33</v>
      </c>
      <c r="AL30" s="205" t="s">
        <v>33</v>
      </c>
      <c r="AM30" s="205" t="s">
        <v>33</v>
      </c>
      <c r="AN30" s="205" t="s">
        <v>33</v>
      </c>
      <c r="AO30" s="205" t="s">
        <v>33</v>
      </c>
      <c r="AP30" s="199" t="s">
        <v>10246</v>
      </c>
      <c r="AQ30" s="199" t="s">
        <v>10246</v>
      </c>
      <c r="AR30" s="205" t="s">
        <v>33</v>
      </c>
      <c r="AS30" s="205" t="s">
        <v>33</v>
      </c>
      <c r="AT30" s="205" t="s">
        <v>33</v>
      </c>
      <c r="AU30" s="205" t="s">
        <v>33</v>
      </c>
      <c r="AV30" s="205" t="s">
        <v>33</v>
      </c>
      <c r="AW30" s="199" t="s">
        <v>10246</v>
      </c>
      <c r="AX30" s="199" t="s">
        <v>10246</v>
      </c>
      <c r="AY30" s="205" t="s">
        <v>33</v>
      </c>
      <c r="AZ30" s="205" t="s">
        <v>33</v>
      </c>
      <c r="BA30" s="205" t="s">
        <v>33</v>
      </c>
      <c r="BB30" s="205" t="s">
        <v>33</v>
      </c>
      <c r="BC30" s="205" t="s">
        <v>33</v>
      </c>
      <c r="BD30" s="199" t="s">
        <v>10246</v>
      </c>
      <c r="BE30" s="199" t="s">
        <v>10246</v>
      </c>
      <c r="BF30" s="205" t="s">
        <v>33</v>
      </c>
      <c r="BG30" s="205" t="s">
        <v>33</v>
      </c>
      <c r="BH30" s="205" t="s">
        <v>33</v>
      </c>
      <c r="BI30" s="205" t="s">
        <v>33</v>
      </c>
      <c r="BJ30" s="205" t="s">
        <v>33</v>
      </c>
      <c r="BK30" s="199" t="s">
        <v>10246</v>
      </c>
    </row>
    <row r="31" s="192" customFormat="1" customHeight="1" spans="1:63">
      <c r="A31" s="199" t="s">
        <v>723</v>
      </c>
      <c r="B31" s="199" t="s">
        <v>708</v>
      </c>
      <c r="C31" s="199" t="s">
        <v>724</v>
      </c>
      <c r="D31" s="199">
        <v>22</v>
      </c>
      <c r="E31" s="199">
        <v>9</v>
      </c>
      <c r="F31" s="199" t="s">
        <v>10315</v>
      </c>
      <c r="G31" s="199">
        <v>0</v>
      </c>
      <c r="H31" s="199" t="s">
        <v>10243</v>
      </c>
      <c r="I31" s="199">
        <v>0</v>
      </c>
      <c r="J31" s="199" t="s">
        <v>10243</v>
      </c>
      <c r="K31" s="199">
        <v>0</v>
      </c>
      <c r="L31" s="199">
        <v>0</v>
      </c>
      <c r="M31" s="199" t="s">
        <v>10243</v>
      </c>
      <c r="N31" s="199">
        <v>0</v>
      </c>
      <c r="O31" s="199">
        <v>0</v>
      </c>
      <c r="P31" s="199">
        <v>0</v>
      </c>
      <c r="Q31" s="199"/>
      <c r="R31" s="199"/>
      <c r="S31" s="199">
        <v>8</v>
      </c>
      <c r="T31" s="199"/>
      <c r="U31" s="199"/>
      <c r="V31" s="199"/>
      <c r="W31" s="199"/>
      <c r="X31" s="199"/>
      <c r="Y31" s="199"/>
      <c r="Z31" s="199">
        <v>2</v>
      </c>
      <c r="AA31" s="199"/>
      <c r="AB31" s="199"/>
      <c r="AC31" s="199"/>
      <c r="AD31" s="199" t="s">
        <v>10243</v>
      </c>
      <c r="AE31" s="199" t="s">
        <v>10243</v>
      </c>
      <c r="AF31" s="199" t="s">
        <v>10243</v>
      </c>
      <c r="AG31" s="199" t="s">
        <v>10266</v>
      </c>
      <c r="AH31" s="199" t="s">
        <v>10266</v>
      </c>
      <c r="AI31" s="199" t="s">
        <v>10246</v>
      </c>
      <c r="AJ31" s="199" t="s">
        <v>10246</v>
      </c>
      <c r="AK31" s="199" t="s">
        <v>10266</v>
      </c>
      <c r="AL31" s="202" t="s">
        <v>10316</v>
      </c>
      <c r="AM31" s="199" t="s">
        <v>10266</v>
      </c>
      <c r="AN31" s="199" t="s">
        <v>10266</v>
      </c>
      <c r="AO31" s="199" t="s">
        <v>10266</v>
      </c>
      <c r="AP31" s="199" t="s">
        <v>10246</v>
      </c>
      <c r="AQ31" s="199" t="s">
        <v>10246</v>
      </c>
      <c r="AR31" s="199" t="s">
        <v>10266</v>
      </c>
      <c r="AS31" s="199" t="s">
        <v>10266</v>
      </c>
      <c r="AT31" s="199" t="s">
        <v>10266</v>
      </c>
      <c r="AU31" s="199" t="s">
        <v>10266</v>
      </c>
      <c r="AV31" s="199" t="s">
        <v>10266</v>
      </c>
      <c r="AW31" s="199" t="s">
        <v>10246</v>
      </c>
      <c r="AX31" s="199" t="s">
        <v>10246</v>
      </c>
      <c r="AY31" s="199" t="s">
        <v>10266</v>
      </c>
      <c r="AZ31" s="199" t="s">
        <v>10266</v>
      </c>
      <c r="BA31" s="199" t="s">
        <v>10266</v>
      </c>
      <c r="BB31" s="202" t="s">
        <v>10317</v>
      </c>
      <c r="BC31" s="199" t="s">
        <v>10266</v>
      </c>
      <c r="BD31" s="199" t="s">
        <v>10246</v>
      </c>
      <c r="BE31" s="199" t="s">
        <v>10246</v>
      </c>
      <c r="BF31" s="199" t="s">
        <v>10266</v>
      </c>
      <c r="BG31" s="199" t="s">
        <v>10266</v>
      </c>
      <c r="BH31" s="199" t="s">
        <v>10266</v>
      </c>
      <c r="BI31" s="199" t="s">
        <v>10266</v>
      </c>
      <c r="BJ31" s="199" t="s">
        <v>10266</v>
      </c>
      <c r="BK31" s="199" t="s">
        <v>10246</v>
      </c>
    </row>
    <row r="32" s="192" customFormat="1" customHeight="1" spans="1:63">
      <c r="A32" s="199" t="s">
        <v>721</v>
      </c>
      <c r="B32" s="199" t="s">
        <v>708</v>
      </c>
      <c r="C32" s="199" t="s">
        <v>709</v>
      </c>
      <c r="D32" s="199">
        <v>1</v>
      </c>
      <c r="E32" s="199">
        <v>2</v>
      </c>
      <c r="F32" s="199" t="s">
        <v>10318</v>
      </c>
      <c r="G32" s="199">
        <v>0</v>
      </c>
      <c r="H32" s="199" t="s">
        <v>10243</v>
      </c>
      <c r="I32" s="199">
        <v>0</v>
      </c>
      <c r="J32" s="199" t="s">
        <v>10243</v>
      </c>
      <c r="K32" s="199">
        <v>0</v>
      </c>
      <c r="L32" s="199">
        <v>0</v>
      </c>
      <c r="M32" s="199" t="s">
        <v>10243</v>
      </c>
      <c r="N32" s="199">
        <v>0</v>
      </c>
      <c r="O32" s="199">
        <v>0</v>
      </c>
      <c r="P32" s="199">
        <v>2</v>
      </c>
      <c r="Q32" s="199"/>
      <c r="R32" s="199"/>
      <c r="S32" s="199"/>
      <c r="T32" s="199"/>
      <c r="U32" s="199"/>
      <c r="V32" s="199"/>
      <c r="W32" s="199"/>
      <c r="X32" s="199"/>
      <c r="Y32" s="199"/>
      <c r="Z32" s="199"/>
      <c r="AA32" s="199"/>
      <c r="AB32" s="199"/>
      <c r="AC32" s="199"/>
      <c r="AD32" s="199" t="s">
        <v>10243</v>
      </c>
      <c r="AE32" s="199" t="s">
        <v>10243</v>
      </c>
      <c r="AF32" s="199" t="s">
        <v>10243</v>
      </c>
      <c r="AG32" s="199" t="s">
        <v>10266</v>
      </c>
      <c r="AH32" s="205" t="s">
        <v>33</v>
      </c>
      <c r="AI32" s="199" t="s">
        <v>10246</v>
      </c>
      <c r="AJ32" s="199" t="s">
        <v>10246</v>
      </c>
      <c r="AK32" s="199"/>
      <c r="AL32" s="199"/>
      <c r="AM32" s="199"/>
      <c r="AN32" s="199"/>
      <c r="AO32" s="199"/>
      <c r="AP32" s="199"/>
      <c r="AQ32" s="199"/>
      <c r="AR32" s="199"/>
      <c r="AS32" s="199"/>
      <c r="AT32" s="199"/>
      <c r="AU32" s="199"/>
      <c r="AV32" s="199"/>
      <c r="AW32" s="199"/>
      <c r="AX32" s="199"/>
      <c r="AY32" s="199"/>
      <c r="AZ32" s="199"/>
      <c r="BA32" s="199"/>
      <c r="BB32" s="199"/>
      <c r="BC32" s="199"/>
      <c r="BD32" s="199"/>
      <c r="BE32" s="199"/>
      <c r="BF32" s="199"/>
      <c r="BG32" s="199"/>
      <c r="BH32" s="199"/>
      <c r="BI32" s="199"/>
      <c r="BJ32" s="199"/>
      <c r="BK32" s="199"/>
    </row>
    <row r="33" s="192" customFormat="1" customHeight="1" spans="1:63">
      <c r="A33" s="199" t="s">
        <v>10319</v>
      </c>
      <c r="B33" s="199" t="s">
        <v>708</v>
      </c>
      <c r="C33" s="199" t="s">
        <v>709</v>
      </c>
      <c r="D33" s="199">
        <v>11</v>
      </c>
      <c r="E33" s="199">
        <v>6</v>
      </c>
      <c r="F33" s="199" t="s">
        <v>10320</v>
      </c>
      <c r="G33" s="199">
        <v>0</v>
      </c>
      <c r="H33" s="199" t="s">
        <v>10243</v>
      </c>
      <c r="I33" s="199">
        <v>0</v>
      </c>
      <c r="J33" s="199" t="s">
        <v>10243</v>
      </c>
      <c r="K33" s="199">
        <v>0</v>
      </c>
      <c r="L33" s="199">
        <v>0</v>
      </c>
      <c r="M33" s="199" t="s">
        <v>10243</v>
      </c>
      <c r="N33" s="199">
        <v>0</v>
      </c>
      <c r="O33" s="199">
        <v>0</v>
      </c>
      <c r="P33" s="199">
        <v>2</v>
      </c>
      <c r="Q33" s="199"/>
      <c r="R33" s="199"/>
      <c r="S33" s="199"/>
      <c r="T33" s="199">
        <v>24</v>
      </c>
      <c r="U33" s="199"/>
      <c r="V33" s="199"/>
      <c r="W33" s="199"/>
      <c r="X33" s="199"/>
      <c r="Y33" s="199"/>
      <c r="Z33" s="199"/>
      <c r="AA33" s="199"/>
      <c r="AB33" s="199"/>
      <c r="AC33" s="199"/>
      <c r="AD33" s="199" t="s">
        <v>10243</v>
      </c>
      <c r="AE33" s="199" t="s">
        <v>10243</v>
      </c>
      <c r="AF33" s="199" t="s">
        <v>10243</v>
      </c>
      <c r="AG33" s="199" t="s">
        <v>10266</v>
      </c>
      <c r="AH33" s="199" t="s">
        <v>10266</v>
      </c>
      <c r="AI33" s="199" t="s">
        <v>10246</v>
      </c>
      <c r="AJ33" s="199" t="s">
        <v>10246</v>
      </c>
      <c r="AK33" s="199" t="s">
        <v>10266</v>
      </c>
      <c r="AL33" s="199" t="s">
        <v>10266</v>
      </c>
      <c r="AM33" s="199" t="s">
        <v>10266</v>
      </c>
      <c r="AN33" s="199" t="s">
        <v>10266</v>
      </c>
      <c r="AO33" s="199" t="s">
        <v>10266</v>
      </c>
      <c r="AP33" s="199" t="s">
        <v>10246</v>
      </c>
      <c r="AQ33" s="199" t="s">
        <v>10246</v>
      </c>
      <c r="AR33" s="199" t="s">
        <v>10266</v>
      </c>
      <c r="AS33" s="199" t="s">
        <v>10266</v>
      </c>
      <c r="AT33" s="202" t="s">
        <v>10321</v>
      </c>
      <c r="AU33" s="202" t="s">
        <v>10321</v>
      </c>
      <c r="AV33" s="202" t="s">
        <v>10321</v>
      </c>
      <c r="AW33" s="199" t="s">
        <v>10246</v>
      </c>
      <c r="AX33" s="199" t="s">
        <v>10246</v>
      </c>
      <c r="AY33" s="199" t="s">
        <v>10266</v>
      </c>
      <c r="AZ33" s="199" t="s">
        <v>10266</v>
      </c>
      <c r="BA33" s="205" t="s">
        <v>33</v>
      </c>
      <c r="BB33" s="199"/>
      <c r="BC33" s="199"/>
      <c r="BD33" s="199"/>
      <c r="BE33" s="199"/>
      <c r="BF33" s="199"/>
      <c r="BG33" s="199"/>
      <c r="BH33" s="199"/>
      <c r="BI33" s="199"/>
      <c r="BJ33" s="199"/>
      <c r="BK33" s="199"/>
    </row>
    <row r="34" s="192" customFormat="1" customHeight="1" spans="1:63">
      <c r="A34" s="199" t="s">
        <v>10322</v>
      </c>
      <c r="B34" s="199" t="s">
        <v>748</v>
      </c>
      <c r="C34" s="199" t="s">
        <v>749</v>
      </c>
      <c r="D34" s="199">
        <v>22</v>
      </c>
      <c r="E34" s="199">
        <v>9</v>
      </c>
      <c r="F34" s="199" t="s">
        <v>10323</v>
      </c>
      <c r="G34" s="199">
        <v>5</v>
      </c>
      <c r="H34" s="199" t="s">
        <v>10324</v>
      </c>
      <c r="I34" s="199">
        <v>0</v>
      </c>
      <c r="J34" s="199" t="s">
        <v>10243</v>
      </c>
      <c r="K34" s="199">
        <v>0</v>
      </c>
      <c r="L34" s="199">
        <v>0</v>
      </c>
      <c r="M34" s="199" t="s">
        <v>10243</v>
      </c>
      <c r="N34" s="199">
        <v>0</v>
      </c>
      <c r="O34" s="199">
        <v>1</v>
      </c>
      <c r="P34" s="199">
        <v>0</v>
      </c>
      <c r="Q34" s="199"/>
      <c r="R34" s="199"/>
      <c r="S34" s="199">
        <v>0.5</v>
      </c>
      <c r="T34" s="199"/>
      <c r="U34" s="199"/>
      <c r="V34" s="199"/>
      <c r="W34" s="199"/>
      <c r="X34" s="199"/>
      <c r="Y34" s="199"/>
      <c r="Z34" s="199">
        <v>5</v>
      </c>
      <c r="AA34" s="199"/>
      <c r="AB34" s="199"/>
      <c r="AC34" s="199"/>
      <c r="AD34" s="199" t="s">
        <v>10243</v>
      </c>
      <c r="AE34" s="199" t="s">
        <v>10243</v>
      </c>
      <c r="AF34" s="199" t="s">
        <v>10243</v>
      </c>
      <c r="AG34" s="199" t="s">
        <v>10266</v>
      </c>
      <c r="AH34" s="199" t="s">
        <v>10266</v>
      </c>
      <c r="AI34" s="199" t="s">
        <v>10246</v>
      </c>
      <c r="AJ34" s="199" t="s">
        <v>10246</v>
      </c>
      <c r="AK34" s="199" t="s">
        <v>10266</v>
      </c>
      <c r="AL34" s="203" t="s">
        <v>10325</v>
      </c>
      <c r="AM34" s="199" t="s">
        <v>10266</v>
      </c>
      <c r="AN34" s="199" t="s">
        <v>10266</v>
      </c>
      <c r="AO34" s="199" t="s">
        <v>10266</v>
      </c>
      <c r="AP34" s="199" t="s">
        <v>10246</v>
      </c>
      <c r="AQ34" s="199" t="s">
        <v>10246</v>
      </c>
      <c r="AR34" s="199" t="s">
        <v>10266</v>
      </c>
      <c r="AS34" s="199" t="s">
        <v>10266</v>
      </c>
      <c r="AT34" s="199" t="s">
        <v>10266</v>
      </c>
      <c r="AU34" s="203" t="s">
        <v>10326</v>
      </c>
      <c r="AV34" s="199" t="s">
        <v>10266</v>
      </c>
      <c r="AW34" s="199" t="s">
        <v>10246</v>
      </c>
      <c r="AX34" s="199" t="s">
        <v>10246</v>
      </c>
      <c r="AY34" s="202" t="s">
        <v>10327</v>
      </c>
      <c r="AZ34" s="199" t="s">
        <v>10266</v>
      </c>
      <c r="BA34" s="203" t="s">
        <v>10257</v>
      </c>
      <c r="BB34" s="199" t="s">
        <v>10266</v>
      </c>
      <c r="BC34" s="203" t="s">
        <v>10328</v>
      </c>
      <c r="BD34" s="199" t="s">
        <v>10246</v>
      </c>
      <c r="BE34" s="199" t="s">
        <v>10246</v>
      </c>
      <c r="BF34" s="203" t="s">
        <v>10253</v>
      </c>
      <c r="BG34" s="202" t="s">
        <v>10329</v>
      </c>
      <c r="BH34" s="199" t="s">
        <v>10266</v>
      </c>
      <c r="BI34" s="199" t="s">
        <v>10266</v>
      </c>
      <c r="BJ34" s="199" t="s">
        <v>10266</v>
      </c>
      <c r="BK34" s="199" t="s">
        <v>10246</v>
      </c>
    </row>
    <row r="35" s="192" customFormat="1" customHeight="1" spans="1:63">
      <c r="A35" s="199" t="s">
        <v>808</v>
      </c>
      <c r="B35" s="199" t="s">
        <v>748</v>
      </c>
      <c r="C35" s="199" t="s">
        <v>749</v>
      </c>
      <c r="D35" s="199">
        <v>22</v>
      </c>
      <c r="E35" s="199">
        <v>9</v>
      </c>
      <c r="F35" s="199" t="s">
        <v>10330</v>
      </c>
      <c r="G35" s="199">
        <v>0</v>
      </c>
      <c r="H35" s="199" t="s">
        <v>10243</v>
      </c>
      <c r="I35" s="199">
        <v>0</v>
      </c>
      <c r="J35" s="199" t="s">
        <v>10243</v>
      </c>
      <c r="K35" s="199">
        <v>0</v>
      </c>
      <c r="L35" s="199">
        <v>0</v>
      </c>
      <c r="M35" s="199" t="s">
        <v>10243</v>
      </c>
      <c r="N35" s="199">
        <v>0</v>
      </c>
      <c r="O35" s="199">
        <v>0</v>
      </c>
      <c r="P35" s="199">
        <v>0</v>
      </c>
      <c r="Q35" s="199"/>
      <c r="R35" s="199"/>
      <c r="S35" s="199"/>
      <c r="T35" s="199"/>
      <c r="U35" s="199"/>
      <c r="V35" s="199"/>
      <c r="W35" s="199"/>
      <c r="X35" s="199"/>
      <c r="Y35" s="199"/>
      <c r="Z35" s="199"/>
      <c r="AA35" s="199"/>
      <c r="AB35" s="199"/>
      <c r="AC35" s="199"/>
      <c r="AD35" s="199" t="s">
        <v>10243</v>
      </c>
      <c r="AE35" s="199" t="s">
        <v>10243</v>
      </c>
      <c r="AF35" s="199" t="s">
        <v>10243</v>
      </c>
      <c r="AG35" s="199" t="s">
        <v>10266</v>
      </c>
      <c r="AH35" s="199" t="s">
        <v>10266</v>
      </c>
      <c r="AI35" s="199" t="s">
        <v>10246</v>
      </c>
      <c r="AJ35" s="199" t="s">
        <v>10246</v>
      </c>
      <c r="AK35" s="199" t="s">
        <v>10266</v>
      </c>
      <c r="AL35" s="199" t="s">
        <v>10266</v>
      </c>
      <c r="AM35" s="199" t="s">
        <v>10266</v>
      </c>
      <c r="AN35" s="199" t="s">
        <v>10266</v>
      </c>
      <c r="AO35" s="199" t="s">
        <v>10266</v>
      </c>
      <c r="AP35" s="199" t="s">
        <v>10246</v>
      </c>
      <c r="AQ35" s="199" t="s">
        <v>10246</v>
      </c>
      <c r="AR35" s="199" t="s">
        <v>10266</v>
      </c>
      <c r="AS35" s="199" t="s">
        <v>10266</v>
      </c>
      <c r="AT35" s="199" t="s">
        <v>10266</v>
      </c>
      <c r="AU35" s="199" t="s">
        <v>10266</v>
      </c>
      <c r="AV35" s="199" t="s">
        <v>10266</v>
      </c>
      <c r="AW35" s="199" t="s">
        <v>10246</v>
      </c>
      <c r="AX35" s="199" t="s">
        <v>10246</v>
      </c>
      <c r="AY35" s="199" t="s">
        <v>10266</v>
      </c>
      <c r="AZ35" s="199" t="s">
        <v>10266</v>
      </c>
      <c r="BA35" s="199" t="s">
        <v>10266</v>
      </c>
      <c r="BB35" s="199" t="s">
        <v>10266</v>
      </c>
      <c r="BC35" s="199" t="s">
        <v>10266</v>
      </c>
      <c r="BD35" s="199" t="s">
        <v>10246</v>
      </c>
      <c r="BE35" s="199" t="s">
        <v>10246</v>
      </c>
      <c r="BF35" s="199" t="s">
        <v>10266</v>
      </c>
      <c r="BG35" s="199" t="s">
        <v>10266</v>
      </c>
      <c r="BH35" s="199" t="s">
        <v>10266</v>
      </c>
      <c r="BI35" s="199" t="s">
        <v>10266</v>
      </c>
      <c r="BJ35" s="199" t="s">
        <v>10266</v>
      </c>
      <c r="BK35" s="199" t="s">
        <v>10246</v>
      </c>
    </row>
    <row r="36" s="192" customFormat="1" customHeight="1" spans="1:63">
      <c r="A36" s="199" t="s">
        <v>791</v>
      </c>
      <c r="B36" s="199" t="s">
        <v>748</v>
      </c>
      <c r="C36" s="199" t="s">
        <v>749</v>
      </c>
      <c r="D36" s="199">
        <v>20</v>
      </c>
      <c r="E36" s="199">
        <v>9</v>
      </c>
      <c r="F36" s="199" t="s">
        <v>10331</v>
      </c>
      <c r="G36" s="199">
        <v>11</v>
      </c>
      <c r="H36" s="199" t="s">
        <v>10332</v>
      </c>
      <c r="I36" s="199">
        <v>0</v>
      </c>
      <c r="J36" s="199" t="s">
        <v>10243</v>
      </c>
      <c r="K36" s="199">
        <v>0</v>
      </c>
      <c r="L36" s="199">
        <v>0</v>
      </c>
      <c r="M36" s="199" t="s">
        <v>10243</v>
      </c>
      <c r="N36" s="199">
        <v>0</v>
      </c>
      <c r="O36" s="199">
        <v>0</v>
      </c>
      <c r="P36" s="199">
        <v>0</v>
      </c>
      <c r="Q36" s="199"/>
      <c r="R36" s="199"/>
      <c r="S36" s="199"/>
      <c r="T36" s="199">
        <v>8</v>
      </c>
      <c r="U36" s="199"/>
      <c r="V36" s="199"/>
      <c r="W36" s="199"/>
      <c r="X36" s="199"/>
      <c r="Y36" s="199"/>
      <c r="Z36" s="199">
        <v>8</v>
      </c>
      <c r="AA36" s="199"/>
      <c r="AB36" s="199">
        <v>4</v>
      </c>
      <c r="AC36" s="199"/>
      <c r="AD36" s="199" t="s">
        <v>10243</v>
      </c>
      <c r="AE36" s="199" t="s">
        <v>10333</v>
      </c>
      <c r="AF36" s="199" t="s">
        <v>10243</v>
      </c>
      <c r="AG36" s="199" t="s">
        <v>10266</v>
      </c>
      <c r="AH36" s="203" t="s">
        <v>10334</v>
      </c>
      <c r="AI36" s="202" t="s">
        <v>10335</v>
      </c>
      <c r="AJ36" s="199" t="s">
        <v>10246</v>
      </c>
      <c r="AK36" s="199" t="s">
        <v>10266</v>
      </c>
      <c r="AL36" s="203" t="s">
        <v>10336</v>
      </c>
      <c r="AM36" s="199" t="s">
        <v>10266</v>
      </c>
      <c r="AN36" s="203" t="s">
        <v>10337</v>
      </c>
      <c r="AO36" s="199" t="s">
        <v>10266</v>
      </c>
      <c r="AP36" s="202" t="s">
        <v>10338</v>
      </c>
      <c r="AQ36" s="199" t="s">
        <v>10246</v>
      </c>
      <c r="AR36" s="203" t="s">
        <v>10339</v>
      </c>
      <c r="AS36" s="199" t="s">
        <v>10266</v>
      </c>
      <c r="AT36" s="203" t="s">
        <v>10339</v>
      </c>
      <c r="AU36" s="203" t="s">
        <v>10328</v>
      </c>
      <c r="AV36" s="203" t="s">
        <v>10339</v>
      </c>
      <c r="AW36" s="199" t="s">
        <v>10246</v>
      </c>
      <c r="AX36" s="202" t="s">
        <v>10340</v>
      </c>
      <c r="AY36" s="199" t="s">
        <v>10266</v>
      </c>
      <c r="AZ36" s="203" t="s">
        <v>10341</v>
      </c>
      <c r="BA36" s="202" t="s">
        <v>10342</v>
      </c>
      <c r="BB36" s="203" t="s">
        <v>10343</v>
      </c>
      <c r="BC36" s="199" t="s">
        <v>10266</v>
      </c>
      <c r="BD36" s="202" t="s">
        <v>10344</v>
      </c>
      <c r="BE36" s="199" t="s">
        <v>10246</v>
      </c>
      <c r="BF36" s="203" t="s">
        <v>10339</v>
      </c>
      <c r="BG36" s="199" t="s">
        <v>10266</v>
      </c>
      <c r="BH36" s="203" t="s">
        <v>10345</v>
      </c>
      <c r="BI36" s="199" t="s">
        <v>10266</v>
      </c>
      <c r="BJ36" s="202" t="s">
        <v>10346</v>
      </c>
      <c r="BK36" s="199" t="s">
        <v>10246</v>
      </c>
    </row>
    <row r="37" s="192" customFormat="1" customHeight="1" spans="1:63">
      <c r="A37" s="199" t="s">
        <v>771</v>
      </c>
      <c r="B37" s="199" t="s">
        <v>748</v>
      </c>
      <c r="C37" s="199" t="s">
        <v>749</v>
      </c>
      <c r="D37" s="199">
        <v>22</v>
      </c>
      <c r="E37" s="199">
        <v>9</v>
      </c>
      <c r="F37" s="199" t="s">
        <v>10347</v>
      </c>
      <c r="G37" s="199">
        <v>0</v>
      </c>
      <c r="H37" s="199" t="s">
        <v>10243</v>
      </c>
      <c r="I37" s="199">
        <v>0</v>
      </c>
      <c r="J37" s="199" t="s">
        <v>10243</v>
      </c>
      <c r="K37" s="199">
        <v>0</v>
      </c>
      <c r="L37" s="199">
        <v>0</v>
      </c>
      <c r="M37" s="199" t="s">
        <v>10243</v>
      </c>
      <c r="N37" s="199">
        <v>0</v>
      </c>
      <c r="O37" s="199">
        <v>0</v>
      </c>
      <c r="P37" s="199">
        <v>0</v>
      </c>
      <c r="Q37" s="199"/>
      <c r="R37" s="199"/>
      <c r="S37" s="199"/>
      <c r="T37" s="199"/>
      <c r="U37" s="199"/>
      <c r="V37" s="199"/>
      <c r="W37" s="199"/>
      <c r="X37" s="199"/>
      <c r="Y37" s="199"/>
      <c r="Z37" s="199"/>
      <c r="AA37" s="199"/>
      <c r="AB37" s="199"/>
      <c r="AC37" s="199"/>
      <c r="AD37" s="199" t="s">
        <v>10243</v>
      </c>
      <c r="AE37" s="199" t="s">
        <v>10243</v>
      </c>
      <c r="AF37" s="199" t="s">
        <v>10243</v>
      </c>
      <c r="AG37" s="199" t="s">
        <v>10266</v>
      </c>
      <c r="AH37" s="199" t="s">
        <v>10266</v>
      </c>
      <c r="AI37" s="199" t="s">
        <v>10246</v>
      </c>
      <c r="AJ37" s="199" t="s">
        <v>10246</v>
      </c>
      <c r="AK37" s="199" t="s">
        <v>10266</v>
      </c>
      <c r="AL37" s="199" t="s">
        <v>10266</v>
      </c>
      <c r="AM37" s="199" t="s">
        <v>10266</v>
      </c>
      <c r="AN37" s="199" t="s">
        <v>10266</v>
      </c>
      <c r="AO37" s="199" t="s">
        <v>10266</v>
      </c>
      <c r="AP37" s="199" t="s">
        <v>10246</v>
      </c>
      <c r="AQ37" s="199" t="s">
        <v>10246</v>
      </c>
      <c r="AR37" s="199" t="s">
        <v>10266</v>
      </c>
      <c r="AS37" s="199" t="s">
        <v>10266</v>
      </c>
      <c r="AT37" s="199" t="s">
        <v>10266</v>
      </c>
      <c r="AU37" s="199" t="s">
        <v>10266</v>
      </c>
      <c r="AV37" s="199" t="s">
        <v>10266</v>
      </c>
      <c r="AW37" s="199" t="s">
        <v>10246</v>
      </c>
      <c r="AX37" s="199" t="s">
        <v>10246</v>
      </c>
      <c r="AY37" s="199" t="s">
        <v>10266</v>
      </c>
      <c r="AZ37" s="199" t="s">
        <v>10266</v>
      </c>
      <c r="BA37" s="199" t="s">
        <v>10266</v>
      </c>
      <c r="BB37" s="199" t="s">
        <v>10266</v>
      </c>
      <c r="BC37" s="199" t="s">
        <v>10266</v>
      </c>
      <c r="BD37" s="199" t="s">
        <v>10246</v>
      </c>
      <c r="BE37" s="199" t="s">
        <v>10246</v>
      </c>
      <c r="BF37" s="199" t="s">
        <v>10266</v>
      </c>
      <c r="BG37" s="199" t="s">
        <v>10266</v>
      </c>
      <c r="BH37" s="199" t="s">
        <v>10266</v>
      </c>
      <c r="BI37" s="199" t="s">
        <v>10266</v>
      </c>
      <c r="BJ37" s="199" t="s">
        <v>10266</v>
      </c>
      <c r="BK37" s="199" t="s">
        <v>10246</v>
      </c>
    </row>
    <row r="38" s="192" customFormat="1" customHeight="1" spans="1:63">
      <c r="A38" s="199" t="s">
        <v>747</v>
      </c>
      <c r="B38" s="199" t="s">
        <v>748</v>
      </c>
      <c r="C38" s="199" t="s">
        <v>749</v>
      </c>
      <c r="D38" s="199">
        <v>22</v>
      </c>
      <c r="E38" s="199">
        <v>9</v>
      </c>
      <c r="F38" s="199" t="s">
        <v>10348</v>
      </c>
      <c r="G38" s="199">
        <v>10</v>
      </c>
      <c r="H38" s="199" t="s">
        <v>10349</v>
      </c>
      <c r="I38" s="199">
        <v>0</v>
      </c>
      <c r="J38" s="199" t="s">
        <v>10243</v>
      </c>
      <c r="K38" s="199">
        <v>0</v>
      </c>
      <c r="L38" s="199">
        <v>0</v>
      </c>
      <c r="M38" s="199" t="s">
        <v>10243</v>
      </c>
      <c r="N38" s="199">
        <v>0</v>
      </c>
      <c r="O38" s="199">
        <v>0</v>
      </c>
      <c r="P38" s="199">
        <v>0</v>
      </c>
      <c r="Q38" s="199"/>
      <c r="R38" s="199"/>
      <c r="S38" s="199"/>
      <c r="T38" s="199"/>
      <c r="U38" s="199"/>
      <c r="V38" s="199"/>
      <c r="W38" s="199"/>
      <c r="X38" s="199"/>
      <c r="Y38" s="199"/>
      <c r="Z38" s="199">
        <v>5</v>
      </c>
      <c r="AA38" s="199"/>
      <c r="AB38" s="199"/>
      <c r="AC38" s="199"/>
      <c r="AD38" s="199" t="s">
        <v>10243</v>
      </c>
      <c r="AE38" s="199" t="s">
        <v>10243</v>
      </c>
      <c r="AF38" s="199" t="s">
        <v>10243</v>
      </c>
      <c r="AG38" s="199" t="s">
        <v>10266</v>
      </c>
      <c r="AH38" s="199" t="s">
        <v>10266</v>
      </c>
      <c r="AI38" s="199" t="s">
        <v>10246</v>
      </c>
      <c r="AJ38" s="199" t="s">
        <v>10246</v>
      </c>
      <c r="AK38" s="203" t="s">
        <v>10334</v>
      </c>
      <c r="AL38" s="199" t="s">
        <v>10266</v>
      </c>
      <c r="AM38" s="203" t="s">
        <v>10350</v>
      </c>
      <c r="AN38" s="199" t="s">
        <v>10266</v>
      </c>
      <c r="AO38" s="203" t="s">
        <v>10350</v>
      </c>
      <c r="AP38" s="199" t="s">
        <v>10246</v>
      </c>
      <c r="AQ38" s="199" t="s">
        <v>10246</v>
      </c>
      <c r="AR38" s="199" t="s">
        <v>10266</v>
      </c>
      <c r="AS38" s="203" t="s">
        <v>10343</v>
      </c>
      <c r="AT38" s="199" t="s">
        <v>10266</v>
      </c>
      <c r="AU38" s="203" t="s">
        <v>10351</v>
      </c>
      <c r="AV38" s="199" t="s">
        <v>10266</v>
      </c>
      <c r="AW38" s="199" t="s">
        <v>10246</v>
      </c>
      <c r="AX38" s="199" t="s">
        <v>10246</v>
      </c>
      <c r="AY38" s="203" t="s">
        <v>10343</v>
      </c>
      <c r="AZ38" s="199" t="s">
        <v>10266</v>
      </c>
      <c r="BA38" s="203" t="s">
        <v>10352</v>
      </c>
      <c r="BB38" s="199" t="s">
        <v>10266</v>
      </c>
      <c r="BC38" s="203" t="s">
        <v>10336</v>
      </c>
      <c r="BD38" s="199" t="s">
        <v>10246</v>
      </c>
      <c r="BE38" s="199" t="s">
        <v>10246</v>
      </c>
      <c r="BF38" s="199" t="s">
        <v>10266</v>
      </c>
      <c r="BG38" s="203" t="s">
        <v>10353</v>
      </c>
      <c r="BH38" s="199" t="s">
        <v>10266</v>
      </c>
      <c r="BI38" s="203" t="s">
        <v>10354</v>
      </c>
      <c r="BJ38" s="202" t="s">
        <v>10355</v>
      </c>
      <c r="BK38" s="199" t="s">
        <v>10246</v>
      </c>
    </row>
    <row r="39" s="192" customFormat="1" customHeight="1" spans="1:63">
      <c r="A39" s="199" t="s">
        <v>9563</v>
      </c>
      <c r="B39" s="199" t="s">
        <v>852</v>
      </c>
      <c r="C39" s="199" t="s">
        <v>9564</v>
      </c>
      <c r="D39" s="199">
        <v>0</v>
      </c>
      <c r="E39" s="199">
        <v>9</v>
      </c>
      <c r="F39" s="199" t="s">
        <v>10243</v>
      </c>
      <c r="G39" s="199">
        <v>0</v>
      </c>
      <c r="H39" s="199" t="s">
        <v>10243</v>
      </c>
      <c r="I39" s="199">
        <v>0</v>
      </c>
      <c r="J39" s="199" t="s">
        <v>10243</v>
      </c>
      <c r="K39" s="199">
        <v>0</v>
      </c>
      <c r="L39" s="199">
        <v>0</v>
      </c>
      <c r="M39" s="199" t="s">
        <v>10243</v>
      </c>
      <c r="N39" s="199">
        <v>0</v>
      </c>
      <c r="O39" s="199">
        <v>0</v>
      </c>
      <c r="P39" s="199">
        <v>22</v>
      </c>
      <c r="Q39" s="199"/>
      <c r="R39" s="199"/>
      <c r="S39" s="199"/>
      <c r="T39" s="199"/>
      <c r="U39" s="199"/>
      <c r="V39" s="199"/>
      <c r="W39" s="199"/>
      <c r="X39" s="199"/>
      <c r="Y39" s="199"/>
      <c r="Z39" s="199"/>
      <c r="AA39" s="199"/>
      <c r="AB39" s="199"/>
      <c r="AC39" s="199"/>
      <c r="AD39" s="199" t="s">
        <v>10243</v>
      </c>
      <c r="AE39" s="199" t="s">
        <v>10243</v>
      </c>
      <c r="AF39" s="199" t="s">
        <v>10243</v>
      </c>
      <c r="AG39" s="205" t="s">
        <v>33</v>
      </c>
      <c r="AH39" s="205" t="s">
        <v>33</v>
      </c>
      <c r="AI39" s="199" t="s">
        <v>10246</v>
      </c>
      <c r="AJ39" s="199" t="s">
        <v>10246</v>
      </c>
      <c r="AK39" s="205" t="s">
        <v>33</v>
      </c>
      <c r="AL39" s="205" t="s">
        <v>33</v>
      </c>
      <c r="AM39" s="205" t="s">
        <v>33</v>
      </c>
      <c r="AN39" s="205" t="s">
        <v>33</v>
      </c>
      <c r="AO39" s="205" t="s">
        <v>33</v>
      </c>
      <c r="AP39" s="199" t="s">
        <v>10246</v>
      </c>
      <c r="AQ39" s="199" t="s">
        <v>10246</v>
      </c>
      <c r="AR39" s="205" t="s">
        <v>33</v>
      </c>
      <c r="AS39" s="205" t="s">
        <v>33</v>
      </c>
      <c r="AT39" s="205" t="s">
        <v>33</v>
      </c>
      <c r="AU39" s="205" t="s">
        <v>33</v>
      </c>
      <c r="AV39" s="205" t="s">
        <v>33</v>
      </c>
      <c r="AW39" s="199" t="s">
        <v>10246</v>
      </c>
      <c r="AX39" s="199" t="s">
        <v>10246</v>
      </c>
      <c r="AY39" s="205" t="s">
        <v>33</v>
      </c>
      <c r="AZ39" s="205" t="s">
        <v>33</v>
      </c>
      <c r="BA39" s="205" t="s">
        <v>33</v>
      </c>
      <c r="BB39" s="205" t="s">
        <v>33</v>
      </c>
      <c r="BC39" s="205" t="s">
        <v>33</v>
      </c>
      <c r="BD39" s="199" t="s">
        <v>10246</v>
      </c>
      <c r="BE39" s="199" t="s">
        <v>10246</v>
      </c>
      <c r="BF39" s="205" t="s">
        <v>33</v>
      </c>
      <c r="BG39" s="205" t="s">
        <v>33</v>
      </c>
      <c r="BH39" s="205" t="s">
        <v>33</v>
      </c>
      <c r="BI39" s="205" t="s">
        <v>33</v>
      </c>
      <c r="BJ39" s="205" t="s">
        <v>33</v>
      </c>
      <c r="BK39" s="199" t="s">
        <v>10246</v>
      </c>
    </row>
    <row r="40" s="192" customFormat="1" customHeight="1" spans="1:63">
      <c r="A40" s="199" t="s">
        <v>872</v>
      </c>
      <c r="B40" s="199" t="s">
        <v>852</v>
      </c>
      <c r="C40" s="199" t="s">
        <v>853</v>
      </c>
      <c r="D40" s="199">
        <v>25</v>
      </c>
      <c r="E40" s="199">
        <v>9</v>
      </c>
      <c r="F40" s="199" t="s">
        <v>10356</v>
      </c>
      <c r="G40" s="199">
        <v>0</v>
      </c>
      <c r="H40" s="199" t="s">
        <v>10243</v>
      </c>
      <c r="I40" s="199">
        <v>0</v>
      </c>
      <c r="J40" s="199" t="s">
        <v>10243</v>
      </c>
      <c r="K40" s="199">
        <v>0</v>
      </c>
      <c r="L40" s="199">
        <v>0</v>
      </c>
      <c r="M40" s="199" t="s">
        <v>10243</v>
      </c>
      <c r="N40" s="199">
        <v>0</v>
      </c>
      <c r="O40" s="199">
        <v>0</v>
      </c>
      <c r="P40" s="199">
        <v>0</v>
      </c>
      <c r="Q40" s="199"/>
      <c r="R40" s="199"/>
      <c r="S40" s="199"/>
      <c r="T40" s="199"/>
      <c r="U40" s="199"/>
      <c r="V40" s="199"/>
      <c r="W40" s="199"/>
      <c r="X40" s="199"/>
      <c r="Y40" s="199"/>
      <c r="Z40" s="199"/>
      <c r="AA40" s="199"/>
      <c r="AB40" s="199">
        <v>39</v>
      </c>
      <c r="AC40" s="199"/>
      <c r="AD40" s="199" t="s">
        <v>10243</v>
      </c>
      <c r="AE40" s="199" t="s">
        <v>10357</v>
      </c>
      <c r="AF40" s="199" t="s">
        <v>10243</v>
      </c>
      <c r="AG40" s="199" t="s">
        <v>10266</v>
      </c>
      <c r="AH40" s="199" t="s">
        <v>10266</v>
      </c>
      <c r="AI40" s="199" t="s">
        <v>10246</v>
      </c>
      <c r="AJ40" s="202" t="s">
        <v>10358</v>
      </c>
      <c r="AK40" s="199" t="s">
        <v>10266</v>
      </c>
      <c r="AL40" s="199" t="s">
        <v>10266</v>
      </c>
      <c r="AM40" s="199" t="s">
        <v>10266</v>
      </c>
      <c r="AN40" s="199" t="s">
        <v>10266</v>
      </c>
      <c r="AO40" s="199" t="s">
        <v>10266</v>
      </c>
      <c r="AP40" s="202" t="s">
        <v>10359</v>
      </c>
      <c r="AQ40" s="202" t="s">
        <v>10360</v>
      </c>
      <c r="AR40" s="199" t="s">
        <v>10266</v>
      </c>
      <c r="AS40" s="199" t="s">
        <v>10266</v>
      </c>
      <c r="AT40" s="199" t="s">
        <v>10266</v>
      </c>
      <c r="AU40" s="199" t="s">
        <v>10266</v>
      </c>
      <c r="AV40" s="199" t="s">
        <v>10266</v>
      </c>
      <c r="AW40" s="199" t="s">
        <v>10246</v>
      </c>
      <c r="AX40" s="199" t="s">
        <v>10246</v>
      </c>
      <c r="AY40" s="199" t="s">
        <v>10266</v>
      </c>
      <c r="AZ40" s="199" t="s">
        <v>10266</v>
      </c>
      <c r="BA40" s="199" t="s">
        <v>10266</v>
      </c>
      <c r="BB40" s="199" t="s">
        <v>10266</v>
      </c>
      <c r="BC40" s="199" t="s">
        <v>10266</v>
      </c>
      <c r="BD40" s="202" t="s">
        <v>10361</v>
      </c>
      <c r="BE40" s="199" t="s">
        <v>10246</v>
      </c>
      <c r="BF40" s="199" t="s">
        <v>10266</v>
      </c>
      <c r="BG40" s="199" t="s">
        <v>10266</v>
      </c>
      <c r="BH40" s="199" t="s">
        <v>10266</v>
      </c>
      <c r="BI40" s="199" t="s">
        <v>10266</v>
      </c>
      <c r="BJ40" s="199" t="s">
        <v>10266</v>
      </c>
      <c r="BK40" s="202" t="s">
        <v>10362</v>
      </c>
    </row>
    <row r="41" s="192" customFormat="1" customHeight="1" spans="1:63">
      <c r="A41" s="199" t="s">
        <v>9538</v>
      </c>
      <c r="B41" s="199" t="s">
        <v>852</v>
      </c>
      <c r="C41" s="199" t="s">
        <v>9539</v>
      </c>
      <c r="D41" s="199">
        <v>0</v>
      </c>
      <c r="E41" s="199">
        <v>9</v>
      </c>
      <c r="F41" s="199" t="s">
        <v>10363</v>
      </c>
      <c r="G41" s="199">
        <v>0</v>
      </c>
      <c r="H41" s="199" t="s">
        <v>10243</v>
      </c>
      <c r="I41" s="199">
        <v>0</v>
      </c>
      <c r="J41" s="199" t="s">
        <v>10243</v>
      </c>
      <c r="K41" s="199">
        <v>0</v>
      </c>
      <c r="L41" s="199">
        <v>0</v>
      </c>
      <c r="M41" s="199" t="s">
        <v>10243</v>
      </c>
      <c r="N41" s="199">
        <v>0</v>
      </c>
      <c r="O41" s="199">
        <v>0</v>
      </c>
      <c r="P41" s="199">
        <v>21</v>
      </c>
      <c r="Q41" s="199"/>
      <c r="R41" s="199"/>
      <c r="S41" s="199">
        <v>14</v>
      </c>
      <c r="T41" s="199"/>
      <c r="U41" s="199"/>
      <c r="V41" s="199"/>
      <c r="W41" s="199"/>
      <c r="X41" s="199"/>
      <c r="Y41" s="199"/>
      <c r="Z41" s="199"/>
      <c r="AA41" s="199"/>
      <c r="AB41" s="199"/>
      <c r="AC41" s="199"/>
      <c r="AD41" s="199" t="s">
        <v>10243</v>
      </c>
      <c r="AE41" s="199" t="s">
        <v>10243</v>
      </c>
      <c r="AF41" s="199" t="s">
        <v>10243</v>
      </c>
      <c r="AG41" s="205" t="s">
        <v>33</v>
      </c>
      <c r="AH41" s="205" t="s">
        <v>33</v>
      </c>
      <c r="AI41" s="199" t="s">
        <v>10246</v>
      </c>
      <c r="AJ41" s="199" t="s">
        <v>10246</v>
      </c>
      <c r="AK41" s="205" t="s">
        <v>33</v>
      </c>
      <c r="AL41" s="205" t="s">
        <v>33</v>
      </c>
      <c r="AM41" s="205" t="s">
        <v>33</v>
      </c>
      <c r="AN41" s="205" t="s">
        <v>33</v>
      </c>
      <c r="AO41" s="205" t="s">
        <v>33</v>
      </c>
      <c r="AP41" s="199" t="s">
        <v>10246</v>
      </c>
      <c r="AQ41" s="199" t="s">
        <v>10246</v>
      </c>
      <c r="AR41" s="205" t="s">
        <v>33</v>
      </c>
      <c r="AS41" s="205" t="s">
        <v>33</v>
      </c>
      <c r="AT41" s="205" t="s">
        <v>33</v>
      </c>
      <c r="AU41" s="205" t="s">
        <v>33</v>
      </c>
      <c r="AV41" s="205" t="s">
        <v>33</v>
      </c>
      <c r="AW41" s="199" t="s">
        <v>10246</v>
      </c>
      <c r="AX41" s="199" t="s">
        <v>10246</v>
      </c>
      <c r="AY41" s="205" t="s">
        <v>33</v>
      </c>
      <c r="AZ41" s="205" t="s">
        <v>33</v>
      </c>
      <c r="BA41" s="205" t="s">
        <v>33</v>
      </c>
      <c r="BB41" s="205" t="s">
        <v>33</v>
      </c>
      <c r="BC41" s="205" t="s">
        <v>33</v>
      </c>
      <c r="BD41" s="199" t="s">
        <v>10246</v>
      </c>
      <c r="BE41" s="199" t="s">
        <v>10246</v>
      </c>
      <c r="BF41" s="205" t="s">
        <v>33</v>
      </c>
      <c r="BG41" s="205" t="s">
        <v>33</v>
      </c>
      <c r="BH41" s="202" t="s">
        <v>10364</v>
      </c>
      <c r="BI41" s="205" t="s">
        <v>33</v>
      </c>
      <c r="BJ41" s="205" t="s">
        <v>33</v>
      </c>
      <c r="BK41" s="199" t="s">
        <v>10246</v>
      </c>
    </row>
    <row r="42" s="192" customFormat="1" customHeight="1" spans="1:63">
      <c r="A42" s="199" t="s">
        <v>851</v>
      </c>
      <c r="B42" s="199" t="s">
        <v>852</v>
      </c>
      <c r="C42" s="199" t="s">
        <v>853</v>
      </c>
      <c r="D42" s="199">
        <v>25</v>
      </c>
      <c r="E42" s="199">
        <v>9</v>
      </c>
      <c r="F42" s="199" t="s">
        <v>10365</v>
      </c>
      <c r="G42" s="199">
        <v>0</v>
      </c>
      <c r="H42" s="199" t="s">
        <v>10243</v>
      </c>
      <c r="I42" s="199">
        <v>0</v>
      </c>
      <c r="J42" s="199" t="s">
        <v>10243</v>
      </c>
      <c r="K42" s="199">
        <v>0</v>
      </c>
      <c r="L42" s="199">
        <v>0</v>
      </c>
      <c r="M42" s="199" t="s">
        <v>10243</v>
      </c>
      <c r="N42" s="199">
        <v>0</v>
      </c>
      <c r="O42" s="199">
        <v>0</v>
      </c>
      <c r="P42" s="199">
        <v>0</v>
      </c>
      <c r="Q42" s="199"/>
      <c r="R42" s="199"/>
      <c r="S42" s="199"/>
      <c r="T42" s="199"/>
      <c r="U42" s="199"/>
      <c r="V42" s="199"/>
      <c r="W42" s="199"/>
      <c r="X42" s="199"/>
      <c r="Y42" s="199"/>
      <c r="Z42" s="199">
        <v>8</v>
      </c>
      <c r="AA42" s="199"/>
      <c r="AB42" s="199">
        <v>51</v>
      </c>
      <c r="AC42" s="199"/>
      <c r="AD42" s="199" t="s">
        <v>10243</v>
      </c>
      <c r="AE42" s="199" t="s">
        <v>10366</v>
      </c>
      <c r="AF42" s="199" t="s">
        <v>10243</v>
      </c>
      <c r="AG42" s="199" t="s">
        <v>10266</v>
      </c>
      <c r="AH42" s="199" t="s">
        <v>10266</v>
      </c>
      <c r="AI42" s="202" t="s">
        <v>10367</v>
      </c>
      <c r="AJ42" s="199" t="s">
        <v>10246</v>
      </c>
      <c r="AK42" s="199" t="s">
        <v>10266</v>
      </c>
      <c r="AL42" s="199" t="s">
        <v>10266</v>
      </c>
      <c r="AM42" s="199" t="s">
        <v>10266</v>
      </c>
      <c r="AN42" s="199" t="s">
        <v>10266</v>
      </c>
      <c r="AO42" s="199" t="s">
        <v>10266</v>
      </c>
      <c r="AP42" s="199" t="s">
        <v>10246</v>
      </c>
      <c r="AQ42" s="199" t="s">
        <v>10246</v>
      </c>
      <c r="AR42" s="199" t="s">
        <v>10266</v>
      </c>
      <c r="AS42" s="199" t="s">
        <v>10266</v>
      </c>
      <c r="AT42" s="199" t="s">
        <v>10266</v>
      </c>
      <c r="AU42" s="199" t="s">
        <v>10266</v>
      </c>
      <c r="AV42" s="199" t="s">
        <v>10266</v>
      </c>
      <c r="AW42" s="202" t="s">
        <v>10368</v>
      </c>
      <c r="AX42" s="202" t="s">
        <v>10368</v>
      </c>
      <c r="AY42" s="202" t="s">
        <v>10369</v>
      </c>
      <c r="AZ42" s="199" t="s">
        <v>10266</v>
      </c>
      <c r="BA42" s="199" t="s">
        <v>10266</v>
      </c>
      <c r="BB42" s="199" t="s">
        <v>10266</v>
      </c>
      <c r="BC42" s="199" t="s">
        <v>10266</v>
      </c>
      <c r="BD42" s="199" t="s">
        <v>10246</v>
      </c>
      <c r="BE42" s="202" t="s">
        <v>10370</v>
      </c>
      <c r="BF42" s="199" t="s">
        <v>10266</v>
      </c>
      <c r="BG42" s="199" t="s">
        <v>10266</v>
      </c>
      <c r="BH42" s="199" t="s">
        <v>10266</v>
      </c>
      <c r="BI42" s="199" t="s">
        <v>10266</v>
      </c>
      <c r="BJ42" s="199" t="s">
        <v>10266</v>
      </c>
      <c r="BK42" s="199" t="s">
        <v>10246</v>
      </c>
    </row>
    <row r="43" s="192" customFormat="1" customHeight="1" spans="1:63">
      <c r="A43" s="199" t="s">
        <v>9532</v>
      </c>
      <c r="B43" s="199" t="s">
        <v>852</v>
      </c>
      <c r="C43" s="199" t="s">
        <v>2067</v>
      </c>
      <c r="D43" s="199">
        <v>0</v>
      </c>
      <c r="E43" s="199">
        <v>9</v>
      </c>
      <c r="F43" s="199" t="s">
        <v>10243</v>
      </c>
      <c r="G43" s="199">
        <v>0</v>
      </c>
      <c r="H43" s="199" t="s">
        <v>10243</v>
      </c>
      <c r="I43" s="199">
        <v>0</v>
      </c>
      <c r="J43" s="199" t="s">
        <v>10243</v>
      </c>
      <c r="K43" s="199">
        <v>0</v>
      </c>
      <c r="L43" s="199">
        <v>0</v>
      </c>
      <c r="M43" s="199" t="s">
        <v>10243</v>
      </c>
      <c r="N43" s="199">
        <v>0</v>
      </c>
      <c r="O43" s="199">
        <v>0</v>
      </c>
      <c r="P43" s="199">
        <v>22</v>
      </c>
      <c r="Q43" s="199"/>
      <c r="R43" s="199"/>
      <c r="S43" s="199"/>
      <c r="T43" s="199"/>
      <c r="U43" s="199"/>
      <c r="V43" s="199"/>
      <c r="W43" s="199"/>
      <c r="X43" s="199"/>
      <c r="Y43" s="199"/>
      <c r="Z43" s="199"/>
      <c r="AA43" s="199"/>
      <c r="AB43" s="199"/>
      <c r="AC43" s="199"/>
      <c r="AD43" s="199" t="s">
        <v>10243</v>
      </c>
      <c r="AE43" s="199" t="s">
        <v>10243</v>
      </c>
      <c r="AF43" s="199" t="s">
        <v>10243</v>
      </c>
      <c r="AG43" s="205" t="s">
        <v>33</v>
      </c>
      <c r="AH43" s="205" t="s">
        <v>33</v>
      </c>
      <c r="AI43" s="199" t="s">
        <v>10246</v>
      </c>
      <c r="AJ43" s="199" t="s">
        <v>10246</v>
      </c>
      <c r="AK43" s="205" t="s">
        <v>33</v>
      </c>
      <c r="AL43" s="205" t="s">
        <v>33</v>
      </c>
      <c r="AM43" s="205" t="s">
        <v>33</v>
      </c>
      <c r="AN43" s="205" t="s">
        <v>33</v>
      </c>
      <c r="AO43" s="205" t="s">
        <v>33</v>
      </c>
      <c r="AP43" s="199" t="s">
        <v>10246</v>
      </c>
      <c r="AQ43" s="199" t="s">
        <v>10246</v>
      </c>
      <c r="AR43" s="205" t="s">
        <v>33</v>
      </c>
      <c r="AS43" s="205" t="s">
        <v>33</v>
      </c>
      <c r="AT43" s="205" t="s">
        <v>33</v>
      </c>
      <c r="AU43" s="205" t="s">
        <v>33</v>
      </c>
      <c r="AV43" s="205" t="s">
        <v>33</v>
      </c>
      <c r="AW43" s="199" t="s">
        <v>10246</v>
      </c>
      <c r="AX43" s="199" t="s">
        <v>10246</v>
      </c>
      <c r="AY43" s="205" t="s">
        <v>33</v>
      </c>
      <c r="AZ43" s="205" t="s">
        <v>33</v>
      </c>
      <c r="BA43" s="205" t="s">
        <v>33</v>
      </c>
      <c r="BB43" s="205" t="s">
        <v>33</v>
      </c>
      <c r="BC43" s="205" t="s">
        <v>33</v>
      </c>
      <c r="BD43" s="199" t="s">
        <v>10246</v>
      </c>
      <c r="BE43" s="199" t="s">
        <v>10246</v>
      </c>
      <c r="BF43" s="205" t="s">
        <v>33</v>
      </c>
      <c r="BG43" s="205" t="s">
        <v>33</v>
      </c>
      <c r="BH43" s="205" t="s">
        <v>33</v>
      </c>
      <c r="BI43" s="205" t="s">
        <v>33</v>
      </c>
      <c r="BJ43" s="205" t="s">
        <v>33</v>
      </c>
      <c r="BK43" s="199" t="s">
        <v>10246</v>
      </c>
    </row>
    <row r="44" s="192" customFormat="1" customHeight="1" spans="1:63">
      <c r="A44" s="199" t="s">
        <v>9517</v>
      </c>
      <c r="B44" s="199" t="s">
        <v>852</v>
      </c>
      <c r="C44" s="199" t="s">
        <v>9519</v>
      </c>
      <c r="D44" s="199">
        <v>0</v>
      </c>
      <c r="E44" s="199">
        <v>9</v>
      </c>
      <c r="F44" s="199" t="s">
        <v>10243</v>
      </c>
      <c r="G44" s="199">
        <v>0</v>
      </c>
      <c r="H44" s="199" t="s">
        <v>10243</v>
      </c>
      <c r="I44" s="199">
        <v>0</v>
      </c>
      <c r="J44" s="199" t="s">
        <v>10243</v>
      </c>
      <c r="K44" s="199">
        <v>0</v>
      </c>
      <c r="L44" s="199">
        <v>0</v>
      </c>
      <c r="M44" s="199" t="s">
        <v>10243</v>
      </c>
      <c r="N44" s="199">
        <v>0</v>
      </c>
      <c r="O44" s="199">
        <v>0</v>
      </c>
      <c r="P44" s="199">
        <v>22</v>
      </c>
      <c r="Q44" s="199"/>
      <c r="R44" s="199"/>
      <c r="S44" s="199"/>
      <c r="T44" s="199"/>
      <c r="U44" s="199"/>
      <c r="V44" s="199"/>
      <c r="W44" s="199"/>
      <c r="X44" s="199"/>
      <c r="Y44" s="199"/>
      <c r="Z44" s="199"/>
      <c r="AA44" s="199"/>
      <c r="AB44" s="199"/>
      <c r="AC44" s="199"/>
      <c r="AD44" s="199" t="s">
        <v>10243</v>
      </c>
      <c r="AE44" s="199" t="s">
        <v>10243</v>
      </c>
      <c r="AF44" s="199" t="s">
        <v>10243</v>
      </c>
      <c r="AG44" s="205" t="s">
        <v>33</v>
      </c>
      <c r="AH44" s="205" t="s">
        <v>33</v>
      </c>
      <c r="AI44" s="199" t="s">
        <v>10246</v>
      </c>
      <c r="AJ44" s="199" t="s">
        <v>10246</v>
      </c>
      <c r="AK44" s="205" t="s">
        <v>33</v>
      </c>
      <c r="AL44" s="205" t="s">
        <v>33</v>
      </c>
      <c r="AM44" s="205" t="s">
        <v>33</v>
      </c>
      <c r="AN44" s="205" t="s">
        <v>33</v>
      </c>
      <c r="AO44" s="205" t="s">
        <v>33</v>
      </c>
      <c r="AP44" s="199" t="s">
        <v>10246</v>
      </c>
      <c r="AQ44" s="199" t="s">
        <v>10246</v>
      </c>
      <c r="AR44" s="205" t="s">
        <v>33</v>
      </c>
      <c r="AS44" s="205" t="s">
        <v>33</v>
      </c>
      <c r="AT44" s="205" t="s">
        <v>33</v>
      </c>
      <c r="AU44" s="205" t="s">
        <v>33</v>
      </c>
      <c r="AV44" s="205" t="s">
        <v>33</v>
      </c>
      <c r="AW44" s="199" t="s">
        <v>10246</v>
      </c>
      <c r="AX44" s="199" t="s">
        <v>10246</v>
      </c>
      <c r="AY44" s="205" t="s">
        <v>33</v>
      </c>
      <c r="AZ44" s="205" t="s">
        <v>33</v>
      </c>
      <c r="BA44" s="205" t="s">
        <v>33</v>
      </c>
      <c r="BB44" s="205" t="s">
        <v>33</v>
      </c>
      <c r="BC44" s="205" t="s">
        <v>33</v>
      </c>
      <c r="BD44" s="199" t="s">
        <v>10246</v>
      </c>
      <c r="BE44" s="199" t="s">
        <v>10246</v>
      </c>
      <c r="BF44" s="205" t="s">
        <v>33</v>
      </c>
      <c r="BG44" s="205" t="s">
        <v>33</v>
      </c>
      <c r="BH44" s="205" t="s">
        <v>33</v>
      </c>
      <c r="BI44" s="205" t="s">
        <v>33</v>
      </c>
      <c r="BJ44" s="205" t="s">
        <v>33</v>
      </c>
      <c r="BK44" s="199" t="s">
        <v>10246</v>
      </c>
    </row>
    <row r="45" s="192" customFormat="1" customHeight="1" spans="1:63">
      <c r="A45" s="199" t="s">
        <v>10371</v>
      </c>
      <c r="B45" s="199" t="s">
        <v>888</v>
      </c>
      <c r="C45" s="199" t="s">
        <v>920</v>
      </c>
      <c r="D45" s="199">
        <v>20</v>
      </c>
      <c r="E45" s="199">
        <v>9</v>
      </c>
      <c r="F45" s="199" t="s">
        <v>10372</v>
      </c>
      <c r="G45" s="199">
        <v>6</v>
      </c>
      <c r="H45" s="199" t="s">
        <v>10373</v>
      </c>
      <c r="I45" s="199">
        <v>0</v>
      </c>
      <c r="J45" s="199" t="s">
        <v>10243</v>
      </c>
      <c r="K45" s="199">
        <v>0</v>
      </c>
      <c r="L45" s="199">
        <v>0</v>
      </c>
      <c r="M45" s="199" t="s">
        <v>10243</v>
      </c>
      <c r="N45" s="199">
        <v>4</v>
      </c>
      <c r="O45" s="199">
        <v>0</v>
      </c>
      <c r="P45" s="199">
        <v>0</v>
      </c>
      <c r="Q45" s="199"/>
      <c r="R45" s="199"/>
      <c r="S45" s="199">
        <v>28.7</v>
      </c>
      <c r="T45" s="199"/>
      <c r="U45" s="199"/>
      <c r="V45" s="199"/>
      <c r="W45" s="199"/>
      <c r="X45" s="199">
        <v>20</v>
      </c>
      <c r="Y45" s="199"/>
      <c r="Z45" s="199"/>
      <c r="AA45" s="199"/>
      <c r="AB45" s="199"/>
      <c r="AC45" s="199"/>
      <c r="AD45" s="199" t="s">
        <v>10243</v>
      </c>
      <c r="AE45" s="199" t="s">
        <v>10243</v>
      </c>
      <c r="AF45" s="199" t="s">
        <v>10243</v>
      </c>
      <c r="AG45" s="203" t="s">
        <v>10374</v>
      </c>
      <c r="AH45" s="199" t="s">
        <v>10266</v>
      </c>
      <c r="AI45" s="199" t="s">
        <v>10246</v>
      </c>
      <c r="AJ45" s="199" t="s">
        <v>10246</v>
      </c>
      <c r="AK45" s="199" t="s">
        <v>10266</v>
      </c>
      <c r="AL45" s="203" t="s">
        <v>10282</v>
      </c>
      <c r="AM45" s="202" t="s">
        <v>10375</v>
      </c>
      <c r="AN45" s="199" t="s">
        <v>10266</v>
      </c>
      <c r="AO45" s="199" t="s">
        <v>10266</v>
      </c>
      <c r="AP45" s="199" t="s">
        <v>10246</v>
      </c>
      <c r="AQ45" s="199" t="s">
        <v>10246</v>
      </c>
      <c r="AR45" s="203" t="s">
        <v>10282</v>
      </c>
      <c r="AS45" s="203" t="s">
        <v>10376</v>
      </c>
      <c r="AT45" s="199" t="s">
        <v>10266</v>
      </c>
      <c r="AU45" s="199" t="s">
        <v>10266</v>
      </c>
      <c r="AV45" s="203" t="s">
        <v>10328</v>
      </c>
      <c r="AW45" s="199" t="s">
        <v>10246</v>
      </c>
      <c r="AX45" s="199" t="s">
        <v>10246</v>
      </c>
      <c r="AY45" s="199" t="s">
        <v>10266</v>
      </c>
      <c r="AZ45" s="199" t="s">
        <v>10266</v>
      </c>
      <c r="BA45" s="202" t="s">
        <v>10377</v>
      </c>
      <c r="BB45" s="202" t="s">
        <v>10378</v>
      </c>
      <c r="BC45" s="202" t="s">
        <v>10379</v>
      </c>
      <c r="BD45" s="199" t="s">
        <v>10246</v>
      </c>
      <c r="BE45" s="199" t="s">
        <v>10246</v>
      </c>
      <c r="BF45" s="203" t="s">
        <v>10376</v>
      </c>
      <c r="BG45" s="199" t="s">
        <v>10266</v>
      </c>
      <c r="BH45" s="204" t="s">
        <v>10255</v>
      </c>
      <c r="BI45" s="202" t="s">
        <v>10380</v>
      </c>
      <c r="BJ45" s="202" t="s">
        <v>10380</v>
      </c>
      <c r="BK45" s="199" t="s">
        <v>10246</v>
      </c>
    </row>
    <row r="46" s="192" customFormat="1" customHeight="1" spans="1:63">
      <c r="A46" s="199" t="s">
        <v>910</v>
      </c>
      <c r="B46" s="199" t="s">
        <v>888</v>
      </c>
      <c r="C46" s="199" t="s">
        <v>911</v>
      </c>
      <c r="D46" s="199">
        <v>11</v>
      </c>
      <c r="E46" s="199">
        <v>8</v>
      </c>
      <c r="F46" s="199" t="s">
        <v>10381</v>
      </c>
      <c r="G46" s="199">
        <v>0</v>
      </c>
      <c r="H46" s="199" t="s">
        <v>10243</v>
      </c>
      <c r="I46" s="199">
        <v>0</v>
      </c>
      <c r="J46" s="199" t="s">
        <v>10243</v>
      </c>
      <c r="K46" s="199">
        <v>0</v>
      </c>
      <c r="L46" s="199">
        <v>0</v>
      </c>
      <c r="M46" s="199" t="s">
        <v>10243</v>
      </c>
      <c r="N46" s="199">
        <v>0</v>
      </c>
      <c r="O46" s="199">
        <v>0</v>
      </c>
      <c r="P46" s="199">
        <v>10</v>
      </c>
      <c r="Q46" s="199"/>
      <c r="R46" s="199"/>
      <c r="S46" s="199"/>
      <c r="T46" s="199">
        <v>8</v>
      </c>
      <c r="U46" s="199"/>
      <c r="V46" s="199"/>
      <c r="W46" s="199"/>
      <c r="X46" s="199"/>
      <c r="Y46" s="199"/>
      <c r="Z46" s="199">
        <v>16</v>
      </c>
      <c r="AA46" s="199"/>
      <c r="AB46" s="199">
        <v>13.6</v>
      </c>
      <c r="AC46" s="199"/>
      <c r="AD46" s="199" t="s">
        <v>10243</v>
      </c>
      <c r="AE46" s="199" t="s">
        <v>10382</v>
      </c>
      <c r="AF46" s="199" t="s">
        <v>10243</v>
      </c>
      <c r="AG46" s="199" t="s">
        <v>10266</v>
      </c>
      <c r="AH46" s="199" t="s">
        <v>10266</v>
      </c>
      <c r="AI46" s="199" t="s">
        <v>10246</v>
      </c>
      <c r="AJ46" s="199" t="s">
        <v>10246</v>
      </c>
      <c r="AK46" s="202" t="s">
        <v>10383</v>
      </c>
      <c r="AL46" s="199" t="s">
        <v>10266</v>
      </c>
      <c r="AM46" s="199" t="s">
        <v>10266</v>
      </c>
      <c r="AN46" s="199" t="s">
        <v>10266</v>
      </c>
      <c r="AO46" s="202" t="s">
        <v>10384</v>
      </c>
      <c r="AP46" s="202" t="s">
        <v>10385</v>
      </c>
      <c r="AQ46" s="202" t="s">
        <v>10386</v>
      </c>
      <c r="AR46" s="199" t="s">
        <v>10266</v>
      </c>
      <c r="AS46" s="199" t="s">
        <v>10266</v>
      </c>
      <c r="AT46" s="199" t="s">
        <v>10266</v>
      </c>
      <c r="AU46" s="202" t="s">
        <v>10387</v>
      </c>
      <c r="AV46" s="199" t="s">
        <v>10266</v>
      </c>
      <c r="AW46" s="199" t="s">
        <v>10246</v>
      </c>
      <c r="AX46" s="199" t="s">
        <v>10246</v>
      </c>
      <c r="AY46" s="205" t="s">
        <v>33</v>
      </c>
      <c r="AZ46" s="205" t="s">
        <v>33</v>
      </c>
      <c r="BA46" s="205" t="s">
        <v>33</v>
      </c>
      <c r="BB46" s="205" t="s">
        <v>33</v>
      </c>
      <c r="BC46" s="205" t="s">
        <v>33</v>
      </c>
      <c r="BD46" s="199" t="s">
        <v>10246</v>
      </c>
      <c r="BE46" s="199" t="s">
        <v>10246</v>
      </c>
      <c r="BF46" s="205" t="s">
        <v>33</v>
      </c>
      <c r="BG46" s="205" t="s">
        <v>33</v>
      </c>
      <c r="BH46" s="205" t="s">
        <v>33</v>
      </c>
      <c r="BI46" s="205" t="s">
        <v>33</v>
      </c>
      <c r="BJ46" s="199"/>
      <c r="BK46" s="199"/>
    </row>
    <row r="47" s="192" customFormat="1" customHeight="1" spans="1:63">
      <c r="A47" s="199" t="s">
        <v>893</v>
      </c>
      <c r="B47" s="199" t="s">
        <v>888</v>
      </c>
      <c r="C47" s="199" t="s">
        <v>894</v>
      </c>
      <c r="D47" s="199">
        <v>15</v>
      </c>
      <c r="E47" s="199">
        <v>9</v>
      </c>
      <c r="F47" s="199" t="s">
        <v>10388</v>
      </c>
      <c r="G47" s="199">
        <v>1</v>
      </c>
      <c r="H47" s="199" t="s">
        <v>10389</v>
      </c>
      <c r="I47" s="199">
        <v>0</v>
      </c>
      <c r="J47" s="199" t="s">
        <v>10243</v>
      </c>
      <c r="K47" s="199">
        <v>0</v>
      </c>
      <c r="L47" s="199">
        <v>2</v>
      </c>
      <c r="M47" s="199" t="s">
        <v>10390</v>
      </c>
      <c r="N47" s="199">
        <v>0</v>
      </c>
      <c r="O47" s="199">
        <v>0</v>
      </c>
      <c r="P47" s="199">
        <v>5</v>
      </c>
      <c r="Q47" s="199"/>
      <c r="R47" s="199"/>
      <c r="S47" s="199"/>
      <c r="T47" s="199"/>
      <c r="U47" s="199"/>
      <c r="V47" s="199"/>
      <c r="W47" s="199">
        <v>16</v>
      </c>
      <c r="X47" s="199"/>
      <c r="Y47" s="199"/>
      <c r="Z47" s="199"/>
      <c r="AA47" s="199"/>
      <c r="AB47" s="199"/>
      <c r="AC47" s="199"/>
      <c r="AD47" s="199" t="s">
        <v>10243</v>
      </c>
      <c r="AE47" s="199" t="s">
        <v>10243</v>
      </c>
      <c r="AF47" s="199" t="s">
        <v>10243</v>
      </c>
      <c r="AG47" s="199" t="s">
        <v>10266</v>
      </c>
      <c r="AH47" s="203" t="s">
        <v>10391</v>
      </c>
      <c r="AI47" s="199" t="s">
        <v>10246</v>
      </c>
      <c r="AJ47" s="199" t="s">
        <v>10246</v>
      </c>
      <c r="AK47" s="205" t="s">
        <v>33</v>
      </c>
      <c r="AL47" s="199" t="s">
        <v>10266</v>
      </c>
      <c r="AM47" s="199" t="s">
        <v>10266</v>
      </c>
      <c r="AN47" s="199" t="s">
        <v>10266</v>
      </c>
      <c r="AO47" s="199" t="s">
        <v>10266</v>
      </c>
      <c r="AP47" s="199" t="s">
        <v>10246</v>
      </c>
      <c r="AQ47" s="199" t="s">
        <v>10246</v>
      </c>
      <c r="AR47" s="199" t="s">
        <v>10266</v>
      </c>
      <c r="AS47" s="199" t="s">
        <v>10266</v>
      </c>
      <c r="AT47" s="199" t="s">
        <v>10266</v>
      </c>
      <c r="AU47" s="199" t="s">
        <v>10266</v>
      </c>
      <c r="AV47" s="199" t="s">
        <v>10266</v>
      </c>
      <c r="AW47" s="199" t="s">
        <v>10246</v>
      </c>
      <c r="AX47" s="199" t="s">
        <v>10246</v>
      </c>
      <c r="AY47" s="206" t="s">
        <v>10392</v>
      </c>
      <c r="AZ47" s="205" t="s">
        <v>33</v>
      </c>
      <c r="BA47" s="205" t="s">
        <v>33</v>
      </c>
      <c r="BB47" s="205" t="s">
        <v>33</v>
      </c>
      <c r="BC47" s="205" t="s">
        <v>33</v>
      </c>
      <c r="BD47" s="199" t="s">
        <v>10246</v>
      </c>
      <c r="BE47" s="199" t="s">
        <v>10246</v>
      </c>
      <c r="BF47" s="199" t="s">
        <v>10266</v>
      </c>
      <c r="BG47" s="199" t="s">
        <v>10266</v>
      </c>
      <c r="BH47" s="199" t="s">
        <v>10266</v>
      </c>
      <c r="BI47" s="202" t="s">
        <v>10393</v>
      </c>
      <c r="BJ47" s="202" t="s">
        <v>10393</v>
      </c>
      <c r="BK47" s="202" t="s">
        <v>10394</v>
      </c>
    </row>
    <row r="48" s="192" customFormat="1" customHeight="1" spans="1:63">
      <c r="A48" s="199" t="s">
        <v>887</v>
      </c>
      <c r="B48" s="199" t="s">
        <v>888</v>
      </c>
      <c r="C48" s="199" t="s">
        <v>889</v>
      </c>
      <c r="D48" s="199">
        <v>3</v>
      </c>
      <c r="E48" s="199">
        <v>4</v>
      </c>
      <c r="F48" s="199" t="s">
        <v>10395</v>
      </c>
      <c r="G48" s="199">
        <v>0</v>
      </c>
      <c r="H48" s="199" t="s">
        <v>10243</v>
      </c>
      <c r="I48" s="199">
        <v>0</v>
      </c>
      <c r="J48" s="199" t="s">
        <v>10243</v>
      </c>
      <c r="K48" s="199">
        <v>0</v>
      </c>
      <c r="L48" s="199">
        <v>0</v>
      </c>
      <c r="M48" s="199" t="s">
        <v>10243</v>
      </c>
      <c r="N48" s="199">
        <v>0</v>
      </c>
      <c r="O48" s="199">
        <v>0</v>
      </c>
      <c r="P48" s="199">
        <v>5</v>
      </c>
      <c r="Q48" s="199"/>
      <c r="R48" s="199"/>
      <c r="S48" s="199"/>
      <c r="T48" s="199"/>
      <c r="U48" s="199"/>
      <c r="V48" s="199"/>
      <c r="W48" s="199"/>
      <c r="X48" s="199"/>
      <c r="Y48" s="199"/>
      <c r="Z48" s="199"/>
      <c r="AA48" s="199"/>
      <c r="AB48" s="199"/>
      <c r="AC48" s="199"/>
      <c r="AD48" s="199" t="s">
        <v>10243</v>
      </c>
      <c r="AE48" s="199" t="s">
        <v>10243</v>
      </c>
      <c r="AF48" s="199" t="s">
        <v>10243</v>
      </c>
      <c r="AG48" s="199" t="s">
        <v>10266</v>
      </c>
      <c r="AH48" s="199" t="s">
        <v>10266</v>
      </c>
      <c r="AI48" s="199" t="s">
        <v>10246</v>
      </c>
      <c r="AJ48" s="199" t="s">
        <v>10246</v>
      </c>
      <c r="AK48" s="199" t="s">
        <v>10266</v>
      </c>
      <c r="AL48" s="205" t="s">
        <v>33</v>
      </c>
      <c r="AM48" s="205" t="s">
        <v>33</v>
      </c>
      <c r="AN48" s="205" t="s">
        <v>33</v>
      </c>
      <c r="AO48" s="205" t="s">
        <v>33</v>
      </c>
      <c r="AP48" s="199" t="s">
        <v>10246</v>
      </c>
      <c r="AQ48" s="199" t="s">
        <v>10246</v>
      </c>
      <c r="AR48" s="199"/>
      <c r="AS48" s="199"/>
      <c r="AT48" s="199"/>
      <c r="AU48" s="199"/>
      <c r="AV48" s="199"/>
      <c r="AW48" s="199"/>
      <c r="AX48" s="199"/>
      <c r="AY48" s="199"/>
      <c r="AZ48" s="199"/>
      <c r="BA48" s="199"/>
      <c r="BB48" s="199"/>
      <c r="BC48" s="199"/>
      <c r="BD48" s="199"/>
      <c r="BE48" s="199"/>
      <c r="BF48" s="199"/>
      <c r="BG48" s="199"/>
      <c r="BH48" s="199"/>
      <c r="BI48" s="199"/>
      <c r="BJ48" s="199"/>
      <c r="BK48" s="199"/>
    </row>
    <row r="49" s="192" customFormat="1" customHeight="1" spans="1:63">
      <c r="A49" s="199" t="s">
        <v>939</v>
      </c>
      <c r="B49" s="199" t="s">
        <v>940</v>
      </c>
      <c r="C49" s="199" t="s">
        <v>941</v>
      </c>
      <c r="D49" s="199">
        <v>22</v>
      </c>
      <c r="E49" s="199">
        <v>9</v>
      </c>
      <c r="F49" s="199" t="s">
        <v>10396</v>
      </c>
      <c r="G49" s="199">
        <v>3</v>
      </c>
      <c r="H49" s="199" t="s">
        <v>10397</v>
      </c>
      <c r="I49" s="199">
        <v>0</v>
      </c>
      <c r="J49" s="199" t="s">
        <v>10243</v>
      </c>
      <c r="K49" s="199">
        <v>0</v>
      </c>
      <c r="L49" s="199">
        <v>0</v>
      </c>
      <c r="M49" s="199" t="s">
        <v>10243</v>
      </c>
      <c r="N49" s="199">
        <v>0</v>
      </c>
      <c r="O49" s="199">
        <v>0</v>
      </c>
      <c r="P49" s="199">
        <v>0</v>
      </c>
      <c r="Q49" s="199"/>
      <c r="R49" s="199"/>
      <c r="S49" s="199">
        <v>16</v>
      </c>
      <c r="T49" s="199"/>
      <c r="U49" s="199"/>
      <c r="V49" s="199"/>
      <c r="W49" s="199"/>
      <c r="X49" s="199"/>
      <c r="Y49" s="199"/>
      <c r="Z49" s="199">
        <v>8</v>
      </c>
      <c r="AA49" s="199"/>
      <c r="AB49" s="199"/>
      <c r="AC49" s="199"/>
      <c r="AD49" s="199" t="s">
        <v>10243</v>
      </c>
      <c r="AE49" s="199" t="s">
        <v>10243</v>
      </c>
      <c r="AF49" s="199" t="s">
        <v>10243</v>
      </c>
      <c r="AG49" s="199" t="s">
        <v>10266</v>
      </c>
      <c r="AH49" s="199" t="s">
        <v>10266</v>
      </c>
      <c r="AI49" s="199" t="s">
        <v>10246</v>
      </c>
      <c r="AJ49" s="199" t="s">
        <v>10246</v>
      </c>
      <c r="AK49" s="199" t="s">
        <v>10266</v>
      </c>
      <c r="AL49" s="202" t="s">
        <v>10398</v>
      </c>
      <c r="AM49" s="202" t="s">
        <v>10399</v>
      </c>
      <c r="AN49" s="199" t="s">
        <v>10266</v>
      </c>
      <c r="AO49" s="199" t="s">
        <v>10266</v>
      </c>
      <c r="AP49" s="199" t="s">
        <v>10246</v>
      </c>
      <c r="AQ49" s="199" t="s">
        <v>10246</v>
      </c>
      <c r="AR49" s="199" t="s">
        <v>10266</v>
      </c>
      <c r="AS49" s="199" t="s">
        <v>10266</v>
      </c>
      <c r="AT49" s="199" t="s">
        <v>10266</v>
      </c>
      <c r="AU49" s="199" t="s">
        <v>10266</v>
      </c>
      <c r="AV49" s="199" t="s">
        <v>10266</v>
      </c>
      <c r="AW49" s="199" t="s">
        <v>10246</v>
      </c>
      <c r="AX49" s="199" t="s">
        <v>10246</v>
      </c>
      <c r="AY49" s="202" t="s">
        <v>10400</v>
      </c>
      <c r="AZ49" s="202" t="s">
        <v>10401</v>
      </c>
      <c r="BA49" s="199" t="s">
        <v>10266</v>
      </c>
      <c r="BB49" s="199" t="s">
        <v>10266</v>
      </c>
      <c r="BC49" s="199" t="s">
        <v>10266</v>
      </c>
      <c r="BD49" s="199" t="s">
        <v>10246</v>
      </c>
      <c r="BE49" s="199" t="s">
        <v>10246</v>
      </c>
      <c r="BF49" s="203" t="s">
        <v>10282</v>
      </c>
      <c r="BG49" s="199" t="s">
        <v>10266</v>
      </c>
      <c r="BH49" s="199" t="s">
        <v>10266</v>
      </c>
      <c r="BI49" s="199" t="s">
        <v>10266</v>
      </c>
      <c r="BJ49" s="203" t="s">
        <v>10402</v>
      </c>
      <c r="BK49" s="199" t="s">
        <v>10246</v>
      </c>
    </row>
    <row r="50" s="192" customFormat="1" customHeight="1" spans="1:63">
      <c r="A50" s="199" t="s">
        <v>1092</v>
      </c>
      <c r="B50" s="199" t="s">
        <v>962</v>
      </c>
      <c r="C50" s="199" t="s">
        <v>963</v>
      </c>
      <c r="D50" s="199">
        <v>18</v>
      </c>
      <c r="E50" s="199">
        <v>9</v>
      </c>
      <c r="F50" s="199" t="s">
        <v>10403</v>
      </c>
      <c r="G50" s="199">
        <v>18</v>
      </c>
      <c r="H50" s="199" t="s">
        <v>10404</v>
      </c>
      <c r="I50" s="199">
        <v>0</v>
      </c>
      <c r="J50" s="199" t="s">
        <v>10243</v>
      </c>
      <c r="K50" s="199">
        <v>0</v>
      </c>
      <c r="L50" s="199">
        <v>18</v>
      </c>
      <c r="M50" s="199" t="s">
        <v>10405</v>
      </c>
      <c r="N50" s="199">
        <v>0</v>
      </c>
      <c r="O50" s="199">
        <v>3</v>
      </c>
      <c r="P50" s="199">
        <v>1</v>
      </c>
      <c r="Q50" s="199"/>
      <c r="R50" s="199"/>
      <c r="S50" s="199"/>
      <c r="T50" s="199"/>
      <c r="U50" s="199"/>
      <c r="V50" s="199"/>
      <c r="W50" s="199"/>
      <c r="X50" s="199">
        <v>24</v>
      </c>
      <c r="Y50" s="199"/>
      <c r="Z50" s="199"/>
      <c r="AA50" s="199"/>
      <c r="AB50" s="199"/>
      <c r="AC50" s="199"/>
      <c r="AD50" s="199" t="s">
        <v>10243</v>
      </c>
      <c r="AE50" s="199" t="s">
        <v>10243</v>
      </c>
      <c r="AF50" s="199" t="s">
        <v>10243</v>
      </c>
      <c r="AG50" s="203" t="s">
        <v>10406</v>
      </c>
      <c r="AH50" s="203" t="s">
        <v>10407</v>
      </c>
      <c r="AI50" s="199" t="s">
        <v>10246</v>
      </c>
      <c r="AJ50" s="199" t="s">
        <v>10246</v>
      </c>
      <c r="AK50" s="202" t="s">
        <v>10408</v>
      </c>
      <c r="AL50" s="203" t="s">
        <v>10409</v>
      </c>
      <c r="AM50" s="203" t="s">
        <v>10410</v>
      </c>
      <c r="AN50" s="203" t="s">
        <v>10411</v>
      </c>
      <c r="AO50" s="203" t="s">
        <v>10412</v>
      </c>
      <c r="AP50" s="199" t="s">
        <v>10246</v>
      </c>
      <c r="AQ50" s="199" t="s">
        <v>10246</v>
      </c>
      <c r="AR50" s="203" t="s">
        <v>10413</v>
      </c>
      <c r="AS50" s="203" t="s">
        <v>10414</v>
      </c>
      <c r="AT50" s="203" t="s">
        <v>10415</v>
      </c>
      <c r="AU50" s="203" t="s">
        <v>10416</v>
      </c>
      <c r="AV50" s="203" t="s">
        <v>10417</v>
      </c>
      <c r="AW50" s="199" t="s">
        <v>10246</v>
      </c>
      <c r="AX50" s="199" t="s">
        <v>10246</v>
      </c>
      <c r="AY50" s="203" t="s">
        <v>10418</v>
      </c>
      <c r="AZ50" s="203" t="s">
        <v>10419</v>
      </c>
      <c r="BA50" s="203" t="s">
        <v>10420</v>
      </c>
      <c r="BB50" s="203" t="s">
        <v>10421</v>
      </c>
      <c r="BC50" s="205" t="s">
        <v>33</v>
      </c>
      <c r="BD50" s="199" t="s">
        <v>10246</v>
      </c>
      <c r="BE50" s="199" t="s">
        <v>10246</v>
      </c>
      <c r="BF50" s="203" t="s">
        <v>10422</v>
      </c>
      <c r="BG50" s="203" t="s">
        <v>10423</v>
      </c>
      <c r="BH50" s="203" t="s">
        <v>10424</v>
      </c>
      <c r="BI50" s="202" t="s">
        <v>10425</v>
      </c>
      <c r="BJ50" s="202" t="s">
        <v>10426</v>
      </c>
      <c r="BK50" s="199" t="s">
        <v>10246</v>
      </c>
    </row>
    <row r="51" s="192" customFormat="1" customHeight="1" spans="1:63">
      <c r="A51" s="199" t="s">
        <v>1068</v>
      </c>
      <c r="B51" s="199" t="s">
        <v>962</v>
      </c>
      <c r="C51" s="199" t="s">
        <v>1069</v>
      </c>
      <c r="D51" s="199">
        <v>23</v>
      </c>
      <c r="E51" s="199">
        <v>9</v>
      </c>
      <c r="F51" s="199" t="s">
        <v>10427</v>
      </c>
      <c r="G51" s="199">
        <v>6</v>
      </c>
      <c r="H51" s="199" t="s">
        <v>10428</v>
      </c>
      <c r="I51" s="199">
        <v>0</v>
      </c>
      <c r="J51" s="199" t="s">
        <v>10243</v>
      </c>
      <c r="K51" s="199">
        <v>0</v>
      </c>
      <c r="L51" s="199">
        <v>4</v>
      </c>
      <c r="M51" s="199" t="s">
        <v>10429</v>
      </c>
      <c r="N51" s="199">
        <v>0</v>
      </c>
      <c r="O51" s="199">
        <v>2</v>
      </c>
      <c r="P51" s="199">
        <v>1</v>
      </c>
      <c r="Q51" s="199"/>
      <c r="R51" s="199"/>
      <c r="S51" s="199">
        <v>9</v>
      </c>
      <c r="T51" s="199"/>
      <c r="U51" s="199"/>
      <c r="V51" s="199"/>
      <c r="W51" s="199"/>
      <c r="X51" s="199"/>
      <c r="Y51" s="199"/>
      <c r="Z51" s="199"/>
      <c r="AA51" s="199"/>
      <c r="AB51" s="199"/>
      <c r="AC51" s="199"/>
      <c r="AD51" s="199" t="s">
        <v>10243</v>
      </c>
      <c r="AE51" s="199" t="s">
        <v>10243</v>
      </c>
      <c r="AF51" s="199" t="s">
        <v>10243</v>
      </c>
      <c r="AG51" s="199" t="s">
        <v>10266</v>
      </c>
      <c r="AH51" s="199" t="s">
        <v>10266</v>
      </c>
      <c r="AI51" s="199" t="s">
        <v>10246</v>
      </c>
      <c r="AJ51" s="199" t="s">
        <v>10246</v>
      </c>
      <c r="AK51" s="203" t="s">
        <v>10430</v>
      </c>
      <c r="AL51" s="199" t="s">
        <v>10266</v>
      </c>
      <c r="AM51" s="199" t="s">
        <v>10266</v>
      </c>
      <c r="AN51" s="199" t="s">
        <v>10266</v>
      </c>
      <c r="AO51" s="199" t="s">
        <v>10266</v>
      </c>
      <c r="AP51" s="199" t="s">
        <v>10246</v>
      </c>
      <c r="AQ51" s="199" t="s">
        <v>10246</v>
      </c>
      <c r="AR51" s="199" t="s">
        <v>10266</v>
      </c>
      <c r="AS51" s="199" t="s">
        <v>10266</v>
      </c>
      <c r="AT51" s="199" t="s">
        <v>10266</v>
      </c>
      <c r="AU51" s="199" t="s">
        <v>10266</v>
      </c>
      <c r="AV51" s="203" t="s">
        <v>10431</v>
      </c>
      <c r="AW51" s="199" t="s">
        <v>10246</v>
      </c>
      <c r="AX51" s="199" t="s">
        <v>10246</v>
      </c>
      <c r="AY51" s="199" t="s">
        <v>10266</v>
      </c>
      <c r="AZ51" s="199" t="s">
        <v>10266</v>
      </c>
      <c r="BA51" s="199" t="s">
        <v>10266</v>
      </c>
      <c r="BB51" s="199" t="s">
        <v>10266</v>
      </c>
      <c r="BC51" s="202" t="s">
        <v>10432</v>
      </c>
      <c r="BD51" s="199" t="s">
        <v>10433</v>
      </c>
      <c r="BE51" s="199" t="s">
        <v>10246</v>
      </c>
      <c r="BF51" s="205" t="s">
        <v>33</v>
      </c>
      <c r="BG51" s="199" t="s">
        <v>10266</v>
      </c>
      <c r="BH51" s="202" t="s">
        <v>10434</v>
      </c>
      <c r="BI51" s="203" t="s">
        <v>10435</v>
      </c>
      <c r="BJ51" s="203" t="s">
        <v>10436</v>
      </c>
      <c r="BK51" s="199" t="s">
        <v>10433</v>
      </c>
    </row>
    <row r="52" s="192" customFormat="1" customHeight="1" spans="1:63">
      <c r="A52" s="199" t="s">
        <v>1047</v>
      </c>
      <c r="B52" s="199" t="s">
        <v>962</v>
      </c>
      <c r="C52" s="199" t="s">
        <v>963</v>
      </c>
      <c r="D52" s="199">
        <v>22</v>
      </c>
      <c r="E52" s="199">
        <v>9</v>
      </c>
      <c r="F52" s="199" t="s">
        <v>10437</v>
      </c>
      <c r="G52" s="199">
        <v>20</v>
      </c>
      <c r="H52" s="199" t="s">
        <v>10438</v>
      </c>
      <c r="I52" s="199">
        <v>0</v>
      </c>
      <c r="J52" s="199" t="s">
        <v>10243</v>
      </c>
      <c r="K52" s="199">
        <v>0</v>
      </c>
      <c r="L52" s="199">
        <v>19</v>
      </c>
      <c r="M52" s="199" t="s">
        <v>10439</v>
      </c>
      <c r="N52" s="199">
        <v>0</v>
      </c>
      <c r="O52" s="199">
        <v>1</v>
      </c>
      <c r="P52" s="199">
        <v>2</v>
      </c>
      <c r="Q52" s="199"/>
      <c r="R52" s="199"/>
      <c r="S52" s="199">
        <v>13</v>
      </c>
      <c r="T52" s="199"/>
      <c r="U52" s="199"/>
      <c r="V52" s="199"/>
      <c r="W52" s="199"/>
      <c r="X52" s="199"/>
      <c r="Y52" s="199"/>
      <c r="Z52" s="199"/>
      <c r="AA52" s="199"/>
      <c r="AB52" s="199"/>
      <c r="AC52" s="199"/>
      <c r="AD52" s="199" t="s">
        <v>10243</v>
      </c>
      <c r="AE52" s="199" t="s">
        <v>10243</v>
      </c>
      <c r="AF52" s="199" t="s">
        <v>10243</v>
      </c>
      <c r="AG52" s="203" t="s">
        <v>10440</v>
      </c>
      <c r="AH52" s="203" t="s">
        <v>10441</v>
      </c>
      <c r="AI52" s="202" t="s">
        <v>10442</v>
      </c>
      <c r="AJ52" s="199" t="s">
        <v>10246</v>
      </c>
      <c r="AK52" s="203" t="s">
        <v>10443</v>
      </c>
      <c r="AL52" s="203" t="s">
        <v>10444</v>
      </c>
      <c r="AM52" s="203" t="s">
        <v>10445</v>
      </c>
      <c r="AN52" s="203" t="s">
        <v>10446</v>
      </c>
      <c r="AO52" s="203" t="s">
        <v>10447</v>
      </c>
      <c r="AP52" s="199" t="s">
        <v>10246</v>
      </c>
      <c r="AQ52" s="199" t="s">
        <v>10246</v>
      </c>
      <c r="AR52" s="203" t="s">
        <v>10448</v>
      </c>
      <c r="AS52" s="202" t="s">
        <v>10449</v>
      </c>
      <c r="AT52" s="203" t="s">
        <v>10450</v>
      </c>
      <c r="AU52" s="203" t="s">
        <v>10451</v>
      </c>
      <c r="AV52" s="205" t="s">
        <v>33</v>
      </c>
      <c r="AW52" s="199" t="s">
        <v>10246</v>
      </c>
      <c r="AX52" s="199" t="s">
        <v>10433</v>
      </c>
      <c r="AY52" s="203" t="s">
        <v>10452</v>
      </c>
      <c r="AZ52" s="203" t="s">
        <v>10453</v>
      </c>
      <c r="BA52" s="203" t="s">
        <v>10454</v>
      </c>
      <c r="BB52" s="203" t="s">
        <v>10455</v>
      </c>
      <c r="BC52" s="202" t="s">
        <v>10456</v>
      </c>
      <c r="BD52" s="199" t="s">
        <v>10246</v>
      </c>
      <c r="BE52" s="199" t="s">
        <v>10246</v>
      </c>
      <c r="BF52" s="203" t="s">
        <v>10457</v>
      </c>
      <c r="BG52" s="203" t="s">
        <v>10458</v>
      </c>
      <c r="BH52" s="203" t="s">
        <v>10459</v>
      </c>
      <c r="BI52" s="203" t="s">
        <v>10460</v>
      </c>
      <c r="BJ52" s="203" t="s">
        <v>10461</v>
      </c>
      <c r="BK52" s="199" t="s">
        <v>10246</v>
      </c>
    </row>
    <row r="53" s="192" customFormat="1" customHeight="1" spans="1:63">
      <c r="A53" s="199" t="s">
        <v>1025</v>
      </c>
      <c r="B53" s="199" t="s">
        <v>962</v>
      </c>
      <c r="C53" s="199" t="s">
        <v>963</v>
      </c>
      <c r="D53" s="199">
        <v>22</v>
      </c>
      <c r="E53" s="199">
        <v>9</v>
      </c>
      <c r="F53" s="199" t="s">
        <v>10462</v>
      </c>
      <c r="G53" s="199">
        <v>13</v>
      </c>
      <c r="H53" s="199" t="s">
        <v>10463</v>
      </c>
      <c r="I53" s="199">
        <v>0</v>
      </c>
      <c r="J53" s="199" t="s">
        <v>10243</v>
      </c>
      <c r="K53" s="199">
        <v>0</v>
      </c>
      <c r="L53" s="199">
        <v>11</v>
      </c>
      <c r="M53" s="199" t="s">
        <v>10464</v>
      </c>
      <c r="N53" s="199">
        <v>0</v>
      </c>
      <c r="O53" s="199">
        <v>1</v>
      </c>
      <c r="P53" s="199">
        <v>9</v>
      </c>
      <c r="Q53" s="199"/>
      <c r="R53" s="199"/>
      <c r="S53" s="199">
        <v>9</v>
      </c>
      <c r="T53" s="199"/>
      <c r="U53" s="199"/>
      <c r="V53" s="199"/>
      <c r="W53" s="199"/>
      <c r="X53" s="199"/>
      <c r="Y53" s="199"/>
      <c r="Z53" s="199"/>
      <c r="AA53" s="199"/>
      <c r="AB53" s="199"/>
      <c r="AC53" s="199"/>
      <c r="AD53" s="199" t="s">
        <v>10243</v>
      </c>
      <c r="AE53" s="199" t="s">
        <v>10243</v>
      </c>
      <c r="AF53" s="199" t="s">
        <v>10243</v>
      </c>
      <c r="AG53" s="205" t="s">
        <v>33</v>
      </c>
      <c r="AH53" s="203" t="s">
        <v>10465</v>
      </c>
      <c r="AI53" s="199" t="s">
        <v>10433</v>
      </c>
      <c r="AJ53" s="199" t="s">
        <v>10433</v>
      </c>
      <c r="AK53" s="203" t="s">
        <v>10466</v>
      </c>
      <c r="AL53" s="203" t="s">
        <v>10467</v>
      </c>
      <c r="AM53" s="205" t="s">
        <v>33</v>
      </c>
      <c r="AN53" s="205" t="s">
        <v>33</v>
      </c>
      <c r="AO53" s="203" t="s">
        <v>10468</v>
      </c>
      <c r="AP53" s="199" t="s">
        <v>10433</v>
      </c>
      <c r="AQ53" s="199" t="s">
        <v>10433</v>
      </c>
      <c r="AR53" s="203" t="s">
        <v>10469</v>
      </c>
      <c r="AS53" s="203" t="s">
        <v>10470</v>
      </c>
      <c r="AT53" s="205" t="s">
        <v>33</v>
      </c>
      <c r="AU53" s="203" t="s">
        <v>10471</v>
      </c>
      <c r="AV53" s="205" t="s">
        <v>33</v>
      </c>
      <c r="AW53" s="199" t="s">
        <v>10433</v>
      </c>
      <c r="AX53" s="199" t="s">
        <v>10433</v>
      </c>
      <c r="AY53" s="203" t="s">
        <v>10472</v>
      </c>
      <c r="AZ53" s="203" t="s">
        <v>10473</v>
      </c>
      <c r="BA53" s="205" t="s">
        <v>33</v>
      </c>
      <c r="BB53" s="205" t="s">
        <v>33</v>
      </c>
      <c r="BC53" s="202" t="s">
        <v>10474</v>
      </c>
      <c r="BD53" s="202" t="s">
        <v>10475</v>
      </c>
      <c r="BE53" s="199" t="s">
        <v>10433</v>
      </c>
      <c r="BF53" s="203" t="s">
        <v>10476</v>
      </c>
      <c r="BG53" s="203" t="s">
        <v>10477</v>
      </c>
      <c r="BH53" s="205" t="s">
        <v>33</v>
      </c>
      <c r="BI53" s="205" t="s">
        <v>33</v>
      </c>
      <c r="BJ53" s="203" t="s">
        <v>10478</v>
      </c>
      <c r="BK53" s="199" t="s">
        <v>10433</v>
      </c>
    </row>
    <row r="54" s="192" customFormat="1" customHeight="1" spans="1:63">
      <c r="A54" s="199" t="s">
        <v>1003</v>
      </c>
      <c r="B54" s="199" t="s">
        <v>962</v>
      </c>
      <c r="C54" s="199" t="s">
        <v>963</v>
      </c>
      <c r="D54" s="199">
        <v>22</v>
      </c>
      <c r="E54" s="199">
        <v>9</v>
      </c>
      <c r="F54" s="199" t="s">
        <v>10479</v>
      </c>
      <c r="G54" s="199">
        <v>1</v>
      </c>
      <c r="H54" s="199" t="s">
        <v>10480</v>
      </c>
      <c r="I54" s="199">
        <v>0</v>
      </c>
      <c r="J54" s="199" t="s">
        <v>10243</v>
      </c>
      <c r="K54" s="199">
        <v>0</v>
      </c>
      <c r="L54" s="199">
        <v>0</v>
      </c>
      <c r="M54" s="199" t="s">
        <v>10243</v>
      </c>
      <c r="N54" s="199">
        <v>0</v>
      </c>
      <c r="O54" s="199">
        <v>0</v>
      </c>
      <c r="P54" s="199">
        <v>0</v>
      </c>
      <c r="Q54" s="199"/>
      <c r="R54" s="199"/>
      <c r="S54" s="199">
        <v>8</v>
      </c>
      <c r="T54" s="199"/>
      <c r="U54" s="199"/>
      <c r="V54" s="199"/>
      <c r="W54" s="199"/>
      <c r="X54" s="199"/>
      <c r="Y54" s="199"/>
      <c r="Z54" s="199"/>
      <c r="AA54" s="199"/>
      <c r="AB54" s="199"/>
      <c r="AC54" s="199"/>
      <c r="AD54" s="199" t="s">
        <v>10243</v>
      </c>
      <c r="AE54" s="199" t="s">
        <v>10243</v>
      </c>
      <c r="AF54" s="199" t="s">
        <v>10243</v>
      </c>
      <c r="AG54" s="199" t="s">
        <v>10266</v>
      </c>
      <c r="AH54" s="199" t="s">
        <v>10266</v>
      </c>
      <c r="AI54" s="199" t="s">
        <v>10246</v>
      </c>
      <c r="AJ54" s="199" t="s">
        <v>10246</v>
      </c>
      <c r="AK54" s="199" t="s">
        <v>10266</v>
      </c>
      <c r="AL54" s="199" t="s">
        <v>10266</v>
      </c>
      <c r="AM54" s="199" t="s">
        <v>10266</v>
      </c>
      <c r="AN54" s="203" t="s">
        <v>10374</v>
      </c>
      <c r="AO54" s="199" t="s">
        <v>10266</v>
      </c>
      <c r="AP54" s="199" t="s">
        <v>10246</v>
      </c>
      <c r="AQ54" s="199" t="s">
        <v>10246</v>
      </c>
      <c r="AR54" s="199" t="s">
        <v>10266</v>
      </c>
      <c r="AS54" s="199" t="s">
        <v>10266</v>
      </c>
      <c r="AT54" s="199" t="s">
        <v>10266</v>
      </c>
      <c r="AU54" s="199" t="s">
        <v>10266</v>
      </c>
      <c r="AV54" s="199" t="s">
        <v>10266</v>
      </c>
      <c r="AW54" s="199" t="s">
        <v>10246</v>
      </c>
      <c r="AX54" s="199" t="s">
        <v>10246</v>
      </c>
      <c r="AY54" s="199" t="s">
        <v>10266</v>
      </c>
      <c r="AZ54" s="199" t="s">
        <v>10266</v>
      </c>
      <c r="BA54" s="199" t="s">
        <v>10266</v>
      </c>
      <c r="BB54" s="202" t="s">
        <v>10481</v>
      </c>
      <c r="BC54" s="199" t="s">
        <v>10266</v>
      </c>
      <c r="BD54" s="199" t="s">
        <v>10246</v>
      </c>
      <c r="BE54" s="199" t="s">
        <v>10246</v>
      </c>
      <c r="BF54" s="199" t="s">
        <v>10266</v>
      </c>
      <c r="BG54" s="199" t="s">
        <v>10266</v>
      </c>
      <c r="BH54" s="199" t="s">
        <v>10266</v>
      </c>
      <c r="BI54" s="199" t="s">
        <v>10266</v>
      </c>
      <c r="BJ54" s="199" t="s">
        <v>10266</v>
      </c>
      <c r="BK54" s="199" t="s">
        <v>10246</v>
      </c>
    </row>
    <row r="55" s="192" customFormat="1" customHeight="1" spans="1:63">
      <c r="A55" s="199" t="s">
        <v>983</v>
      </c>
      <c r="B55" s="199" t="s">
        <v>962</v>
      </c>
      <c r="C55" s="199" t="s">
        <v>963</v>
      </c>
      <c r="D55" s="199">
        <v>21</v>
      </c>
      <c r="E55" s="199">
        <v>9</v>
      </c>
      <c r="F55" s="199" t="s">
        <v>10482</v>
      </c>
      <c r="G55" s="199">
        <v>13</v>
      </c>
      <c r="H55" s="199" t="s">
        <v>10483</v>
      </c>
      <c r="I55" s="199">
        <v>0</v>
      </c>
      <c r="J55" s="199" t="s">
        <v>10243</v>
      </c>
      <c r="K55" s="199">
        <v>0</v>
      </c>
      <c r="L55" s="199">
        <v>13</v>
      </c>
      <c r="M55" s="199" t="s">
        <v>10484</v>
      </c>
      <c r="N55" s="199">
        <v>0</v>
      </c>
      <c r="O55" s="199">
        <v>0</v>
      </c>
      <c r="P55" s="199">
        <v>9</v>
      </c>
      <c r="Q55" s="199"/>
      <c r="R55" s="199"/>
      <c r="S55" s="199"/>
      <c r="T55" s="199"/>
      <c r="U55" s="199"/>
      <c r="V55" s="199"/>
      <c r="W55" s="199"/>
      <c r="X55" s="199"/>
      <c r="Y55" s="199"/>
      <c r="Z55" s="199"/>
      <c r="AA55" s="199"/>
      <c r="AB55" s="199"/>
      <c r="AC55" s="199"/>
      <c r="AD55" s="199" t="s">
        <v>10243</v>
      </c>
      <c r="AE55" s="199" t="s">
        <v>10243</v>
      </c>
      <c r="AF55" s="199" t="s">
        <v>10243</v>
      </c>
      <c r="AG55" s="203" t="s">
        <v>10485</v>
      </c>
      <c r="AH55" s="203" t="s">
        <v>10486</v>
      </c>
      <c r="AI55" s="199" t="s">
        <v>10433</v>
      </c>
      <c r="AJ55" s="199" t="s">
        <v>10433</v>
      </c>
      <c r="AK55" s="205" t="s">
        <v>33</v>
      </c>
      <c r="AL55" s="205" t="s">
        <v>33</v>
      </c>
      <c r="AM55" s="203" t="s">
        <v>10487</v>
      </c>
      <c r="AN55" s="203" t="s">
        <v>10488</v>
      </c>
      <c r="AO55" s="203" t="s">
        <v>10489</v>
      </c>
      <c r="AP55" s="199" t="s">
        <v>10433</v>
      </c>
      <c r="AQ55" s="199" t="s">
        <v>10433</v>
      </c>
      <c r="AR55" s="205" t="s">
        <v>33</v>
      </c>
      <c r="AS55" s="205" t="s">
        <v>33</v>
      </c>
      <c r="AT55" s="203" t="s">
        <v>10490</v>
      </c>
      <c r="AU55" s="203" t="s">
        <v>10491</v>
      </c>
      <c r="AV55" s="203" t="s">
        <v>10492</v>
      </c>
      <c r="AW55" s="199" t="s">
        <v>10433</v>
      </c>
      <c r="AX55" s="199" t="s">
        <v>10433</v>
      </c>
      <c r="AY55" s="205" t="s">
        <v>33</v>
      </c>
      <c r="AZ55" s="205" t="s">
        <v>33</v>
      </c>
      <c r="BA55" s="203" t="s">
        <v>10493</v>
      </c>
      <c r="BB55" s="203" t="s">
        <v>10455</v>
      </c>
      <c r="BC55" s="203" t="s">
        <v>10494</v>
      </c>
      <c r="BD55" s="199" t="s">
        <v>10433</v>
      </c>
      <c r="BE55" s="199" t="s">
        <v>10433</v>
      </c>
      <c r="BF55" s="205" t="s">
        <v>33</v>
      </c>
      <c r="BG55" s="205" t="s">
        <v>33</v>
      </c>
      <c r="BH55" s="205" t="s">
        <v>33</v>
      </c>
      <c r="BI55" s="203" t="s">
        <v>10495</v>
      </c>
      <c r="BJ55" s="203" t="s">
        <v>10496</v>
      </c>
      <c r="BK55" s="199" t="s">
        <v>10246</v>
      </c>
    </row>
    <row r="56" s="192" customFormat="1" customHeight="1" spans="1:63">
      <c r="A56" s="199" t="s">
        <v>961</v>
      </c>
      <c r="B56" s="199" t="s">
        <v>962</v>
      </c>
      <c r="C56" s="199" t="s">
        <v>963</v>
      </c>
      <c r="D56" s="199">
        <v>19</v>
      </c>
      <c r="E56" s="199">
        <v>9</v>
      </c>
      <c r="F56" s="199" t="s">
        <v>10497</v>
      </c>
      <c r="G56" s="199">
        <v>16</v>
      </c>
      <c r="H56" s="199" t="s">
        <v>10498</v>
      </c>
      <c r="I56" s="199">
        <v>0</v>
      </c>
      <c r="J56" s="199" t="s">
        <v>10243</v>
      </c>
      <c r="K56" s="199">
        <v>0</v>
      </c>
      <c r="L56" s="199">
        <v>15</v>
      </c>
      <c r="M56" s="199" t="s">
        <v>10499</v>
      </c>
      <c r="N56" s="199">
        <v>0</v>
      </c>
      <c r="O56" s="199">
        <v>1</v>
      </c>
      <c r="P56" s="199">
        <v>6</v>
      </c>
      <c r="Q56" s="199"/>
      <c r="R56" s="199"/>
      <c r="S56" s="199">
        <v>13.5</v>
      </c>
      <c r="T56" s="199"/>
      <c r="U56" s="199"/>
      <c r="V56" s="199"/>
      <c r="W56" s="199"/>
      <c r="X56" s="199"/>
      <c r="Y56" s="199"/>
      <c r="Z56" s="199"/>
      <c r="AA56" s="199"/>
      <c r="AB56" s="199"/>
      <c r="AC56" s="199"/>
      <c r="AD56" s="199" t="s">
        <v>10243</v>
      </c>
      <c r="AE56" s="199" t="s">
        <v>10243</v>
      </c>
      <c r="AF56" s="199" t="s">
        <v>10243</v>
      </c>
      <c r="AG56" s="203" t="s">
        <v>10485</v>
      </c>
      <c r="AH56" s="205" t="s">
        <v>33</v>
      </c>
      <c r="AI56" s="199" t="s">
        <v>10246</v>
      </c>
      <c r="AJ56" s="199" t="s">
        <v>10246</v>
      </c>
      <c r="AK56" s="203" t="s">
        <v>10455</v>
      </c>
      <c r="AL56" s="203" t="s">
        <v>10500</v>
      </c>
      <c r="AM56" s="203" t="s">
        <v>10501</v>
      </c>
      <c r="AN56" s="203" t="s">
        <v>10502</v>
      </c>
      <c r="AO56" s="205" t="s">
        <v>33</v>
      </c>
      <c r="AP56" s="199" t="s">
        <v>10246</v>
      </c>
      <c r="AQ56" s="199" t="s">
        <v>10433</v>
      </c>
      <c r="AR56" s="203" t="s">
        <v>10503</v>
      </c>
      <c r="AS56" s="203" t="s">
        <v>10504</v>
      </c>
      <c r="AT56" s="202" t="s">
        <v>10505</v>
      </c>
      <c r="AU56" s="205" t="s">
        <v>33</v>
      </c>
      <c r="AV56" s="203" t="s">
        <v>10506</v>
      </c>
      <c r="AW56" s="199" t="s">
        <v>10246</v>
      </c>
      <c r="AX56" s="202" t="s">
        <v>10507</v>
      </c>
      <c r="AY56" s="203" t="s">
        <v>10508</v>
      </c>
      <c r="AZ56" s="203" t="s">
        <v>10509</v>
      </c>
      <c r="BA56" s="203" t="s">
        <v>10510</v>
      </c>
      <c r="BB56" s="202" t="s">
        <v>10511</v>
      </c>
      <c r="BC56" s="205" t="s">
        <v>33</v>
      </c>
      <c r="BD56" s="199" t="s">
        <v>10246</v>
      </c>
      <c r="BE56" s="199" t="s">
        <v>10433</v>
      </c>
      <c r="BF56" s="203" t="s">
        <v>10512</v>
      </c>
      <c r="BG56" s="203" t="s">
        <v>10513</v>
      </c>
      <c r="BH56" s="203" t="s">
        <v>10514</v>
      </c>
      <c r="BI56" s="203" t="s">
        <v>10515</v>
      </c>
      <c r="BJ56" s="205" t="s">
        <v>33</v>
      </c>
      <c r="BK56" s="199" t="s">
        <v>10433</v>
      </c>
    </row>
    <row r="57" s="192" customFormat="1" customHeight="1" spans="1:63">
      <c r="A57" s="199" t="s">
        <v>1184</v>
      </c>
      <c r="B57" s="199" t="s">
        <v>1112</v>
      </c>
      <c r="C57" s="199" t="s">
        <v>963</v>
      </c>
      <c r="D57" s="199">
        <v>20</v>
      </c>
      <c r="E57" s="199">
        <v>9</v>
      </c>
      <c r="F57" s="199" t="s">
        <v>10516</v>
      </c>
      <c r="G57" s="199">
        <v>12</v>
      </c>
      <c r="H57" s="199" t="s">
        <v>10517</v>
      </c>
      <c r="I57" s="199">
        <v>0</v>
      </c>
      <c r="J57" s="199" t="s">
        <v>10243</v>
      </c>
      <c r="K57" s="199">
        <v>0</v>
      </c>
      <c r="L57" s="199">
        <v>11</v>
      </c>
      <c r="M57" s="199" t="s">
        <v>10518</v>
      </c>
      <c r="N57" s="199">
        <v>0</v>
      </c>
      <c r="O57" s="199">
        <v>2</v>
      </c>
      <c r="P57" s="199">
        <v>9</v>
      </c>
      <c r="Q57" s="199"/>
      <c r="R57" s="199"/>
      <c r="S57" s="199">
        <v>4.5</v>
      </c>
      <c r="T57" s="199">
        <v>8</v>
      </c>
      <c r="U57" s="199"/>
      <c r="V57" s="199"/>
      <c r="W57" s="199"/>
      <c r="X57" s="199">
        <v>8</v>
      </c>
      <c r="Y57" s="199"/>
      <c r="Z57" s="199"/>
      <c r="AA57" s="199"/>
      <c r="AB57" s="199"/>
      <c r="AC57" s="199"/>
      <c r="AD57" s="199" t="s">
        <v>10243</v>
      </c>
      <c r="AE57" s="199" t="s">
        <v>10243</v>
      </c>
      <c r="AF57" s="199" t="s">
        <v>10243</v>
      </c>
      <c r="AG57" s="203" t="s">
        <v>10519</v>
      </c>
      <c r="AH57" s="203" t="s">
        <v>10520</v>
      </c>
      <c r="AI57" s="199" t="s">
        <v>10433</v>
      </c>
      <c r="AJ57" s="199" t="s">
        <v>10433</v>
      </c>
      <c r="AK57" s="203" t="s">
        <v>10521</v>
      </c>
      <c r="AL57" s="205" t="s">
        <v>33</v>
      </c>
      <c r="AM57" s="205" t="s">
        <v>33</v>
      </c>
      <c r="AN57" s="203" t="s">
        <v>10522</v>
      </c>
      <c r="AO57" s="203" t="s">
        <v>10523</v>
      </c>
      <c r="AP57" s="199" t="s">
        <v>10433</v>
      </c>
      <c r="AQ57" s="199" t="s">
        <v>10433</v>
      </c>
      <c r="AR57" s="202" t="s">
        <v>10524</v>
      </c>
      <c r="AS57" s="205" t="s">
        <v>33</v>
      </c>
      <c r="AT57" s="205" t="s">
        <v>33</v>
      </c>
      <c r="AU57" s="203" t="s">
        <v>10525</v>
      </c>
      <c r="AV57" s="203" t="s">
        <v>10406</v>
      </c>
      <c r="AW57" s="199" t="s">
        <v>10433</v>
      </c>
      <c r="AX57" s="199" t="s">
        <v>10433</v>
      </c>
      <c r="AY57" s="203" t="s">
        <v>10526</v>
      </c>
      <c r="AZ57" s="205" t="s">
        <v>33</v>
      </c>
      <c r="BA57" s="205" t="s">
        <v>33</v>
      </c>
      <c r="BB57" s="205" t="s">
        <v>33</v>
      </c>
      <c r="BC57" s="202" t="s">
        <v>10527</v>
      </c>
      <c r="BD57" s="202" t="s">
        <v>10528</v>
      </c>
      <c r="BE57" s="199" t="s">
        <v>10433</v>
      </c>
      <c r="BF57" s="203" t="s">
        <v>10529</v>
      </c>
      <c r="BG57" s="205" t="s">
        <v>33</v>
      </c>
      <c r="BH57" s="205" t="s">
        <v>33</v>
      </c>
      <c r="BI57" s="203" t="s">
        <v>10530</v>
      </c>
      <c r="BJ57" s="203" t="s">
        <v>10531</v>
      </c>
      <c r="BK57" s="199" t="s">
        <v>10433</v>
      </c>
    </row>
    <row r="58" s="192" customFormat="1" customHeight="1" spans="1:63">
      <c r="A58" s="199" t="s">
        <v>1171</v>
      </c>
      <c r="B58" s="199" t="s">
        <v>1112</v>
      </c>
      <c r="C58" s="199" t="s">
        <v>963</v>
      </c>
      <c r="D58" s="199">
        <v>22</v>
      </c>
      <c r="E58" s="199">
        <v>9</v>
      </c>
      <c r="F58" s="199" t="s">
        <v>10532</v>
      </c>
      <c r="G58" s="199">
        <v>0</v>
      </c>
      <c r="H58" s="199" t="s">
        <v>10243</v>
      </c>
      <c r="I58" s="199">
        <v>0</v>
      </c>
      <c r="J58" s="199" t="s">
        <v>10243</v>
      </c>
      <c r="K58" s="199">
        <v>0</v>
      </c>
      <c r="L58" s="199">
        <v>0</v>
      </c>
      <c r="M58" s="199" t="s">
        <v>10243</v>
      </c>
      <c r="N58" s="199">
        <v>0</v>
      </c>
      <c r="O58" s="199">
        <v>0</v>
      </c>
      <c r="P58" s="199">
        <v>0</v>
      </c>
      <c r="Q58" s="199"/>
      <c r="R58" s="199"/>
      <c r="S58" s="199"/>
      <c r="T58" s="199"/>
      <c r="U58" s="199"/>
      <c r="V58" s="199"/>
      <c r="W58" s="199"/>
      <c r="X58" s="199"/>
      <c r="Y58" s="199"/>
      <c r="Z58" s="199"/>
      <c r="AA58" s="199"/>
      <c r="AB58" s="199"/>
      <c r="AC58" s="199"/>
      <c r="AD58" s="199" t="s">
        <v>10243</v>
      </c>
      <c r="AE58" s="199" t="s">
        <v>10243</v>
      </c>
      <c r="AF58" s="199" t="s">
        <v>10243</v>
      </c>
      <c r="AG58" s="199" t="s">
        <v>10266</v>
      </c>
      <c r="AH58" s="199" t="s">
        <v>10266</v>
      </c>
      <c r="AI58" s="199" t="s">
        <v>10246</v>
      </c>
      <c r="AJ58" s="199" t="s">
        <v>10246</v>
      </c>
      <c r="AK58" s="199" t="s">
        <v>10266</v>
      </c>
      <c r="AL58" s="199" t="s">
        <v>10266</v>
      </c>
      <c r="AM58" s="199" t="s">
        <v>10266</v>
      </c>
      <c r="AN58" s="199" t="s">
        <v>10266</v>
      </c>
      <c r="AO58" s="199" t="s">
        <v>10266</v>
      </c>
      <c r="AP58" s="199" t="s">
        <v>10246</v>
      </c>
      <c r="AQ58" s="199" t="s">
        <v>10246</v>
      </c>
      <c r="AR58" s="199" t="s">
        <v>10266</v>
      </c>
      <c r="AS58" s="199" t="s">
        <v>10266</v>
      </c>
      <c r="AT58" s="199" t="s">
        <v>10266</v>
      </c>
      <c r="AU58" s="199" t="s">
        <v>10266</v>
      </c>
      <c r="AV58" s="199" t="s">
        <v>10266</v>
      </c>
      <c r="AW58" s="199" t="s">
        <v>10246</v>
      </c>
      <c r="AX58" s="199" t="s">
        <v>10246</v>
      </c>
      <c r="AY58" s="199" t="s">
        <v>10266</v>
      </c>
      <c r="AZ58" s="199" t="s">
        <v>10266</v>
      </c>
      <c r="BA58" s="199" t="s">
        <v>10266</v>
      </c>
      <c r="BB58" s="199" t="s">
        <v>10266</v>
      </c>
      <c r="BC58" s="199" t="s">
        <v>10266</v>
      </c>
      <c r="BD58" s="199" t="s">
        <v>10246</v>
      </c>
      <c r="BE58" s="199" t="s">
        <v>10246</v>
      </c>
      <c r="BF58" s="199" t="s">
        <v>10266</v>
      </c>
      <c r="BG58" s="199" t="s">
        <v>10266</v>
      </c>
      <c r="BH58" s="199" t="s">
        <v>10266</v>
      </c>
      <c r="BI58" s="199" t="s">
        <v>10266</v>
      </c>
      <c r="BJ58" s="199" t="s">
        <v>10266</v>
      </c>
      <c r="BK58" s="199" t="s">
        <v>10246</v>
      </c>
    </row>
    <row r="59" s="192" customFormat="1" customHeight="1" spans="1:63">
      <c r="A59" s="199" t="s">
        <v>1153</v>
      </c>
      <c r="B59" s="199" t="s">
        <v>1112</v>
      </c>
      <c r="C59" s="199" t="s">
        <v>963</v>
      </c>
      <c r="D59" s="199">
        <v>22</v>
      </c>
      <c r="E59" s="199">
        <v>9</v>
      </c>
      <c r="F59" s="199" t="s">
        <v>10533</v>
      </c>
      <c r="G59" s="199">
        <v>17</v>
      </c>
      <c r="H59" s="199" t="s">
        <v>10534</v>
      </c>
      <c r="I59" s="199">
        <v>0</v>
      </c>
      <c r="J59" s="199" t="s">
        <v>10243</v>
      </c>
      <c r="K59" s="199">
        <v>0</v>
      </c>
      <c r="L59" s="199">
        <v>17</v>
      </c>
      <c r="M59" s="199" t="s">
        <v>10535</v>
      </c>
      <c r="N59" s="199">
        <v>0</v>
      </c>
      <c r="O59" s="199">
        <v>0</v>
      </c>
      <c r="P59" s="199">
        <v>5</v>
      </c>
      <c r="Q59" s="199"/>
      <c r="R59" s="199"/>
      <c r="S59" s="199"/>
      <c r="T59" s="199"/>
      <c r="U59" s="199"/>
      <c r="V59" s="199"/>
      <c r="W59" s="199"/>
      <c r="X59" s="199"/>
      <c r="Y59" s="199"/>
      <c r="Z59" s="199"/>
      <c r="AA59" s="199"/>
      <c r="AB59" s="199"/>
      <c r="AC59" s="199"/>
      <c r="AD59" s="199" t="s">
        <v>10243</v>
      </c>
      <c r="AE59" s="199" t="s">
        <v>10243</v>
      </c>
      <c r="AF59" s="199" t="s">
        <v>10243</v>
      </c>
      <c r="AG59" s="203" t="s">
        <v>10515</v>
      </c>
      <c r="AH59" s="203" t="s">
        <v>10536</v>
      </c>
      <c r="AI59" s="199" t="s">
        <v>10433</v>
      </c>
      <c r="AJ59" s="199" t="s">
        <v>10433</v>
      </c>
      <c r="AK59" s="205" t="s">
        <v>33</v>
      </c>
      <c r="AL59" s="205" t="s">
        <v>33</v>
      </c>
      <c r="AM59" s="203" t="s">
        <v>10487</v>
      </c>
      <c r="AN59" s="203" t="s">
        <v>10537</v>
      </c>
      <c r="AO59" s="203" t="s">
        <v>10538</v>
      </c>
      <c r="AP59" s="199" t="s">
        <v>10433</v>
      </c>
      <c r="AQ59" s="199" t="s">
        <v>10246</v>
      </c>
      <c r="AR59" s="205" t="s">
        <v>33</v>
      </c>
      <c r="AS59" s="203" t="s">
        <v>10539</v>
      </c>
      <c r="AT59" s="203" t="s">
        <v>10472</v>
      </c>
      <c r="AU59" s="203" t="s">
        <v>10536</v>
      </c>
      <c r="AV59" s="203" t="s">
        <v>10540</v>
      </c>
      <c r="AW59" s="199" t="s">
        <v>10433</v>
      </c>
      <c r="AX59" s="199" t="s">
        <v>10246</v>
      </c>
      <c r="AY59" s="205" t="s">
        <v>33</v>
      </c>
      <c r="AZ59" s="203" t="s">
        <v>10541</v>
      </c>
      <c r="BA59" s="203" t="s">
        <v>10542</v>
      </c>
      <c r="BB59" s="203" t="s">
        <v>10543</v>
      </c>
      <c r="BC59" s="203" t="s">
        <v>10544</v>
      </c>
      <c r="BD59" s="199" t="s">
        <v>10433</v>
      </c>
      <c r="BE59" s="199" t="s">
        <v>10246</v>
      </c>
      <c r="BF59" s="205" t="s">
        <v>33</v>
      </c>
      <c r="BG59" s="203" t="s">
        <v>10496</v>
      </c>
      <c r="BH59" s="203" t="s">
        <v>10545</v>
      </c>
      <c r="BI59" s="203" t="s">
        <v>10546</v>
      </c>
      <c r="BJ59" s="203" t="s">
        <v>10547</v>
      </c>
      <c r="BK59" s="199" t="s">
        <v>10246</v>
      </c>
    </row>
    <row r="60" s="192" customFormat="1" customHeight="1" spans="1:63">
      <c r="A60" s="199" t="s">
        <v>1134</v>
      </c>
      <c r="B60" s="199" t="s">
        <v>1112</v>
      </c>
      <c r="C60" s="199" t="s">
        <v>1069</v>
      </c>
      <c r="D60" s="199">
        <v>22</v>
      </c>
      <c r="E60" s="199">
        <v>9</v>
      </c>
      <c r="F60" s="199" t="s">
        <v>10548</v>
      </c>
      <c r="G60" s="199">
        <v>2</v>
      </c>
      <c r="H60" s="199" t="s">
        <v>10549</v>
      </c>
      <c r="I60" s="199">
        <v>0</v>
      </c>
      <c r="J60" s="199" t="s">
        <v>10243</v>
      </c>
      <c r="K60" s="199">
        <v>0</v>
      </c>
      <c r="L60" s="199">
        <v>1</v>
      </c>
      <c r="M60" s="199" t="s">
        <v>10550</v>
      </c>
      <c r="N60" s="199">
        <v>1</v>
      </c>
      <c r="O60" s="199">
        <v>0</v>
      </c>
      <c r="P60" s="199">
        <v>0</v>
      </c>
      <c r="Q60" s="199"/>
      <c r="R60" s="199"/>
      <c r="S60" s="199">
        <v>17.1</v>
      </c>
      <c r="T60" s="199"/>
      <c r="U60" s="199"/>
      <c r="V60" s="199"/>
      <c r="W60" s="199"/>
      <c r="X60" s="199"/>
      <c r="Y60" s="199"/>
      <c r="Z60" s="199"/>
      <c r="AA60" s="199"/>
      <c r="AB60" s="199"/>
      <c r="AC60" s="199"/>
      <c r="AD60" s="199" t="s">
        <v>10243</v>
      </c>
      <c r="AE60" s="199" t="s">
        <v>10243</v>
      </c>
      <c r="AF60" s="199" t="s">
        <v>10243</v>
      </c>
      <c r="AG60" s="199" t="s">
        <v>10266</v>
      </c>
      <c r="AH60" s="199" t="s">
        <v>10266</v>
      </c>
      <c r="AI60" s="199" t="s">
        <v>10246</v>
      </c>
      <c r="AJ60" s="199" t="s">
        <v>10246</v>
      </c>
      <c r="AK60" s="202" t="s">
        <v>10551</v>
      </c>
      <c r="AL60" s="199" t="s">
        <v>10266</v>
      </c>
      <c r="AM60" s="199" t="s">
        <v>10266</v>
      </c>
      <c r="AN60" s="199" t="s">
        <v>10266</v>
      </c>
      <c r="AO60" s="199" t="s">
        <v>10266</v>
      </c>
      <c r="AP60" s="199" t="s">
        <v>10246</v>
      </c>
      <c r="AQ60" s="199" t="s">
        <v>10246</v>
      </c>
      <c r="AR60" s="199" t="s">
        <v>10266</v>
      </c>
      <c r="AS60" s="199" t="s">
        <v>10266</v>
      </c>
      <c r="AT60" s="199" t="s">
        <v>10266</v>
      </c>
      <c r="AU60" s="199" t="s">
        <v>10266</v>
      </c>
      <c r="AV60" s="199" t="s">
        <v>10266</v>
      </c>
      <c r="AW60" s="199" t="s">
        <v>10246</v>
      </c>
      <c r="AX60" s="199" t="s">
        <v>10246</v>
      </c>
      <c r="AY60" s="199" t="s">
        <v>10266</v>
      </c>
      <c r="AZ60" s="199" t="s">
        <v>10266</v>
      </c>
      <c r="BA60" s="199" t="s">
        <v>10266</v>
      </c>
      <c r="BB60" s="203" t="s">
        <v>10552</v>
      </c>
      <c r="BC60" s="203" t="s">
        <v>10553</v>
      </c>
      <c r="BD60" s="199" t="s">
        <v>10246</v>
      </c>
      <c r="BE60" s="199" t="s">
        <v>10246</v>
      </c>
      <c r="BF60" s="202" t="s">
        <v>10554</v>
      </c>
      <c r="BG60" s="199" t="s">
        <v>10266</v>
      </c>
      <c r="BH60" s="199" t="s">
        <v>10266</v>
      </c>
      <c r="BI60" s="199" t="s">
        <v>10266</v>
      </c>
      <c r="BJ60" s="199" t="s">
        <v>10266</v>
      </c>
      <c r="BK60" s="199" t="s">
        <v>10246</v>
      </c>
    </row>
    <row r="61" s="192" customFormat="1" customHeight="1" spans="1:63">
      <c r="A61" s="199" t="s">
        <v>1113</v>
      </c>
      <c r="B61" s="199" t="s">
        <v>1112</v>
      </c>
      <c r="C61" s="199" t="s">
        <v>963</v>
      </c>
      <c r="D61" s="199">
        <v>22</v>
      </c>
      <c r="E61" s="199">
        <v>9</v>
      </c>
      <c r="F61" s="199" t="s">
        <v>10555</v>
      </c>
      <c r="G61" s="199">
        <v>12</v>
      </c>
      <c r="H61" s="199" t="s">
        <v>10556</v>
      </c>
      <c r="I61" s="199">
        <v>0</v>
      </c>
      <c r="J61" s="199" t="s">
        <v>10243</v>
      </c>
      <c r="K61" s="199">
        <v>0</v>
      </c>
      <c r="L61" s="199">
        <v>12</v>
      </c>
      <c r="M61" s="199" t="s">
        <v>10557</v>
      </c>
      <c r="N61" s="199">
        <v>0</v>
      </c>
      <c r="O61" s="199">
        <v>0</v>
      </c>
      <c r="P61" s="199">
        <v>9</v>
      </c>
      <c r="Q61" s="199"/>
      <c r="R61" s="199"/>
      <c r="S61" s="199"/>
      <c r="T61" s="199"/>
      <c r="U61" s="199"/>
      <c r="V61" s="199"/>
      <c r="W61" s="199"/>
      <c r="X61" s="199"/>
      <c r="Y61" s="199"/>
      <c r="Z61" s="199"/>
      <c r="AA61" s="199"/>
      <c r="AB61" s="199"/>
      <c r="AC61" s="199"/>
      <c r="AD61" s="199" t="s">
        <v>10243</v>
      </c>
      <c r="AE61" s="199" t="s">
        <v>10243</v>
      </c>
      <c r="AF61" s="199" t="s">
        <v>10243</v>
      </c>
      <c r="AG61" s="199" t="s">
        <v>10266</v>
      </c>
      <c r="AH61" s="205" t="s">
        <v>33</v>
      </c>
      <c r="AI61" s="199" t="s">
        <v>10433</v>
      </c>
      <c r="AJ61" s="199" t="s">
        <v>10433</v>
      </c>
      <c r="AK61" s="203" t="s">
        <v>10558</v>
      </c>
      <c r="AL61" s="203" t="s">
        <v>10559</v>
      </c>
      <c r="AM61" s="203" t="s">
        <v>10560</v>
      </c>
      <c r="AN61" s="205" t="s">
        <v>33</v>
      </c>
      <c r="AO61" s="205" t="s">
        <v>33</v>
      </c>
      <c r="AP61" s="199" t="s">
        <v>10433</v>
      </c>
      <c r="AQ61" s="199" t="s">
        <v>10433</v>
      </c>
      <c r="AR61" s="203" t="s">
        <v>10561</v>
      </c>
      <c r="AS61" s="203" t="s">
        <v>10562</v>
      </c>
      <c r="AT61" s="203" t="s">
        <v>10563</v>
      </c>
      <c r="AU61" s="205" t="s">
        <v>33</v>
      </c>
      <c r="AV61" s="205" t="s">
        <v>33</v>
      </c>
      <c r="AW61" s="199" t="s">
        <v>10433</v>
      </c>
      <c r="AX61" s="199" t="s">
        <v>10433</v>
      </c>
      <c r="AY61" s="203" t="s">
        <v>10564</v>
      </c>
      <c r="AZ61" s="203" t="s">
        <v>10565</v>
      </c>
      <c r="BA61" s="203" t="s">
        <v>10566</v>
      </c>
      <c r="BB61" s="205" t="s">
        <v>33</v>
      </c>
      <c r="BC61" s="205" t="s">
        <v>33</v>
      </c>
      <c r="BD61" s="199" t="s">
        <v>10433</v>
      </c>
      <c r="BE61" s="199" t="s">
        <v>10433</v>
      </c>
      <c r="BF61" s="203" t="s">
        <v>10567</v>
      </c>
      <c r="BG61" s="203" t="s">
        <v>10568</v>
      </c>
      <c r="BH61" s="203" t="s">
        <v>10569</v>
      </c>
      <c r="BI61" s="205" t="s">
        <v>33</v>
      </c>
      <c r="BJ61" s="205" t="s">
        <v>33</v>
      </c>
      <c r="BK61" s="199" t="s">
        <v>10433</v>
      </c>
    </row>
    <row r="62" s="192" customFormat="1" customHeight="1" spans="1:63">
      <c r="A62" s="199" t="s">
        <v>1111</v>
      </c>
      <c r="B62" s="199" t="s">
        <v>1112</v>
      </c>
      <c r="C62" s="199" t="s">
        <v>963</v>
      </c>
      <c r="D62" s="199">
        <v>0</v>
      </c>
      <c r="E62" s="199">
        <v>4</v>
      </c>
      <c r="F62" s="199" t="s">
        <v>10243</v>
      </c>
      <c r="G62" s="199">
        <v>0</v>
      </c>
      <c r="H62" s="199" t="s">
        <v>10243</v>
      </c>
      <c r="I62" s="199">
        <v>0</v>
      </c>
      <c r="J62" s="199" t="s">
        <v>10243</v>
      </c>
      <c r="K62" s="199">
        <v>0</v>
      </c>
      <c r="L62" s="199">
        <v>0</v>
      </c>
      <c r="M62" s="199" t="s">
        <v>10243</v>
      </c>
      <c r="N62" s="199">
        <v>0</v>
      </c>
      <c r="O62" s="199">
        <v>0</v>
      </c>
      <c r="P62" s="199">
        <v>0</v>
      </c>
      <c r="Q62" s="199"/>
      <c r="R62" s="199"/>
      <c r="S62" s="199"/>
      <c r="T62" s="199"/>
      <c r="U62" s="199">
        <v>96</v>
      </c>
      <c r="V62" s="199"/>
      <c r="W62" s="199"/>
      <c r="X62" s="199"/>
      <c r="Y62" s="199"/>
      <c r="Z62" s="199"/>
      <c r="AA62" s="199"/>
      <c r="AB62" s="199"/>
      <c r="AC62" s="199"/>
      <c r="AD62" s="199" t="s">
        <v>10243</v>
      </c>
      <c r="AE62" s="199" t="s">
        <v>10243</v>
      </c>
      <c r="AF62" s="199" t="s">
        <v>10243</v>
      </c>
      <c r="AG62" s="202" t="s">
        <v>10570</v>
      </c>
      <c r="AH62" s="202" t="s">
        <v>10570</v>
      </c>
      <c r="AI62" s="202" t="s">
        <v>10571</v>
      </c>
      <c r="AJ62" s="202" t="s">
        <v>10571</v>
      </c>
      <c r="AK62" s="202" t="s">
        <v>10570</v>
      </c>
      <c r="AL62" s="202" t="s">
        <v>10570</v>
      </c>
      <c r="AM62" s="202" t="s">
        <v>10570</v>
      </c>
      <c r="AN62" s="202" t="s">
        <v>10570</v>
      </c>
      <c r="AO62" s="202" t="s">
        <v>10570</v>
      </c>
      <c r="AP62" s="202" t="s">
        <v>10571</v>
      </c>
      <c r="AQ62" s="202" t="s">
        <v>10571</v>
      </c>
      <c r="AR62" s="202" t="s">
        <v>10570</v>
      </c>
      <c r="AS62" s="202" t="s">
        <v>10570</v>
      </c>
      <c r="AT62" s="202" t="s">
        <v>10570</v>
      </c>
      <c r="AU62" s="202" t="s">
        <v>10570</v>
      </c>
      <c r="AV62" s="202" t="s">
        <v>10570</v>
      </c>
      <c r="AW62" s="202" t="s">
        <v>10570</v>
      </c>
      <c r="AX62" s="202" t="s">
        <v>10570</v>
      </c>
      <c r="AY62" s="202" t="s">
        <v>10570</v>
      </c>
      <c r="AZ62" s="202" t="s">
        <v>10570</v>
      </c>
      <c r="BA62" s="202" t="s">
        <v>10570</v>
      </c>
      <c r="BB62" s="202" t="s">
        <v>10570</v>
      </c>
      <c r="BC62" s="199"/>
      <c r="BD62" s="199"/>
      <c r="BE62" s="199"/>
      <c r="BF62" s="199"/>
      <c r="BG62" s="199"/>
      <c r="BH62" s="199"/>
      <c r="BI62" s="199"/>
      <c r="BJ62" s="199"/>
      <c r="BK62" s="199"/>
    </row>
    <row r="63" s="192" customFormat="1" customHeight="1" spans="1:63">
      <c r="A63" s="199" t="s">
        <v>1239</v>
      </c>
      <c r="B63" s="199" t="s">
        <v>1205</v>
      </c>
      <c r="C63" s="199" t="s">
        <v>963</v>
      </c>
      <c r="D63" s="199">
        <v>23</v>
      </c>
      <c r="E63" s="199">
        <v>9</v>
      </c>
      <c r="F63" s="199" t="s">
        <v>10572</v>
      </c>
      <c r="G63" s="199">
        <v>14</v>
      </c>
      <c r="H63" s="199" t="s">
        <v>10573</v>
      </c>
      <c r="I63" s="199">
        <v>0</v>
      </c>
      <c r="J63" s="199" t="s">
        <v>10243</v>
      </c>
      <c r="K63" s="199">
        <v>0</v>
      </c>
      <c r="L63" s="199">
        <v>14</v>
      </c>
      <c r="M63" s="199" t="s">
        <v>10574</v>
      </c>
      <c r="N63" s="199">
        <v>0</v>
      </c>
      <c r="O63" s="199">
        <v>0</v>
      </c>
      <c r="P63" s="199">
        <v>8</v>
      </c>
      <c r="Q63" s="199"/>
      <c r="R63" s="199"/>
      <c r="S63" s="199"/>
      <c r="T63" s="199"/>
      <c r="U63" s="199"/>
      <c r="V63" s="199"/>
      <c r="W63" s="199"/>
      <c r="X63" s="199"/>
      <c r="Y63" s="199"/>
      <c r="Z63" s="199"/>
      <c r="AA63" s="199"/>
      <c r="AB63" s="199"/>
      <c r="AC63" s="199"/>
      <c r="AD63" s="199" t="s">
        <v>10243</v>
      </c>
      <c r="AE63" s="199" t="s">
        <v>10243</v>
      </c>
      <c r="AF63" s="199" t="s">
        <v>10243</v>
      </c>
      <c r="AG63" s="203" t="s">
        <v>10560</v>
      </c>
      <c r="AH63" s="203" t="s">
        <v>10575</v>
      </c>
      <c r="AI63" s="199" t="s">
        <v>10433</v>
      </c>
      <c r="AJ63" s="199" t="s">
        <v>10433</v>
      </c>
      <c r="AK63" s="205" t="s">
        <v>33</v>
      </c>
      <c r="AL63" s="205" t="s">
        <v>33</v>
      </c>
      <c r="AM63" s="203" t="s">
        <v>10576</v>
      </c>
      <c r="AN63" s="203" t="s">
        <v>10577</v>
      </c>
      <c r="AO63" s="203" t="s">
        <v>10578</v>
      </c>
      <c r="AP63" s="199" t="s">
        <v>10433</v>
      </c>
      <c r="AQ63" s="199" t="s">
        <v>10433</v>
      </c>
      <c r="AR63" s="205" t="s">
        <v>33</v>
      </c>
      <c r="AS63" s="205" t="s">
        <v>33</v>
      </c>
      <c r="AT63" s="203" t="s">
        <v>10579</v>
      </c>
      <c r="AU63" s="203" t="s">
        <v>10580</v>
      </c>
      <c r="AV63" s="203" t="s">
        <v>10581</v>
      </c>
      <c r="AW63" s="199" t="s">
        <v>10433</v>
      </c>
      <c r="AX63" s="199" t="s">
        <v>10433</v>
      </c>
      <c r="AY63" s="205" t="s">
        <v>33</v>
      </c>
      <c r="AZ63" s="205" t="s">
        <v>33</v>
      </c>
      <c r="BA63" s="203" t="s">
        <v>10582</v>
      </c>
      <c r="BB63" s="203" t="s">
        <v>10583</v>
      </c>
      <c r="BC63" s="203" t="s">
        <v>10584</v>
      </c>
      <c r="BD63" s="199" t="s">
        <v>10433</v>
      </c>
      <c r="BE63" s="199" t="s">
        <v>10433</v>
      </c>
      <c r="BF63" s="205" t="s">
        <v>33</v>
      </c>
      <c r="BG63" s="205" t="s">
        <v>33</v>
      </c>
      <c r="BH63" s="203" t="s">
        <v>10585</v>
      </c>
      <c r="BI63" s="203" t="s">
        <v>10585</v>
      </c>
      <c r="BJ63" s="203" t="s">
        <v>10586</v>
      </c>
      <c r="BK63" s="199" t="s">
        <v>10433</v>
      </c>
    </row>
    <row r="64" s="192" customFormat="1" customHeight="1" spans="1:63">
      <c r="A64" s="199" t="s">
        <v>1204</v>
      </c>
      <c r="B64" s="199" t="s">
        <v>1205</v>
      </c>
      <c r="C64" s="199" t="s">
        <v>963</v>
      </c>
      <c r="D64" s="199">
        <v>21</v>
      </c>
      <c r="E64" s="199">
        <v>9</v>
      </c>
      <c r="F64" s="199" t="s">
        <v>10587</v>
      </c>
      <c r="G64" s="199">
        <v>12</v>
      </c>
      <c r="H64" s="199" t="s">
        <v>10588</v>
      </c>
      <c r="I64" s="199">
        <v>0</v>
      </c>
      <c r="J64" s="199" t="s">
        <v>10243</v>
      </c>
      <c r="K64" s="199">
        <v>0</v>
      </c>
      <c r="L64" s="199">
        <v>12</v>
      </c>
      <c r="M64" s="199" t="s">
        <v>10589</v>
      </c>
      <c r="N64" s="199">
        <v>0</v>
      </c>
      <c r="O64" s="199">
        <v>0</v>
      </c>
      <c r="P64" s="199">
        <v>10</v>
      </c>
      <c r="Q64" s="199"/>
      <c r="R64" s="199"/>
      <c r="S64" s="199">
        <v>4.5</v>
      </c>
      <c r="T64" s="199"/>
      <c r="U64" s="199"/>
      <c r="V64" s="199"/>
      <c r="W64" s="199"/>
      <c r="X64" s="199"/>
      <c r="Y64" s="199"/>
      <c r="Z64" s="199"/>
      <c r="AA64" s="199"/>
      <c r="AB64" s="199"/>
      <c r="AC64" s="199"/>
      <c r="AD64" s="199" t="s">
        <v>10243</v>
      </c>
      <c r="AE64" s="199" t="s">
        <v>10243</v>
      </c>
      <c r="AF64" s="199" t="s">
        <v>10243</v>
      </c>
      <c r="AG64" s="205" t="s">
        <v>33</v>
      </c>
      <c r="AH64" s="205" t="s">
        <v>33</v>
      </c>
      <c r="AI64" s="202" t="s">
        <v>10590</v>
      </c>
      <c r="AJ64" s="199" t="s">
        <v>10433</v>
      </c>
      <c r="AK64" s="203" t="s">
        <v>10443</v>
      </c>
      <c r="AL64" s="203" t="s">
        <v>10591</v>
      </c>
      <c r="AM64" s="203" t="s">
        <v>10500</v>
      </c>
      <c r="AN64" s="205" t="s">
        <v>33</v>
      </c>
      <c r="AO64" s="205" t="s">
        <v>33</v>
      </c>
      <c r="AP64" s="199" t="s">
        <v>10433</v>
      </c>
      <c r="AQ64" s="199" t="s">
        <v>10433</v>
      </c>
      <c r="AR64" s="203" t="s">
        <v>10592</v>
      </c>
      <c r="AS64" s="203" t="s">
        <v>10593</v>
      </c>
      <c r="AT64" s="203" t="s">
        <v>10594</v>
      </c>
      <c r="AU64" s="205" t="s">
        <v>33</v>
      </c>
      <c r="AV64" s="205" t="s">
        <v>33</v>
      </c>
      <c r="AW64" s="199" t="s">
        <v>10433</v>
      </c>
      <c r="AX64" s="199" t="s">
        <v>10433</v>
      </c>
      <c r="AY64" s="203" t="s">
        <v>10595</v>
      </c>
      <c r="AZ64" s="203" t="s">
        <v>10419</v>
      </c>
      <c r="BA64" s="203" t="s">
        <v>10596</v>
      </c>
      <c r="BB64" s="205" t="s">
        <v>33</v>
      </c>
      <c r="BC64" s="205" t="s">
        <v>33</v>
      </c>
      <c r="BD64" s="199" t="s">
        <v>10433</v>
      </c>
      <c r="BE64" s="199" t="s">
        <v>10433</v>
      </c>
      <c r="BF64" s="203" t="s">
        <v>10541</v>
      </c>
      <c r="BG64" s="203" t="s">
        <v>10597</v>
      </c>
      <c r="BH64" s="203" t="s">
        <v>10598</v>
      </c>
      <c r="BI64" s="205" t="s">
        <v>33</v>
      </c>
      <c r="BJ64" s="205" t="s">
        <v>33</v>
      </c>
      <c r="BK64" s="199" t="s">
        <v>10433</v>
      </c>
    </row>
    <row r="65" s="192" customFormat="1" customHeight="1" spans="1:63">
      <c r="A65" s="199" t="s">
        <v>1223</v>
      </c>
      <c r="B65" s="199" t="s">
        <v>1205</v>
      </c>
      <c r="C65" s="199" t="s">
        <v>1069</v>
      </c>
      <c r="D65" s="199">
        <v>20</v>
      </c>
      <c r="E65" s="199">
        <v>9</v>
      </c>
      <c r="F65" s="199" t="s">
        <v>10599</v>
      </c>
      <c r="G65" s="199">
        <v>20</v>
      </c>
      <c r="H65" s="199" t="s">
        <v>10600</v>
      </c>
      <c r="I65" s="199">
        <v>0</v>
      </c>
      <c r="J65" s="199" t="s">
        <v>10243</v>
      </c>
      <c r="K65" s="199">
        <v>0</v>
      </c>
      <c r="L65" s="199">
        <v>20</v>
      </c>
      <c r="M65" s="199" t="s">
        <v>10601</v>
      </c>
      <c r="N65" s="199">
        <v>0</v>
      </c>
      <c r="O65" s="199">
        <v>1</v>
      </c>
      <c r="P65" s="199">
        <v>0</v>
      </c>
      <c r="Q65" s="199"/>
      <c r="R65" s="199"/>
      <c r="S65" s="199"/>
      <c r="T65" s="199"/>
      <c r="U65" s="199"/>
      <c r="V65" s="199"/>
      <c r="W65" s="199"/>
      <c r="X65" s="199">
        <v>16</v>
      </c>
      <c r="Y65" s="199"/>
      <c r="Z65" s="199"/>
      <c r="AA65" s="199"/>
      <c r="AB65" s="199"/>
      <c r="AC65" s="199"/>
      <c r="AD65" s="199" t="s">
        <v>10243</v>
      </c>
      <c r="AE65" s="199" t="s">
        <v>10243</v>
      </c>
      <c r="AF65" s="199" t="s">
        <v>10243</v>
      </c>
      <c r="AG65" s="203" t="s">
        <v>10602</v>
      </c>
      <c r="AH65" s="203" t="s">
        <v>10575</v>
      </c>
      <c r="AI65" s="199" t="s">
        <v>10246</v>
      </c>
      <c r="AJ65" s="199" t="s">
        <v>10246</v>
      </c>
      <c r="AK65" s="203" t="s">
        <v>10603</v>
      </c>
      <c r="AL65" s="203" t="s">
        <v>10604</v>
      </c>
      <c r="AM65" s="203" t="s">
        <v>10605</v>
      </c>
      <c r="AN65" s="203" t="s">
        <v>10411</v>
      </c>
      <c r="AO65" s="203" t="s">
        <v>10606</v>
      </c>
      <c r="AP65" s="199" t="s">
        <v>10246</v>
      </c>
      <c r="AQ65" s="199" t="s">
        <v>10246</v>
      </c>
      <c r="AR65" s="203" t="s">
        <v>10607</v>
      </c>
      <c r="AS65" s="203" t="s">
        <v>10608</v>
      </c>
      <c r="AT65" s="203" t="s">
        <v>10609</v>
      </c>
      <c r="AU65" s="203" t="s">
        <v>10610</v>
      </c>
      <c r="AV65" s="203" t="s">
        <v>10611</v>
      </c>
      <c r="AW65" s="199" t="s">
        <v>10246</v>
      </c>
      <c r="AX65" s="199" t="s">
        <v>10246</v>
      </c>
      <c r="AY65" s="203" t="s">
        <v>10612</v>
      </c>
      <c r="AZ65" s="203" t="s">
        <v>10613</v>
      </c>
      <c r="BA65" s="203" t="s">
        <v>10614</v>
      </c>
      <c r="BB65" s="203" t="s">
        <v>10421</v>
      </c>
      <c r="BC65" s="203" t="s">
        <v>10615</v>
      </c>
      <c r="BD65" s="199" t="s">
        <v>10246</v>
      </c>
      <c r="BE65" s="199" t="s">
        <v>10246</v>
      </c>
      <c r="BF65" s="203" t="s">
        <v>10422</v>
      </c>
      <c r="BG65" s="203" t="s">
        <v>10423</v>
      </c>
      <c r="BH65" s="203" t="s">
        <v>10616</v>
      </c>
      <c r="BI65" s="202" t="s">
        <v>10617</v>
      </c>
      <c r="BJ65" s="202" t="s">
        <v>10618</v>
      </c>
      <c r="BK65" s="199" t="s">
        <v>10246</v>
      </c>
    </row>
    <row r="66" s="192" customFormat="1" customHeight="1" spans="1:63">
      <c r="A66" s="199" t="s">
        <v>1348</v>
      </c>
      <c r="B66" s="199" t="s">
        <v>1257</v>
      </c>
      <c r="C66" s="199" t="s">
        <v>963</v>
      </c>
      <c r="D66" s="199">
        <v>20</v>
      </c>
      <c r="E66" s="199">
        <v>9</v>
      </c>
      <c r="F66" s="199" t="s">
        <v>10619</v>
      </c>
      <c r="G66" s="199">
        <v>14</v>
      </c>
      <c r="H66" s="199" t="s">
        <v>10620</v>
      </c>
      <c r="I66" s="199">
        <v>0</v>
      </c>
      <c r="J66" s="199" t="s">
        <v>10243</v>
      </c>
      <c r="K66" s="199">
        <v>0</v>
      </c>
      <c r="L66" s="199">
        <v>13</v>
      </c>
      <c r="M66" s="199" t="s">
        <v>10621</v>
      </c>
      <c r="N66" s="199">
        <v>0</v>
      </c>
      <c r="O66" s="199">
        <v>0</v>
      </c>
      <c r="P66" s="199">
        <v>7</v>
      </c>
      <c r="Q66" s="199"/>
      <c r="R66" s="199"/>
      <c r="S66" s="199"/>
      <c r="T66" s="199">
        <v>8</v>
      </c>
      <c r="U66" s="199"/>
      <c r="V66" s="199"/>
      <c r="W66" s="199"/>
      <c r="X66" s="199"/>
      <c r="Y66" s="199"/>
      <c r="Z66" s="199"/>
      <c r="AA66" s="199"/>
      <c r="AB66" s="199"/>
      <c r="AC66" s="199"/>
      <c r="AD66" s="199" t="s">
        <v>10243</v>
      </c>
      <c r="AE66" s="199" t="s">
        <v>10243</v>
      </c>
      <c r="AF66" s="199" t="s">
        <v>10243</v>
      </c>
      <c r="AG66" s="205" t="s">
        <v>33</v>
      </c>
      <c r="AH66" s="203" t="s">
        <v>10622</v>
      </c>
      <c r="AI66" s="199" t="s">
        <v>10433</v>
      </c>
      <c r="AJ66" s="199" t="s">
        <v>10246</v>
      </c>
      <c r="AK66" s="203" t="s">
        <v>10623</v>
      </c>
      <c r="AL66" s="203" t="s">
        <v>10624</v>
      </c>
      <c r="AM66" s="205" t="s">
        <v>33</v>
      </c>
      <c r="AN66" s="205" t="s">
        <v>33</v>
      </c>
      <c r="AO66" s="203" t="s">
        <v>10625</v>
      </c>
      <c r="AP66" s="199" t="s">
        <v>10433</v>
      </c>
      <c r="AQ66" s="199" t="s">
        <v>10433</v>
      </c>
      <c r="AR66" s="205" t="s">
        <v>33</v>
      </c>
      <c r="AS66" s="203" t="s">
        <v>10626</v>
      </c>
      <c r="AT66" s="203" t="s">
        <v>10627</v>
      </c>
      <c r="AU66" s="203" t="s">
        <v>10628</v>
      </c>
      <c r="AV66" s="203" t="s">
        <v>10417</v>
      </c>
      <c r="AW66" s="199" t="s">
        <v>10433</v>
      </c>
      <c r="AX66" s="199" t="s">
        <v>10246</v>
      </c>
      <c r="AY66" s="203" t="s">
        <v>10629</v>
      </c>
      <c r="AZ66" s="203" t="s">
        <v>10630</v>
      </c>
      <c r="BA66" s="203" t="s">
        <v>10575</v>
      </c>
      <c r="BB66" s="203" t="s">
        <v>10631</v>
      </c>
      <c r="BC66" s="203" t="s">
        <v>10632</v>
      </c>
      <c r="BD66" s="199" t="s">
        <v>10433</v>
      </c>
      <c r="BE66" s="199" t="s">
        <v>10246</v>
      </c>
      <c r="BF66" s="205" t="s">
        <v>33</v>
      </c>
      <c r="BG66" s="205" t="s">
        <v>33</v>
      </c>
      <c r="BH66" s="205" t="s">
        <v>33</v>
      </c>
      <c r="BI66" s="202" t="s">
        <v>10633</v>
      </c>
      <c r="BJ66" s="203" t="s">
        <v>10634</v>
      </c>
      <c r="BK66" s="199" t="s">
        <v>10433</v>
      </c>
    </row>
    <row r="67" s="192" customFormat="1" customHeight="1" spans="1:63">
      <c r="A67" s="199" t="s">
        <v>1334</v>
      </c>
      <c r="B67" s="199" t="s">
        <v>1257</v>
      </c>
      <c r="C67" s="199" t="s">
        <v>963</v>
      </c>
      <c r="D67" s="199">
        <v>19</v>
      </c>
      <c r="E67" s="199">
        <v>9</v>
      </c>
      <c r="F67" s="199" t="s">
        <v>10635</v>
      </c>
      <c r="G67" s="199">
        <v>9</v>
      </c>
      <c r="H67" s="199" t="s">
        <v>10636</v>
      </c>
      <c r="I67" s="199">
        <v>0</v>
      </c>
      <c r="J67" s="199" t="s">
        <v>10243</v>
      </c>
      <c r="K67" s="199">
        <v>0</v>
      </c>
      <c r="L67" s="199">
        <v>9</v>
      </c>
      <c r="M67" s="199" t="s">
        <v>10637</v>
      </c>
      <c r="N67" s="199">
        <v>0</v>
      </c>
      <c r="O67" s="199">
        <v>0</v>
      </c>
      <c r="P67" s="199">
        <v>6</v>
      </c>
      <c r="Q67" s="199"/>
      <c r="R67" s="199"/>
      <c r="S67" s="199"/>
      <c r="T67" s="199"/>
      <c r="U67" s="199"/>
      <c r="V67" s="199"/>
      <c r="W67" s="199"/>
      <c r="X67" s="199"/>
      <c r="Y67" s="199"/>
      <c r="Z67" s="199"/>
      <c r="AA67" s="199"/>
      <c r="AB67" s="199"/>
      <c r="AC67" s="199"/>
      <c r="AD67" s="199" t="s">
        <v>10243</v>
      </c>
      <c r="AE67" s="199" t="s">
        <v>10243</v>
      </c>
      <c r="AF67" s="199" t="s">
        <v>10243</v>
      </c>
      <c r="AG67" s="203" t="s">
        <v>10638</v>
      </c>
      <c r="AH67" s="205" t="s">
        <v>33</v>
      </c>
      <c r="AI67" s="199" t="s">
        <v>10246</v>
      </c>
      <c r="AJ67" s="199" t="s">
        <v>10433</v>
      </c>
      <c r="AK67" s="203" t="s">
        <v>10639</v>
      </c>
      <c r="AL67" s="203" t="s">
        <v>10640</v>
      </c>
      <c r="AM67" s="203" t="s">
        <v>10580</v>
      </c>
      <c r="AN67" s="203" t="s">
        <v>10641</v>
      </c>
      <c r="AO67" s="205" t="s">
        <v>33</v>
      </c>
      <c r="AP67" s="199" t="s">
        <v>10246</v>
      </c>
      <c r="AQ67" s="199" t="s">
        <v>10246</v>
      </c>
      <c r="AR67" s="203" t="s">
        <v>10642</v>
      </c>
      <c r="AS67" s="203" t="s">
        <v>10643</v>
      </c>
      <c r="AT67" s="205" t="s">
        <v>33</v>
      </c>
      <c r="AU67" s="205" t="s">
        <v>33</v>
      </c>
      <c r="AV67" s="199" t="s">
        <v>10266</v>
      </c>
      <c r="AW67" s="199" t="s">
        <v>10246</v>
      </c>
      <c r="AX67" s="199" t="s">
        <v>10433</v>
      </c>
      <c r="AY67" s="203" t="s">
        <v>10644</v>
      </c>
      <c r="AZ67" s="199" t="s">
        <v>10266</v>
      </c>
      <c r="BA67" s="199" t="s">
        <v>10266</v>
      </c>
      <c r="BB67" s="199" t="s">
        <v>10266</v>
      </c>
      <c r="BC67" s="205" t="s">
        <v>33</v>
      </c>
      <c r="BD67" s="199" t="s">
        <v>10246</v>
      </c>
      <c r="BE67" s="199" t="s">
        <v>10433</v>
      </c>
      <c r="BF67" s="199" t="s">
        <v>10266</v>
      </c>
      <c r="BG67" s="199" t="s">
        <v>10266</v>
      </c>
      <c r="BH67" s="199" t="s">
        <v>10266</v>
      </c>
      <c r="BI67" s="203" t="s">
        <v>10514</v>
      </c>
      <c r="BJ67" s="205" t="s">
        <v>33</v>
      </c>
      <c r="BK67" s="199" t="s">
        <v>10246</v>
      </c>
    </row>
    <row r="68" s="192" customFormat="1" customHeight="1" spans="1:63">
      <c r="A68" s="199" t="s">
        <v>1314</v>
      </c>
      <c r="B68" s="199" t="s">
        <v>1257</v>
      </c>
      <c r="C68" s="199" t="s">
        <v>963</v>
      </c>
      <c r="D68" s="199">
        <v>21</v>
      </c>
      <c r="E68" s="199">
        <v>9</v>
      </c>
      <c r="F68" s="199" t="s">
        <v>10645</v>
      </c>
      <c r="G68" s="199">
        <v>14</v>
      </c>
      <c r="H68" s="199" t="s">
        <v>10646</v>
      </c>
      <c r="I68" s="199">
        <v>0</v>
      </c>
      <c r="J68" s="199" t="s">
        <v>10243</v>
      </c>
      <c r="K68" s="199">
        <v>0</v>
      </c>
      <c r="L68" s="199">
        <v>13</v>
      </c>
      <c r="M68" s="199" t="s">
        <v>10647</v>
      </c>
      <c r="N68" s="199">
        <v>0</v>
      </c>
      <c r="O68" s="199">
        <v>0</v>
      </c>
      <c r="P68" s="199">
        <v>8</v>
      </c>
      <c r="Q68" s="199"/>
      <c r="R68" s="199"/>
      <c r="S68" s="199"/>
      <c r="T68" s="199"/>
      <c r="U68" s="199"/>
      <c r="V68" s="199"/>
      <c r="W68" s="199"/>
      <c r="X68" s="199"/>
      <c r="Y68" s="199"/>
      <c r="Z68" s="199"/>
      <c r="AA68" s="199"/>
      <c r="AB68" s="199"/>
      <c r="AC68" s="199"/>
      <c r="AD68" s="199" t="s">
        <v>10243</v>
      </c>
      <c r="AE68" s="199" t="s">
        <v>10243</v>
      </c>
      <c r="AF68" s="199" t="s">
        <v>10243</v>
      </c>
      <c r="AG68" s="203" t="s">
        <v>10648</v>
      </c>
      <c r="AH68" s="205" t="s">
        <v>33</v>
      </c>
      <c r="AI68" s="199" t="s">
        <v>10433</v>
      </c>
      <c r="AJ68" s="199" t="s">
        <v>10433</v>
      </c>
      <c r="AK68" s="203" t="s">
        <v>10649</v>
      </c>
      <c r="AL68" s="203" t="s">
        <v>10650</v>
      </c>
      <c r="AM68" s="203" t="s">
        <v>10651</v>
      </c>
      <c r="AN68" s="203" t="s">
        <v>10652</v>
      </c>
      <c r="AO68" s="205" t="s">
        <v>33</v>
      </c>
      <c r="AP68" s="199" t="s">
        <v>10246</v>
      </c>
      <c r="AQ68" s="199" t="s">
        <v>10246</v>
      </c>
      <c r="AR68" s="203" t="s">
        <v>10653</v>
      </c>
      <c r="AS68" s="203" t="s">
        <v>10654</v>
      </c>
      <c r="AT68" s="203" t="s">
        <v>10655</v>
      </c>
      <c r="AU68" s="205" t="s">
        <v>33</v>
      </c>
      <c r="AV68" s="205" t="s">
        <v>33</v>
      </c>
      <c r="AW68" s="199" t="s">
        <v>10433</v>
      </c>
      <c r="AX68" s="199" t="s">
        <v>10433</v>
      </c>
      <c r="AY68" s="203" t="s">
        <v>10656</v>
      </c>
      <c r="AZ68" s="203" t="s">
        <v>10657</v>
      </c>
      <c r="BA68" s="203" t="s">
        <v>10658</v>
      </c>
      <c r="BB68" s="205" t="s">
        <v>33</v>
      </c>
      <c r="BC68" s="205" t="s">
        <v>33</v>
      </c>
      <c r="BD68" s="199" t="s">
        <v>10433</v>
      </c>
      <c r="BE68" s="199" t="s">
        <v>10433</v>
      </c>
      <c r="BF68" s="203" t="s">
        <v>10659</v>
      </c>
      <c r="BG68" s="203" t="s">
        <v>10660</v>
      </c>
      <c r="BH68" s="203" t="s">
        <v>10661</v>
      </c>
      <c r="BI68" s="205" t="s">
        <v>33</v>
      </c>
      <c r="BJ68" s="205" t="s">
        <v>33</v>
      </c>
      <c r="BK68" s="199" t="s">
        <v>10433</v>
      </c>
    </row>
    <row r="69" s="192" customFormat="1" customHeight="1" spans="1:63">
      <c r="A69" s="199" t="s">
        <v>1293</v>
      </c>
      <c r="B69" s="199" t="s">
        <v>1257</v>
      </c>
      <c r="C69" s="199" t="s">
        <v>963</v>
      </c>
      <c r="D69" s="199">
        <v>22</v>
      </c>
      <c r="E69" s="199">
        <v>9</v>
      </c>
      <c r="F69" s="199" t="s">
        <v>10662</v>
      </c>
      <c r="G69" s="199">
        <v>13</v>
      </c>
      <c r="H69" s="199" t="s">
        <v>10663</v>
      </c>
      <c r="I69" s="199">
        <v>0</v>
      </c>
      <c r="J69" s="199" t="s">
        <v>10243</v>
      </c>
      <c r="K69" s="199">
        <v>0</v>
      </c>
      <c r="L69" s="199">
        <v>13</v>
      </c>
      <c r="M69" s="199" t="s">
        <v>10664</v>
      </c>
      <c r="N69" s="199">
        <v>0</v>
      </c>
      <c r="O69" s="199">
        <v>1</v>
      </c>
      <c r="P69" s="199">
        <v>8</v>
      </c>
      <c r="Q69" s="199"/>
      <c r="R69" s="199"/>
      <c r="S69" s="199">
        <v>4.5</v>
      </c>
      <c r="T69" s="199">
        <v>8</v>
      </c>
      <c r="U69" s="199"/>
      <c r="V69" s="199"/>
      <c r="W69" s="199"/>
      <c r="X69" s="199"/>
      <c r="Y69" s="199"/>
      <c r="Z69" s="199"/>
      <c r="AA69" s="199"/>
      <c r="AB69" s="199"/>
      <c r="AC69" s="199"/>
      <c r="AD69" s="199" t="s">
        <v>10243</v>
      </c>
      <c r="AE69" s="199" t="s">
        <v>10243</v>
      </c>
      <c r="AF69" s="199" t="s">
        <v>10243</v>
      </c>
      <c r="AG69" s="203" t="s">
        <v>10665</v>
      </c>
      <c r="AH69" s="203" t="s">
        <v>10666</v>
      </c>
      <c r="AI69" s="199" t="s">
        <v>10433</v>
      </c>
      <c r="AJ69" s="199" t="s">
        <v>10433</v>
      </c>
      <c r="AK69" s="203" t="s">
        <v>10667</v>
      </c>
      <c r="AL69" s="205" t="s">
        <v>33</v>
      </c>
      <c r="AM69" s="205" t="s">
        <v>33</v>
      </c>
      <c r="AN69" s="202" t="s">
        <v>10668</v>
      </c>
      <c r="AO69" s="203" t="s">
        <v>10669</v>
      </c>
      <c r="AP69" s="199" t="s">
        <v>10433</v>
      </c>
      <c r="AQ69" s="199" t="s">
        <v>10433</v>
      </c>
      <c r="AR69" s="203" t="s">
        <v>10670</v>
      </c>
      <c r="AS69" s="205" t="s">
        <v>33</v>
      </c>
      <c r="AT69" s="205" t="s">
        <v>33</v>
      </c>
      <c r="AU69" s="203" t="s">
        <v>10671</v>
      </c>
      <c r="AV69" s="203" t="s">
        <v>10597</v>
      </c>
      <c r="AW69" s="199" t="s">
        <v>10433</v>
      </c>
      <c r="AX69" s="199" t="s">
        <v>10433</v>
      </c>
      <c r="AY69" s="205" t="s">
        <v>33</v>
      </c>
      <c r="AZ69" s="205" t="s">
        <v>33</v>
      </c>
      <c r="BA69" s="205" t="s">
        <v>33</v>
      </c>
      <c r="BB69" s="203" t="s">
        <v>10672</v>
      </c>
      <c r="BC69" s="203" t="s">
        <v>10673</v>
      </c>
      <c r="BD69" s="202" t="s">
        <v>10475</v>
      </c>
      <c r="BE69" s="199" t="s">
        <v>10433</v>
      </c>
      <c r="BF69" s="203" t="s">
        <v>10674</v>
      </c>
      <c r="BG69" s="203" t="s">
        <v>10675</v>
      </c>
      <c r="BH69" s="205" t="s">
        <v>33</v>
      </c>
      <c r="BI69" s="203" t="s">
        <v>10676</v>
      </c>
      <c r="BJ69" s="203" t="s">
        <v>10677</v>
      </c>
      <c r="BK69" s="199" t="s">
        <v>10433</v>
      </c>
    </row>
    <row r="70" s="192" customFormat="1" customHeight="1" spans="1:63">
      <c r="A70" s="199" t="s">
        <v>1274</v>
      </c>
      <c r="B70" s="199" t="s">
        <v>1257</v>
      </c>
      <c r="C70" s="199" t="s">
        <v>1069</v>
      </c>
      <c r="D70" s="199">
        <v>22</v>
      </c>
      <c r="E70" s="199">
        <v>9</v>
      </c>
      <c r="F70" s="199" t="s">
        <v>10678</v>
      </c>
      <c r="G70" s="199">
        <v>3</v>
      </c>
      <c r="H70" s="199" t="s">
        <v>10679</v>
      </c>
      <c r="I70" s="199">
        <v>0</v>
      </c>
      <c r="J70" s="199" t="s">
        <v>10243</v>
      </c>
      <c r="K70" s="199">
        <v>0</v>
      </c>
      <c r="L70" s="199">
        <v>3</v>
      </c>
      <c r="M70" s="199" t="s">
        <v>10680</v>
      </c>
      <c r="N70" s="199">
        <v>0</v>
      </c>
      <c r="O70" s="199">
        <v>0</v>
      </c>
      <c r="P70" s="199">
        <v>0</v>
      </c>
      <c r="Q70" s="199"/>
      <c r="R70" s="199"/>
      <c r="S70" s="199">
        <v>40.6</v>
      </c>
      <c r="T70" s="199"/>
      <c r="U70" s="199"/>
      <c r="V70" s="199"/>
      <c r="W70" s="199"/>
      <c r="X70" s="199">
        <v>12</v>
      </c>
      <c r="Y70" s="199"/>
      <c r="Z70" s="199"/>
      <c r="AA70" s="199"/>
      <c r="AB70" s="199"/>
      <c r="AC70" s="199"/>
      <c r="AD70" s="199" t="s">
        <v>10243</v>
      </c>
      <c r="AE70" s="199" t="s">
        <v>10243</v>
      </c>
      <c r="AF70" s="199" t="s">
        <v>10243</v>
      </c>
      <c r="AG70" s="202" t="s">
        <v>10681</v>
      </c>
      <c r="AH70" s="203" t="s">
        <v>10682</v>
      </c>
      <c r="AI70" s="199" t="s">
        <v>10246</v>
      </c>
      <c r="AJ70" s="199" t="s">
        <v>10246</v>
      </c>
      <c r="AK70" s="199" t="s">
        <v>10266</v>
      </c>
      <c r="AL70" s="202" t="s">
        <v>10683</v>
      </c>
      <c r="AM70" s="199" t="s">
        <v>10266</v>
      </c>
      <c r="AN70" s="203" t="s">
        <v>10684</v>
      </c>
      <c r="AO70" s="203" t="s">
        <v>10685</v>
      </c>
      <c r="AP70" s="199" t="s">
        <v>10433</v>
      </c>
      <c r="AQ70" s="199" t="s">
        <v>10246</v>
      </c>
      <c r="AR70" s="199" t="s">
        <v>10266</v>
      </c>
      <c r="AS70" s="199" t="s">
        <v>10266</v>
      </c>
      <c r="AT70" s="199" t="s">
        <v>10266</v>
      </c>
      <c r="AU70" s="199" t="s">
        <v>10266</v>
      </c>
      <c r="AV70" s="202" t="s">
        <v>10686</v>
      </c>
      <c r="AW70" s="199" t="s">
        <v>10246</v>
      </c>
      <c r="AX70" s="199" t="s">
        <v>10246</v>
      </c>
      <c r="AY70" s="199" t="s">
        <v>10266</v>
      </c>
      <c r="AZ70" s="199" t="s">
        <v>10266</v>
      </c>
      <c r="BA70" s="202" t="s">
        <v>10687</v>
      </c>
      <c r="BB70" s="202" t="s">
        <v>10688</v>
      </c>
      <c r="BC70" s="199" t="s">
        <v>10266</v>
      </c>
      <c r="BD70" s="199" t="s">
        <v>10246</v>
      </c>
      <c r="BE70" s="199" t="s">
        <v>10246</v>
      </c>
      <c r="BF70" s="199" t="s">
        <v>10266</v>
      </c>
      <c r="BG70" s="199" t="s">
        <v>10266</v>
      </c>
      <c r="BH70" s="202" t="s">
        <v>10689</v>
      </c>
      <c r="BI70" s="199" t="s">
        <v>10266</v>
      </c>
      <c r="BJ70" s="202" t="s">
        <v>10690</v>
      </c>
      <c r="BK70" s="199" t="s">
        <v>10246</v>
      </c>
    </row>
    <row r="71" s="192" customFormat="1" customHeight="1" spans="1:63">
      <c r="A71" s="199" t="s">
        <v>1256</v>
      </c>
      <c r="B71" s="199" t="s">
        <v>1257</v>
      </c>
      <c r="C71" s="199" t="s">
        <v>963</v>
      </c>
      <c r="D71" s="199">
        <v>19</v>
      </c>
      <c r="E71" s="199">
        <v>9</v>
      </c>
      <c r="F71" s="199" t="s">
        <v>10691</v>
      </c>
      <c r="G71" s="199">
        <v>18</v>
      </c>
      <c r="H71" s="199" t="s">
        <v>10692</v>
      </c>
      <c r="I71" s="199">
        <v>0</v>
      </c>
      <c r="J71" s="199" t="s">
        <v>10243</v>
      </c>
      <c r="K71" s="199">
        <v>0</v>
      </c>
      <c r="L71" s="199">
        <v>18</v>
      </c>
      <c r="M71" s="199" t="s">
        <v>10693</v>
      </c>
      <c r="N71" s="199">
        <v>0</v>
      </c>
      <c r="O71" s="199">
        <v>1</v>
      </c>
      <c r="P71" s="199">
        <v>3</v>
      </c>
      <c r="Q71" s="199"/>
      <c r="R71" s="199"/>
      <c r="S71" s="199"/>
      <c r="T71" s="199"/>
      <c r="U71" s="199"/>
      <c r="V71" s="199"/>
      <c r="W71" s="199"/>
      <c r="X71" s="199">
        <v>8</v>
      </c>
      <c r="Y71" s="199"/>
      <c r="Z71" s="199"/>
      <c r="AA71" s="199"/>
      <c r="AB71" s="199"/>
      <c r="AC71" s="199"/>
      <c r="AD71" s="199" t="s">
        <v>10243</v>
      </c>
      <c r="AE71" s="199" t="s">
        <v>10243</v>
      </c>
      <c r="AF71" s="199" t="s">
        <v>10243</v>
      </c>
      <c r="AG71" s="203" t="s">
        <v>10512</v>
      </c>
      <c r="AH71" s="203" t="s">
        <v>10694</v>
      </c>
      <c r="AI71" s="199" t="s">
        <v>10246</v>
      </c>
      <c r="AJ71" s="199" t="s">
        <v>10246</v>
      </c>
      <c r="AK71" s="205" t="s">
        <v>33</v>
      </c>
      <c r="AL71" s="205" t="s">
        <v>33</v>
      </c>
      <c r="AM71" s="203" t="s">
        <v>10695</v>
      </c>
      <c r="AN71" s="203" t="s">
        <v>10696</v>
      </c>
      <c r="AO71" s="203" t="s">
        <v>10697</v>
      </c>
      <c r="AP71" s="199" t="s">
        <v>10246</v>
      </c>
      <c r="AQ71" s="199" t="s">
        <v>10433</v>
      </c>
      <c r="AR71" s="203" t="s">
        <v>10698</v>
      </c>
      <c r="AS71" s="203" t="s">
        <v>10699</v>
      </c>
      <c r="AT71" s="203" t="s">
        <v>10700</v>
      </c>
      <c r="AU71" s="203" t="s">
        <v>10701</v>
      </c>
      <c r="AV71" s="203" t="s">
        <v>10702</v>
      </c>
      <c r="AW71" s="199" t="s">
        <v>10246</v>
      </c>
      <c r="AX71" s="199" t="s">
        <v>10246</v>
      </c>
      <c r="AY71" s="202" t="s">
        <v>10703</v>
      </c>
      <c r="AZ71" s="203" t="s">
        <v>10704</v>
      </c>
      <c r="BA71" s="205" t="s">
        <v>33</v>
      </c>
      <c r="BB71" s="203" t="s">
        <v>10421</v>
      </c>
      <c r="BC71" s="203" t="s">
        <v>10705</v>
      </c>
      <c r="BD71" s="199" t="s">
        <v>10246</v>
      </c>
      <c r="BE71" s="199" t="s">
        <v>10246</v>
      </c>
      <c r="BF71" s="203" t="s">
        <v>10487</v>
      </c>
      <c r="BG71" s="203" t="s">
        <v>10706</v>
      </c>
      <c r="BH71" s="203" t="s">
        <v>10707</v>
      </c>
      <c r="BI71" s="203" t="s">
        <v>10708</v>
      </c>
      <c r="BJ71" s="203" t="s">
        <v>10709</v>
      </c>
      <c r="BK71" s="199" t="s">
        <v>10246</v>
      </c>
    </row>
    <row r="72" s="192" customFormat="1" customHeight="1" spans="1:63">
      <c r="A72" s="199" t="s">
        <v>9595</v>
      </c>
      <c r="B72" s="199" t="s">
        <v>1364</v>
      </c>
      <c r="C72" s="199" t="s">
        <v>9596</v>
      </c>
      <c r="D72" s="199">
        <v>0</v>
      </c>
      <c r="E72" s="199">
        <v>9</v>
      </c>
      <c r="F72" s="199" t="s">
        <v>10243</v>
      </c>
      <c r="G72" s="199">
        <v>0</v>
      </c>
      <c r="H72" s="199" t="s">
        <v>10243</v>
      </c>
      <c r="I72" s="199">
        <v>0</v>
      </c>
      <c r="J72" s="199" t="s">
        <v>10243</v>
      </c>
      <c r="K72" s="199">
        <v>0</v>
      </c>
      <c r="L72" s="199">
        <v>0</v>
      </c>
      <c r="M72" s="199" t="s">
        <v>10243</v>
      </c>
      <c r="N72" s="199">
        <v>0</v>
      </c>
      <c r="O72" s="199">
        <v>0</v>
      </c>
      <c r="P72" s="199">
        <v>22</v>
      </c>
      <c r="Q72" s="199"/>
      <c r="R72" s="199"/>
      <c r="S72" s="199"/>
      <c r="T72" s="199"/>
      <c r="U72" s="199"/>
      <c r="V72" s="199"/>
      <c r="W72" s="199"/>
      <c r="X72" s="199"/>
      <c r="Y72" s="199"/>
      <c r="Z72" s="199"/>
      <c r="AA72" s="199"/>
      <c r="AB72" s="199"/>
      <c r="AC72" s="199"/>
      <c r="AD72" s="199" t="s">
        <v>10243</v>
      </c>
      <c r="AE72" s="199" t="s">
        <v>10243</v>
      </c>
      <c r="AF72" s="199" t="s">
        <v>10243</v>
      </c>
      <c r="AG72" s="205" t="s">
        <v>33</v>
      </c>
      <c r="AH72" s="205" t="s">
        <v>33</v>
      </c>
      <c r="AI72" s="199" t="s">
        <v>10246</v>
      </c>
      <c r="AJ72" s="199" t="s">
        <v>10246</v>
      </c>
      <c r="AK72" s="205" t="s">
        <v>33</v>
      </c>
      <c r="AL72" s="205" t="s">
        <v>33</v>
      </c>
      <c r="AM72" s="205" t="s">
        <v>33</v>
      </c>
      <c r="AN72" s="205" t="s">
        <v>33</v>
      </c>
      <c r="AO72" s="205" t="s">
        <v>33</v>
      </c>
      <c r="AP72" s="199" t="s">
        <v>10246</v>
      </c>
      <c r="AQ72" s="199" t="s">
        <v>10246</v>
      </c>
      <c r="AR72" s="205" t="s">
        <v>33</v>
      </c>
      <c r="AS72" s="205" t="s">
        <v>33</v>
      </c>
      <c r="AT72" s="205" t="s">
        <v>33</v>
      </c>
      <c r="AU72" s="205" t="s">
        <v>33</v>
      </c>
      <c r="AV72" s="205" t="s">
        <v>33</v>
      </c>
      <c r="AW72" s="199" t="s">
        <v>10246</v>
      </c>
      <c r="AX72" s="199" t="s">
        <v>10246</v>
      </c>
      <c r="AY72" s="205" t="s">
        <v>33</v>
      </c>
      <c r="AZ72" s="205" t="s">
        <v>33</v>
      </c>
      <c r="BA72" s="205" t="s">
        <v>33</v>
      </c>
      <c r="BB72" s="205" t="s">
        <v>33</v>
      </c>
      <c r="BC72" s="205" t="s">
        <v>33</v>
      </c>
      <c r="BD72" s="199" t="s">
        <v>10246</v>
      </c>
      <c r="BE72" s="199" t="s">
        <v>10246</v>
      </c>
      <c r="BF72" s="205" t="s">
        <v>33</v>
      </c>
      <c r="BG72" s="205" t="s">
        <v>33</v>
      </c>
      <c r="BH72" s="205" t="s">
        <v>33</v>
      </c>
      <c r="BI72" s="205" t="s">
        <v>33</v>
      </c>
      <c r="BJ72" s="205" t="s">
        <v>33</v>
      </c>
      <c r="BK72" s="199" t="s">
        <v>10246</v>
      </c>
    </row>
    <row r="73" s="192" customFormat="1" customHeight="1" spans="1:63">
      <c r="A73" s="199" t="s">
        <v>1452</v>
      </c>
      <c r="B73" s="199" t="s">
        <v>1364</v>
      </c>
      <c r="C73" s="199" t="s">
        <v>1365</v>
      </c>
      <c r="D73" s="199">
        <v>6</v>
      </c>
      <c r="E73" s="199">
        <v>9</v>
      </c>
      <c r="F73" s="199" t="s">
        <v>10710</v>
      </c>
      <c r="G73" s="199">
        <v>0</v>
      </c>
      <c r="H73" s="199" t="s">
        <v>10243</v>
      </c>
      <c r="I73" s="199">
        <v>0</v>
      </c>
      <c r="J73" s="199" t="s">
        <v>10243</v>
      </c>
      <c r="K73" s="199">
        <v>0</v>
      </c>
      <c r="L73" s="199">
        <v>6</v>
      </c>
      <c r="M73" s="199" t="s">
        <v>10711</v>
      </c>
      <c r="N73" s="199">
        <v>0</v>
      </c>
      <c r="O73" s="199">
        <v>0</v>
      </c>
      <c r="P73" s="199">
        <v>16</v>
      </c>
      <c r="Q73" s="199"/>
      <c r="R73" s="199"/>
      <c r="S73" s="199"/>
      <c r="T73" s="199"/>
      <c r="U73" s="199"/>
      <c r="V73" s="199"/>
      <c r="W73" s="199"/>
      <c r="X73" s="199"/>
      <c r="Y73" s="199"/>
      <c r="Z73" s="199"/>
      <c r="AA73" s="199"/>
      <c r="AB73" s="199"/>
      <c r="AC73" s="199"/>
      <c r="AD73" s="199" t="s">
        <v>10243</v>
      </c>
      <c r="AE73" s="199" t="s">
        <v>10243</v>
      </c>
      <c r="AF73" s="199" t="s">
        <v>10243</v>
      </c>
      <c r="AG73" s="206" t="s">
        <v>10712</v>
      </c>
      <c r="AH73" s="206" t="s">
        <v>10713</v>
      </c>
      <c r="AI73" s="199" t="s">
        <v>10246</v>
      </c>
      <c r="AJ73" s="199" t="s">
        <v>10246</v>
      </c>
      <c r="AK73" s="205" t="s">
        <v>33</v>
      </c>
      <c r="AL73" s="205" t="s">
        <v>33</v>
      </c>
      <c r="AM73" s="205" t="s">
        <v>33</v>
      </c>
      <c r="AN73" s="205" t="s">
        <v>33</v>
      </c>
      <c r="AO73" s="205" t="s">
        <v>33</v>
      </c>
      <c r="AP73" s="199" t="s">
        <v>10246</v>
      </c>
      <c r="AQ73" s="199" t="s">
        <v>10246</v>
      </c>
      <c r="AR73" s="205" t="s">
        <v>33</v>
      </c>
      <c r="AS73" s="205" t="s">
        <v>33</v>
      </c>
      <c r="AT73" s="205" t="s">
        <v>33</v>
      </c>
      <c r="AU73" s="206" t="s">
        <v>10714</v>
      </c>
      <c r="AV73" s="206" t="s">
        <v>10715</v>
      </c>
      <c r="AW73" s="199" t="s">
        <v>10246</v>
      </c>
      <c r="AX73" s="199" t="s">
        <v>10246</v>
      </c>
      <c r="AY73" s="205" t="s">
        <v>33</v>
      </c>
      <c r="AZ73" s="205" t="s">
        <v>33</v>
      </c>
      <c r="BA73" s="205" t="s">
        <v>33</v>
      </c>
      <c r="BB73" s="205" t="s">
        <v>33</v>
      </c>
      <c r="BC73" s="206" t="s">
        <v>10716</v>
      </c>
      <c r="BD73" s="199" t="s">
        <v>10246</v>
      </c>
      <c r="BE73" s="199" t="s">
        <v>10246</v>
      </c>
      <c r="BF73" s="205" t="s">
        <v>33</v>
      </c>
      <c r="BG73" s="205" t="s">
        <v>33</v>
      </c>
      <c r="BH73" s="206" t="s">
        <v>10717</v>
      </c>
      <c r="BI73" s="205" t="s">
        <v>33</v>
      </c>
      <c r="BJ73" s="205" t="s">
        <v>33</v>
      </c>
      <c r="BK73" s="199" t="s">
        <v>10246</v>
      </c>
    </row>
    <row r="74" s="192" customFormat="1" customHeight="1" spans="1:63">
      <c r="A74" s="199" t="s">
        <v>1442</v>
      </c>
      <c r="B74" s="199" t="s">
        <v>1364</v>
      </c>
      <c r="C74" s="199" t="s">
        <v>1365</v>
      </c>
      <c r="D74" s="199">
        <v>10</v>
      </c>
      <c r="E74" s="199">
        <v>9</v>
      </c>
      <c r="F74" s="199" t="s">
        <v>10718</v>
      </c>
      <c r="G74" s="199">
        <v>0</v>
      </c>
      <c r="H74" s="199" t="s">
        <v>10243</v>
      </c>
      <c r="I74" s="199">
        <v>0</v>
      </c>
      <c r="J74" s="199" t="s">
        <v>10243</v>
      </c>
      <c r="K74" s="199">
        <v>0</v>
      </c>
      <c r="L74" s="199">
        <v>10</v>
      </c>
      <c r="M74" s="199" t="s">
        <v>10719</v>
      </c>
      <c r="N74" s="199">
        <v>0</v>
      </c>
      <c r="O74" s="199">
        <v>0</v>
      </c>
      <c r="P74" s="199">
        <v>12</v>
      </c>
      <c r="Q74" s="199"/>
      <c r="R74" s="199"/>
      <c r="S74" s="199"/>
      <c r="T74" s="199"/>
      <c r="U74" s="199"/>
      <c r="V74" s="199"/>
      <c r="W74" s="199"/>
      <c r="X74" s="199">
        <v>8</v>
      </c>
      <c r="Y74" s="199"/>
      <c r="Z74" s="199"/>
      <c r="AA74" s="199"/>
      <c r="AB74" s="199"/>
      <c r="AC74" s="199"/>
      <c r="AD74" s="199" t="s">
        <v>10243</v>
      </c>
      <c r="AE74" s="199" t="s">
        <v>10243</v>
      </c>
      <c r="AF74" s="199" t="s">
        <v>10243</v>
      </c>
      <c r="AG74" s="206" t="s">
        <v>10712</v>
      </c>
      <c r="AH74" s="205" t="s">
        <v>33</v>
      </c>
      <c r="AI74" s="199" t="s">
        <v>10246</v>
      </c>
      <c r="AJ74" s="199" t="s">
        <v>10246</v>
      </c>
      <c r="AK74" s="206" t="s">
        <v>10716</v>
      </c>
      <c r="AL74" s="205" t="s">
        <v>33</v>
      </c>
      <c r="AM74" s="206" t="s">
        <v>10720</v>
      </c>
      <c r="AN74" s="205" t="s">
        <v>33</v>
      </c>
      <c r="AO74" s="205" t="s">
        <v>33</v>
      </c>
      <c r="AP74" s="199" t="s">
        <v>10246</v>
      </c>
      <c r="AQ74" s="199" t="s">
        <v>10246</v>
      </c>
      <c r="AR74" s="206" t="s">
        <v>10717</v>
      </c>
      <c r="AS74" s="205" t="s">
        <v>33</v>
      </c>
      <c r="AT74" s="206" t="s">
        <v>10721</v>
      </c>
      <c r="AU74" s="205" t="s">
        <v>33</v>
      </c>
      <c r="AV74" s="206" t="s">
        <v>10713</v>
      </c>
      <c r="AW74" s="199" t="s">
        <v>10246</v>
      </c>
      <c r="AX74" s="202" t="s">
        <v>10722</v>
      </c>
      <c r="AY74" s="206" t="s">
        <v>10715</v>
      </c>
      <c r="AZ74" s="205" t="s">
        <v>33</v>
      </c>
      <c r="BA74" s="206" t="s">
        <v>10716</v>
      </c>
      <c r="BB74" s="205" t="s">
        <v>33</v>
      </c>
      <c r="BC74" s="205" t="s">
        <v>33</v>
      </c>
      <c r="BD74" s="199" t="s">
        <v>10246</v>
      </c>
      <c r="BE74" s="199" t="s">
        <v>10246</v>
      </c>
      <c r="BF74" s="206" t="s">
        <v>10723</v>
      </c>
      <c r="BG74" s="206" t="s">
        <v>10724</v>
      </c>
      <c r="BH74" s="205" t="s">
        <v>33</v>
      </c>
      <c r="BI74" s="205" t="s">
        <v>33</v>
      </c>
      <c r="BJ74" s="205" t="s">
        <v>33</v>
      </c>
      <c r="BK74" s="199" t="s">
        <v>10246</v>
      </c>
    </row>
    <row r="75" s="192" customFormat="1" customHeight="1" spans="1:63">
      <c r="A75" s="199" t="s">
        <v>1420</v>
      </c>
      <c r="B75" s="199" t="s">
        <v>1364</v>
      </c>
      <c r="C75" s="199" t="s">
        <v>1421</v>
      </c>
      <c r="D75" s="199">
        <v>21</v>
      </c>
      <c r="E75" s="199">
        <v>9</v>
      </c>
      <c r="F75" s="199" t="s">
        <v>10725</v>
      </c>
      <c r="G75" s="199">
        <v>0</v>
      </c>
      <c r="H75" s="199" t="s">
        <v>10243</v>
      </c>
      <c r="I75" s="199">
        <v>0</v>
      </c>
      <c r="J75" s="199" t="s">
        <v>10243</v>
      </c>
      <c r="K75" s="199">
        <v>0</v>
      </c>
      <c r="L75" s="199">
        <v>0</v>
      </c>
      <c r="M75" s="199" t="s">
        <v>10243</v>
      </c>
      <c r="N75" s="199">
        <v>1</v>
      </c>
      <c r="O75" s="199">
        <v>0</v>
      </c>
      <c r="P75" s="199">
        <v>0</v>
      </c>
      <c r="Q75" s="199"/>
      <c r="R75" s="199"/>
      <c r="S75" s="199"/>
      <c r="T75" s="199">
        <v>8</v>
      </c>
      <c r="U75" s="199"/>
      <c r="V75" s="199"/>
      <c r="W75" s="199"/>
      <c r="X75" s="199"/>
      <c r="Y75" s="199"/>
      <c r="Z75" s="199"/>
      <c r="AA75" s="199"/>
      <c r="AB75" s="199"/>
      <c r="AC75" s="199"/>
      <c r="AD75" s="199" t="s">
        <v>10243</v>
      </c>
      <c r="AE75" s="199" t="s">
        <v>10243</v>
      </c>
      <c r="AF75" s="199" t="s">
        <v>10243</v>
      </c>
      <c r="AG75" s="199" t="s">
        <v>10266</v>
      </c>
      <c r="AH75" s="202" t="s">
        <v>10726</v>
      </c>
      <c r="AI75" s="199" t="s">
        <v>10246</v>
      </c>
      <c r="AJ75" s="199" t="s">
        <v>10246</v>
      </c>
      <c r="AK75" s="204" t="s">
        <v>10255</v>
      </c>
      <c r="AL75" s="199" t="s">
        <v>10266</v>
      </c>
      <c r="AM75" s="199" t="s">
        <v>10266</v>
      </c>
      <c r="AN75" s="199" t="s">
        <v>10266</v>
      </c>
      <c r="AO75" s="199" t="s">
        <v>10266</v>
      </c>
      <c r="AP75" s="199" t="s">
        <v>10246</v>
      </c>
      <c r="AQ75" s="199" t="s">
        <v>10246</v>
      </c>
      <c r="AR75" s="199" t="s">
        <v>10266</v>
      </c>
      <c r="AS75" s="199" t="s">
        <v>10266</v>
      </c>
      <c r="AT75" s="199" t="s">
        <v>10266</v>
      </c>
      <c r="AU75" s="199" t="s">
        <v>10266</v>
      </c>
      <c r="AV75" s="199" t="s">
        <v>10266</v>
      </c>
      <c r="AW75" s="199" t="s">
        <v>10246</v>
      </c>
      <c r="AX75" s="199" t="s">
        <v>10246</v>
      </c>
      <c r="AY75" s="199" t="s">
        <v>10266</v>
      </c>
      <c r="AZ75" s="199" t="s">
        <v>10266</v>
      </c>
      <c r="BA75" s="199" t="s">
        <v>10266</v>
      </c>
      <c r="BB75" s="199" t="s">
        <v>10266</v>
      </c>
      <c r="BC75" s="199" t="s">
        <v>10266</v>
      </c>
      <c r="BD75" s="199" t="s">
        <v>10246</v>
      </c>
      <c r="BE75" s="199" t="s">
        <v>10246</v>
      </c>
      <c r="BF75" s="199" t="s">
        <v>10266</v>
      </c>
      <c r="BG75" s="199" t="s">
        <v>10266</v>
      </c>
      <c r="BH75" s="199" t="s">
        <v>10266</v>
      </c>
      <c r="BI75" s="199" t="s">
        <v>10266</v>
      </c>
      <c r="BJ75" s="199" t="s">
        <v>10266</v>
      </c>
      <c r="BK75" s="199" t="s">
        <v>10246</v>
      </c>
    </row>
    <row r="76" s="192" customFormat="1" customHeight="1" spans="1:63">
      <c r="A76" s="199" t="s">
        <v>1412</v>
      </c>
      <c r="B76" s="199" t="s">
        <v>1364</v>
      </c>
      <c r="C76" s="199" t="s">
        <v>1365</v>
      </c>
      <c r="D76" s="199">
        <v>9</v>
      </c>
      <c r="E76" s="199">
        <v>8</v>
      </c>
      <c r="F76" s="199" t="s">
        <v>10727</v>
      </c>
      <c r="G76" s="199">
        <v>0</v>
      </c>
      <c r="H76" s="199" t="s">
        <v>10243</v>
      </c>
      <c r="I76" s="199">
        <v>0</v>
      </c>
      <c r="J76" s="199" t="s">
        <v>10243</v>
      </c>
      <c r="K76" s="199">
        <v>0</v>
      </c>
      <c r="L76" s="199">
        <v>5</v>
      </c>
      <c r="M76" s="199" t="s">
        <v>10728</v>
      </c>
      <c r="N76" s="199">
        <v>0</v>
      </c>
      <c r="O76" s="199">
        <v>4</v>
      </c>
      <c r="P76" s="199">
        <v>13</v>
      </c>
      <c r="Q76" s="199"/>
      <c r="R76" s="199"/>
      <c r="S76" s="199">
        <v>25</v>
      </c>
      <c r="T76" s="199"/>
      <c r="U76" s="199"/>
      <c r="V76" s="199"/>
      <c r="W76" s="199"/>
      <c r="X76" s="199"/>
      <c r="Y76" s="199"/>
      <c r="Z76" s="199">
        <v>16</v>
      </c>
      <c r="AA76" s="199"/>
      <c r="AB76" s="199"/>
      <c r="AC76" s="199"/>
      <c r="AD76" s="199" t="s">
        <v>10243</v>
      </c>
      <c r="AE76" s="199" t="s">
        <v>10243</v>
      </c>
      <c r="AF76" s="199" t="s">
        <v>10243</v>
      </c>
      <c r="AG76" s="205" t="s">
        <v>33</v>
      </c>
      <c r="AH76" s="202" t="s">
        <v>10729</v>
      </c>
      <c r="AI76" s="199" t="s">
        <v>10246</v>
      </c>
      <c r="AJ76" s="199" t="s">
        <v>10246</v>
      </c>
      <c r="AK76" s="202" t="s">
        <v>10730</v>
      </c>
      <c r="AL76" s="206" t="s">
        <v>10731</v>
      </c>
      <c r="AM76" s="206" t="s">
        <v>10732</v>
      </c>
      <c r="AN76" s="205" t="s">
        <v>33</v>
      </c>
      <c r="AO76" s="202" t="s">
        <v>10733</v>
      </c>
      <c r="AP76" s="199" t="s">
        <v>10246</v>
      </c>
      <c r="AQ76" s="199" t="s">
        <v>10246</v>
      </c>
      <c r="AR76" s="205" t="s">
        <v>33</v>
      </c>
      <c r="AS76" s="205" t="s">
        <v>33</v>
      </c>
      <c r="AT76" s="205" t="s">
        <v>33</v>
      </c>
      <c r="AU76" s="205" t="s">
        <v>33</v>
      </c>
      <c r="AV76" s="205" t="s">
        <v>33</v>
      </c>
      <c r="AW76" s="199" t="s">
        <v>10246</v>
      </c>
      <c r="AX76" s="199" t="s">
        <v>10246</v>
      </c>
      <c r="AY76" s="205" t="s">
        <v>33</v>
      </c>
      <c r="AZ76" s="205" t="s">
        <v>33</v>
      </c>
      <c r="BA76" s="205" t="s">
        <v>33</v>
      </c>
      <c r="BB76" s="206" t="s">
        <v>10714</v>
      </c>
      <c r="BC76" s="205" t="s">
        <v>33</v>
      </c>
      <c r="BD76" s="202" t="s">
        <v>10734</v>
      </c>
      <c r="BE76" s="202" t="s">
        <v>10735</v>
      </c>
      <c r="BF76" s="202" t="s">
        <v>10736</v>
      </c>
      <c r="BG76" s="205" t="s">
        <v>33</v>
      </c>
      <c r="BH76" s="205" t="s">
        <v>33</v>
      </c>
      <c r="BI76" s="206" t="s">
        <v>10737</v>
      </c>
      <c r="BJ76" s="202" t="s">
        <v>10738</v>
      </c>
      <c r="BK76" s="199"/>
    </row>
    <row r="77" s="192" customFormat="1" customHeight="1" spans="1:63">
      <c r="A77" s="199" t="s">
        <v>1402</v>
      </c>
      <c r="B77" s="199" t="s">
        <v>1364</v>
      </c>
      <c r="C77" s="199" t="s">
        <v>1365</v>
      </c>
      <c r="D77" s="199">
        <v>9</v>
      </c>
      <c r="E77" s="199">
        <v>9</v>
      </c>
      <c r="F77" s="199" t="s">
        <v>10739</v>
      </c>
      <c r="G77" s="199">
        <v>0</v>
      </c>
      <c r="H77" s="199" t="s">
        <v>10243</v>
      </c>
      <c r="I77" s="199">
        <v>0</v>
      </c>
      <c r="J77" s="199" t="s">
        <v>10243</v>
      </c>
      <c r="K77" s="199">
        <v>0</v>
      </c>
      <c r="L77" s="199">
        <v>9</v>
      </c>
      <c r="M77" s="199" t="s">
        <v>10740</v>
      </c>
      <c r="N77" s="199">
        <v>0</v>
      </c>
      <c r="O77" s="199">
        <v>1</v>
      </c>
      <c r="P77" s="199">
        <v>12</v>
      </c>
      <c r="Q77" s="199"/>
      <c r="R77" s="199"/>
      <c r="S77" s="199"/>
      <c r="T77" s="199"/>
      <c r="U77" s="199"/>
      <c r="V77" s="199"/>
      <c r="W77" s="199"/>
      <c r="X77" s="199">
        <v>8</v>
      </c>
      <c r="Y77" s="199"/>
      <c r="Z77" s="199"/>
      <c r="AA77" s="199"/>
      <c r="AB77" s="199"/>
      <c r="AC77" s="199"/>
      <c r="AD77" s="199" t="s">
        <v>10243</v>
      </c>
      <c r="AE77" s="199" t="s">
        <v>10243</v>
      </c>
      <c r="AF77" s="199" t="s">
        <v>10243</v>
      </c>
      <c r="AG77" s="205" t="s">
        <v>33</v>
      </c>
      <c r="AH77" s="205" t="s">
        <v>33</v>
      </c>
      <c r="AI77" s="199" t="s">
        <v>10246</v>
      </c>
      <c r="AJ77" s="199" t="s">
        <v>10246</v>
      </c>
      <c r="AK77" s="206" t="s">
        <v>10713</v>
      </c>
      <c r="AL77" s="206" t="s">
        <v>10714</v>
      </c>
      <c r="AM77" s="205" t="s">
        <v>33</v>
      </c>
      <c r="AN77" s="206" t="s">
        <v>10723</v>
      </c>
      <c r="AO77" s="205" t="s">
        <v>33</v>
      </c>
      <c r="AP77" s="199" t="s">
        <v>10246</v>
      </c>
      <c r="AQ77" s="199" t="s">
        <v>10246</v>
      </c>
      <c r="AR77" s="206" t="s">
        <v>10717</v>
      </c>
      <c r="AS77" s="205" t="s">
        <v>33</v>
      </c>
      <c r="AT77" s="206" t="s">
        <v>10741</v>
      </c>
      <c r="AU77" s="205" t="s">
        <v>33</v>
      </c>
      <c r="AV77" s="205" t="s">
        <v>33</v>
      </c>
      <c r="AW77" s="199" t="s">
        <v>10246</v>
      </c>
      <c r="AX77" s="199" t="s">
        <v>10246</v>
      </c>
      <c r="AY77" s="205" t="s">
        <v>33</v>
      </c>
      <c r="AZ77" s="206" t="s">
        <v>10714</v>
      </c>
      <c r="BA77" s="205" t="s">
        <v>33</v>
      </c>
      <c r="BB77" s="206" t="s">
        <v>10714</v>
      </c>
      <c r="BC77" s="202" t="s">
        <v>10742</v>
      </c>
      <c r="BD77" s="199" t="s">
        <v>10246</v>
      </c>
      <c r="BE77" s="199" t="s">
        <v>10246</v>
      </c>
      <c r="BF77" s="206" t="s">
        <v>10723</v>
      </c>
      <c r="BG77" s="205" t="s">
        <v>33</v>
      </c>
      <c r="BH77" s="205" t="s">
        <v>33</v>
      </c>
      <c r="BI77" s="206" t="s">
        <v>10743</v>
      </c>
      <c r="BJ77" s="205" t="s">
        <v>33</v>
      </c>
      <c r="BK77" s="199" t="s">
        <v>10246</v>
      </c>
    </row>
    <row r="78" s="192" customFormat="1" customHeight="1" spans="1:63">
      <c r="A78" s="199" t="s">
        <v>1388</v>
      </c>
      <c r="B78" s="199" t="s">
        <v>1364</v>
      </c>
      <c r="C78" s="199" t="s">
        <v>1365</v>
      </c>
      <c r="D78" s="199">
        <v>13</v>
      </c>
      <c r="E78" s="199">
        <v>9</v>
      </c>
      <c r="F78" s="199" t="s">
        <v>10744</v>
      </c>
      <c r="G78" s="199">
        <v>0</v>
      </c>
      <c r="H78" s="199" t="s">
        <v>10243</v>
      </c>
      <c r="I78" s="199">
        <v>0</v>
      </c>
      <c r="J78" s="199" t="s">
        <v>10243</v>
      </c>
      <c r="K78" s="199">
        <v>0</v>
      </c>
      <c r="L78" s="199">
        <v>12</v>
      </c>
      <c r="M78" s="199" t="s">
        <v>10745</v>
      </c>
      <c r="N78" s="199">
        <v>0</v>
      </c>
      <c r="O78" s="199">
        <v>0</v>
      </c>
      <c r="P78" s="199">
        <v>10</v>
      </c>
      <c r="Q78" s="199"/>
      <c r="R78" s="199"/>
      <c r="S78" s="199"/>
      <c r="T78" s="199"/>
      <c r="U78" s="199"/>
      <c r="V78" s="199"/>
      <c r="W78" s="199"/>
      <c r="X78" s="199"/>
      <c r="Y78" s="199"/>
      <c r="Z78" s="199"/>
      <c r="AA78" s="199"/>
      <c r="AB78" s="199"/>
      <c r="AC78" s="199"/>
      <c r="AD78" s="199" t="s">
        <v>10243</v>
      </c>
      <c r="AE78" s="199" t="s">
        <v>10243</v>
      </c>
      <c r="AF78" s="199" t="s">
        <v>10243</v>
      </c>
      <c r="AG78" s="205" t="s">
        <v>33</v>
      </c>
      <c r="AH78" s="205" t="s">
        <v>33</v>
      </c>
      <c r="AI78" s="199" t="s">
        <v>10246</v>
      </c>
      <c r="AJ78" s="199" t="s">
        <v>10246</v>
      </c>
      <c r="AK78" s="205" t="s">
        <v>33</v>
      </c>
      <c r="AL78" s="206" t="s">
        <v>10746</v>
      </c>
      <c r="AM78" s="206" t="s">
        <v>10732</v>
      </c>
      <c r="AN78" s="206" t="s">
        <v>10747</v>
      </c>
      <c r="AO78" s="206" t="s">
        <v>10716</v>
      </c>
      <c r="AP78" s="199" t="s">
        <v>10246</v>
      </c>
      <c r="AQ78" s="199" t="s">
        <v>10246</v>
      </c>
      <c r="AR78" s="205" t="s">
        <v>33</v>
      </c>
      <c r="AS78" s="206" t="s">
        <v>10713</v>
      </c>
      <c r="AT78" s="206" t="s">
        <v>10741</v>
      </c>
      <c r="AU78" s="206" t="s">
        <v>10723</v>
      </c>
      <c r="AV78" s="205" t="s">
        <v>33</v>
      </c>
      <c r="AW78" s="199" t="s">
        <v>10246</v>
      </c>
      <c r="AX78" s="199" t="s">
        <v>10246</v>
      </c>
      <c r="AY78" s="205" t="s">
        <v>33</v>
      </c>
      <c r="AZ78" s="206" t="s">
        <v>10714</v>
      </c>
      <c r="BA78" s="206" t="s">
        <v>10716</v>
      </c>
      <c r="BB78" s="205" t="s">
        <v>33</v>
      </c>
      <c r="BC78" s="206" t="s">
        <v>10723</v>
      </c>
      <c r="BD78" s="199" t="s">
        <v>10433</v>
      </c>
      <c r="BE78" s="199" t="s">
        <v>10246</v>
      </c>
      <c r="BF78" s="205" t="s">
        <v>33</v>
      </c>
      <c r="BG78" s="206" t="s">
        <v>10724</v>
      </c>
      <c r="BH78" s="206" t="s">
        <v>10714</v>
      </c>
      <c r="BI78" s="205" t="s">
        <v>33</v>
      </c>
      <c r="BJ78" s="205" t="s">
        <v>33</v>
      </c>
      <c r="BK78" s="199" t="s">
        <v>10246</v>
      </c>
    </row>
    <row r="79" s="192" customFormat="1" customHeight="1" spans="1:63">
      <c r="A79" s="199" t="s">
        <v>1377</v>
      </c>
      <c r="B79" s="199" t="s">
        <v>1364</v>
      </c>
      <c r="C79" s="199" t="s">
        <v>1365</v>
      </c>
      <c r="D79" s="199">
        <v>10</v>
      </c>
      <c r="E79" s="199">
        <v>9</v>
      </c>
      <c r="F79" s="199" t="s">
        <v>10748</v>
      </c>
      <c r="G79" s="199">
        <v>0</v>
      </c>
      <c r="H79" s="199" t="s">
        <v>10243</v>
      </c>
      <c r="I79" s="199">
        <v>0</v>
      </c>
      <c r="J79" s="199" t="s">
        <v>10243</v>
      </c>
      <c r="K79" s="199">
        <v>0</v>
      </c>
      <c r="L79" s="199">
        <v>9</v>
      </c>
      <c r="M79" s="199" t="s">
        <v>10749</v>
      </c>
      <c r="N79" s="199">
        <v>0</v>
      </c>
      <c r="O79" s="199">
        <v>1</v>
      </c>
      <c r="P79" s="199">
        <v>12</v>
      </c>
      <c r="Q79" s="199"/>
      <c r="R79" s="199"/>
      <c r="S79" s="199">
        <v>9.2</v>
      </c>
      <c r="T79" s="199"/>
      <c r="U79" s="199"/>
      <c r="V79" s="199"/>
      <c r="W79" s="199"/>
      <c r="X79" s="199">
        <v>16</v>
      </c>
      <c r="Y79" s="199"/>
      <c r="Z79" s="199"/>
      <c r="AA79" s="199"/>
      <c r="AB79" s="199"/>
      <c r="AC79" s="199"/>
      <c r="AD79" s="199" t="s">
        <v>10243</v>
      </c>
      <c r="AE79" s="199" t="s">
        <v>10243</v>
      </c>
      <c r="AF79" s="199" t="s">
        <v>10243</v>
      </c>
      <c r="AG79" s="206" t="s">
        <v>10712</v>
      </c>
      <c r="AH79" s="205" t="s">
        <v>33</v>
      </c>
      <c r="AI79" s="199" t="s">
        <v>10246</v>
      </c>
      <c r="AJ79" s="199" t="s">
        <v>10246</v>
      </c>
      <c r="AK79" s="205" t="s">
        <v>33</v>
      </c>
      <c r="AL79" s="205" t="s">
        <v>33</v>
      </c>
      <c r="AM79" s="205" t="s">
        <v>33</v>
      </c>
      <c r="AN79" s="205" t="s">
        <v>33</v>
      </c>
      <c r="AO79" s="205" t="s">
        <v>33</v>
      </c>
      <c r="AP79" s="202" t="s">
        <v>10750</v>
      </c>
      <c r="AQ79" s="199" t="s">
        <v>10246</v>
      </c>
      <c r="AR79" s="206" t="s">
        <v>10717</v>
      </c>
      <c r="AS79" s="205" t="s">
        <v>33</v>
      </c>
      <c r="AT79" s="206" t="s">
        <v>10721</v>
      </c>
      <c r="AU79" s="205" t="s">
        <v>33</v>
      </c>
      <c r="AV79" s="206" t="s">
        <v>10715</v>
      </c>
      <c r="AW79" s="202" t="s">
        <v>10751</v>
      </c>
      <c r="AX79" s="199" t="s">
        <v>10246</v>
      </c>
      <c r="AY79" s="206" t="s">
        <v>10715</v>
      </c>
      <c r="AZ79" s="205" t="s">
        <v>33</v>
      </c>
      <c r="BA79" s="206" t="s">
        <v>10716</v>
      </c>
      <c r="BB79" s="202" t="s">
        <v>10752</v>
      </c>
      <c r="BC79" s="206" t="s">
        <v>10716</v>
      </c>
      <c r="BD79" s="199" t="s">
        <v>10246</v>
      </c>
      <c r="BE79" s="199" t="s">
        <v>10246</v>
      </c>
      <c r="BF79" s="205" t="s">
        <v>33</v>
      </c>
      <c r="BG79" s="205" t="s">
        <v>33</v>
      </c>
      <c r="BH79" s="206" t="s">
        <v>10717</v>
      </c>
      <c r="BI79" s="205" t="s">
        <v>33</v>
      </c>
      <c r="BJ79" s="206" t="s">
        <v>10747</v>
      </c>
      <c r="BK79" s="199" t="s">
        <v>10246</v>
      </c>
    </row>
    <row r="80" s="192" customFormat="1" customHeight="1" spans="1:63">
      <c r="A80" s="199" t="s">
        <v>1366</v>
      </c>
      <c r="B80" s="199" t="s">
        <v>1364</v>
      </c>
      <c r="C80" s="199" t="s">
        <v>1365</v>
      </c>
      <c r="D80" s="199">
        <v>10</v>
      </c>
      <c r="E80" s="199">
        <v>9</v>
      </c>
      <c r="F80" s="199" t="s">
        <v>10753</v>
      </c>
      <c r="G80" s="199">
        <v>0</v>
      </c>
      <c r="H80" s="199" t="s">
        <v>10243</v>
      </c>
      <c r="I80" s="199">
        <v>0</v>
      </c>
      <c r="J80" s="199" t="s">
        <v>10243</v>
      </c>
      <c r="K80" s="199">
        <v>0</v>
      </c>
      <c r="L80" s="199">
        <v>9</v>
      </c>
      <c r="M80" s="199" t="s">
        <v>10754</v>
      </c>
      <c r="N80" s="199">
        <v>0</v>
      </c>
      <c r="O80" s="199">
        <v>1</v>
      </c>
      <c r="P80" s="199">
        <v>12</v>
      </c>
      <c r="Q80" s="199"/>
      <c r="R80" s="199"/>
      <c r="S80" s="199"/>
      <c r="T80" s="199"/>
      <c r="U80" s="199"/>
      <c r="V80" s="199"/>
      <c r="W80" s="199"/>
      <c r="X80" s="199"/>
      <c r="Y80" s="199"/>
      <c r="Z80" s="199"/>
      <c r="AA80" s="199"/>
      <c r="AB80" s="199"/>
      <c r="AC80" s="199"/>
      <c r="AD80" s="199" t="s">
        <v>10243</v>
      </c>
      <c r="AE80" s="199" t="s">
        <v>10243</v>
      </c>
      <c r="AF80" s="199" t="s">
        <v>10243</v>
      </c>
      <c r="AG80" s="205" t="s">
        <v>33</v>
      </c>
      <c r="AH80" s="205" t="s">
        <v>33</v>
      </c>
      <c r="AI80" s="199" t="s">
        <v>10246</v>
      </c>
      <c r="AJ80" s="199" t="s">
        <v>10246</v>
      </c>
      <c r="AK80" s="205" t="s">
        <v>33</v>
      </c>
      <c r="AL80" s="205" t="s">
        <v>33</v>
      </c>
      <c r="AM80" s="206" t="s">
        <v>10732</v>
      </c>
      <c r="AN80" s="206" t="s">
        <v>10713</v>
      </c>
      <c r="AO80" s="206" t="s">
        <v>10743</v>
      </c>
      <c r="AP80" s="199" t="s">
        <v>10246</v>
      </c>
      <c r="AQ80" s="199" t="s">
        <v>10246</v>
      </c>
      <c r="AR80" s="205" t="s">
        <v>33</v>
      </c>
      <c r="AS80" s="206" t="s">
        <v>10743</v>
      </c>
      <c r="AT80" s="205" t="s">
        <v>33</v>
      </c>
      <c r="AU80" s="206" t="s">
        <v>10747</v>
      </c>
      <c r="AV80" s="205" t="s">
        <v>33</v>
      </c>
      <c r="AW80" s="199" t="s">
        <v>10246</v>
      </c>
      <c r="AX80" s="199" t="s">
        <v>10246</v>
      </c>
      <c r="AY80" s="206" t="s">
        <v>10714</v>
      </c>
      <c r="AZ80" s="205" t="s">
        <v>33</v>
      </c>
      <c r="BA80" s="206" t="s">
        <v>10743</v>
      </c>
      <c r="BB80" s="205" t="s">
        <v>33</v>
      </c>
      <c r="BC80" s="205" t="s">
        <v>33</v>
      </c>
      <c r="BD80" s="199" t="s">
        <v>10246</v>
      </c>
      <c r="BE80" s="199" t="s">
        <v>10246</v>
      </c>
      <c r="BF80" s="205" t="s">
        <v>33</v>
      </c>
      <c r="BG80" s="204" t="s">
        <v>10264</v>
      </c>
      <c r="BH80" s="205" t="s">
        <v>33</v>
      </c>
      <c r="BI80" s="206" t="s">
        <v>10743</v>
      </c>
      <c r="BJ80" s="206" t="s">
        <v>10755</v>
      </c>
      <c r="BK80" s="199" t="s">
        <v>10246</v>
      </c>
    </row>
    <row r="81" s="192" customFormat="1" customHeight="1" spans="1:63">
      <c r="A81" s="199" t="s">
        <v>1363</v>
      </c>
      <c r="B81" s="199" t="s">
        <v>1364</v>
      </c>
      <c r="C81" s="199" t="s">
        <v>1365</v>
      </c>
      <c r="D81" s="199">
        <v>0</v>
      </c>
      <c r="E81" s="199">
        <v>9</v>
      </c>
      <c r="F81" s="199" t="s">
        <v>10243</v>
      </c>
      <c r="G81" s="199">
        <v>0</v>
      </c>
      <c r="H81" s="199" t="s">
        <v>10243</v>
      </c>
      <c r="I81" s="199">
        <v>0</v>
      </c>
      <c r="J81" s="199" t="s">
        <v>10243</v>
      </c>
      <c r="K81" s="199">
        <v>0</v>
      </c>
      <c r="L81" s="199">
        <v>0</v>
      </c>
      <c r="M81" s="199" t="s">
        <v>10243</v>
      </c>
      <c r="N81" s="199">
        <v>0</v>
      </c>
      <c r="O81" s="199">
        <v>2</v>
      </c>
      <c r="P81" s="199">
        <v>0</v>
      </c>
      <c r="Q81" s="199"/>
      <c r="R81" s="199"/>
      <c r="S81" s="199"/>
      <c r="T81" s="199"/>
      <c r="U81" s="199">
        <v>151</v>
      </c>
      <c r="V81" s="199"/>
      <c r="W81" s="199"/>
      <c r="X81" s="199">
        <v>24</v>
      </c>
      <c r="Y81" s="199"/>
      <c r="Z81" s="199"/>
      <c r="AA81" s="199"/>
      <c r="AB81" s="199"/>
      <c r="AC81" s="199"/>
      <c r="AD81" s="199" t="s">
        <v>10243</v>
      </c>
      <c r="AE81" s="199" t="s">
        <v>10243</v>
      </c>
      <c r="AF81" s="199" t="s">
        <v>10243</v>
      </c>
      <c r="AG81" s="202" t="s">
        <v>10756</v>
      </c>
      <c r="AH81" s="202" t="s">
        <v>10756</v>
      </c>
      <c r="AI81" s="202" t="s">
        <v>10757</v>
      </c>
      <c r="AJ81" s="202" t="s">
        <v>10757</v>
      </c>
      <c r="AK81" s="202" t="s">
        <v>10756</v>
      </c>
      <c r="AL81" s="202" t="s">
        <v>10756</v>
      </c>
      <c r="AM81" s="202" t="s">
        <v>10756</v>
      </c>
      <c r="AN81" s="202" t="s">
        <v>10756</v>
      </c>
      <c r="AO81" s="202" t="s">
        <v>10756</v>
      </c>
      <c r="AP81" s="202" t="s">
        <v>10757</v>
      </c>
      <c r="AQ81" s="202" t="s">
        <v>10757</v>
      </c>
      <c r="AR81" s="202" t="s">
        <v>10756</v>
      </c>
      <c r="AS81" s="202" t="s">
        <v>10756</v>
      </c>
      <c r="AT81" s="202" t="s">
        <v>10756</v>
      </c>
      <c r="AU81" s="202" t="s">
        <v>10756</v>
      </c>
      <c r="AV81" s="202" t="s">
        <v>10756</v>
      </c>
      <c r="AW81" s="202" t="s">
        <v>10757</v>
      </c>
      <c r="AX81" s="202" t="s">
        <v>10757</v>
      </c>
      <c r="AY81" s="202" t="s">
        <v>10756</v>
      </c>
      <c r="AZ81" s="202" t="s">
        <v>10756</v>
      </c>
      <c r="BA81" s="202" t="s">
        <v>10756</v>
      </c>
      <c r="BB81" s="202" t="s">
        <v>10756</v>
      </c>
      <c r="BC81" s="202" t="s">
        <v>10756</v>
      </c>
      <c r="BD81" s="202" t="s">
        <v>10757</v>
      </c>
      <c r="BE81" s="202" t="s">
        <v>10757</v>
      </c>
      <c r="BF81" s="202" t="s">
        <v>10756</v>
      </c>
      <c r="BG81" s="202" t="s">
        <v>10758</v>
      </c>
      <c r="BH81" s="202" t="s">
        <v>10759</v>
      </c>
      <c r="BI81" s="202" t="s">
        <v>10759</v>
      </c>
      <c r="BJ81" s="202" t="s">
        <v>10760</v>
      </c>
      <c r="BK81" s="199" t="s">
        <v>10246</v>
      </c>
    </row>
    <row r="82" s="192" customFormat="1" customHeight="1" spans="1:63">
      <c r="A82" s="199" t="s">
        <v>1755</v>
      </c>
      <c r="B82" s="199" t="s">
        <v>1460</v>
      </c>
      <c r="C82" s="199" t="s">
        <v>1481</v>
      </c>
      <c r="D82" s="199">
        <v>21</v>
      </c>
      <c r="E82" s="199">
        <v>9</v>
      </c>
      <c r="F82" s="199" t="s">
        <v>10761</v>
      </c>
      <c r="G82" s="199">
        <v>9</v>
      </c>
      <c r="H82" s="199" t="s">
        <v>10762</v>
      </c>
      <c r="I82" s="199">
        <v>0</v>
      </c>
      <c r="J82" s="199" t="s">
        <v>10243</v>
      </c>
      <c r="K82" s="199">
        <v>0</v>
      </c>
      <c r="L82" s="199">
        <v>8</v>
      </c>
      <c r="M82" s="199" t="s">
        <v>10763</v>
      </c>
      <c r="N82" s="199">
        <v>0</v>
      </c>
      <c r="O82" s="199">
        <v>0</v>
      </c>
      <c r="P82" s="199">
        <v>7</v>
      </c>
      <c r="Q82" s="199"/>
      <c r="R82" s="199"/>
      <c r="S82" s="199"/>
      <c r="T82" s="199"/>
      <c r="U82" s="199"/>
      <c r="V82" s="199"/>
      <c r="W82" s="199"/>
      <c r="X82" s="199"/>
      <c r="Y82" s="199"/>
      <c r="Z82" s="199"/>
      <c r="AA82" s="199"/>
      <c r="AB82" s="199"/>
      <c r="AC82" s="199"/>
      <c r="AD82" s="199" t="s">
        <v>10243</v>
      </c>
      <c r="AE82" s="199" t="s">
        <v>10243</v>
      </c>
      <c r="AF82" s="199" t="s">
        <v>10243</v>
      </c>
      <c r="AG82" s="203" t="s">
        <v>10764</v>
      </c>
      <c r="AH82" s="205" t="s">
        <v>33</v>
      </c>
      <c r="AI82" s="199" t="s">
        <v>10246</v>
      </c>
      <c r="AJ82" s="199" t="s">
        <v>10433</v>
      </c>
      <c r="AK82" s="199" t="s">
        <v>10266</v>
      </c>
      <c r="AL82" s="199" t="s">
        <v>10266</v>
      </c>
      <c r="AM82" s="199" t="s">
        <v>10266</v>
      </c>
      <c r="AN82" s="199" t="s">
        <v>10266</v>
      </c>
      <c r="AO82" s="205" t="s">
        <v>33</v>
      </c>
      <c r="AP82" s="199" t="s">
        <v>10246</v>
      </c>
      <c r="AQ82" s="199" t="s">
        <v>10433</v>
      </c>
      <c r="AR82" s="203" t="s">
        <v>10765</v>
      </c>
      <c r="AS82" s="203" t="s">
        <v>10766</v>
      </c>
      <c r="AT82" s="203" t="s">
        <v>10767</v>
      </c>
      <c r="AU82" s="205" t="s">
        <v>33</v>
      </c>
      <c r="AV82" s="205" t="s">
        <v>33</v>
      </c>
      <c r="AW82" s="199" t="s">
        <v>10433</v>
      </c>
      <c r="AX82" s="199" t="s">
        <v>10433</v>
      </c>
      <c r="AY82" s="203" t="s">
        <v>10263</v>
      </c>
      <c r="AZ82" s="199" t="s">
        <v>10266</v>
      </c>
      <c r="BA82" s="199" t="s">
        <v>10266</v>
      </c>
      <c r="BB82" s="205" t="s">
        <v>33</v>
      </c>
      <c r="BC82" s="205" t="s">
        <v>33</v>
      </c>
      <c r="BD82" s="199" t="s">
        <v>10433</v>
      </c>
      <c r="BE82" s="199" t="s">
        <v>10433</v>
      </c>
      <c r="BF82" s="203" t="s">
        <v>10768</v>
      </c>
      <c r="BG82" s="203" t="s">
        <v>10769</v>
      </c>
      <c r="BH82" s="203" t="s">
        <v>10770</v>
      </c>
      <c r="BI82" s="203" t="s">
        <v>10771</v>
      </c>
      <c r="BJ82" s="205" t="s">
        <v>33</v>
      </c>
      <c r="BK82" s="199" t="s">
        <v>10246</v>
      </c>
    </row>
    <row r="83" s="192" customFormat="1" customHeight="1" spans="1:63">
      <c r="A83" s="199" t="s">
        <v>1734</v>
      </c>
      <c r="B83" s="199" t="s">
        <v>1460</v>
      </c>
      <c r="C83" s="199" t="s">
        <v>1461</v>
      </c>
      <c r="D83" s="199">
        <v>21</v>
      </c>
      <c r="E83" s="199">
        <v>9</v>
      </c>
      <c r="F83" s="199" t="s">
        <v>10772</v>
      </c>
      <c r="G83" s="199">
        <v>10</v>
      </c>
      <c r="H83" s="199" t="s">
        <v>10773</v>
      </c>
      <c r="I83" s="199">
        <v>0</v>
      </c>
      <c r="J83" s="199" t="s">
        <v>10243</v>
      </c>
      <c r="K83" s="199">
        <v>0</v>
      </c>
      <c r="L83" s="199">
        <v>10</v>
      </c>
      <c r="M83" s="199" t="s">
        <v>10774</v>
      </c>
      <c r="N83" s="199">
        <v>0</v>
      </c>
      <c r="O83" s="199">
        <v>0</v>
      </c>
      <c r="P83" s="199">
        <v>9</v>
      </c>
      <c r="Q83" s="199"/>
      <c r="R83" s="199"/>
      <c r="S83" s="199">
        <v>4.5</v>
      </c>
      <c r="T83" s="199"/>
      <c r="U83" s="199"/>
      <c r="V83" s="199"/>
      <c r="W83" s="199"/>
      <c r="X83" s="199"/>
      <c r="Y83" s="199"/>
      <c r="Z83" s="199"/>
      <c r="AA83" s="199"/>
      <c r="AB83" s="199"/>
      <c r="AC83" s="199"/>
      <c r="AD83" s="199" t="s">
        <v>10243</v>
      </c>
      <c r="AE83" s="199" t="s">
        <v>10243</v>
      </c>
      <c r="AF83" s="199" t="s">
        <v>10243</v>
      </c>
      <c r="AG83" s="203" t="s">
        <v>10775</v>
      </c>
      <c r="AH83" s="202" t="s">
        <v>10776</v>
      </c>
      <c r="AI83" s="199" t="s">
        <v>10433</v>
      </c>
      <c r="AJ83" s="199" t="s">
        <v>10246</v>
      </c>
      <c r="AK83" s="205" t="s">
        <v>33</v>
      </c>
      <c r="AL83" s="205" t="s">
        <v>33</v>
      </c>
      <c r="AM83" s="199" t="s">
        <v>10266</v>
      </c>
      <c r="AN83" s="199" t="s">
        <v>10266</v>
      </c>
      <c r="AO83" s="203" t="s">
        <v>10777</v>
      </c>
      <c r="AP83" s="199" t="s">
        <v>10433</v>
      </c>
      <c r="AQ83" s="199" t="s">
        <v>10433</v>
      </c>
      <c r="AR83" s="203" t="s">
        <v>10778</v>
      </c>
      <c r="AS83" s="203" t="s">
        <v>10779</v>
      </c>
      <c r="AT83" s="203" t="s">
        <v>10780</v>
      </c>
      <c r="AU83" s="203" t="s">
        <v>10781</v>
      </c>
      <c r="AV83" s="203" t="s">
        <v>10447</v>
      </c>
      <c r="AW83" s="199" t="s">
        <v>10433</v>
      </c>
      <c r="AX83" s="199" t="s">
        <v>10433</v>
      </c>
      <c r="AY83" s="205" t="s">
        <v>33</v>
      </c>
      <c r="AZ83" s="205" t="s">
        <v>33</v>
      </c>
      <c r="BA83" s="205" t="s">
        <v>33</v>
      </c>
      <c r="BB83" s="205" t="s">
        <v>33</v>
      </c>
      <c r="BC83" s="203" t="s">
        <v>10782</v>
      </c>
      <c r="BD83" s="199" t="s">
        <v>10433</v>
      </c>
      <c r="BE83" s="199" t="s">
        <v>10433</v>
      </c>
      <c r="BF83" s="203" t="s">
        <v>10783</v>
      </c>
      <c r="BG83" s="203" t="s">
        <v>10784</v>
      </c>
      <c r="BH83" s="205" t="s">
        <v>33</v>
      </c>
      <c r="BI83" s="205" t="s">
        <v>33</v>
      </c>
      <c r="BJ83" s="199" t="s">
        <v>10266</v>
      </c>
      <c r="BK83" s="199" t="s">
        <v>10433</v>
      </c>
    </row>
    <row r="84" s="192" customFormat="1" customHeight="1" spans="1:63">
      <c r="A84" s="199" t="s">
        <v>1720</v>
      </c>
      <c r="B84" s="199" t="s">
        <v>1460</v>
      </c>
      <c r="C84" s="199" t="s">
        <v>1461</v>
      </c>
      <c r="D84" s="199">
        <v>21</v>
      </c>
      <c r="E84" s="199">
        <v>9</v>
      </c>
      <c r="F84" s="199" t="s">
        <v>10785</v>
      </c>
      <c r="G84" s="199">
        <v>10</v>
      </c>
      <c r="H84" s="199" t="s">
        <v>10786</v>
      </c>
      <c r="I84" s="199">
        <v>0</v>
      </c>
      <c r="J84" s="199" t="s">
        <v>10243</v>
      </c>
      <c r="K84" s="199">
        <v>0</v>
      </c>
      <c r="L84" s="199">
        <v>10</v>
      </c>
      <c r="M84" s="199" t="s">
        <v>10787</v>
      </c>
      <c r="N84" s="199">
        <v>0</v>
      </c>
      <c r="O84" s="199">
        <v>0</v>
      </c>
      <c r="P84" s="199">
        <v>5</v>
      </c>
      <c r="Q84" s="199"/>
      <c r="R84" s="199"/>
      <c r="S84" s="199"/>
      <c r="T84" s="199"/>
      <c r="U84" s="199"/>
      <c r="V84" s="199"/>
      <c r="W84" s="199"/>
      <c r="X84" s="199"/>
      <c r="Y84" s="199"/>
      <c r="Z84" s="199"/>
      <c r="AA84" s="199"/>
      <c r="AB84" s="199"/>
      <c r="AC84" s="199"/>
      <c r="AD84" s="199" t="s">
        <v>10243</v>
      </c>
      <c r="AE84" s="199" t="s">
        <v>10243</v>
      </c>
      <c r="AF84" s="199" t="s">
        <v>10243</v>
      </c>
      <c r="AG84" s="199" t="s">
        <v>10266</v>
      </c>
      <c r="AH84" s="205" t="s">
        <v>33</v>
      </c>
      <c r="AI84" s="199" t="s">
        <v>10246</v>
      </c>
      <c r="AJ84" s="199" t="s">
        <v>10433</v>
      </c>
      <c r="AK84" s="199" t="s">
        <v>10266</v>
      </c>
      <c r="AL84" s="203" t="s">
        <v>10788</v>
      </c>
      <c r="AM84" s="203" t="s">
        <v>10789</v>
      </c>
      <c r="AN84" s="203" t="s">
        <v>10790</v>
      </c>
      <c r="AO84" s="205" t="s">
        <v>33</v>
      </c>
      <c r="AP84" s="199" t="s">
        <v>10246</v>
      </c>
      <c r="AQ84" s="199" t="s">
        <v>10433</v>
      </c>
      <c r="AR84" s="199" t="s">
        <v>10266</v>
      </c>
      <c r="AS84" s="199" t="s">
        <v>10266</v>
      </c>
      <c r="AT84" s="199" t="s">
        <v>10266</v>
      </c>
      <c r="AU84" s="199" t="s">
        <v>10266</v>
      </c>
      <c r="AV84" s="205" t="s">
        <v>33</v>
      </c>
      <c r="AW84" s="199" t="s">
        <v>10246</v>
      </c>
      <c r="AX84" s="199" t="s">
        <v>10433</v>
      </c>
      <c r="AY84" s="199" t="s">
        <v>10266</v>
      </c>
      <c r="AZ84" s="203" t="s">
        <v>10791</v>
      </c>
      <c r="BA84" s="203" t="s">
        <v>10792</v>
      </c>
      <c r="BB84" s="203" t="s">
        <v>10793</v>
      </c>
      <c r="BC84" s="205" t="s">
        <v>33</v>
      </c>
      <c r="BD84" s="199" t="s">
        <v>10246</v>
      </c>
      <c r="BE84" s="199" t="s">
        <v>10433</v>
      </c>
      <c r="BF84" s="203" t="s">
        <v>10790</v>
      </c>
      <c r="BG84" s="203" t="s">
        <v>10794</v>
      </c>
      <c r="BH84" s="203" t="s">
        <v>10795</v>
      </c>
      <c r="BI84" s="203" t="s">
        <v>10796</v>
      </c>
      <c r="BJ84" s="205" t="s">
        <v>33</v>
      </c>
      <c r="BK84" s="199" t="s">
        <v>10246</v>
      </c>
    </row>
    <row r="85" s="192" customFormat="1" customHeight="1" spans="1:63">
      <c r="A85" s="199" t="s">
        <v>1702</v>
      </c>
      <c r="B85" s="199" t="s">
        <v>1460</v>
      </c>
      <c r="C85" s="199" t="s">
        <v>1703</v>
      </c>
      <c r="D85" s="199">
        <v>17</v>
      </c>
      <c r="E85" s="199">
        <v>9</v>
      </c>
      <c r="F85" s="199" t="s">
        <v>10691</v>
      </c>
      <c r="G85" s="199">
        <v>9</v>
      </c>
      <c r="H85" s="199" t="s">
        <v>10797</v>
      </c>
      <c r="I85" s="199">
        <v>0</v>
      </c>
      <c r="J85" s="199" t="s">
        <v>10243</v>
      </c>
      <c r="K85" s="199">
        <v>0</v>
      </c>
      <c r="L85" s="199">
        <v>0</v>
      </c>
      <c r="M85" s="199" t="s">
        <v>10243</v>
      </c>
      <c r="N85" s="199">
        <v>8</v>
      </c>
      <c r="O85" s="199">
        <v>0</v>
      </c>
      <c r="P85" s="199">
        <v>0</v>
      </c>
      <c r="Q85" s="199"/>
      <c r="R85" s="199"/>
      <c r="S85" s="199">
        <v>56</v>
      </c>
      <c r="T85" s="199"/>
      <c r="U85" s="199"/>
      <c r="V85" s="199"/>
      <c r="W85" s="199"/>
      <c r="X85" s="199">
        <v>24</v>
      </c>
      <c r="Y85" s="199"/>
      <c r="Z85" s="199">
        <v>15</v>
      </c>
      <c r="AA85" s="199"/>
      <c r="AB85" s="199"/>
      <c r="AC85" s="199"/>
      <c r="AD85" s="199" t="s">
        <v>10243</v>
      </c>
      <c r="AE85" s="199" t="s">
        <v>10243</v>
      </c>
      <c r="AF85" s="199" t="s">
        <v>10243</v>
      </c>
      <c r="AG85" s="202" t="s">
        <v>10798</v>
      </c>
      <c r="AH85" s="202" t="s">
        <v>10799</v>
      </c>
      <c r="AI85" s="199" t="s">
        <v>10246</v>
      </c>
      <c r="AJ85" s="199" t="s">
        <v>10246</v>
      </c>
      <c r="AK85" s="202" t="s">
        <v>10800</v>
      </c>
      <c r="AL85" s="202" t="s">
        <v>10801</v>
      </c>
      <c r="AM85" s="202" t="s">
        <v>10802</v>
      </c>
      <c r="AN85" s="202" t="s">
        <v>10803</v>
      </c>
      <c r="AO85" s="202" t="s">
        <v>10804</v>
      </c>
      <c r="AP85" s="199" t="s">
        <v>10246</v>
      </c>
      <c r="AQ85" s="199" t="s">
        <v>10246</v>
      </c>
      <c r="AR85" s="202" t="s">
        <v>10805</v>
      </c>
      <c r="AS85" s="203" t="s">
        <v>10282</v>
      </c>
      <c r="AT85" s="202" t="s">
        <v>10806</v>
      </c>
      <c r="AU85" s="203" t="s">
        <v>10261</v>
      </c>
      <c r="AV85" s="203" t="s">
        <v>10262</v>
      </c>
      <c r="AW85" s="199" t="s">
        <v>10246</v>
      </c>
      <c r="AX85" s="199" t="s">
        <v>10246</v>
      </c>
      <c r="AY85" s="202" t="s">
        <v>10807</v>
      </c>
      <c r="AZ85" s="202" t="s">
        <v>10808</v>
      </c>
      <c r="BA85" s="203" t="s">
        <v>10809</v>
      </c>
      <c r="BB85" s="202" t="s">
        <v>10810</v>
      </c>
      <c r="BC85" s="203" t="s">
        <v>10811</v>
      </c>
      <c r="BD85" s="199" t="s">
        <v>10246</v>
      </c>
      <c r="BE85" s="199" t="s">
        <v>10246</v>
      </c>
      <c r="BF85" s="199" t="s">
        <v>10266</v>
      </c>
      <c r="BG85" s="203" t="s">
        <v>10812</v>
      </c>
      <c r="BH85" s="203" t="s">
        <v>10813</v>
      </c>
      <c r="BI85" s="203" t="s">
        <v>10812</v>
      </c>
      <c r="BJ85" s="202" t="s">
        <v>10814</v>
      </c>
      <c r="BK85" s="199" t="s">
        <v>10246</v>
      </c>
    </row>
    <row r="86" s="192" customFormat="1" customHeight="1" spans="1:63">
      <c r="A86" s="199" t="s">
        <v>1672</v>
      </c>
      <c r="B86" s="199" t="s">
        <v>1460</v>
      </c>
      <c r="C86" s="199" t="s">
        <v>1619</v>
      </c>
      <c r="D86" s="199">
        <v>18</v>
      </c>
      <c r="E86" s="199">
        <v>9</v>
      </c>
      <c r="F86" s="199" t="s">
        <v>10815</v>
      </c>
      <c r="G86" s="199">
        <v>9</v>
      </c>
      <c r="H86" s="199" t="s">
        <v>10816</v>
      </c>
      <c r="I86" s="199">
        <v>0</v>
      </c>
      <c r="J86" s="199" t="s">
        <v>10243</v>
      </c>
      <c r="K86" s="199">
        <v>0</v>
      </c>
      <c r="L86" s="199">
        <v>9</v>
      </c>
      <c r="M86" s="199" t="s">
        <v>10817</v>
      </c>
      <c r="N86" s="199">
        <v>0</v>
      </c>
      <c r="O86" s="199">
        <v>0</v>
      </c>
      <c r="P86" s="199">
        <v>7</v>
      </c>
      <c r="Q86" s="199"/>
      <c r="R86" s="199"/>
      <c r="S86" s="199"/>
      <c r="T86" s="199"/>
      <c r="U86" s="199"/>
      <c r="V86" s="199"/>
      <c r="W86" s="199"/>
      <c r="X86" s="199">
        <v>40</v>
      </c>
      <c r="Y86" s="199"/>
      <c r="Z86" s="199"/>
      <c r="AA86" s="199"/>
      <c r="AB86" s="199"/>
      <c r="AC86" s="199"/>
      <c r="AD86" s="199" t="s">
        <v>10243</v>
      </c>
      <c r="AE86" s="199" t="s">
        <v>10243</v>
      </c>
      <c r="AF86" s="199" t="s">
        <v>10243</v>
      </c>
      <c r="AG86" s="202" t="s">
        <v>10818</v>
      </c>
      <c r="AH86" s="202" t="s">
        <v>10818</v>
      </c>
      <c r="AI86" s="199" t="s">
        <v>10433</v>
      </c>
      <c r="AJ86" s="199" t="s">
        <v>10433</v>
      </c>
      <c r="AK86" s="199" t="s">
        <v>10266</v>
      </c>
      <c r="AL86" s="205" t="s">
        <v>33</v>
      </c>
      <c r="AM86" s="199" t="s">
        <v>10266</v>
      </c>
      <c r="AN86" s="203" t="s">
        <v>10819</v>
      </c>
      <c r="AO86" s="203" t="s">
        <v>10820</v>
      </c>
      <c r="AP86" s="199" t="s">
        <v>10433</v>
      </c>
      <c r="AQ86" s="199" t="s">
        <v>10246</v>
      </c>
      <c r="AR86" s="205" t="s">
        <v>33</v>
      </c>
      <c r="AS86" s="205" t="s">
        <v>33</v>
      </c>
      <c r="AT86" s="203" t="s">
        <v>10821</v>
      </c>
      <c r="AU86" s="203" t="s">
        <v>10822</v>
      </c>
      <c r="AV86" s="203" t="s">
        <v>10823</v>
      </c>
      <c r="AW86" s="199" t="s">
        <v>10433</v>
      </c>
      <c r="AX86" s="202" t="s">
        <v>10824</v>
      </c>
      <c r="AY86" s="205" t="s">
        <v>33</v>
      </c>
      <c r="AZ86" s="205" t="s">
        <v>33</v>
      </c>
      <c r="BA86" s="203" t="s">
        <v>10825</v>
      </c>
      <c r="BB86" s="203" t="s">
        <v>10826</v>
      </c>
      <c r="BC86" s="203" t="s">
        <v>10827</v>
      </c>
      <c r="BD86" s="199" t="s">
        <v>10433</v>
      </c>
      <c r="BE86" s="199" t="s">
        <v>10433</v>
      </c>
      <c r="BF86" s="205" t="s">
        <v>33</v>
      </c>
      <c r="BG86" s="205" t="s">
        <v>33</v>
      </c>
      <c r="BH86" s="202" t="s">
        <v>10828</v>
      </c>
      <c r="BI86" s="202" t="s">
        <v>10828</v>
      </c>
      <c r="BJ86" s="203" t="s">
        <v>10829</v>
      </c>
      <c r="BK86" s="199" t="s">
        <v>10433</v>
      </c>
    </row>
    <row r="87" s="192" customFormat="1" customHeight="1" spans="1:63">
      <c r="A87" s="199" t="s">
        <v>1686</v>
      </c>
      <c r="B87" s="199" t="s">
        <v>1460</v>
      </c>
      <c r="C87" s="199" t="s">
        <v>1619</v>
      </c>
      <c r="D87" s="199">
        <v>19</v>
      </c>
      <c r="E87" s="199">
        <v>9</v>
      </c>
      <c r="F87" s="199" t="s">
        <v>10830</v>
      </c>
      <c r="G87" s="199">
        <v>8</v>
      </c>
      <c r="H87" s="199" t="s">
        <v>10831</v>
      </c>
      <c r="I87" s="199">
        <v>0</v>
      </c>
      <c r="J87" s="199" t="s">
        <v>10243</v>
      </c>
      <c r="K87" s="199">
        <v>0</v>
      </c>
      <c r="L87" s="199">
        <v>8</v>
      </c>
      <c r="M87" s="199" t="s">
        <v>10832</v>
      </c>
      <c r="N87" s="199">
        <v>0</v>
      </c>
      <c r="O87" s="199">
        <v>0</v>
      </c>
      <c r="P87" s="199">
        <v>6</v>
      </c>
      <c r="Q87" s="199"/>
      <c r="R87" s="199"/>
      <c r="S87" s="199"/>
      <c r="T87" s="199"/>
      <c r="U87" s="199"/>
      <c r="V87" s="199"/>
      <c r="W87" s="199"/>
      <c r="X87" s="199"/>
      <c r="Y87" s="199"/>
      <c r="Z87" s="199"/>
      <c r="AA87" s="199"/>
      <c r="AB87" s="199"/>
      <c r="AC87" s="199"/>
      <c r="AD87" s="199" t="s">
        <v>10243</v>
      </c>
      <c r="AE87" s="199" t="s">
        <v>10243</v>
      </c>
      <c r="AF87" s="199" t="s">
        <v>10243</v>
      </c>
      <c r="AG87" s="203" t="s">
        <v>10833</v>
      </c>
      <c r="AH87" s="205" t="s">
        <v>33</v>
      </c>
      <c r="AI87" s="199" t="s">
        <v>10246</v>
      </c>
      <c r="AJ87" s="199" t="s">
        <v>10433</v>
      </c>
      <c r="AK87" s="199" t="s">
        <v>10266</v>
      </c>
      <c r="AL87" s="203" t="s">
        <v>10834</v>
      </c>
      <c r="AM87" s="203" t="s">
        <v>10835</v>
      </c>
      <c r="AN87" s="203" t="s">
        <v>10836</v>
      </c>
      <c r="AO87" s="205" t="s">
        <v>33</v>
      </c>
      <c r="AP87" s="199" t="s">
        <v>10246</v>
      </c>
      <c r="AQ87" s="199" t="s">
        <v>10433</v>
      </c>
      <c r="AR87" s="199" t="s">
        <v>10266</v>
      </c>
      <c r="AS87" s="199" t="s">
        <v>10266</v>
      </c>
      <c r="AT87" s="199" t="s">
        <v>10266</v>
      </c>
      <c r="AU87" s="199" t="s">
        <v>10266</v>
      </c>
      <c r="AV87" s="205" t="s">
        <v>33</v>
      </c>
      <c r="AW87" s="199" t="s">
        <v>10246</v>
      </c>
      <c r="AX87" s="199" t="s">
        <v>10433</v>
      </c>
      <c r="AY87" s="199" t="s">
        <v>10266</v>
      </c>
      <c r="AZ87" s="199" t="s">
        <v>10266</v>
      </c>
      <c r="BA87" s="199" t="s">
        <v>10266</v>
      </c>
      <c r="BB87" s="203" t="s">
        <v>10837</v>
      </c>
      <c r="BC87" s="203" t="s">
        <v>10838</v>
      </c>
      <c r="BD87" s="199" t="s">
        <v>10246</v>
      </c>
      <c r="BE87" s="199" t="s">
        <v>10246</v>
      </c>
      <c r="BF87" s="203" t="s">
        <v>10839</v>
      </c>
      <c r="BG87" s="203" t="s">
        <v>10840</v>
      </c>
      <c r="BH87" s="205" t="s">
        <v>33</v>
      </c>
      <c r="BI87" s="205" t="s">
        <v>33</v>
      </c>
      <c r="BJ87" s="205" t="s">
        <v>33</v>
      </c>
      <c r="BK87" s="199" t="s">
        <v>10246</v>
      </c>
    </row>
    <row r="88" s="192" customFormat="1" customHeight="1" spans="1:63">
      <c r="A88" s="199" t="s">
        <v>1660</v>
      </c>
      <c r="B88" s="199" t="s">
        <v>1460</v>
      </c>
      <c r="C88" s="199" t="s">
        <v>1481</v>
      </c>
      <c r="D88" s="199">
        <v>12</v>
      </c>
      <c r="E88" s="199">
        <v>6</v>
      </c>
      <c r="F88" s="199" t="s">
        <v>10841</v>
      </c>
      <c r="G88" s="199">
        <v>9</v>
      </c>
      <c r="H88" s="199" t="s">
        <v>10842</v>
      </c>
      <c r="I88" s="199">
        <v>0</v>
      </c>
      <c r="J88" s="199" t="s">
        <v>10243</v>
      </c>
      <c r="K88" s="199">
        <v>0</v>
      </c>
      <c r="L88" s="199">
        <v>9</v>
      </c>
      <c r="M88" s="199" t="s">
        <v>10843</v>
      </c>
      <c r="N88" s="199">
        <v>2</v>
      </c>
      <c r="O88" s="199">
        <v>0</v>
      </c>
      <c r="P88" s="199">
        <v>3</v>
      </c>
      <c r="Q88" s="199"/>
      <c r="R88" s="199"/>
      <c r="S88" s="199"/>
      <c r="T88" s="199">
        <v>16</v>
      </c>
      <c r="U88" s="199"/>
      <c r="V88" s="199"/>
      <c r="W88" s="199"/>
      <c r="X88" s="199"/>
      <c r="Y88" s="199"/>
      <c r="Z88" s="199"/>
      <c r="AA88" s="199"/>
      <c r="AB88" s="199"/>
      <c r="AC88" s="199"/>
      <c r="AD88" s="199" t="s">
        <v>10243</v>
      </c>
      <c r="AE88" s="199" t="s">
        <v>10243</v>
      </c>
      <c r="AF88" s="199" t="s">
        <v>10243</v>
      </c>
      <c r="AG88" s="203" t="s">
        <v>10844</v>
      </c>
      <c r="AH88" s="203" t="s">
        <v>10845</v>
      </c>
      <c r="AI88" s="199" t="s">
        <v>10246</v>
      </c>
      <c r="AJ88" s="199" t="s">
        <v>10433</v>
      </c>
      <c r="AK88" s="203" t="s">
        <v>10790</v>
      </c>
      <c r="AL88" s="205" t="s">
        <v>33</v>
      </c>
      <c r="AM88" s="203" t="s">
        <v>10846</v>
      </c>
      <c r="AN88" s="203" t="s">
        <v>10847</v>
      </c>
      <c r="AO88" s="203" t="s">
        <v>10848</v>
      </c>
      <c r="AP88" s="199" t="s">
        <v>10246</v>
      </c>
      <c r="AQ88" s="199" t="s">
        <v>10433</v>
      </c>
      <c r="AR88" s="203" t="s">
        <v>10849</v>
      </c>
      <c r="AS88" s="203" t="s">
        <v>10794</v>
      </c>
      <c r="AT88" s="202" t="s">
        <v>10850</v>
      </c>
      <c r="AU88" s="202" t="s">
        <v>10851</v>
      </c>
      <c r="AV88" s="205" t="s">
        <v>33</v>
      </c>
      <c r="AW88" s="199" t="s">
        <v>10246</v>
      </c>
      <c r="AX88" s="199" t="s">
        <v>10433</v>
      </c>
      <c r="AY88" s="203" t="s">
        <v>10852</v>
      </c>
      <c r="AZ88" s="199"/>
      <c r="BA88" s="199"/>
      <c r="BB88" s="199"/>
      <c r="BC88" s="199"/>
      <c r="BD88" s="199"/>
      <c r="BE88" s="199"/>
      <c r="BF88" s="199"/>
      <c r="BG88" s="199"/>
      <c r="BH88" s="199"/>
      <c r="BI88" s="199"/>
      <c r="BJ88" s="199"/>
      <c r="BK88" s="199"/>
    </row>
    <row r="89" s="192" customFormat="1" customHeight="1" spans="1:63">
      <c r="A89" s="199" t="s">
        <v>1659</v>
      </c>
      <c r="B89" s="199" t="s">
        <v>1460</v>
      </c>
      <c r="C89" s="199" t="s">
        <v>1481</v>
      </c>
      <c r="D89" s="199">
        <v>0</v>
      </c>
      <c r="E89" s="199">
        <v>9</v>
      </c>
      <c r="F89" s="199" t="s">
        <v>10243</v>
      </c>
      <c r="G89" s="199">
        <v>0</v>
      </c>
      <c r="H89" s="199" t="s">
        <v>10243</v>
      </c>
      <c r="I89" s="199">
        <v>0</v>
      </c>
      <c r="J89" s="199" t="s">
        <v>10243</v>
      </c>
      <c r="K89" s="199">
        <v>0</v>
      </c>
      <c r="L89" s="199">
        <v>0</v>
      </c>
      <c r="M89" s="199" t="s">
        <v>10243</v>
      </c>
      <c r="N89" s="199">
        <v>0</v>
      </c>
      <c r="O89" s="199">
        <v>0</v>
      </c>
      <c r="P89" s="199">
        <v>0</v>
      </c>
      <c r="Q89" s="199"/>
      <c r="R89" s="199"/>
      <c r="S89" s="199"/>
      <c r="T89" s="199"/>
      <c r="U89" s="199">
        <v>176</v>
      </c>
      <c r="V89" s="199"/>
      <c r="W89" s="199"/>
      <c r="X89" s="199"/>
      <c r="Y89" s="199"/>
      <c r="Z89" s="199"/>
      <c r="AA89" s="199"/>
      <c r="AB89" s="199"/>
      <c r="AC89" s="199"/>
      <c r="AD89" s="199" t="s">
        <v>10243</v>
      </c>
      <c r="AE89" s="199" t="s">
        <v>10243</v>
      </c>
      <c r="AF89" s="199" t="s">
        <v>10243</v>
      </c>
      <c r="AG89" s="202" t="s">
        <v>10853</v>
      </c>
      <c r="AH89" s="202" t="s">
        <v>10853</v>
      </c>
      <c r="AI89" s="202" t="s">
        <v>10854</v>
      </c>
      <c r="AJ89" s="202" t="s">
        <v>10854</v>
      </c>
      <c r="AK89" s="202" t="s">
        <v>10853</v>
      </c>
      <c r="AL89" s="202" t="s">
        <v>10853</v>
      </c>
      <c r="AM89" s="202" t="s">
        <v>10853</v>
      </c>
      <c r="AN89" s="202" t="s">
        <v>10853</v>
      </c>
      <c r="AO89" s="202" t="s">
        <v>10853</v>
      </c>
      <c r="AP89" s="202" t="s">
        <v>10854</v>
      </c>
      <c r="AQ89" s="202" t="s">
        <v>10854</v>
      </c>
      <c r="AR89" s="202" t="s">
        <v>10853</v>
      </c>
      <c r="AS89" s="202" t="s">
        <v>10853</v>
      </c>
      <c r="AT89" s="202" t="s">
        <v>10853</v>
      </c>
      <c r="AU89" s="202" t="s">
        <v>10853</v>
      </c>
      <c r="AV89" s="202" t="s">
        <v>10853</v>
      </c>
      <c r="AW89" s="202" t="s">
        <v>10854</v>
      </c>
      <c r="AX89" s="202" t="s">
        <v>10854</v>
      </c>
      <c r="AY89" s="202" t="s">
        <v>10853</v>
      </c>
      <c r="AZ89" s="202" t="s">
        <v>10853</v>
      </c>
      <c r="BA89" s="202" t="s">
        <v>10853</v>
      </c>
      <c r="BB89" s="202" t="s">
        <v>10853</v>
      </c>
      <c r="BC89" s="202" t="s">
        <v>10853</v>
      </c>
      <c r="BD89" s="202" t="s">
        <v>10854</v>
      </c>
      <c r="BE89" s="202" t="s">
        <v>10854</v>
      </c>
      <c r="BF89" s="202" t="s">
        <v>10853</v>
      </c>
      <c r="BG89" s="202" t="s">
        <v>10853</v>
      </c>
      <c r="BH89" s="202" t="s">
        <v>10853</v>
      </c>
      <c r="BI89" s="202" t="s">
        <v>10853</v>
      </c>
      <c r="BJ89" s="202" t="s">
        <v>10853</v>
      </c>
      <c r="BK89" s="202" t="s">
        <v>10854</v>
      </c>
    </row>
    <row r="90" s="192" customFormat="1" customHeight="1" spans="1:63">
      <c r="A90" s="199" t="s">
        <v>1642</v>
      </c>
      <c r="B90" s="199" t="s">
        <v>1460</v>
      </c>
      <c r="C90" s="199" t="s">
        <v>1643</v>
      </c>
      <c r="D90" s="199">
        <v>17</v>
      </c>
      <c r="E90" s="199">
        <v>9</v>
      </c>
      <c r="F90" s="199" t="s">
        <v>10855</v>
      </c>
      <c r="G90" s="199">
        <v>2</v>
      </c>
      <c r="H90" s="199" t="s">
        <v>10480</v>
      </c>
      <c r="I90" s="199">
        <v>0</v>
      </c>
      <c r="J90" s="199" t="s">
        <v>10243</v>
      </c>
      <c r="K90" s="199">
        <v>0</v>
      </c>
      <c r="L90" s="199">
        <v>0</v>
      </c>
      <c r="M90" s="199" t="s">
        <v>10243</v>
      </c>
      <c r="N90" s="199">
        <v>0</v>
      </c>
      <c r="O90" s="199">
        <v>0</v>
      </c>
      <c r="P90" s="199">
        <v>1</v>
      </c>
      <c r="Q90" s="199"/>
      <c r="R90" s="199"/>
      <c r="S90" s="199">
        <v>8</v>
      </c>
      <c r="T90" s="199"/>
      <c r="U90" s="199">
        <v>8</v>
      </c>
      <c r="V90" s="199"/>
      <c r="W90" s="199"/>
      <c r="X90" s="199">
        <v>32</v>
      </c>
      <c r="Y90" s="199"/>
      <c r="Z90" s="199">
        <v>2</v>
      </c>
      <c r="AA90" s="199"/>
      <c r="AB90" s="199"/>
      <c r="AC90" s="199"/>
      <c r="AD90" s="199" t="s">
        <v>10243</v>
      </c>
      <c r="AE90" s="199" t="s">
        <v>10243</v>
      </c>
      <c r="AF90" s="199" t="s">
        <v>10243</v>
      </c>
      <c r="AG90" s="199" t="s">
        <v>10266</v>
      </c>
      <c r="AH90" s="199" t="s">
        <v>10266</v>
      </c>
      <c r="AI90" s="199" t="s">
        <v>10246</v>
      </c>
      <c r="AJ90" s="199" t="s">
        <v>10246</v>
      </c>
      <c r="AK90" s="202" t="s">
        <v>10856</v>
      </c>
      <c r="AL90" s="202" t="s">
        <v>10857</v>
      </c>
      <c r="AM90" s="202" t="s">
        <v>10857</v>
      </c>
      <c r="AN90" s="199" t="s">
        <v>10266</v>
      </c>
      <c r="AO90" s="202" t="s">
        <v>10858</v>
      </c>
      <c r="AP90" s="199" t="s">
        <v>10246</v>
      </c>
      <c r="AQ90" s="199" t="s">
        <v>10246</v>
      </c>
      <c r="AR90" s="199" t="s">
        <v>10266</v>
      </c>
      <c r="AS90" s="199" t="s">
        <v>10266</v>
      </c>
      <c r="AT90" s="202" t="s">
        <v>10859</v>
      </c>
      <c r="AU90" s="199" t="s">
        <v>10266</v>
      </c>
      <c r="AV90" s="199" t="s">
        <v>10266</v>
      </c>
      <c r="AW90" s="199" t="s">
        <v>10246</v>
      </c>
      <c r="AX90" s="199" t="s">
        <v>10246</v>
      </c>
      <c r="AY90" s="199" t="s">
        <v>10266</v>
      </c>
      <c r="AZ90" s="202" t="s">
        <v>10860</v>
      </c>
      <c r="BA90" s="203" t="s">
        <v>10282</v>
      </c>
      <c r="BB90" s="199" t="s">
        <v>10266</v>
      </c>
      <c r="BC90" s="205" t="s">
        <v>33</v>
      </c>
      <c r="BD90" s="199" t="s">
        <v>10246</v>
      </c>
      <c r="BE90" s="199" t="s">
        <v>10433</v>
      </c>
      <c r="BF90" s="199" t="s">
        <v>10266</v>
      </c>
      <c r="BG90" s="199" t="s">
        <v>10266</v>
      </c>
      <c r="BH90" s="202" t="s">
        <v>10861</v>
      </c>
      <c r="BI90" s="202" t="s">
        <v>10862</v>
      </c>
      <c r="BJ90" s="199" t="s">
        <v>10266</v>
      </c>
      <c r="BK90" s="199" t="s">
        <v>10246</v>
      </c>
    </row>
    <row r="91" s="192" customFormat="1" customHeight="1" spans="1:63">
      <c r="A91" s="199" t="s">
        <v>1631</v>
      </c>
      <c r="B91" s="199" t="s">
        <v>1460</v>
      </c>
      <c r="C91" s="199" t="s">
        <v>1619</v>
      </c>
      <c r="D91" s="199">
        <v>21</v>
      </c>
      <c r="E91" s="199">
        <v>9</v>
      </c>
      <c r="F91" s="199" t="s">
        <v>10863</v>
      </c>
      <c r="G91" s="199">
        <v>0</v>
      </c>
      <c r="H91" s="199" t="s">
        <v>10243</v>
      </c>
      <c r="I91" s="199">
        <v>0</v>
      </c>
      <c r="J91" s="199" t="s">
        <v>10243</v>
      </c>
      <c r="K91" s="199">
        <v>0</v>
      </c>
      <c r="L91" s="199">
        <v>0</v>
      </c>
      <c r="M91" s="199" t="s">
        <v>10243</v>
      </c>
      <c r="N91" s="199">
        <v>0</v>
      </c>
      <c r="O91" s="199">
        <v>0</v>
      </c>
      <c r="P91" s="199">
        <v>6</v>
      </c>
      <c r="Q91" s="199"/>
      <c r="R91" s="199"/>
      <c r="S91" s="199"/>
      <c r="T91" s="199"/>
      <c r="U91" s="199"/>
      <c r="V91" s="199"/>
      <c r="W91" s="199"/>
      <c r="X91" s="199">
        <v>8</v>
      </c>
      <c r="Y91" s="199"/>
      <c r="Z91" s="199"/>
      <c r="AA91" s="199"/>
      <c r="AB91" s="199"/>
      <c r="AC91" s="199"/>
      <c r="AD91" s="199" t="s">
        <v>10243</v>
      </c>
      <c r="AE91" s="199" t="s">
        <v>10243</v>
      </c>
      <c r="AF91" s="199" t="s">
        <v>10243</v>
      </c>
      <c r="AG91" s="199" t="s">
        <v>10266</v>
      </c>
      <c r="AH91" s="199" t="s">
        <v>10266</v>
      </c>
      <c r="AI91" s="199" t="s">
        <v>10433</v>
      </c>
      <c r="AJ91" s="199" t="s">
        <v>10246</v>
      </c>
      <c r="AK91" s="205" t="s">
        <v>33</v>
      </c>
      <c r="AL91" s="199" t="s">
        <v>10266</v>
      </c>
      <c r="AM91" s="199" t="s">
        <v>10266</v>
      </c>
      <c r="AN91" s="199" t="s">
        <v>10266</v>
      </c>
      <c r="AO91" s="199" t="s">
        <v>10266</v>
      </c>
      <c r="AP91" s="199" t="s">
        <v>10433</v>
      </c>
      <c r="AQ91" s="199" t="s">
        <v>10246</v>
      </c>
      <c r="AR91" s="205" t="s">
        <v>33</v>
      </c>
      <c r="AS91" s="199" t="s">
        <v>10266</v>
      </c>
      <c r="AT91" s="199" t="s">
        <v>10266</v>
      </c>
      <c r="AU91" s="199" t="s">
        <v>10266</v>
      </c>
      <c r="AV91" s="199" t="s">
        <v>10266</v>
      </c>
      <c r="AW91" s="199" t="s">
        <v>10433</v>
      </c>
      <c r="AX91" s="199" t="s">
        <v>10246</v>
      </c>
      <c r="AY91" s="202" t="s">
        <v>10864</v>
      </c>
      <c r="AZ91" s="205" t="s">
        <v>33</v>
      </c>
      <c r="BA91" s="205" t="s">
        <v>33</v>
      </c>
      <c r="BB91" s="199" t="s">
        <v>10266</v>
      </c>
      <c r="BC91" s="199" t="s">
        <v>10266</v>
      </c>
      <c r="BD91" s="199" t="s">
        <v>10433</v>
      </c>
      <c r="BE91" s="199" t="s">
        <v>10433</v>
      </c>
      <c r="BF91" s="205" t="s">
        <v>33</v>
      </c>
      <c r="BG91" s="205" t="s">
        <v>33</v>
      </c>
      <c r="BH91" s="199" t="s">
        <v>10266</v>
      </c>
      <c r="BI91" s="199" t="s">
        <v>10266</v>
      </c>
      <c r="BJ91" s="199" t="s">
        <v>10266</v>
      </c>
      <c r="BK91" s="199" t="s">
        <v>10433</v>
      </c>
    </row>
    <row r="92" s="192" customFormat="1" customHeight="1" spans="1:63">
      <c r="A92" s="199" t="s">
        <v>1618</v>
      </c>
      <c r="B92" s="199" t="s">
        <v>1460</v>
      </c>
      <c r="C92" s="199" t="s">
        <v>1619</v>
      </c>
      <c r="D92" s="199">
        <v>11</v>
      </c>
      <c r="E92" s="199">
        <v>9</v>
      </c>
      <c r="F92" s="199" t="s">
        <v>10865</v>
      </c>
      <c r="G92" s="199">
        <v>6</v>
      </c>
      <c r="H92" s="199" t="s">
        <v>10866</v>
      </c>
      <c r="I92" s="199">
        <v>0</v>
      </c>
      <c r="J92" s="199" t="s">
        <v>10243</v>
      </c>
      <c r="K92" s="199">
        <v>0</v>
      </c>
      <c r="L92" s="199">
        <v>7</v>
      </c>
      <c r="M92" s="199" t="s">
        <v>10867</v>
      </c>
      <c r="N92" s="199">
        <v>0</v>
      </c>
      <c r="O92" s="199">
        <v>0</v>
      </c>
      <c r="P92" s="199">
        <v>4</v>
      </c>
      <c r="Q92" s="199"/>
      <c r="R92" s="199"/>
      <c r="S92" s="199"/>
      <c r="T92" s="199"/>
      <c r="U92" s="199"/>
      <c r="V92" s="199"/>
      <c r="W92" s="199"/>
      <c r="X92" s="199"/>
      <c r="Y92" s="199">
        <v>88</v>
      </c>
      <c r="Z92" s="199"/>
      <c r="AA92" s="199"/>
      <c r="AB92" s="199"/>
      <c r="AC92" s="199"/>
      <c r="AD92" s="199" t="s">
        <v>10243</v>
      </c>
      <c r="AE92" s="199" t="s">
        <v>10243</v>
      </c>
      <c r="AF92" s="199" t="s">
        <v>10243</v>
      </c>
      <c r="AG92" s="199" t="s">
        <v>10266</v>
      </c>
      <c r="AH92" s="205" t="s">
        <v>33</v>
      </c>
      <c r="AI92" s="199" t="s">
        <v>10433</v>
      </c>
      <c r="AJ92" s="199" t="s">
        <v>10433</v>
      </c>
      <c r="AK92" s="203" t="s">
        <v>10868</v>
      </c>
      <c r="AL92" s="203" t="s">
        <v>10869</v>
      </c>
      <c r="AM92" s="203" t="s">
        <v>10870</v>
      </c>
      <c r="AN92" s="205" t="s">
        <v>33</v>
      </c>
      <c r="AO92" s="205" t="s">
        <v>33</v>
      </c>
      <c r="AP92" s="199" t="s">
        <v>10246</v>
      </c>
      <c r="AQ92" s="202" t="s">
        <v>10871</v>
      </c>
      <c r="AR92" s="202" t="s">
        <v>10872</v>
      </c>
      <c r="AS92" s="202" t="s">
        <v>10872</v>
      </c>
      <c r="AT92" s="202" t="s">
        <v>10872</v>
      </c>
      <c r="AU92" s="202" t="s">
        <v>10872</v>
      </c>
      <c r="AV92" s="202" t="s">
        <v>10872</v>
      </c>
      <c r="AW92" s="199" t="s">
        <v>10246</v>
      </c>
      <c r="AX92" s="199" t="s">
        <v>10246</v>
      </c>
      <c r="AY92" s="202" t="s">
        <v>10873</v>
      </c>
      <c r="AZ92" s="202" t="s">
        <v>10873</v>
      </c>
      <c r="BA92" s="202" t="s">
        <v>10873</v>
      </c>
      <c r="BB92" s="202" t="s">
        <v>10873</v>
      </c>
      <c r="BC92" s="202" t="s">
        <v>10873</v>
      </c>
      <c r="BD92" s="199" t="s">
        <v>10246</v>
      </c>
      <c r="BE92" s="199" t="s">
        <v>10246</v>
      </c>
      <c r="BF92" s="203" t="s">
        <v>10874</v>
      </c>
      <c r="BG92" s="203" t="s">
        <v>10875</v>
      </c>
      <c r="BH92" s="206" t="s">
        <v>10876</v>
      </c>
      <c r="BI92" s="203" t="s">
        <v>10877</v>
      </c>
      <c r="BJ92" s="205" t="s">
        <v>33</v>
      </c>
      <c r="BK92" s="199" t="s">
        <v>10433</v>
      </c>
    </row>
    <row r="93" s="192" customFormat="1" customHeight="1" spans="1:63">
      <c r="A93" s="199" t="s">
        <v>1581</v>
      </c>
      <c r="B93" s="199" t="s">
        <v>1460</v>
      </c>
      <c r="C93" s="199" t="s">
        <v>1461</v>
      </c>
      <c r="D93" s="199">
        <v>21</v>
      </c>
      <c r="E93" s="199">
        <v>9</v>
      </c>
      <c r="F93" s="199" t="s">
        <v>10878</v>
      </c>
      <c r="G93" s="199">
        <v>12</v>
      </c>
      <c r="H93" s="199" t="s">
        <v>10879</v>
      </c>
      <c r="I93" s="199">
        <v>0</v>
      </c>
      <c r="J93" s="199" t="s">
        <v>10243</v>
      </c>
      <c r="K93" s="199">
        <v>0</v>
      </c>
      <c r="L93" s="199">
        <v>10</v>
      </c>
      <c r="M93" s="199" t="s">
        <v>10880</v>
      </c>
      <c r="N93" s="199">
        <v>0</v>
      </c>
      <c r="O93" s="199">
        <v>2</v>
      </c>
      <c r="P93" s="199">
        <v>4</v>
      </c>
      <c r="Q93" s="199"/>
      <c r="R93" s="199"/>
      <c r="S93" s="199">
        <v>22</v>
      </c>
      <c r="T93" s="199"/>
      <c r="U93" s="199"/>
      <c r="V93" s="199"/>
      <c r="W93" s="199"/>
      <c r="X93" s="199"/>
      <c r="Y93" s="199"/>
      <c r="Z93" s="199"/>
      <c r="AA93" s="199"/>
      <c r="AB93" s="199"/>
      <c r="AC93" s="199"/>
      <c r="AD93" s="199" t="s">
        <v>10243</v>
      </c>
      <c r="AE93" s="199" t="s">
        <v>10243</v>
      </c>
      <c r="AF93" s="199" t="s">
        <v>10243</v>
      </c>
      <c r="AG93" s="202" t="s">
        <v>10881</v>
      </c>
      <c r="AH93" s="205" t="s">
        <v>33</v>
      </c>
      <c r="AI93" s="199" t="s">
        <v>10246</v>
      </c>
      <c r="AJ93" s="199" t="s">
        <v>10433</v>
      </c>
      <c r="AK93" s="202" t="s">
        <v>10882</v>
      </c>
      <c r="AL93" s="202" t="s">
        <v>10883</v>
      </c>
      <c r="AM93" s="202" t="s">
        <v>10884</v>
      </c>
      <c r="AN93" s="202" t="s">
        <v>10885</v>
      </c>
      <c r="AO93" s="205" t="s">
        <v>33</v>
      </c>
      <c r="AP93" s="199" t="s">
        <v>10246</v>
      </c>
      <c r="AQ93" s="199" t="s">
        <v>10433</v>
      </c>
      <c r="AR93" s="199" t="s">
        <v>10266</v>
      </c>
      <c r="AS93" s="199" t="s">
        <v>10266</v>
      </c>
      <c r="AT93" s="199" t="s">
        <v>10266</v>
      </c>
      <c r="AU93" s="199" t="s">
        <v>10266</v>
      </c>
      <c r="AV93" s="205" t="s">
        <v>33</v>
      </c>
      <c r="AW93" s="199" t="s">
        <v>10246</v>
      </c>
      <c r="AX93" s="199" t="s">
        <v>10433</v>
      </c>
      <c r="AY93" s="203" t="s">
        <v>10886</v>
      </c>
      <c r="AZ93" s="203" t="s">
        <v>10887</v>
      </c>
      <c r="BA93" s="203" t="s">
        <v>10852</v>
      </c>
      <c r="BB93" s="203" t="s">
        <v>10888</v>
      </c>
      <c r="BC93" s="203" t="s">
        <v>10889</v>
      </c>
      <c r="BD93" s="199" t="s">
        <v>10246</v>
      </c>
      <c r="BE93" s="199" t="s">
        <v>10246</v>
      </c>
      <c r="BF93" s="199" t="s">
        <v>10266</v>
      </c>
      <c r="BG93" s="199" t="s">
        <v>10266</v>
      </c>
      <c r="BH93" s="203" t="s">
        <v>10890</v>
      </c>
      <c r="BI93" s="203" t="s">
        <v>10891</v>
      </c>
      <c r="BJ93" s="205" t="s">
        <v>33</v>
      </c>
      <c r="BK93" s="199" t="s">
        <v>10246</v>
      </c>
    </row>
    <row r="94" s="192" customFormat="1" customHeight="1" spans="1:63">
      <c r="A94" s="199" t="s">
        <v>1600</v>
      </c>
      <c r="B94" s="199" t="s">
        <v>1460</v>
      </c>
      <c r="C94" s="199" t="s">
        <v>1461</v>
      </c>
      <c r="D94" s="199">
        <v>23</v>
      </c>
      <c r="E94" s="199">
        <v>9</v>
      </c>
      <c r="F94" s="199" t="s">
        <v>10892</v>
      </c>
      <c r="G94" s="199">
        <v>4</v>
      </c>
      <c r="H94" s="199" t="s">
        <v>10893</v>
      </c>
      <c r="I94" s="199">
        <v>0</v>
      </c>
      <c r="J94" s="199" t="s">
        <v>10243</v>
      </c>
      <c r="K94" s="199">
        <v>0</v>
      </c>
      <c r="L94" s="199">
        <v>4</v>
      </c>
      <c r="M94" s="199" t="s">
        <v>10894</v>
      </c>
      <c r="N94" s="199">
        <v>0</v>
      </c>
      <c r="O94" s="199">
        <v>0</v>
      </c>
      <c r="P94" s="199">
        <v>7</v>
      </c>
      <c r="Q94" s="199"/>
      <c r="R94" s="199"/>
      <c r="S94" s="199"/>
      <c r="T94" s="199"/>
      <c r="U94" s="199"/>
      <c r="V94" s="199"/>
      <c r="W94" s="199"/>
      <c r="X94" s="199"/>
      <c r="Y94" s="199"/>
      <c r="Z94" s="199"/>
      <c r="AA94" s="199"/>
      <c r="AB94" s="199"/>
      <c r="AC94" s="199"/>
      <c r="AD94" s="199" t="s">
        <v>10243</v>
      </c>
      <c r="AE94" s="199" t="s">
        <v>10243</v>
      </c>
      <c r="AF94" s="199" t="s">
        <v>10243</v>
      </c>
      <c r="AG94" s="199" t="s">
        <v>10266</v>
      </c>
      <c r="AH94" s="199" t="s">
        <v>10266</v>
      </c>
      <c r="AI94" s="199" t="s">
        <v>10433</v>
      </c>
      <c r="AJ94" s="199" t="s">
        <v>10433</v>
      </c>
      <c r="AK94" s="203" t="s">
        <v>10895</v>
      </c>
      <c r="AL94" s="205" t="s">
        <v>33</v>
      </c>
      <c r="AM94" s="205" t="s">
        <v>33</v>
      </c>
      <c r="AN94" s="199" t="s">
        <v>10266</v>
      </c>
      <c r="AO94" s="203" t="s">
        <v>10896</v>
      </c>
      <c r="AP94" s="199" t="s">
        <v>10433</v>
      </c>
      <c r="AQ94" s="199" t="s">
        <v>10433</v>
      </c>
      <c r="AR94" s="205" t="s">
        <v>33</v>
      </c>
      <c r="AS94" s="205" t="s">
        <v>33</v>
      </c>
      <c r="AT94" s="199" t="s">
        <v>10266</v>
      </c>
      <c r="AU94" s="203" t="s">
        <v>10897</v>
      </c>
      <c r="AV94" s="199" t="s">
        <v>10266</v>
      </c>
      <c r="AW94" s="199" t="s">
        <v>10433</v>
      </c>
      <c r="AX94" s="199" t="s">
        <v>10433</v>
      </c>
      <c r="AY94" s="203" t="s">
        <v>10898</v>
      </c>
      <c r="AZ94" s="205" t="s">
        <v>33</v>
      </c>
      <c r="BA94" s="199" t="s">
        <v>10266</v>
      </c>
      <c r="BB94" s="199" t="s">
        <v>10266</v>
      </c>
      <c r="BC94" s="199" t="s">
        <v>10266</v>
      </c>
      <c r="BD94" s="199" t="s">
        <v>10433</v>
      </c>
      <c r="BE94" s="199" t="s">
        <v>10246</v>
      </c>
      <c r="BF94" s="205" t="s">
        <v>33</v>
      </c>
      <c r="BG94" s="205" t="s">
        <v>33</v>
      </c>
      <c r="BH94" s="199" t="s">
        <v>10266</v>
      </c>
      <c r="BI94" s="199" t="s">
        <v>10266</v>
      </c>
      <c r="BJ94" s="199" t="s">
        <v>10266</v>
      </c>
      <c r="BK94" s="199" t="s">
        <v>10433</v>
      </c>
    </row>
    <row r="95" s="192" customFormat="1" customHeight="1" spans="1:63">
      <c r="A95" s="199" t="s">
        <v>1560</v>
      </c>
      <c r="B95" s="199" t="s">
        <v>1460</v>
      </c>
      <c r="C95" s="199" t="s">
        <v>1461</v>
      </c>
      <c r="D95" s="199">
        <v>23</v>
      </c>
      <c r="E95" s="199">
        <v>9</v>
      </c>
      <c r="F95" s="199" t="s">
        <v>10899</v>
      </c>
      <c r="G95" s="199">
        <v>1</v>
      </c>
      <c r="H95" s="199" t="s">
        <v>10900</v>
      </c>
      <c r="I95" s="199">
        <v>0</v>
      </c>
      <c r="J95" s="199" t="s">
        <v>10243</v>
      </c>
      <c r="K95" s="199">
        <v>0</v>
      </c>
      <c r="L95" s="199">
        <v>1</v>
      </c>
      <c r="M95" s="199" t="s">
        <v>10901</v>
      </c>
      <c r="N95" s="199">
        <v>0</v>
      </c>
      <c r="O95" s="199">
        <v>0</v>
      </c>
      <c r="P95" s="199">
        <v>7</v>
      </c>
      <c r="Q95" s="199"/>
      <c r="R95" s="199"/>
      <c r="S95" s="199"/>
      <c r="T95" s="199"/>
      <c r="U95" s="199"/>
      <c r="V95" s="199"/>
      <c r="W95" s="199"/>
      <c r="X95" s="199"/>
      <c r="Y95" s="199"/>
      <c r="Z95" s="199"/>
      <c r="AA95" s="199"/>
      <c r="AB95" s="199"/>
      <c r="AC95" s="199"/>
      <c r="AD95" s="199" t="s">
        <v>10243</v>
      </c>
      <c r="AE95" s="199" t="s">
        <v>10243</v>
      </c>
      <c r="AF95" s="199" t="s">
        <v>10243</v>
      </c>
      <c r="AG95" s="205" t="s">
        <v>33</v>
      </c>
      <c r="AH95" s="199" t="s">
        <v>10266</v>
      </c>
      <c r="AI95" s="199" t="s">
        <v>10433</v>
      </c>
      <c r="AJ95" s="199" t="s">
        <v>10433</v>
      </c>
      <c r="AK95" s="199" t="s">
        <v>10266</v>
      </c>
      <c r="AL95" s="199" t="s">
        <v>10266</v>
      </c>
      <c r="AM95" s="205" t="s">
        <v>33</v>
      </c>
      <c r="AN95" s="205" t="s">
        <v>33</v>
      </c>
      <c r="AO95" s="199" t="s">
        <v>10266</v>
      </c>
      <c r="AP95" s="199" t="s">
        <v>10433</v>
      </c>
      <c r="AQ95" s="199" t="s">
        <v>10433</v>
      </c>
      <c r="AR95" s="205" t="s">
        <v>33</v>
      </c>
      <c r="AS95" s="199" t="s">
        <v>10266</v>
      </c>
      <c r="AT95" s="199" t="s">
        <v>10266</v>
      </c>
      <c r="AU95" s="205" t="s">
        <v>33</v>
      </c>
      <c r="AV95" s="199" t="s">
        <v>10266</v>
      </c>
      <c r="AW95" s="199" t="s">
        <v>10433</v>
      </c>
      <c r="AX95" s="199" t="s">
        <v>10433</v>
      </c>
      <c r="AY95" s="199" t="s">
        <v>10266</v>
      </c>
      <c r="AZ95" s="205" t="s">
        <v>33</v>
      </c>
      <c r="BA95" s="199" t="s">
        <v>10266</v>
      </c>
      <c r="BB95" s="199" t="s">
        <v>10266</v>
      </c>
      <c r="BC95" s="205" t="s">
        <v>33</v>
      </c>
      <c r="BD95" s="199" t="s">
        <v>10433</v>
      </c>
      <c r="BE95" s="199" t="s">
        <v>10433</v>
      </c>
      <c r="BF95" s="199" t="s">
        <v>10266</v>
      </c>
      <c r="BG95" s="199" t="s">
        <v>10266</v>
      </c>
      <c r="BH95" s="199" t="s">
        <v>10266</v>
      </c>
      <c r="BI95" s="199" t="s">
        <v>10266</v>
      </c>
      <c r="BJ95" s="203" t="s">
        <v>10902</v>
      </c>
      <c r="BK95" s="199" t="s">
        <v>10246</v>
      </c>
    </row>
    <row r="96" s="192" customFormat="1" customHeight="1" spans="1:63">
      <c r="A96" s="199" t="s">
        <v>1545</v>
      </c>
      <c r="B96" s="199" t="s">
        <v>1460</v>
      </c>
      <c r="C96" s="199" t="s">
        <v>1481</v>
      </c>
      <c r="D96" s="199">
        <v>16</v>
      </c>
      <c r="E96" s="199">
        <v>9</v>
      </c>
      <c r="F96" s="199" t="s">
        <v>10903</v>
      </c>
      <c r="G96" s="199">
        <v>6</v>
      </c>
      <c r="H96" s="199" t="s">
        <v>10904</v>
      </c>
      <c r="I96" s="199">
        <v>0</v>
      </c>
      <c r="J96" s="199" t="s">
        <v>10243</v>
      </c>
      <c r="K96" s="199">
        <v>0</v>
      </c>
      <c r="L96" s="199">
        <v>7</v>
      </c>
      <c r="M96" s="199" t="s">
        <v>10905</v>
      </c>
      <c r="N96" s="199">
        <v>0</v>
      </c>
      <c r="O96" s="199">
        <v>0</v>
      </c>
      <c r="P96" s="199">
        <v>5</v>
      </c>
      <c r="Q96" s="199"/>
      <c r="R96" s="199"/>
      <c r="S96" s="199"/>
      <c r="T96" s="199"/>
      <c r="U96" s="199"/>
      <c r="V96" s="199"/>
      <c r="W96" s="199">
        <v>40</v>
      </c>
      <c r="X96" s="199">
        <v>16</v>
      </c>
      <c r="Y96" s="199"/>
      <c r="Z96" s="199"/>
      <c r="AA96" s="199"/>
      <c r="AB96" s="199"/>
      <c r="AC96" s="199"/>
      <c r="AD96" s="199" t="s">
        <v>10243</v>
      </c>
      <c r="AE96" s="199" t="s">
        <v>10243</v>
      </c>
      <c r="AF96" s="199" t="s">
        <v>10243</v>
      </c>
      <c r="AG96" s="205" t="s">
        <v>33</v>
      </c>
      <c r="AH96" s="199" t="s">
        <v>10266</v>
      </c>
      <c r="AI96" s="199" t="s">
        <v>10433</v>
      </c>
      <c r="AJ96" s="199" t="s">
        <v>10433</v>
      </c>
      <c r="AK96" s="199" t="s">
        <v>10266</v>
      </c>
      <c r="AL96" s="199" t="s">
        <v>10266</v>
      </c>
      <c r="AM96" s="199" t="s">
        <v>10266</v>
      </c>
      <c r="AN96" s="199" t="s">
        <v>10266</v>
      </c>
      <c r="AO96" s="206" t="s">
        <v>10876</v>
      </c>
      <c r="AP96" s="199" t="s">
        <v>10246</v>
      </c>
      <c r="AQ96" s="199" t="s">
        <v>10246</v>
      </c>
      <c r="AR96" s="203" t="s">
        <v>10906</v>
      </c>
      <c r="AS96" s="203" t="s">
        <v>10907</v>
      </c>
      <c r="AT96" s="203" t="s">
        <v>10908</v>
      </c>
      <c r="AU96" s="203" t="s">
        <v>10909</v>
      </c>
      <c r="AV96" s="203" t="s">
        <v>10910</v>
      </c>
      <c r="AW96" s="199" t="s">
        <v>10433</v>
      </c>
      <c r="AX96" s="199" t="s">
        <v>10433</v>
      </c>
      <c r="AY96" s="203" t="s">
        <v>10911</v>
      </c>
      <c r="AZ96" s="205" t="s">
        <v>33</v>
      </c>
      <c r="BA96" s="205" t="s">
        <v>33</v>
      </c>
      <c r="BB96" s="205" t="s">
        <v>33</v>
      </c>
      <c r="BC96" s="205" t="s">
        <v>33</v>
      </c>
      <c r="BD96" s="202" t="s">
        <v>10912</v>
      </c>
      <c r="BE96" s="202" t="s">
        <v>10912</v>
      </c>
      <c r="BF96" s="202" t="s">
        <v>10913</v>
      </c>
      <c r="BG96" s="202" t="s">
        <v>10913</v>
      </c>
      <c r="BH96" s="202" t="s">
        <v>10913</v>
      </c>
      <c r="BI96" s="202" t="s">
        <v>10913</v>
      </c>
      <c r="BJ96" s="202" t="s">
        <v>10913</v>
      </c>
      <c r="BK96" s="202" t="s">
        <v>10914</v>
      </c>
    </row>
    <row r="97" s="192" customFormat="1" customHeight="1" spans="1:63">
      <c r="A97" s="199" t="s">
        <v>1523</v>
      </c>
      <c r="B97" s="199" t="s">
        <v>1460</v>
      </c>
      <c r="C97" s="199" t="s">
        <v>1461</v>
      </c>
      <c r="D97" s="199">
        <v>23</v>
      </c>
      <c r="E97" s="199">
        <v>9</v>
      </c>
      <c r="F97" s="199" t="s">
        <v>10915</v>
      </c>
      <c r="G97" s="199">
        <v>7</v>
      </c>
      <c r="H97" s="199" t="s">
        <v>10916</v>
      </c>
      <c r="I97" s="199">
        <v>0</v>
      </c>
      <c r="J97" s="199" t="s">
        <v>10243</v>
      </c>
      <c r="K97" s="199">
        <v>0</v>
      </c>
      <c r="L97" s="199">
        <v>0</v>
      </c>
      <c r="M97" s="199" t="s">
        <v>10243</v>
      </c>
      <c r="N97" s="199">
        <v>0</v>
      </c>
      <c r="O97" s="199">
        <v>0</v>
      </c>
      <c r="P97" s="199">
        <v>3</v>
      </c>
      <c r="Q97" s="199"/>
      <c r="R97" s="199"/>
      <c r="S97" s="199"/>
      <c r="T97" s="199"/>
      <c r="U97" s="199"/>
      <c r="V97" s="199"/>
      <c r="W97" s="199"/>
      <c r="X97" s="199"/>
      <c r="Y97" s="199"/>
      <c r="Z97" s="199"/>
      <c r="AA97" s="199"/>
      <c r="AB97" s="199"/>
      <c r="AC97" s="199"/>
      <c r="AD97" s="199" t="s">
        <v>10243</v>
      </c>
      <c r="AE97" s="199" t="s">
        <v>10243</v>
      </c>
      <c r="AF97" s="199" t="s">
        <v>10243</v>
      </c>
      <c r="AG97" s="203" t="s">
        <v>10328</v>
      </c>
      <c r="AH97" s="199" t="s">
        <v>10266</v>
      </c>
      <c r="AI97" s="199" t="s">
        <v>10433</v>
      </c>
      <c r="AJ97" s="199" t="s">
        <v>10246</v>
      </c>
      <c r="AK97" s="205" t="s">
        <v>33</v>
      </c>
      <c r="AL97" s="199" t="s">
        <v>10266</v>
      </c>
      <c r="AM97" s="199" t="s">
        <v>10266</v>
      </c>
      <c r="AN97" s="203" t="s">
        <v>10282</v>
      </c>
      <c r="AO97" s="203" t="s">
        <v>10253</v>
      </c>
      <c r="AP97" s="199" t="s">
        <v>10433</v>
      </c>
      <c r="AQ97" s="199" t="s">
        <v>10246</v>
      </c>
      <c r="AR97" s="205" t="s">
        <v>33</v>
      </c>
      <c r="AS97" s="199" t="s">
        <v>10266</v>
      </c>
      <c r="AT97" s="199" t="s">
        <v>10266</v>
      </c>
      <c r="AU97" s="199" t="s">
        <v>10266</v>
      </c>
      <c r="AV97" s="199" t="s">
        <v>10266</v>
      </c>
      <c r="AW97" s="199" t="s">
        <v>10433</v>
      </c>
      <c r="AX97" s="199" t="s">
        <v>10246</v>
      </c>
      <c r="AY97" s="199" t="s">
        <v>10266</v>
      </c>
      <c r="AZ97" s="203" t="s">
        <v>10374</v>
      </c>
      <c r="BA97" s="199" t="s">
        <v>10266</v>
      </c>
      <c r="BB97" s="199" t="s">
        <v>10266</v>
      </c>
      <c r="BC97" s="199" t="s">
        <v>10266</v>
      </c>
      <c r="BD97" s="199" t="s">
        <v>10246</v>
      </c>
      <c r="BE97" s="199" t="s">
        <v>10246</v>
      </c>
      <c r="BF97" s="205" t="s">
        <v>33</v>
      </c>
      <c r="BG97" s="199" t="s">
        <v>10266</v>
      </c>
      <c r="BH97" s="203" t="s">
        <v>10328</v>
      </c>
      <c r="BI97" s="203" t="s">
        <v>10328</v>
      </c>
      <c r="BJ97" s="203" t="s">
        <v>10812</v>
      </c>
      <c r="BK97" s="199" t="s">
        <v>10433</v>
      </c>
    </row>
    <row r="98" s="192" customFormat="1" customHeight="1" spans="1:63">
      <c r="A98" s="199" t="s">
        <v>1503</v>
      </c>
      <c r="B98" s="199" t="s">
        <v>1460</v>
      </c>
      <c r="C98" s="199" t="s">
        <v>1481</v>
      </c>
      <c r="D98" s="199">
        <v>20</v>
      </c>
      <c r="E98" s="199">
        <v>9</v>
      </c>
      <c r="F98" s="199" t="s">
        <v>10917</v>
      </c>
      <c r="G98" s="199">
        <v>20</v>
      </c>
      <c r="H98" s="199" t="s">
        <v>10918</v>
      </c>
      <c r="I98" s="199">
        <v>0</v>
      </c>
      <c r="J98" s="199" t="s">
        <v>10243</v>
      </c>
      <c r="K98" s="199">
        <v>0</v>
      </c>
      <c r="L98" s="199">
        <v>20</v>
      </c>
      <c r="M98" s="199" t="s">
        <v>10919</v>
      </c>
      <c r="N98" s="199">
        <v>0</v>
      </c>
      <c r="O98" s="199">
        <v>0</v>
      </c>
      <c r="P98" s="199">
        <v>2</v>
      </c>
      <c r="Q98" s="199"/>
      <c r="R98" s="199"/>
      <c r="S98" s="199"/>
      <c r="T98" s="199"/>
      <c r="U98" s="199"/>
      <c r="V98" s="199"/>
      <c r="W98" s="199"/>
      <c r="X98" s="199">
        <v>4</v>
      </c>
      <c r="Y98" s="199"/>
      <c r="Z98" s="199"/>
      <c r="AA98" s="199"/>
      <c r="AB98" s="199"/>
      <c r="AC98" s="199"/>
      <c r="AD98" s="199" t="s">
        <v>10243</v>
      </c>
      <c r="AE98" s="199" t="s">
        <v>10243</v>
      </c>
      <c r="AF98" s="199" t="s">
        <v>10243</v>
      </c>
      <c r="AG98" s="203" t="s">
        <v>10920</v>
      </c>
      <c r="AH98" s="203" t="s">
        <v>10921</v>
      </c>
      <c r="AI98" s="199" t="s">
        <v>10246</v>
      </c>
      <c r="AJ98" s="199" t="s">
        <v>10246</v>
      </c>
      <c r="AK98" s="203" t="s">
        <v>10922</v>
      </c>
      <c r="AL98" s="203" t="s">
        <v>10888</v>
      </c>
      <c r="AM98" s="203" t="s">
        <v>10923</v>
      </c>
      <c r="AN98" s="203" t="s">
        <v>10924</v>
      </c>
      <c r="AO98" s="203" t="s">
        <v>10925</v>
      </c>
      <c r="AP98" s="199" t="s">
        <v>10246</v>
      </c>
      <c r="AQ98" s="199" t="s">
        <v>10246</v>
      </c>
      <c r="AR98" s="203" t="s">
        <v>10926</v>
      </c>
      <c r="AS98" s="203" t="s">
        <v>10927</v>
      </c>
      <c r="AT98" s="203" t="s">
        <v>10928</v>
      </c>
      <c r="AU98" s="203" t="s">
        <v>10791</v>
      </c>
      <c r="AV98" s="203" t="s">
        <v>10929</v>
      </c>
      <c r="AW98" s="199" t="s">
        <v>10246</v>
      </c>
      <c r="AX98" s="199" t="s">
        <v>10246</v>
      </c>
      <c r="AY98" s="203" t="s">
        <v>10930</v>
      </c>
      <c r="AZ98" s="203" t="s">
        <v>10931</v>
      </c>
      <c r="BA98" s="205" t="s">
        <v>33</v>
      </c>
      <c r="BB98" s="203" t="s">
        <v>10932</v>
      </c>
      <c r="BC98" s="203" t="s">
        <v>10933</v>
      </c>
      <c r="BD98" s="202" t="s">
        <v>10934</v>
      </c>
      <c r="BE98" s="199" t="s">
        <v>10246</v>
      </c>
      <c r="BF98" s="203" t="s">
        <v>10770</v>
      </c>
      <c r="BG98" s="203" t="s">
        <v>10935</v>
      </c>
      <c r="BH98" s="203" t="s">
        <v>10936</v>
      </c>
      <c r="BI98" s="203" t="s">
        <v>10937</v>
      </c>
      <c r="BJ98" s="205" t="s">
        <v>33</v>
      </c>
      <c r="BK98" s="199" t="s">
        <v>10246</v>
      </c>
    </row>
    <row r="99" s="192" customFormat="1" customHeight="1" spans="1:63">
      <c r="A99" s="199" t="s">
        <v>1480</v>
      </c>
      <c r="B99" s="199" t="s">
        <v>1460</v>
      </c>
      <c r="C99" s="199" t="s">
        <v>1481</v>
      </c>
      <c r="D99" s="199">
        <v>23</v>
      </c>
      <c r="E99" s="199">
        <v>9</v>
      </c>
      <c r="F99" s="199" t="s">
        <v>10938</v>
      </c>
      <c r="G99" s="199">
        <v>16</v>
      </c>
      <c r="H99" s="199" t="s">
        <v>10939</v>
      </c>
      <c r="I99" s="199">
        <v>0</v>
      </c>
      <c r="J99" s="199" t="s">
        <v>10243</v>
      </c>
      <c r="K99" s="199">
        <v>0</v>
      </c>
      <c r="L99" s="199">
        <v>15</v>
      </c>
      <c r="M99" s="199" t="s">
        <v>10940</v>
      </c>
      <c r="N99" s="199">
        <v>0</v>
      </c>
      <c r="O99" s="199">
        <v>1</v>
      </c>
      <c r="P99" s="199">
        <v>4</v>
      </c>
      <c r="Q99" s="199"/>
      <c r="R99" s="199"/>
      <c r="S99" s="199">
        <v>4</v>
      </c>
      <c r="T99" s="199"/>
      <c r="U99" s="199"/>
      <c r="V99" s="199"/>
      <c r="W99" s="199"/>
      <c r="X99" s="199"/>
      <c r="Y99" s="199"/>
      <c r="Z99" s="199"/>
      <c r="AA99" s="199"/>
      <c r="AB99" s="199"/>
      <c r="AC99" s="199"/>
      <c r="AD99" s="199" t="s">
        <v>10243</v>
      </c>
      <c r="AE99" s="199" t="s">
        <v>10243</v>
      </c>
      <c r="AF99" s="199" t="s">
        <v>10243</v>
      </c>
      <c r="AG99" s="199" t="s">
        <v>10266</v>
      </c>
      <c r="AH99" s="203" t="s">
        <v>10941</v>
      </c>
      <c r="AI99" s="199" t="s">
        <v>10433</v>
      </c>
      <c r="AJ99" s="199" t="s">
        <v>10246</v>
      </c>
      <c r="AK99" s="205" t="s">
        <v>33</v>
      </c>
      <c r="AL99" s="203" t="s">
        <v>10942</v>
      </c>
      <c r="AM99" s="203" t="s">
        <v>10943</v>
      </c>
      <c r="AN99" s="202" t="s">
        <v>10944</v>
      </c>
      <c r="AO99" s="203" t="s">
        <v>10945</v>
      </c>
      <c r="AP99" s="199" t="s">
        <v>10433</v>
      </c>
      <c r="AQ99" s="199" t="s">
        <v>10246</v>
      </c>
      <c r="AR99" s="205" t="s">
        <v>33</v>
      </c>
      <c r="AS99" s="203" t="s">
        <v>10946</v>
      </c>
      <c r="AT99" s="203" t="s">
        <v>10947</v>
      </c>
      <c r="AU99" s="199" t="s">
        <v>10266</v>
      </c>
      <c r="AV99" s="203" t="s">
        <v>10948</v>
      </c>
      <c r="AW99" s="199" t="s">
        <v>10433</v>
      </c>
      <c r="AX99" s="199" t="s">
        <v>10246</v>
      </c>
      <c r="AY99" s="205" t="s">
        <v>33</v>
      </c>
      <c r="AZ99" s="203" t="s">
        <v>10949</v>
      </c>
      <c r="BA99" s="203" t="s">
        <v>10950</v>
      </c>
      <c r="BB99" s="203" t="s">
        <v>10951</v>
      </c>
      <c r="BC99" s="203" t="s">
        <v>10945</v>
      </c>
      <c r="BD99" s="199" t="s">
        <v>10433</v>
      </c>
      <c r="BE99" s="199" t="s">
        <v>10246</v>
      </c>
      <c r="BF99" s="205" t="s">
        <v>33</v>
      </c>
      <c r="BG99" s="203" t="s">
        <v>10952</v>
      </c>
      <c r="BH99" s="203" t="s">
        <v>10953</v>
      </c>
      <c r="BI99" s="203" t="s">
        <v>10954</v>
      </c>
      <c r="BJ99" s="203" t="s">
        <v>10955</v>
      </c>
      <c r="BK99" s="199" t="s">
        <v>10433</v>
      </c>
    </row>
    <row r="100" s="192" customFormat="1" customHeight="1" spans="1:63">
      <c r="A100" s="199" t="s">
        <v>1459</v>
      </c>
      <c r="B100" s="199" t="s">
        <v>1460</v>
      </c>
      <c r="C100" s="199" t="s">
        <v>1461</v>
      </c>
      <c r="D100" s="199">
        <v>20</v>
      </c>
      <c r="E100" s="199">
        <v>9</v>
      </c>
      <c r="F100" s="199" t="s">
        <v>10956</v>
      </c>
      <c r="G100" s="199">
        <v>8</v>
      </c>
      <c r="H100" s="199" t="s">
        <v>10957</v>
      </c>
      <c r="I100" s="199">
        <v>0</v>
      </c>
      <c r="J100" s="199" t="s">
        <v>10243</v>
      </c>
      <c r="K100" s="199">
        <v>0</v>
      </c>
      <c r="L100" s="199">
        <v>8</v>
      </c>
      <c r="M100" s="199" t="s">
        <v>10958</v>
      </c>
      <c r="N100" s="199">
        <v>0</v>
      </c>
      <c r="O100" s="199">
        <v>0</v>
      </c>
      <c r="P100" s="199">
        <v>4</v>
      </c>
      <c r="Q100" s="199"/>
      <c r="R100" s="199"/>
      <c r="S100" s="199"/>
      <c r="T100" s="199"/>
      <c r="U100" s="199"/>
      <c r="V100" s="199"/>
      <c r="W100" s="199"/>
      <c r="X100" s="199">
        <v>8</v>
      </c>
      <c r="Y100" s="199"/>
      <c r="Z100" s="199"/>
      <c r="AA100" s="199"/>
      <c r="AB100" s="199"/>
      <c r="AC100" s="199"/>
      <c r="AD100" s="199" t="s">
        <v>10243</v>
      </c>
      <c r="AE100" s="199" t="s">
        <v>10243</v>
      </c>
      <c r="AF100" s="199" t="s">
        <v>10243</v>
      </c>
      <c r="AG100" s="199" t="s">
        <v>10266</v>
      </c>
      <c r="AH100" s="203" t="s">
        <v>10959</v>
      </c>
      <c r="AI100" s="199" t="s">
        <v>10246</v>
      </c>
      <c r="AJ100" s="199" t="s">
        <v>10246</v>
      </c>
      <c r="AK100" s="199" t="s">
        <v>10266</v>
      </c>
      <c r="AL100" s="199" t="s">
        <v>10266</v>
      </c>
      <c r="AM100" s="199" t="s">
        <v>10266</v>
      </c>
      <c r="AN100" s="199" t="s">
        <v>10266</v>
      </c>
      <c r="AO100" s="199" t="s">
        <v>10266</v>
      </c>
      <c r="AP100" s="199" t="s">
        <v>10246</v>
      </c>
      <c r="AQ100" s="199" t="s">
        <v>10246</v>
      </c>
      <c r="AR100" s="203" t="s">
        <v>10960</v>
      </c>
      <c r="AS100" s="203" t="s">
        <v>10961</v>
      </c>
      <c r="AT100" s="203" t="s">
        <v>10962</v>
      </c>
      <c r="AU100" s="203" t="s">
        <v>10963</v>
      </c>
      <c r="AV100" s="203" t="s">
        <v>10964</v>
      </c>
      <c r="AW100" s="199" t="s">
        <v>10246</v>
      </c>
      <c r="AX100" s="199" t="s">
        <v>10246</v>
      </c>
      <c r="AY100" s="202" t="s">
        <v>10864</v>
      </c>
      <c r="AZ100" s="199" t="s">
        <v>10266</v>
      </c>
      <c r="BA100" s="205" t="s">
        <v>33</v>
      </c>
      <c r="BB100" s="205" t="s">
        <v>33</v>
      </c>
      <c r="BC100" s="199" t="s">
        <v>10266</v>
      </c>
      <c r="BD100" s="199" t="s">
        <v>10433</v>
      </c>
      <c r="BE100" s="199" t="s">
        <v>10433</v>
      </c>
      <c r="BF100" s="199" t="s">
        <v>10266</v>
      </c>
      <c r="BG100" s="205" t="s">
        <v>33</v>
      </c>
      <c r="BH100" s="205" t="s">
        <v>33</v>
      </c>
      <c r="BI100" s="203" t="s">
        <v>10965</v>
      </c>
      <c r="BJ100" s="203" t="s">
        <v>10966</v>
      </c>
      <c r="BK100" s="199" t="s">
        <v>10433</v>
      </c>
    </row>
    <row r="101" s="192" customFormat="1" customHeight="1" spans="1:63">
      <c r="A101" s="199" t="s">
        <v>10967</v>
      </c>
      <c r="B101" s="199" t="s">
        <v>1460</v>
      </c>
      <c r="C101" s="199" t="s">
        <v>10968</v>
      </c>
      <c r="D101" s="199">
        <v>0</v>
      </c>
      <c r="E101" s="199">
        <v>9</v>
      </c>
      <c r="F101" s="199" t="s">
        <v>10243</v>
      </c>
      <c r="G101" s="199">
        <v>0</v>
      </c>
      <c r="H101" s="199" t="s">
        <v>10243</v>
      </c>
      <c r="I101" s="199">
        <v>0</v>
      </c>
      <c r="J101" s="199" t="s">
        <v>10243</v>
      </c>
      <c r="K101" s="199">
        <v>0</v>
      </c>
      <c r="L101" s="199">
        <v>0</v>
      </c>
      <c r="M101" s="199" t="s">
        <v>10243</v>
      </c>
      <c r="N101" s="199">
        <v>0</v>
      </c>
      <c r="O101" s="199">
        <v>0</v>
      </c>
      <c r="P101" s="199">
        <v>22</v>
      </c>
      <c r="Q101" s="199"/>
      <c r="R101" s="199"/>
      <c r="S101" s="199"/>
      <c r="T101" s="199"/>
      <c r="U101" s="199"/>
      <c r="V101" s="199"/>
      <c r="W101" s="199"/>
      <c r="X101" s="199"/>
      <c r="Y101" s="199"/>
      <c r="Z101" s="199"/>
      <c r="AA101" s="199"/>
      <c r="AB101" s="199"/>
      <c r="AC101" s="199"/>
      <c r="AD101" s="199" t="s">
        <v>10243</v>
      </c>
      <c r="AE101" s="199" t="s">
        <v>10243</v>
      </c>
      <c r="AF101" s="199" t="s">
        <v>10243</v>
      </c>
      <c r="AG101" s="205" t="s">
        <v>33</v>
      </c>
      <c r="AH101" s="205" t="s">
        <v>33</v>
      </c>
      <c r="AI101" s="199" t="s">
        <v>10246</v>
      </c>
      <c r="AJ101" s="199" t="s">
        <v>10246</v>
      </c>
      <c r="AK101" s="205" t="s">
        <v>33</v>
      </c>
      <c r="AL101" s="205" t="s">
        <v>33</v>
      </c>
      <c r="AM101" s="205" t="s">
        <v>33</v>
      </c>
      <c r="AN101" s="205" t="s">
        <v>33</v>
      </c>
      <c r="AO101" s="205" t="s">
        <v>33</v>
      </c>
      <c r="AP101" s="199" t="s">
        <v>10246</v>
      </c>
      <c r="AQ101" s="199" t="s">
        <v>10246</v>
      </c>
      <c r="AR101" s="205" t="s">
        <v>33</v>
      </c>
      <c r="AS101" s="205" t="s">
        <v>33</v>
      </c>
      <c r="AT101" s="205" t="s">
        <v>33</v>
      </c>
      <c r="AU101" s="205" t="s">
        <v>33</v>
      </c>
      <c r="AV101" s="205" t="s">
        <v>33</v>
      </c>
      <c r="AW101" s="199" t="s">
        <v>10246</v>
      </c>
      <c r="AX101" s="199" t="s">
        <v>10246</v>
      </c>
      <c r="AY101" s="205" t="s">
        <v>33</v>
      </c>
      <c r="AZ101" s="205" t="s">
        <v>33</v>
      </c>
      <c r="BA101" s="205" t="s">
        <v>33</v>
      </c>
      <c r="BB101" s="205" t="s">
        <v>33</v>
      </c>
      <c r="BC101" s="205" t="s">
        <v>33</v>
      </c>
      <c r="BD101" s="199" t="s">
        <v>10246</v>
      </c>
      <c r="BE101" s="199" t="s">
        <v>10246</v>
      </c>
      <c r="BF101" s="205" t="s">
        <v>33</v>
      </c>
      <c r="BG101" s="205" t="s">
        <v>33</v>
      </c>
      <c r="BH101" s="205" t="s">
        <v>33</v>
      </c>
      <c r="BI101" s="205" t="s">
        <v>33</v>
      </c>
      <c r="BJ101" s="205" t="s">
        <v>33</v>
      </c>
      <c r="BK101" s="199" t="s">
        <v>10246</v>
      </c>
    </row>
    <row r="102" s="192" customFormat="1" customHeight="1" spans="1:63">
      <c r="A102" s="199" t="s">
        <v>10969</v>
      </c>
      <c r="B102" s="199" t="s">
        <v>1460</v>
      </c>
      <c r="C102" s="199" t="s">
        <v>10968</v>
      </c>
      <c r="D102" s="199">
        <v>0</v>
      </c>
      <c r="E102" s="199">
        <v>9</v>
      </c>
      <c r="F102" s="199" t="s">
        <v>10243</v>
      </c>
      <c r="G102" s="199">
        <v>0</v>
      </c>
      <c r="H102" s="199" t="s">
        <v>10243</v>
      </c>
      <c r="I102" s="199">
        <v>0</v>
      </c>
      <c r="J102" s="199" t="s">
        <v>10243</v>
      </c>
      <c r="K102" s="199">
        <v>0</v>
      </c>
      <c r="L102" s="199">
        <v>0</v>
      </c>
      <c r="M102" s="199" t="s">
        <v>10243</v>
      </c>
      <c r="N102" s="199">
        <v>0</v>
      </c>
      <c r="O102" s="199">
        <v>0</v>
      </c>
      <c r="P102" s="199">
        <v>22</v>
      </c>
      <c r="Q102" s="199"/>
      <c r="R102" s="199"/>
      <c r="S102" s="199"/>
      <c r="T102" s="199"/>
      <c r="U102" s="199"/>
      <c r="V102" s="199"/>
      <c r="W102" s="199"/>
      <c r="X102" s="199"/>
      <c r="Y102" s="199"/>
      <c r="Z102" s="199"/>
      <c r="AA102" s="199"/>
      <c r="AB102" s="199"/>
      <c r="AC102" s="199"/>
      <c r="AD102" s="199" t="s">
        <v>10243</v>
      </c>
      <c r="AE102" s="199" t="s">
        <v>10243</v>
      </c>
      <c r="AF102" s="199" t="s">
        <v>10243</v>
      </c>
      <c r="AG102" s="205" t="s">
        <v>33</v>
      </c>
      <c r="AH102" s="205" t="s">
        <v>33</v>
      </c>
      <c r="AI102" s="199" t="s">
        <v>10246</v>
      </c>
      <c r="AJ102" s="199" t="s">
        <v>10246</v>
      </c>
      <c r="AK102" s="205" t="s">
        <v>33</v>
      </c>
      <c r="AL102" s="205" t="s">
        <v>33</v>
      </c>
      <c r="AM102" s="205" t="s">
        <v>33</v>
      </c>
      <c r="AN102" s="205" t="s">
        <v>33</v>
      </c>
      <c r="AO102" s="205" t="s">
        <v>33</v>
      </c>
      <c r="AP102" s="199" t="s">
        <v>10246</v>
      </c>
      <c r="AQ102" s="199" t="s">
        <v>10246</v>
      </c>
      <c r="AR102" s="205" t="s">
        <v>33</v>
      </c>
      <c r="AS102" s="205" t="s">
        <v>33</v>
      </c>
      <c r="AT102" s="205" t="s">
        <v>33</v>
      </c>
      <c r="AU102" s="205" t="s">
        <v>33</v>
      </c>
      <c r="AV102" s="205" t="s">
        <v>33</v>
      </c>
      <c r="AW102" s="199" t="s">
        <v>10246</v>
      </c>
      <c r="AX102" s="199" t="s">
        <v>10246</v>
      </c>
      <c r="AY102" s="205" t="s">
        <v>33</v>
      </c>
      <c r="AZ102" s="205" t="s">
        <v>33</v>
      </c>
      <c r="BA102" s="205" t="s">
        <v>33</v>
      </c>
      <c r="BB102" s="205" t="s">
        <v>33</v>
      </c>
      <c r="BC102" s="205" t="s">
        <v>33</v>
      </c>
      <c r="BD102" s="199" t="s">
        <v>10246</v>
      </c>
      <c r="BE102" s="199" t="s">
        <v>10246</v>
      </c>
      <c r="BF102" s="205" t="s">
        <v>33</v>
      </c>
      <c r="BG102" s="205" t="s">
        <v>33</v>
      </c>
      <c r="BH102" s="205" t="s">
        <v>33</v>
      </c>
      <c r="BI102" s="205" t="s">
        <v>33</v>
      </c>
      <c r="BJ102" s="205" t="s">
        <v>33</v>
      </c>
      <c r="BK102" s="199" t="s">
        <v>10246</v>
      </c>
    </row>
    <row r="103" s="192" customFormat="1" customHeight="1" spans="1:63">
      <c r="A103" s="199" t="s">
        <v>1772</v>
      </c>
      <c r="B103" s="199" t="s">
        <v>1773</v>
      </c>
      <c r="C103" s="199" t="s">
        <v>1774</v>
      </c>
      <c r="D103" s="199">
        <v>22</v>
      </c>
      <c r="E103" s="199">
        <v>9</v>
      </c>
      <c r="F103" s="199" t="s">
        <v>10970</v>
      </c>
      <c r="G103" s="199">
        <v>0</v>
      </c>
      <c r="H103" s="199" t="s">
        <v>10243</v>
      </c>
      <c r="I103" s="199">
        <v>0</v>
      </c>
      <c r="J103" s="199" t="s">
        <v>10243</v>
      </c>
      <c r="K103" s="199">
        <v>0</v>
      </c>
      <c r="L103" s="199">
        <v>0</v>
      </c>
      <c r="M103" s="199" t="s">
        <v>10243</v>
      </c>
      <c r="N103" s="199">
        <v>2</v>
      </c>
      <c r="O103" s="199">
        <v>1</v>
      </c>
      <c r="P103" s="199">
        <v>0</v>
      </c>
      <c r="Q103" s="199"/>
      <c r="R103" s="199"/>
      <c r="S103" s="199"/>
      <c r="T103" s="199"/>
      <c r="U103" s="199"/>
      <c r="V103" s="199"/>
      <c r="W103" s="199"/>
      <c r="X103" s="199"/>
      <c r="Y103" s="199"/>
      <c r="Z103" s="199"/>
      <c r="AA103" s="199"/>
      <c r="AB103" s="199">
        <v>9</v>
      </c>
      <c r="AC103" s="199"/>
      <c r="AD103" s="199" t="s">
        <v>10243</v>
      </c>
      <c r="AE103" s="199" t="s">
        <v>10971</v>
      </c>
      <c r="AF103" s="199" t="s">
        <v>10243</v>
      </c>
      <c r="AG103" s="199" t="s">
        <v>10266</v>
      </c>
      <c r="AH103" s="199" t="s">
        <v>10266</v>
      </c>
      <c r="AI103" s="199" t="s">
        <v>10246</v>
      </c>
      <c r="AJ103" s="199" t="s">
        <v>10246</v>
      </c>
      <c r="AK103" s="199" t="s">
        <v>10266</v>
      </c>
      <c r="AL103" s="199" t="s">
        <v>10266</v>
      </c>
      <c r="AM103" s="199" t="s">
        <v>10266</v>
      </c>
      <c r="AN103" s="199" t="s">
        <v>10266</v>
      </c>
      <c r="AO103" s="204" t="s">
        <v>10255</v>
      </c>
      <c r="AP103" s="199" t="s">
        <v>10246</v>
      </c>
      <c r="AQ103" s="199" t="s">
        <v>10246</v>
      </c>
      <c r="AR103" s="199" t="s">
        <v>10266</v>
      </c>
      <c r="AS103" s="199" t="s">
        <v>10266</v>
      </c>
      <c r="AT103" s="199" t="s">
        <v>10266</v>
      </c>
      <c r="AU103" s="199" t="s">
        <v>10266</v>
      </c>
      <c r="AV103" s="199" t="s">
        <v>10266</v>
      </c>
      <c r="AW103" s="202" t="s">
        <v>10972</v>
      </c>
      <c r="AX103" s="199" t="s">
        <v>10246</v>
      </c>
      <c r="AY103" s="199" t="s">
        <v>10266</v>
      </c>
      <c r="AZ103" s="204" t="s">
        <v>10255</v>
      </c>
      <c r="BA103" s="199" t="s">
        <v>10266</v>
      </c>
      <c r="BB103" s="199" t="s">
        <v>10266</v>
      </c>
      <c r="BC103" s="199" t="s">
        <v>10266</v>
      </c>
      <c r="BD103" s="199" t="s">
        <v>10246</v>
      </c>
      <c r="BE103" s="199" t="s">
        <v>10246</v>
      </c>
      <c r="BF103" s="204" t="s">
        <v>10264</v>
      </c>
      <c r="BG103" s="199" t="s">
        <v>10266</v>
      </c>
      <c r="BH103" s="199" t="s">
        <v>10266</v>
      </c>
      <c r="BI103" s="199" t="s">
        <v>10266</v>
      </c>
      <c r="BJ103" s="199" t="s">
        <v>10266</v>
      </c>
      <c r="BK103" s="199" t="s">
        <v>10246</v>
      </c>
    </row>
    <row r="104" s="192" customFormat="1" customHeight="1" spans="1:63">
      <c r="A104" s="199" t="s">
        <v>1813</v>
      </c>
      <c r="B104" s="199" t="s">
        <v>1797</v>
      </c>
      <c r="C104" s="199" t="s">
        <v>1798</v>
      </c>
      <c r="D104" s="199">
        <v>21</v>
      </c>
      <c r="E104" s="199">
        <v>9</v>
      </c>
      <c r="F104" s="199" t="s">
        <v>10973</v>
      </c>
      <c r="G104" s="199">
        <v>0</v>
      </c>
      <c r="H104" s="199" t="s">
        <v>10243</v>
      </c>
      <c r="I104" s="199">
        <v>0</v>
      </c>
      <c r="J104" s="199" t="s">
        <v>10243</v>
      </c>
      <c r="K104" s="199">
        <v>0</v>
      </c>
      <c r="L104" s="199">
        <v>0</v>
      </c>
      <c r="M104" s="199" t="s">
        <v>10243</v>
      </c>
      <c r="N104" s="199">
        <v>0</v>
      </c>
      <c r="O104" s="199">
        <v>0</v>
      </c>
      <c r="P104" s="199">
        <v>0</v>
      </c>
      <c r="Q104" s="199"/>
      <c r="R104" s="199"/>
      <c r="S104" s="199"/>
      <c r="T104" s="199"/>
      <c r="U104" s="199"/>
      <c r="V104" s="199"/>
      <c r="W104" s="199"/>
      <c r="X104" s="199">
        <v>8</v>
      </c>
      <c r="Y104" s="199"/>
      <c r="Z104" s="199"/>
      <c r="AA104" s="199"/>
      <c r="AB104" s="199"/>
      <c r="AC104" s="199"/>
      <c r="AD104" s="199" t="s">
        <v>10243</v>
      </c>
      <c r="AE104" s="199" t="s">
        <v>10243</v>
      </c>
      <c r="AF104" s="199" t="s">
        <v>10243</v>
      </c>
      <c r="AG104" s="199" t="s">
        <v>10266</v>
      </c>
      <c r="AH104" s="199" t="s">
        <v>10266</v>
      </c>
      <c r="AI104" s="199" t="s">
        <v>10246</v>
      </c>
      <c r="AJ104" s="199" t="s">
        <v>10246</v>
      </c>
      <c r="AK104" s="199" t="s">
        <v>10266</v>
      </c>
      <c r="AL104" s="199" t="s">
        <v>10266</v>
      </c>
      <c r="AM104" s="199" t="s">
        <v>10266</v>
      </c>
      <c r="AN104" s="199" t="s">
        <v>10266</v>
      </c>
      <c r="AO104" s="199" t="s">
        <v>10266</v>
      </c>
      <c r="AP104" s="199" t="s">
        <v>10246</v>
      </c>
      <c r="AQ104" s="199" t="s">
        <v>10246</v>
      </c>
      <c r="AR104" s="199" t="s">
        <v>10266</v>
      </c>
      <c r="AS104" s="199" t="s">
        <v>10266</v>
      </c>
      <c r="AT104" s="199" t="s">
        <v>10266</v>
      </c>
      <c r="AU104" s="199" t="s">
        <v>10266</v>
      </c>
      <c r="AV104" s="202" t="s">
        <v>10974</v>
      </c>
      <c r="AW104" s="199" t="s">
        <v>10246</v>
      </c>
      <c r="AX104" s="199" t="s">
        <v>10246</v>
      </c>
      <c r="AY104" s="199" t="s">
        <v>10266</v>
      </c>
      <c r="AZ104" s="199" t="s">
        <v>10266</v>
      </c>
      <c r="BA104" s="199" t="s">
        <v>10266</v>
      </c>
      <c r="BB104" s="199" t="s">
        <v>10266</v>
      </c>
      <c r="BC104" s="199" t="s">
        <v>10266</v>
      </c>
      <c r="BD104" s="199" t="s">
        <v>10246</v>
      </c>
      <c r="BE104" s="199" t="s">
        <v>10246</v>
      </c>
      <c r="BF104" s="199" t="s">
        <v>10266</v>
      </c>
      <c r="BG104" s="199" t="s">
        <v>10266</v>
      </c>
      <c r="BH104" s="199" t="s">
        <v>10266</v>
      </c>
      <c r="BI104" s="199" t="s">
        <v>10266</v>
      </c>
      <c r="BJ104" s="199" t="s">
        <v>10266</v>
      </c>
      <c r="BK104" s="199" t="s">
        <v>10246</v>
      </c>
    </row>
    <row r="105" s="192" customFormat="1" customHeight="1" spans="1:63">
      <c r="A105" s="199" t="s">
        <v>1796</v>
      </c>
      <c r="B105" s="199" t="s">
        <v>1797</v>
      </c>
      <c r="C105" s="199" t="s">
        <v>1798</v>
      </c>
      <c r="D105" s="199">
        <v>21</v>
      </c>
      <c r="E105" s="199">
        <v>9</v>
      </c>
      <c r="F105" s="199" t="s">
        <v>10975</v>
      </c>
      <c r="G105" s="199">
        <v>0</v>
      </c>
      <c r="H105" s="199" t="s">
        <v>10243</v>
      </c>
      <c r="I105" s="199">
        <v>0</v>
      </c>
      <c r="J105" s="199" t="s">
        <v>10243</v>
      </c>
      <c r="K105" s="199">
        <v>0</v>
      </c>
      <c r="L105" s="199">
        <v>0</v>
      </c>
      <c r="M105" s="199" t="s">
        <v>10243</v>
      </c>
      <c r="N105" s="199">
        <v>1</v>
      </c>
      <c r="O105" s="199">
        <v>0</v>
      </c>
      <c r="P105" s="199">
        <v>0</v>
      </c>
      <c r="Q105" s="199"/>
      <c r="R105" s="199"/>
      <c r="S105" s="199"/>
      <c r="T105" s="199"/>
      <c r="U105" s="199"/>
      <c r="V105" s="199"/>
      <c r="W105" s="199"/>
      <c r="X105" s="199"/>
      <c r="Y105" s="199"/>
      <c r="Z105" s="199">
        <v>8</v>
      </c>
      <c r="AA105" s="199"/>
      <c r="AB105" s="199"/>
      <c r="AC105" s="199"/>
      <c r="AD105" s="199" t="s">
        <v>10243</v>
      </c>
      <c r="AE105" s="199" t="s">
        <v>10243</v>
      </c>
      <c r="AF105" s="199" t="s">
        <v>10243</v>
      </c>
      <c r="AG105" s="199" t="s">
        <v>10266</v>
      </c>
      <c r="AH105" s="199" t="s">
        <v>10266</v>
      </c>
      <c r="AI105" s="199" t="s">
        <v>10246</v>
      </c>
      <c r="AJ105" s="199" t="s">
        <v>10246</v>
      </c>
      <c r="AK105" s="199" t="s">
        <v>10266</v>
      </c>
      <c r="AL105" s="199" t="s">
        <v>10266</v>
      </c>
      <c r="AM105" s="202" t="s">
        <v>10976</v>
      </c>
      <c r="AN105" s="199" t="s">
        <v>10266</v>
      </c>
      <c r="AO105" s="199" t="s">
        <v>10266</v>
      </c>
      <c r="AP105" s="199" t="s">
        <v>10246</v>
      </c>
      <c r="AQ105" s="199" t="s">
        <v>10246</v>
      </c>
      <c r="AR105" s="199" t="s">
        <v>10266</v>
      </c>
      <c r="AS105" s="199" t="s">
        <v>10266</v>
      </c>
      <c r="AT105" s="199" t="s">
        <v>10266</v>
      </c>
      <c r="AU105" s="199" t="s">
        <v>10266</v>
      </c>
      <c r="AV105" s="199" t="s">
        <v>10266</v>
      </c>
      <c r="AW105" s="199" t="s">
        <v>10246</v>
      </c>
      <c r="AX105" s="199" t="s">
        <v>10246</v>
      </c>
      <c r="AY105" s="199" t="s">
        <v>10266</v>
      </c>
      <c r="AZ105" s="199" t="s">
        <v>10266</v>
      </c>
      <c r="BA105" s="199" t="s">
        <v>10266</v>
      </c>
      <c r="BB105" s="199" t="s">
        <v>10266</v>
      </c>
      <c r="BC105" s="199" t="s">
        <v>10266</v>
      </c>
      <c r="BD105" s="199" t="s">
        <v>10246</v>
      </c>
      <c r="BE105" s="199" t="s">
        <v>10246</v>
      </c>
      <c r="BF105" s="199" t="s">
        <v>10266</v>
      </c>
      <c r="BG105" s="199" t="s">
        <v>10266</v>
      </c>
      <c r="BH105" s="199" t="s">
        <v>10266</v>
      </c>
      <c r="BI105" s="199" t="s">
        <v>10266</v>
      </c>
      <c r="BJ105" s="199" t="s">
        <v>10266</v>
      </c>
      <c r="BK105" s="199" t="s">
        <v>10246</v>
      </c>
    </row>
    <row r="106" s="192" customFormat="1" customHeight="1" spans="1:63">
      <c r="A106" s="199" t="s">
        <v>1821</v>
      </c>
      <c r="B106" s="199" t="s">
        <v>1822</v>
      </c>
      <c r="C106" s="199" t="s">
        <v>1823</v>
      </c>
      <c r="D106" s="199">
        <v>23</v>
      </c>
      <c r="E106" s="199">
        <v>9</v>
      </c>
      <c r="F106" s="199" t="s">
        <v>10977</v>
      </c>
      <c r="G106" s="199">
        <v>0</v>
      </c>
      <c r="H106" s="199" t="s">
        <v>10243</v>
      </c>
      <c r="I106" s="199">
        <v>0</v>
      </c>
      <c r="J106" s="199" t="s">
        <v>10243</v>
      </c>
      <c r="K106" s="199">
        <v>0</v>
      </c>
      <c r="L106" s="199">
        <v>0</v>
      </c>
      <c r="M106" s="199" t="s">
        <v>10243</v>
      </c>
      <c r="N106" s="199">
        <v>0</v>
      </c>
      <c r="O106" s="199">
        <v>0</v>
      </c>
      <c r="P106" s="199">
        <v>0</v>
      </c>
      <c r="Q106" s="199"/>
      <c r="R106" s="199"/>
      <c r="S106" s="199"/>
      <c r="T106" s="199"/>
      <c r="U106" s="199"/>
      <c r="V106" s="199"/>
      <c r="W106" s="199"/>
      <c r="X106" s="199"/>
      <c r="Y106" s="199"/>
      <c r="Z106" s="199"/>
      <c r="AA106" s="199"/>
      <c r="AB106" s="199"/>
      <c r="AC106" s="199"/>
      <c r="AD106" s="199" t="s">
        <v>10243</v>
      </c>
      <c r="AE106" s="199" t="s">
        <v>10243</v>
      </c>
      <c r="AF106" s="199" t="s">
        <v>10243</v>
      </c>
      <c r="AG106" s="199" t="s">
        <v>10266</v>
      </c>
      <c r="AH106" s="199" t="s">
        <v>10266</v>
      </c>
      <c r="AI106" s="199" t="s">
        <v>10246</v>
      </c>
      <c r="AJ106" s="199" t="s">
        <v>10246</v>
      </c>
      <c r="AK106" s="199" t="s">
        <v>10266</v>
      </c>
      <c r="AL106" s="199" t="s">
        <v>10266</v>
      </c>
      <c r="AM106" s="199" t="s">
        <v>10266</v>
      </c>
      <c r="AN106" s="199" t="s">
        <v>10266</v>
      </c>
      <c r="AO106" s="199" t="s">
        <v>10266</v>
      </c>
      <c r="AP106" s="199" t="s">
        <v>10246</v>
      </c>
      <c r="AQ106" s="199" t="s">
        <v>10246</v>
      </c>
      <c r="AR106" s="199" t="s">
        <v>10266</v>
      </c>
      <c r="AS106" s="199" t="s">
        <v>10266</v>
      </c>
      <c r="AT106" s="199" t="s">
        <v>10266</v>
      </c>
      <c r="AU106" s="199" t="s">
        <v>10266</v>
      </c>
      <c r="AV106" s="199" t="s">
        <v>10266</v>
      </c>
      <c r="AW106" s="199" t="s">
        <v>10433</v>
      </c>
      <c r="AX106" s="199" t="s">
        <v>10246</v>
      </c>
      <c r="AY106" s="199" t="s">
        <v>10266</v>
      </c>
      <c r="AZ106" s="199" t="s">
        <v>10266</v>
      </c>
      <c r="BA106" s="199" t="s">
        <v>10266</v>
      </c>
      <c r="BB106" s="199" t="s">
        <v>10266</v>
      </c>
      <c r="BC106" s="199" t="s">
        <v>10266</v>
      </c>
      <c r="BD106" s="199" t="s">
        <v>10246</v>
      </c>
      <c r="BE106" s="199" t="s">
        <v>10246</v>
      </c>
      <c r="BF106" s="199" t="s">
        <v>10266</v>
      </c>
      <c r="BG106" s="199" t="s">
        <v>10266</v>
      </c>
      <c r="BH106" s="199" t="s">
        <v>10266</v>
      </c>
      <c r="BI106" s="199" t="s">
        <v>10266</v>
      </c>
      <c r="BJ106" s="199" t="s">
        <v>10266</v>
      </c>
      <c r="BK106" s="199" t="s">
        <v>10246</v>
      </c>
    </row>
    <row r="107" s="192" customFormat="1" customHeight="1" spans="1:63">
      <c r="A107" s="199" t="s">
        <v>1855</v>
      </c>
      <c r="B107" s="199" t="s">
        <v>1840</v>
      </c>
      <c r="C107" s="199" t="s">
        <v>1856</v>
      </c>
      <c r="D107" s="199">
        <v>21</v>
      </c>
      <c r="E107" s="199">
        <v>9</v>
      </c>
      <c r="F107" s="199" t="s">
        <v>10978</v>
      </c>
      <c r="G107" s="199">
        <v>2</v>
      </c>
      <c r="H107" s="199" t="s">
        <v>10979</v>
      </c>
      <c r="I107" s="199">
        <v>0</v>
      </c>
      <c r="J107" s="199" t="s">
        <v>10243</v>
      </c>
      <c r="K107" s="199">
        <v>0</v>
      </c>
      <c r="L107" s="199">
        <v>0</v>
      </c>
      <c r="M107" s="199" t="s">
        <v>10243</v>
      </c>
      <c r="N107" s="199">
        <v>0</v>
      </c>
      <c r="O107" s="199">
        <v>0</v>
      </c>
      <c r="P107" s="199">
        <v>1</v>
      </c>
      <c r="Q107" s="199"/>
      <c r="R107" s="199"/>
      <c r="S107" s="199">
        <v>16.4</v>
      </c>
      <c r="T107" s="199"/>
      <c r="U107" s="199"/>
      <c r="V107" s="199"/>
      <c r="W107" s="199"/>
      <c r="X107" s="199"/>
      <c r="Y107" s="199"/>
      <c r="Z107" s="199">
        <v>1</v>
      </c>
      <c r="AA107" s="199"/>
      <c r="AB107" s="199">
        <v>2</v>
      </c>
      <c r="AC107" s="199"/>
      <c r="AD107" s="199" t="s">
        <v>10980</v>
      </c>
      <c r="AE107" s="199" t="s">
        <v>10243</v>
      </c>
      <c r="AF107" s="199" t="s">
        <v>10243</v>
      </c>
      <c r="AG107" s="199" t="s">
        <v>10266</v>
      </c>
      <c r="AH107" s="199" t="s">
        <v>10266</v>
      </c>
      <c r="AI107" s="199" t="s">
        <v>10246</v>
      </c>
      <c r="AJ107" s="199" t="s">
        <v>10246</v>
      </c>
      <c r="AK107" s="202" t="s">
        <v>10981</v>
      </c>
      <c r="AL107" s="199" t="s">
        <v>10266</v>
      </c>
      <c r="AM107" s="199" t="s">
        <v>10266</v>
      </c>
      <c r="AN107" s="199" t="s">
        <v>10266</v>
      </c>
      <c r="AO107" s="199" t="s">
        <v>10266</v>
      </c>
      <c r="AP107" s="199" t="s">
        <v>10246</v>
      </c>
      <c r="AQ107" s="199" t="s">
        <v>10246</v>
      </c>
      <c r="AR107" s="199" t="s">
        <v>10266</v>
      </c>
      <c r="AS107" s="202" t="s">
        <v>10982</v>
      </c>
      <c r="AT107" s="202" t="s">
        <v>10983</v>
      </c>
      <c r="AU107" s="199" t="s">
        <v>10266</v>
      </c>
      <c r="AV107" s="199" t="s">
        <v>10266</v>
      </c>
      <c r="AW107" s="199" t="s">
        <v>10246</v>
      </c>
      <c r="AX107" s="199" t="s">
        <v>10246</v>
      </c>
      <c r="AY107" s="199" t="s">
        <v>10266</v>
      </c>
      <c r="AZ107" s="199" t="s">
        <v>10266</v>
      </c>
      <c r="BA107" s="199" t="s">
        <v>10266</v>
      </c>
      <c r="BB107" s="202" t="s">
        <v>10317</v>
      </c>
      <c r="BC107" s="199" t="s">
        <v>10266</v>
      </c>
      <c r="BD107" s="199" t="s">
        <v>10246</v>
      </c>
      <c r="BE107" s="199" t="s">
        <v>10246</v>
      </c>
      <c r="BF107" s="202" t="s">
        <v>10984</v>
      </c>
      <c r="BG107" s="199" t="s">
        <v>10266</v>
      </c>
      <c r="BH107" s="199" t="s">
        <v>10266</v>
      </c>
      <c r="BI107" s="202" t="s">
        <v>10985</v>
      </c>
      <c r="BJ107" s="199" t="s">
        <v>10266</v>
      </c>
      <c r="BK107" s="199" t="s">
        <v>10246</v>
      </c>
    </row>
    <row r="108" s="192" customFormat="1" customHeight="1" spans="1:63">
      <c r="A108" s="199" t="s">
        <v>1839</v>
      </c>
      <c r="B108" s="199" t="s">
        <v>1840</v>
      </c>
      <c r="C108" s="199" t="s">
        <v>1841</v>
      </c>
      <c r="D108" s="199">
        <v>20</v>
      </c>
      <c r="E108" s="199">
        <v>9</v>
      </c>
      <c r="F108" s="199" t="s">
        <v>10986</v>
      </c>
      <c r="G108" s="199">
        <v>0</v>
      </c>
      <c r="H108" s="199" t="s">
        <v>10243</v>
      </c>
      <c r="I108" s="199">
        <v>0</v>
      </c>
      <c r="J108" s="199" t="s">
        <v>10243</v>
      </c>
      <c r="K108" s="199">
        <v>0</v>
      </c>
      <c r="L108" s="199">
        <v>0</v>
      </c>
      <c r="M108" s="199" t="s">
        <v>10243</v>
      </c>
      <c r="N108" s="199">
        <v>1</v>
      </c>
      <c r="O108" s="199">
        <v>0</v>
      </c>
      <c r="P108" s="199">
        <v>0</v>
      </c>
      <c r="Q108" s="199"/>
      <c r="R108" s="199"/>
      <c r="S108" s="199"/>
      <c r="T108" s="199">
        <v>8</v>
      </c>
      <c r="U108" s="199"/>
      <c r="V108" s="199"/>
      <c r="W108" s="199"/>
      <c r="X108" s="199"/>
      <c r="Y108" s="199"/>
      <c r="Z108" s="199">
        <v>8</v>
      </c>
      <c r="AA108" s="199"/>
      <c r="AB108" s="199"/>
      <c r="AC108" s="199"/>
      <c r="AD108" s="199" t="s">
        <v>10243</v>
      </c>
      <c r="AE108" s="199" t="s">
        <v>10243</v>
      </c>
      <c r="AF108" s="199" t="s">
        <v>10243</v>
      </c>
      <c r="AG108" s="199" t="s">
        <v>10266</v>
      </c>
      <c r="AH108" s="199" t="s">
        <v>10266</v>
      </c>
      <c r="AI108" s="199" t="s">
        <v>10246</v>
      </c>
      <c r="AJ108" s="199" t="s">
        <v>10246</v>
      </c>
      <c r="AK108" s="199" t="s">
        <v>10266</v>
      </c>
      <c r="AL108" s="199" t="s">
        <v>10266</v>
      </c>
      <c r="AM108" s="199" t="s">
        <v>10266</v>
      </c>
      <c r="AN108" s="199" t="s">
        <v>10266</v>
      </c>
      <c r="AO108" s="199" t="s">
        <v>10266</v>
      </c>
      <c r="AP108" s="199" t="s">
        <v>10246</v>
      </c>
      <c r="AQ108" s="199" t="s">
        <v>10246</v>
      </c>
      <c r="AR108" s="199" t="s">
        <v>10266</v>
      </c>
      <c r="AS108" s="199" t="s">
        <v>10266</v>
      </c>
      <c r="AT108" s="199" t="s">
        <v>10266</v>
      </c>
      <c r="AU108" s="199" t="s">
        <v>10266</v>
      </c>
      <c r="AV108" s="202" t="s">
        <v>10987</v>
      </c>
      <c r="AW108" s="199" t="s">
        <v>10246</v>
      </c>
      <c r="AX108" s="199" t="s">
        <v>10246</v>
      </c>
      <c r="AY108" s="199" t="s">
        <v>10266</v>
      </c>
      <c r="AZ108" s="199" t="s">
        <v>10266</v>
      </c>
      <c r="BA108" s="199" t="s">
        <v>10266</v>
      </c>
      <c r="BB108" s="199" t="s">
        <v>10266</v>
      </c>
      <c r="BC108" s="199" t="s">
        <v>10266</v>
      </c>
      <c r="BD108" s="199" t="s">
        <v>10246</v>
      </c>
      <c r="BE108" s="199" t="s">
        <v>10246</v>
      </c>
      <c r="BF108" s="202" t="s">
        <v>10988</v>
      </c>
      <c r="BG108" s="199" t="s">
        <v>10266</v>
      </c>
      <c r="BH108" s="199" t="s">
        <v>10266</v>
      </c>
      <c r="BI108" s="199" t="s">
        <v>10266</v>
      </c>
      <c r="BJ108" s="199" t="s">
        <v>10266</v>
      </c>
      <c r="BK108" s="199" t="s">
        <v>10246</v>
      </c>
    </row>
    <row r="109" s="192" customFormat="1" customHeight="1" spans="1:63">
      <c r="A109" s="199" t="s">
        <v>9694</v>
      </c>
      <c r="B109" s="199" t="s">
        <v>1840</v>
      </c>
      <c r="C109" s="199" t="s">
        <v>9695</v>
      </c>
      <c r="D109" s="199">
        <v>0</v>
      </c>
      <c r="E109" s="199">
        <v>9</v>
      </c>
      <c r="F109" s="199" t="s">
        <v>10243</v>
      </c>
      <c r="G109" s="199">
        <v>0</v>
      </c>
      <c r="H109" s="199" t="s">
        <v>10243</v>
      </c>
      <c r="I109" s="199">
        <v>0</v>
      </c>
      <c r="J109" s="199" t="s">
        <v>10243</v>
      </c>
      <c r="K109" s="199">
        <v>0</v>
      </c>
      <c r="L109" s="199">
        <v>0</v>
      </c>
      <c r="M109" s="199" t="s">
        <v>10243</v>
      </c>
      <c r="N109" s="199">
        <v>0</v>
      </c>
      <c r="O109" s="199">
        <v>0</v>
      </c>
      <c r="P109" s="199">
        <v>22</v>
      </c>
      <c r="Q109" s="199"/>
      <c r="R109" s="199"/>
      <c r="S109" s="199"/>
      <c r="T109" s="199"/>
      <c r="U109" s="199"/>
      <c r="V109" s="199"/>
      <c r="W109" s="199"/>
      <c r="X109" s="199"/>
      <c r="Y109" s="199"/>
      <c r="Z109" s="199"/>
      <c r="AA109" s="199"/>
      <c r="AB109" s="199"/>
      <c r="AC109" s="199"/>
      <c r="AD109" s="199" t="s">
        <v>10243</v>
      </c>
      <c r="AE109" s="199" t="s">
        <v>10243</v>
      </c>
      <c r="AF109" s="199" t="s">
        <v>10243</v>
      </c>
      <c r="AG109" s="205" t="s">
        <v>33</v>
      </c>
      <c r="AH109" s="205" t="s">
        <v>33</v>
      </c>
      <c r="AI109" s="199" t="s">
        <v>10246</v>
      </c>
      <c r="AJ109" s="199" t="s">
        <v>10246</v>
      </c>
      <c r="AK109" s="205" t="s">
        <v>33</v>
      </c>
      <c r="AL109" s="205" t="s">
        <v>33</v>
      </c>
      <c r="AM109" s="205" t="s">
        <v>33</v>
      </c>
      <c r="AN109" s="205" t="s">
        <v>33</v>
      </c>
      <c r="AO109" s="205" t="s">
        <v>33</v>
      </c>
      <c r="AP109" s="199" t="s">
        <v>10246</v>
      </c>
      <c r="AQ109" s="199" t="s">
        <v>10246</v>
      </c>
      <c r="AR109" s="205" t="s">
        <v>33</v>
      </c>
      <c r="AS109" s="205" t="s">
        <v>33</v>
      </c>
      <c r="AT109" s="205" t="s">
        <v>33</v>
      </c>
      <c r="AU109" s="205" t="s">
        <v>33</v>
      </c>
      <c r="AV109" s="205" t="s">
        <v>33</v>
      </c>
      <c r="AW109" s="199" t="s">
        <v>10246</v>
      </c>
      <c r="AX109" s="199" t="s">
        <v>10246</v>
      </c>
      <c r="AY109" s="205" t="s">
        <v>33</v>
      </c>
      <c r="AZ109" s="205" t="s">
        <v>33</v>
      </c>
      <c r="BA109" s="205" t="s">
        <v>33</v>
      </c>
      <c r="BB109" s="205" t="s">
        <v>33</v>
      </c>
      <c r="BC109" s="205" t="s">
        <v>33</v>
      </c>
      <c r="BD109" s="199" t="s">
        <v>10246</v>
      </c>
      <c r="BE109" s="199" t="s">
        <v>10246</v>
      </c>
      <c r="BF109" s="205" t="s">
        <v>33</v>
      </c>
      <c r="BG109" s="205" t="s">
        <v>33</v>
      </c>
      <c r="BH109" s="205" t="s">
        <v>33</v>
      </c>
      <c r="BI109" s="205" t="s">
        <v>33</v>
      </c>
      <c r="BJ109" s="205" t="s">
        <v>33</v>
      </c>
      <c r="BK109" s="199" t="s">
        <v>10246</v>
      </c>
    </row>
    <row r="110" s="192" customFormat="1" customHeight="1" spans="1:63">
      <c r="A110" s="199" t="s">
        <v>9673</v>
      </c>
      <c r="B110" s="199" t="s">
        <v>1840</v>
      </c>
      <c r="C110" s="199" t="s">
        <v>749</v>
      </c>
      <c r="D110" s="199">
        <v>0</v>
      </c>
      <c r="E110" s="199">
        <v>9</v>
      </c>
      <c r="F110" s="199" t="s">
        <v>10243</v>
      </c>
      <c r="G110" s="199">
        <v>0</v>
      </c>
      <c r="H110" s="199" t="s">
        <v>10243</v>
      </c>
      <c r="I110" s="199">
        <v>0</v>
      </c>
      <c r="J110" s="199" t="s">
        <v>10243</v>
      </c>
      <c r="K110" s="199">
        <v>0</v>
      </c>
      <c r="L110" s="199">
        <v>0</v>
      </c>
      <c r="M110" s="199" t="s">
        <v>10243</v>
      </c>
      <c r="N110" s="199">
        <v>0</v>
      </c>
      <c r="O110" s="199">
        <v>0</v>
      </c>
      <c r="P110" s="199">
        <v>22</v>
      </c>
      <c r="Q110" s="199"/>
      <c r="R110" s="199"/>
      <c r="S110" s="199"/>
      <c r="T110" s="199"/>
      <c r="U110" s="199"/>
      <c r="V110" s="199"/>
      <c r="W110" s="199"/>
      <c r="X110" s="199"/>
      <c r="Y110" s="199"/>
      <c r="Z110" s="199"/>
      <c r="AA110" s="199"/>
      <c r="AB110" s="199"/>
      <c r="AC110" s="199"/>
      <c r="AD110" s="199" t="s">
        <v>10243</v>
      </c>
      <c r="AE110" s="199" t="s">
        <v>10243</v>
      </c>
      <c r="AF110" s="199" t="s">
        <v>10243</v>
      </c>
      <c r="AG110" s="205" t="s">
        <v>33</v>
      </c>
      <c r="AH110" s="205" t="s">
        <v>33</v>
      </c>
      <c r="AI110" s="199" t="s">
        <v>10246</v>
      </c>
      <c r="AJ110" s="199" t="s">
        <v>10246</v>
      </c>
      <c r="AK110" s="205" t="s">
        <v>33</v>
      </c>
      <c r="AL110" s="205" t="s">
        <v>33</v>
      </c>
      <c r="AM110" s="205" t="s">
        <v>33</v>
      </c>
      <c r="AN110" s="205" t="s">
        <v>33</v>
      </c>
      <c r="AO110" s="205" t="s">
        <v>33</v>
      </c>
      <c r="AP110" s="199" t="s">
        <v>10246</v>
      </c>
      <c r="AQ110" s="199" t="s">
        <v>10246</v>
      </c>
      <c r="AR110" s="205" t="s">
        <v>33</v>
      </c>
      <c r="AS110" s="205" t="s">
        <v>33</v>
      </c>
      <c r="AT110" s="205" t="s">
        <v>33</v>
      </c>
      <c r="AU110" s="205" t="s">
        <v>33</v>
      </c>
      <c r="AV110" s="205" t="s">
        <v>33</v>
      </c>
      <c r="AW110" s="199" t="s">
        <v>10246</v>
      </c>
      <c r="AX110" s="199" t="s">
        <v>10246</v>
      </c>
      <c r="AY110" s="205" t="s">
        <v>33</v>
      </c>
      <c r="AZ110" s="205" t="s">
        <v>33</v>
      </c>
      <c r="BA110" s="205" t="s">
        <v>33</v>
      </c>
      <c r="BB110" s="205" t="s">
        <v>33</v>
      </c>
      <c r="BC110" s="205" t="s">
        <v>33</v>
      </c>
      <c r="BD110" s="199" t="s">
        <v>10246</v>
      </c>
      <c r="BE110" s="199" t="s">
        <v>10246</v>
      </c>
      <c r="BF110" s="205" t="s">
        <v>33</v>
      </c>
      <c r="BG110" s="205" t="s">
        <v>33</v>
      </c>
      <c r="BH110" s="205" t="s">
        <v>33</v>
      </c>
      <c r="BI110" s="205" t="s">
        <v>33</v>
      </c>
      <c r="BJ110" s="205" t="s">
        <v>33</v>
      </c>
      <c r="BK110" s="199" t="s">
        <v>10246</v>
      </c>
    </row>
    <row r="111" s="192" customFormat="1" customHeight="1" spans="1:63">
      <c r="A111" s="199" t="s">
        <v>9667</v>
      </c>
      <c r="B111" s="199" t="s">
        <v>1840</v>
      </c>
      <c r="C111" s="199" t="s">
        <v>9668</v>
      </c>
      <c r="D111" s="199">
        <v>0</v>
      </c>
      <c r="E111" s="199">
        <v>9</v>
      </c>
      <c r="F111" s="199" t="s">
        <v>10243</v>
      </c>
      <c r="G111" s="199">
        <v>0</v>
      </c>
      <c r="H111" s="199" t="s">
        <v>10243</v>
      </c>
      <c r="I111" s="199">
        <v>0</v>
      </c>
      <c r="J111" s="199" t="s">
        <v>10243</v>
      </c>
      <c r="K111" s="199">
        <v>0</v>
      </c>
      <c r="L111" s="199">
        <v>0</v>
      </c>
      <c r="M111" s="199" t="s">
        <v>10243</v>
      </c>
      <c r="N111" s="199">
        <v>0</v>
      </c>
      <c r="O111" s="199">
        <v>0</v>
      </c>
      <c r="P111" s="199">
        <v>22</v>
      </c>
      <c r="Q111" s="199"/>
      <c r="R111" s="199"/>
      <c r="S111" s="199"/>
      <c r="T111" s="199"/>
      <c r="U111" s="199"/>
      <c r="V111" s="199"/>
      <c r="W111" s="199"/>
      <c r="X111" s="199"/>
      <c r="Y111" s="199"/>
      <c r="Z111" s="199"/>
      <c r="AA111" s="199"/>
      <c r="AB111" s="199"/>
      <c r="AC111" s="199"/>
      <c r="AD111" s="199" t="s">
        <v>10243</v>
      </c>
      <c r="AE111" s="199" t="s">
        <v>10243</v>
      </c>
      <c r="AF111" s="199" t="s">
        <v>10243</v>
      </c>
      <c r="AG111" s="205" t="s">
        <v>33</v>
      </c>
      <c r="AH111" s="205" t="s">
        <v>33</v>
      </c>
      <c r="AI111" s="199" t="s">
        <v>10246</v>
      </c>
      <c r="AJ111" s="199" t="s">
        <v>10246</v>
      </c>
      <c r="AK111" s="205" t="s">
        <v>33</v>
      </c>
      <c r="AL111" s="205" t="s">
        <v>33</v>
      </c>
      <c r="AM111" s="205" t="s">
        <v>33</v>
      </c>
      <c r="AN111" s="205" t="s">
        <v>33</v>
      </c>
      <c r="AO111" s="205" t="s">
        <v>33</v>
      </c>
      <c r="AP111" s="199" t="s">
        <v>10246</v>
      </c>
      <c r="AQ111" s="199" t="s">
        <v>10246</v>
      </c>
      <c r="AR111" s="205" t="s">
        <v>33</v>
      </c>
      <c r="AS111" s="205" t="s">
        <v>33</v>
      </c>
      <c r="AT111" s="205" t="s">
        <v>33</v>
      </c>
      <c r="AU111" s="205" t="s">
        <v>33</v>
      </c>
      <c r="AV111" s="205" t="s">
        <v>33</v>
      </c>
      <c r="AW111" s="199" t="s">
        <v>10246</v>
      </c>
      <c r="AX111" s="199" t="s">
        <v>10246</v>
      </c>
      <c r="AY111" s="205" t="s">
        <v>33</v>
      </c>
      <c r="AZ111" s="205" t="s">
        <v>33</v>
      </c>
      <c r="BA111" s="205" t="s">
        <v>33</v>
      </c>
      <c r="BB111" s="205" t="s">
        <v>33</v>
      </c>
      <c r="BC111" s="205" t="s">
        <v>33</v>
      </c>
      <c r="BD111" s="199" t="s">
        <v>10246</v>
      </c>
      <c r="BE111" s="199" t="s">
        <v>10246</v>
      </c>
      <c r="BF111" s="205" t="s">
        <v>33</v>
      </c>
      <c r="BG111" s="205" t="s">
        <v>33</v>
      </c>
      <c r="BH111" s="205" t="s">
        <v>33</v>
      </c>
      <c r="BI111" s="205" t="s">
        <v>33</v>
      </c>
      <c r="BJ111" s="205" t="s">
        <v>33</v>
      </c>
      <c r="BK111" s="199" t="s">
        <v>10246</v>
      </c>
    </row>
    <row r="112" s="192" customFormat="1" customHeight="1" spans="1:63">
      <c r="A112" s="199" t="s">
        <v>9640</v>
      </c>
      <c r="B112" s="199" t="s">
        <v>1840</v>
      </c>
      <c r="C112" s="199" t="s">
        <v>9641</v>
      </c>
      <c r="D112" s="199">
        <v>0</v>
      </c>
      <c r="E112" s="199">
        <v>9</v>
      </c>
      <c r="F112" s="199" t="s">
        <v>10243</v>
      </c>
      <c r="G112" s="199">
        <v>0</v>
      </c>
      <c r="H112" s="199" t="s">
        <v>10243</v>
      </c>
      <c r="I112" s="199">
        <v>0</v>
      </c>
      <c r="J112" s="199" t="s">
        <v>10243</v>
      </c>
      <c r="K112" s="199">
        <v>0</v>
      </c>
      <c r="L112" s="199">
        <v>0</v>
      </c>
      <c r="M112" s="199" t="s">
        <v>10243</v>
      </c>
      <c r="N112" s="199">
        <v>0</v>
      </c>
      <c r="O112" s="199">
        <v>0</v>
      </c>
      <c r="P112" s="199">
        <v>22</v>
      </c>
      <c r="Q112" s="199"/>
      <c r="R112" s="199"/>
      <c r="S112" s="199"/>
      <c r="T112" s="199"/>
      <c r="U112" s="199"/>
      <c r="V112" s="199"/>
      <c r="W112" s="199"/>
      <c r="X112" s="199"/>
      <c r="Y112" s="199"/>
      <c r="Z112" s="199"/>
      <c r="AA112" s="199"/>
      <c r="AB112" s="199"/>
      <c r="AC112" s="199"/>
      <c r="AD112" s="199" t="s">
        <v>10243</v>
      </c>
      <c r="AE112" s="199" t="s">
        <v>10243</v>
      </c>
      <c r="AF112" s="199" t="s">
        <v>10243</v>
      </c>
      <c r="AG112" s="205" t="s">
        <v>33</v>
      </c>
      <c r="AH112" s="205" t="s">
        <v>33</v>
      </c>
      <c r="AI112" s="199" t="s">
        <v>10246</v>
      </c>
      <c r="AJ112" s="199" t="s">
        <v>10246</v>
      </c>
      <c r="AK112" s="205" t="s">
        <v>33</v>
      </c>
      <c r="AL112" s="205" t="s">
        <v>33</v>
      </c>
      <c r="AM112" s="205" t="s">
        <v>33</v>
      </c>
      <c r="AN112" s="205" t="s">
        <v>33</v>
      </c>
      <c r="AO112" s="205" t="s">
        <v>33</v>
      </c>
      <c r="AP112" s="199" t="s">
        <v>10246</v>
      </c>
      <c r="AQ112" s="199" t="s">
        <v>10246</v>
      </c>
      <c r="AR112" s="205" t="s">
        <v>33</v>
      </c>
      <c r="AS112" s="205" t="s">
        <v>33</v>
      </c>
      <c r="AT112" s="205" t="s">
        <v>33</v>
      </c>
      <c r="AU112" s="205" t="s">
        <v>33</v>
      </c>
      <c r="AV112" s="205" t="s">
        <v>33</v>
      </c>
      <c r="AW112" s="199" t="s">
        <v>10246</v>
      </c>
      <c r="AX112" s="199" t="s">
        <v>10246</v>
      </c>
      <c r="AY112" s="205" t="s">
        <v>33</v>
      </c>
      <c r="AZ112" s="205" t="s">
        <v>33</v>
      </c>
      <c r="BA112" s="205" t="s">
        <v>33</v>
      </c>
      <c r="BB112" s="205" t="s">
        <v>33</v>
      </c>
      <c r="BC112" s="205" t="s">
        <v>33</v>
      </c>
      <c r="BD112" s="199" t="s">
        <v>10246</v>
      </c>
      <c r="BE112" s="199" t="s">
        <v>10246</v>
      </c>
      <c r="BF112" s="205" t="s">
        <v>33</v>
      </c>
      <c r="BG112" s="205" t="s">
        <v>33</v>
      </c>
      <c r="BH112" s="205" t="s">
        <v>33</v>
      </c>
      <c r="BI112" s="205" t="s">
        <v>33</v>
      </c>
      <c r="BJ112" s="205" t="s">
        <v>33</v>
      </c>
      <c r="BK112" s="199" t="s">
        <v>10246</v>
      </c>
    </row>
    <row r="113" s="192" customFormat="1" customHeight="1" spans="1:63">
      <c r="A113" s="199" t="s">
        <v>9631</v>
      </c>
      <c r="B113" s="199" t="s">
        <v>1840</v>
      </c>
      <c r="C113" s="199" t="s">
        <v>378</v>
      </c>
      <c r="D113" s="199">
        <v>0</v>
      </c>
      <c r="E113" s="199">
        <v>9</v>
      </c>
      <c r="F113" s="199" t="s">
        <v>10243</v>
      </c>
      <c r="G113" s="199">
        <v>0</v>
      </c>
      <c r="H113" s="199" t="s">
        <v>10243</v>
      </c>
      <c r="I113" s="199">
        <v>0</v>
      </c>
      <c r="J113" s="199" t="s">
        <v>10243</v>
      </c>
      <c r="K113" s="199">
        <v>0</v>
      </c>
      <c r="L113" s="199">
        <v>0</v>
      </c>
      <c r="M113" s="199" t="s">
        <v>10243</v>
      </c>
      <c r="N113" s="199">
        <v>0</v>
      </c>
      <c r="O113" s="199">
        <v>0</v>
      </c>
      <c r="P113" s="199">
        <v>22</v>
      </c>
      <c r="Q113" s="199"/>
      <c r="R113" s="199"/>
      <c r="S113" s="199"/>
      <c r="T113" s="199"/>
      <c r="U113" s="199"/>
      <c r="V113" s="199"/>
      <c r="W113" s="199"/>
      <c r="X113" s="199"/>
      <c r="Y113" s="199"/>
      <c r="Z113" s="199"/>
      <c r="AA113" s="199"/>
      <c r="AB113" s="199"/>
      <c r="AC113" s="199"/>
      <c r="AD113" s="199" t="s">
        <v>10243</v>
      </c>
      <c r="AE113" s="199" t="s">
        <v>10243</v>
      </c>
      <c r="AF113" s="199" t="s">
        <v>10243</v>
      </c>
      <c r="AG113" s="205" t="s">
        <v>33</v>
      </c>
      <c r="AH113" s="205" t="s">
        <v>33</v>
      </c>
      <c r="AI113" s="199" t="s">
        <v>10246</v>
      </c>
      <c r="AJ113" s="199" t="s">
        <v>10246</v>
      </c>
      <c r="AK113" s="205" t="s">
        <v>33</v>
      </c>
      <c r="AL113" s="205" t="s">
        <v>33</v>
      </c>
      <c r="AM113" s="205" t="s">
        <v>33</v>
      </c>
      <c r="AN113" s="205" t="s">
        <v>33</v>
      </c>
      <c r="AO113" s="205" t="s">
        <v>33</v>
      </c>
      <c r="AP113" s="199" t="s">
        <v>10246</v>
      </c>
      <c r="AQ113" s="199" t="s">
        <v>10246</v>
      </c>
      <c r="AR113" s="205" t="s">
        <v>33</v>
      </c>
      <c r="AS113" s="205" t="s">
        <v>33</v>
      </c>
      <c r="AT113" s="205" t="s">
        <v>33</v>
      </c>
      <c r="AU113" s="205" t="s">
        <v>33</v>
      </c>
      <c r="AV113" s="205" t="s">
        <v>33</v>
      </c>
      <c r="AW113" s="199" t="s">
        <v>10246</v>
      </c>
      <c r="AX113" s="199" t="s">
        <v>10246</v>
      </c>
      <c r="AY113" s="205" t="s">
        <v>33</v>
      </c>
      <c r="AZ113" s="205" t="s">
        <v>33</v>
      </c>
      <c r="BA113" s="205" t="s">
        <v>33</v>
      </c>
      <c r="BB113" s="205" t="s">
        <v>33</v>
      </c>
      <c r="BC113" s="205" t="s">
        <v>33</v>
      </c>
      <c r="BD113" s="199" t="s">
        <v>10246</v>
      </c>
      <c r="BE113" s="199" t="s">
        <v>10246</v>
      </c>
      <c r="BF113" s="205" t="s">
        <v>33</v>
      </c>
      <c r="BG113" s="205" t="s">
        <v>33</v>
      </c>
      <c r="BH113" s="205" t="s">
        <v>33</v>
      </c>
      <c r="BI113" s="205" t="s">
        <v>33</v>
      </c>
      <c r="BJ113" s="205" t="s">
        <v>33</v>
      </c>
      <c r="BK113" s="199" t="s">
        <v>10246</v>
      </c>
    </row>
    <row r="114" s="192" customFormat="1" customHeight="1" spans="1:63">
      <c r="A114" s="199" t="s">
        <v>1915</v>
      </c>
      <c r="B114" s="199" t="s">
        <v>1871</v>
      </c>
      <c r="C114" s="199" t="s">
        <v>1872</v>
      </c>
      <c r="D114" s="199">
        <v>10</v>
      </c>
      <c r="E114" s="199">
        <v>5</v>
      </c>
      <c r="F114" s="199" t="s">
        <v>10989</v>
      </c>
      <c r="G114" s="199">
        <v>0</v>
      </c>
      <c r="H114" s="199" t="s">
        <v>10243</v>
      </c>
      <c r="I114" s="199">
        <v>0</v>
      </c>
      <c r="J114" s="199" t="s">
        <v>10243</v>
      </c>
      <c r="K114" s="199">
        <v>0</v>
      </c>
      <c r="L114" s="199">
        <v>0</v>
      </c>
      <c r="M114" s="199" t="s">
        <v>10243</v>
      </c>
      <c r="N114" s="199">
        <v>0</v>
      </c>
      <c r="O114" s="199">
        <v>0</v>
      </c>
      <c r="P114" s="199">
        <v>0</v>
      </c>
      <c r="Q114" s="199"/>
      <c r="R114" s="199"/>
      <c r="S114" s="199">
        <v>9</v>
      </c>
      <c r="T114" s="199"/>
      <c r="U114" s="199"/>
      <c r="V114" s="199"/>
      <c r="W114" s="199"/>
      <c r="X114" s="199"/>
      <c r="Y114" s="199"/>
      <c r="Z114" s="199">
        <v>8</v>
      </c>
      <c r="AA114" s="199"/>
      <c r="AB114" s="199">
        <v>8</v>
      </c>
      <c r="AC114" s="199"/>
      <c r="AD114" s="199" t="s">
        <v>10243</v>
      </c>
      <c r="AE114" s="199" t="s">
        <v>10990</v>
      </c>
      <c r="AF114" s="199" t="s">
        <v>10243</v>
      </c>
      <c r="AG114" s="199"/>
      <c r="AH114" s="199"/>
      <c r="AI114" s="199"/>
      <c r="AJ114" s="199"/>
      <c r="AK114" s="199"/>
      <c r="AL114" s="199"/>
      <c r="AM114" s="199"/>
      <c r="AN114" s="199"/>
      <c r="AO114" s="199"/>
      <c r="AP114" s="199"/>
      <c r="AQ114" s="199"/>
      <c r="AR114" s="199"/>
      <c r="AS114" s="199"/>
      <c r="AT114" s="199"/>
      <c r="AU114" s="199"/>
      <c r="AV114" s="202" t="s">
        <v>10991</v>
      </c>
      <c r="AW114" s="199" t="s">
        <v>10246</v>
      </c>
      <c r="AX114" s="199" t="s">
        <v>10246</v>
      </c>
      <c r="AY114" s="199" t="s">
        <v>10266</v>
      </c>
      <c r="AZ114" s="199" t="s">
        <v>10266</v>
      </c>
      <c r="BA114" s="199" t="s">
        <v>10266</v>
      </c>
      <c r="BB114" s="199" t="s">
        <v>10266</v>
      </c>
      <c r="BC114" s="199" t="s">
        <v>10266</v>
      </c>
      <c r="BD114" s="202" t="s">
        <v>10992</v>
      </c>
      <c r="BE114" s="199" t="s">
        <v>10246</v>
      </c>
      <c r="BF114" s="199" t="s">
        <v>10266</v>
      </c>
      <c r="BG114" s="202" t="s">
        <v>10993</v>
      </c>
      <c r="BH114" s="199" t="s">
        <v>10266</v>
      </c>
      <c r="BI114" s="199" t="s">
        <v>10266</v>
      </c>
      <c r="BJ114" s="199" t="s">
        <v>10266</v>
      </c>
      <c r="BK114" s="199" t="s">
        <v>10246</v>
      </c>
    </row>
    <row r="115" s="192" customFormat="1" customHeight="1" spans="1:63">
      <c r="A115" s="199" t="s">
        <v>1905</v>
      </c>
      <c r="B115" s="199" t="s">
        <v>1871</v>
      </c>
      <c r="C115" s="199" t="s">
        <v>1872</v>
      </c>
      <c r="D115" s="199">
        <v>18</v>
      </c>
      <c r="E115" s="199">
        <v>9</v>
      </c>
      <c r="F115" s="199" t="s">
        <v>10994</v>
      </c>
      <c r="G115" s="199">
        <v>4</v>
      </c>
      <c r="H115" s="199" t="s">
        <v>10995</v>
      </c>
      <c r="I115" s="199">
        <v>0</v>
      </c>
      <c r="J115" s="199" t="s">
        <v>10243</v>
      </c>
      <c r="K115" s="199">
        <v>0</v>
      </c>
      <c r="L115" s="199">
        <v>1</v>
      </c>
      <c r="M115" s="199" t="s">
        <v>10480</v>
      </c>
      <c r="N115" s="199">
        <v>0</v>
      </c>
      <c r="O115" s="199">
        <v>0</v>
      </c>
      <c r="P115" s="199">
        <v>0</v>
      </c>
      <c r="Q115" s="199"/>
      <c r="R115" s="199"/>
      <c r="S115" s="199"/>
      <c r="T115" s="199">
        <v>20</v>
      </c>
      <c r="U115" s="199"/>
      <c r="V115" s="199"/>
      <c r="W115" s="199"/>
      <c r="X115" s="199"/>
      <c r="Y115" s="199">
        <v>8</v>
      </c>
      <c r="Z115" s="199">
        <v>8</v>
      </c>
      <c r="AA115" s="199"/>
      <c r="AB115" s="199">
        <v>8</v>
      </c>
      <c r="AC115" s="199"/>
      <c r="AD115" s="199" t="s">
        <v>10243</v>
      </c>
      <c r="AE115" s="199" t="s">
        <v>10990</v>
      </c>
      <c r="AF115" s="199" t="s">
        <v>10243</v>
      </c>
      <c r="AG115" s="199" t="s">
        <v>10266</v>
      </c>
      <c r="AH115" s="203" t="s">
        <v>10811</v>
      </c>
      <c r="AI115" s="199" t="s">
        <v>10246</v>
      </c>
      <c r="AJ115" s="199" t="s">
        <v>10246</v>
      </c>
      <c r="AK115" s="199" t="s">
        <v>10266</v>
      </c>
      <c r="AL115" s="199" t="s">
        <v>10266</v>
      </c>
      <c r="AM115" s="203" t="s">
        <v>10996</v>
      </c>
      <c r="AN115" s="199" t="s">
        <v>10266</v>
      </c>
      <c r="AO115" s="199" t="s">
        <v>10266</v>
      </c>
      <c r="AP115" s="199" t="s">
        <v>10246</v>
      </c>
      <c r="AQ115" s="199" t="s">
        <v>10246</v>
      </c>
      <c r="AR115" s="202" t="s">
        <v>10997</v>
      </c>
      <c r="AS115" s="199" t="s">
        <v>10266</v>
      </c>
      <c r="AT115" s="199" t="s">
        <v>10266</v>
      </c>
      <c r="AU115" s="202" t="s">
        <v>10312</v>
      </c>
      <c r="AV115" s="202" t="s">
        <v>10998</v>
      </c>
      <c r="AW115" s="199" t="s">
        <v>10246</v>
      </c>
      <c r="AX115" s="199" t="s">
        <v>10246</v>
      </c>
      <c r="AY115" s="199" t="s">
        <v>10266</v>
      </c>
      <c r="AZ115" s="199" t="s">
        <v>10266</v>
      </c>
      <c r="BA115" s="202" t="s">
        <v>10999</v>
      </c>
      <c r="BB115" s="199" t="s">
        <v>10266</v>
      </c>
      <c r="BC115" s="202" t="s">
        <v>11000</v>
      </c>
      <c r="BD115" s="199" t="s">
        <v>10246</v>
      </c>
      <c r="BE115" s="202" t="s">
        <v>11001</v>
      </c>
      <c r="BF115" s="202" t="s">
        <v>11002</v>
      </c>
      <c r="BG115" s="203" t="s">
        <v>10325</v>
      </c>
      <c r="BH115" s="199" t="s">
        <v>10266</v>
      </c>
      <c r="BI115" s="203" t="s">
        <v>11003</v>
      </c>
      <c r="BJ115" s="199" t="s">
        <v>10266</v>
      </c>
      <c r="BK115" s="199" t="s">
        <v>10246</v>
      </c>
    </row>
    <row r="116" s="192" customFormat="1" customHeight="1" spans="1:63">
      <c r="A116" s="199" t="s">
        <v>1890</v>
      </c>
      <c r="B116" s="199" t="s">
        <v>1871</v>
      </c>
      <c r="C116" s="199" t="s">
        <v>1891</v>
      </c>
      <c r="D116" s="199">
        <v>17</v>
      </c>
      <c r="E116" s="199">
        <v>8</v>
      </c>
      <c r="F116" s="199" t="s">
        <v>11004</v>
      </c>
      <c r="G116" s="199">
        <v>0</v>
      </c>
      <c r="H116" s="199" t="s">
        <v>10243</v>
      </c>
      <c r="I116" s="199">
        <v>0</v>
      </c>
      <c r="J116" s="199" t="s">
        <v>10243</v>
      </c>
      <c r="K116" s="199">
        <v>0</v>
      </c>
      <c r="L116" s="199">
        <v>0</v>
      </c>
      <c r="M116" s="199" t="s">
        <v>10243</v>
      </c>
      <c r="N116" s="199">
        <v>0</v>
      </c>
      <c r="O116" s="199">
        <v>1</v>
      </c>
      <c r="P116" s="199">
        <v>0</v>
      </c>
      <c r="Q116" s="199"/>
      <c r="R116" s="199"/>
      <c r="S116" s="199"/>
      <c r="T116" s="199"/>
      <c r="U116" s="199"/>
      <c r="V116" s="199"/>
      <c r="W116" s="199"/>
      <c r="X116" s="199">
        <v>16</v>
      </c>
      <c r="Y116" s="199"/>
      <c r="Z116" s="199">
        <v>24</v>
      </c>
      <c r="AA116" s="199"/>
      <c r="AB116" s="199">
        <v>16</v>
      </c>
      <c r="AC116" s="199"/>
      <c r="AD116" s="199" t="s">
        <v>10243</v>
      </c>
      <c r="AE116" s="199" t="s">
        <v>11005</v>
      </c>
      <c r="AF116" s="199" t="s">
        <v>10243</v>
      </c>
      <c r="AG116" s="199" t="s">
        <v>10266</v>
      </c>
      <c r="AH116" s="199" t="s">
        <v>10266</v>
      </c>
      <c r="AI116" s="199" t="s">
        <v>10246</v>
      </c>
      <c r="AJ116" s="199" t="s">
        <v>10246</v>
      </c>
      <c r="AK116" s="202" t="s">
        <v>11006</v>
      </c>
      <c r="AL116" s="202" t="s">
        <v>11007</v>
      </c>
      <c r="AM116" s="202" t="s">
        <v>11007</v>
      </c>
      <c r="AN116" s="199" t="s">
        <v>10266</v>
      </c>
      <c r="AO116" s="199" t="s">
        <v>10266</v>
      </c>
      <c r="AP116" s="199" t="s">
        <v>10246</v>
      </c>
      <c r="AQ116" s="202" t="s">
        <v>11008</v>
      </c>
      <c r="AR116" s="199" t="s">
        <v>10266</v>
      </c>
      <c r="AS116" s="199" t="s">
        <v>10266</v>
      </c>
      <c r="AT116" s="199" t="s">
        <v>10266</v>
      </c>
      <c r="AU116" s="199" t="s">
        <v>10266</v>
      </c>
      <c r="AV116" s="199" t="s">
        <v>10266</v>
      </c>
      <c r="AW116" s="199" t="s">
        <v>10246</v>
      </c>
      <c r="AX116" s="202" t="s">
        <v>11009</v>
      </c>
      <c r="AY116" s="199" t="s">
        <v>10266</v>
      </c>
      <c r="AZ116" s="199" t="s">
        <v>10266</v>
      </c>
      <c r="BA116" s="199" t="s">
        <v>10266</v>
      </c>
      <c r="BB116" s="199" t="s">
        <v>10266</v>
      </c>
      <c r="BC116" s="202" t="s">
        <v>11010</v>
      </c>
      <c r="BD116" s="199" t="s">
        <v>10246</v>
      </c>
      <c r="BE116" s="199" t="s">
        <v>10246</v>
      </c>
      <c r="BF116" s="202" t="s">
        <v>11002</v>
      </c>
      <c r="BG116" s="199" t="s">
        <v>10266</v>
      </c>
      <c r="BH116" s="199" t="s">
        <v>10266</v>
      </c>
      <c r="BI116" s="199" t="s">
        <v>10266</v>
      </c>
      <c r="BJ116" s="199" t="s">
        <v>11011</v>
      </c>
      <c r="BK116" s="199"/>
    </row>
    <row r="117" s="192" customFormat="1" customHeight="1" spans="1:63">
      <c r="A117" s="199" t="s">
        <v>1888</v>
      </c>
      <c r="B117" s="199" t="s">
        <v>1871</v>
      </c>
      <c r="C117" s="199" t="s">
        <v>1872</v>
      </c>
      <c r="D117" s="199">
        <v>1</v>
      </c>
      <c r="E117" s="199">
        <v>2</v>
      </c>
      <c r="F117" s="199" t="s">
        <v>11012</v>
      </c>
      <c r="G117" s="199">
        <v>1</v>
      </c>
      <c r="H117" s="199" t="s">
        <v>10389</v>
      </c>
      <c r="I117" s="199">
        <v>0</v>
      </c>
      <c r="J117" s="199" t="s">
        <v>10243</v>
      </c>
      <c r="K117" s="199">
        <v>0</v>
      </c>
      <c r="L117" s="199">
        <v>0</v>
      </c>
      <c r="M117" s="199" t="s">
        <v>10243</v>
      </c>
      <c r="N117" s="199">
        <v>0</v>
      </c>
      <c r="O117" s="199">
        <v>0</v>
      </c>
      <c r="P117" s="199">
        <v>2</v>
      </c>
      <c r="Q117" s="199"/>
      <c r="R117" s="199"/>
      <c r="S117" s="199"/>
      <c r="T117" s="199"/>
      <c r="U117" s="199"/>
      <c r="V117" s="199"/>
      <c r="W117" s="199"/>
      <c r="X117" s="199"/>
      <c r="Y117" s="199"/>
      <c r="Z117" s="199"/>
      <c r="AA117" s="199"/>
      <c r="AB117" s="199"/>
      <c r="AC117" s="199"/>
      <c r="AD117" s="199" t="s">
        <v>10243</v>
      </c>
      <c r="AE117" s="199" t="s">
        <v>10243</v>
      </c>
      <c r="AF117" s="199" t="s">
        <v>10243</v>
      </c>
      <c r="AG117" s="203" t="s">
        <v>11013</v>
      </c>
      <c r="AH117" s="205" t="s">
        <v>33</v>
      </c>
      <c r="AI117" s="199" t="s">
        <v>10246</v>
      </c>
      <c r="AJ117" s="199" t="s">
        <v>10246</v>
      </c>
      <c r="AK117" s="199"/>
      <c r="AL117" s="199"/>
      <c r="AM117" s="199"/>
      <c r="AN117" s="199"/>
      <c r="AO117" s="199"/>
      <c r="AP117" s="199"/>
      <c r="AQ117" s="199"/>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row>
    <row r="118" s="192" customFormat="1" customHeight="1" spans="1:63">
      <c r="A118" s="199" t="s">
        <v>9625</v>
      </c>
      <c r="B118" s="199" t="s">
        <v>1871</v>
      </c>
      <c r="C118" s="199" t="s">
        <v>9626</v>
      </c>
      <c r="D118" s="199">
        <v>0</v>
      </c>
      <c r="E118" s="199">
        <v>3</v>
      </c>
      <c r="F118" s="199" t="s">
        <v>10243</v>
      </c>
      <c r="G118" s="199">
        <v>0</v>
      </c>
      <c r="H118" s="199" t="s">
        <v>10243</v>
      </c>
      <c r="I118" s="199">
        <v>0</v>
      </c>
      <c r="J118" s="199" t="s">
        <v>10243</v>
      </c>
      <c r="K118" s="199">
        <v>0</v>
      </c>
      <c r="L118" s="199">
        <v>0</v>
      </c>
      <c r="M118" s="199" t="s">
        <v>10243</v>
      </c>
      <c r="N118" s="199">
        <v>0</v>
      </c>
      <c r="O118" s="199">
        <v>0</v>
      </c>
      <c r="P118" s="199">
        <v>7</v>
      </c>
      <c r="Q118" s="199"/>
      <c r="R118" s="199"/>
      <c r="S118" s="199"/>
      <c r="T118" s="199"/>
      <c r="U118" s="199"/>
      <c r="V118" s="199"/>
      <c r="W118" s="199"/>
      <c r="X118" s="199"/>
      <c r="Y118" s="199"/>
      <c r="Z118" s="199"/>
      <c r="AA118" s="199"/>
      <c r="AB118" s="199"/>
      <c r="AC118" s="199"/>
      <c r="AD118" s="199" t="s">
        <v>10243</v>
      </c>
      <c r="AE118" s="199" t="s">
        <v>10243</v>
      </c>
      <c r="AF118" s="199" t="s">
        <v>10243</v>
      </c>
      <c r="AG118" s="199"/>
      <c r="AH118" s="199"/>
      <c r="AI118" s="199"/>
      <c r="AJ118" s="199"/>
      <c r="AK118" s="199"/>
      <c r="AL118" s="199"/>
      <c r="AM118" s="199"/>
      <c r="AN118" s="199"/>
      <c r="AO118" s="199"/>
      <c r="AP118" s="199"/>
      <c r="AQ118" s="199"/>
      <c r="AR118" s="199"/>
      <c r="AS118" s="199"/>
      <c r="AT118" s="199"/>
      <c r="AU118" s="199"/>
      <c r="AV118" s="199"/>
      <c r="AW118" s="199"/>
      <c r="AX118" s="199"/>
      <c r="AY118" s="199"/>
      <c r="AZ118" s="199"/>
      <c r="BA118" s="199"/>
      <c r="BB118" s="205" t="s">
        <v>33</v>
      </c>
      <c r="BC118" s="205" t="s">
        <v>33</v>
      </c>
      <c r="BD118" s="199" t="s">
        <v>10246</v>
      </c>
      <c r="BE118" s="199" t="s">
        <v>10246</v>
      </c>
      <c r="BF118" s="205" t="s">
        <v>33</v>
      </c>
      <c r="BG118" s="205" t="s">
        <v>33</v>
      </c>
      <c r="BH118" s="205" t="s">
        <v>33</v>
      </c>
      <c r="BI118" s="205" t="s">
        <v>33</v>
      </c>
      <c r="BJ118" s="205" t="s">
        <v>33</v>
      </c>
      <c r="BK118" s="199" t="s">
        <v>10246</v>
      </c>
    </row>
    <row r="119" s="192" customFormat="1" customHeight="1" spans="1:63">
      <c r="A119" s="199" t="s">
        <v>1870</v>
      </c>
      <c r="B119" s="199" t="s">
        <v>1871</v>
      </c>
      <c r="C119" s="199" t="s">
        <v>1872</v>
      </c>
      <c r="D119" s="199">
        <v>20</v>
      </c>
      <c r="E119" s="199">
        <v>9</v>
      </c>
      <c r="F119" s="199" t="s">
        <v>11014</v>
      </c>
      <c r="G119" s="199">
        <v>0</v>
      </c>
      <c r="H119" s="199" t="s">
        <v>10243</v>
      </c>
      <c r="I119" s="199">
        <v>0</v>
      </c>
      <c r="J119" s="199" t="s">
        <v>10243</v>
      </c>
      <c r="K119" s="199">
        <v>0</v>
      </c>
      <c r="L119" s="199">
        <v>8</v>
      </c>
      <c r="M119" s="199" t="s">
        <v>11015</v>
      </c>
      <c r="N119" s="199">
        <v>0</v>
      </c>
      <c r="O119" s="199">
        <v>0</v>
      </c>
      <c r="P119" s="199">
        <v>0</v>
      </c>
      <c r="Q119" s="199"/>
      <c r="R119" s="199"/>
      <c r="S119" s="199"/>
      <c r="T119" s="199"/>
      <c r="U119" s="199">
        <v>16</v>
      </c>
      <c r="V119" s="199"/>
      <c r="W119" s="199"/>
      <c r="X119" s="199"/>
      <c r="Y119" s="199"/>
      <c r="Z119" s="199"/>
      <c r="AA119" s="199"/>
      <c r="AB119" s="199"/>
      <c r="AC119" s="199"/>
      <c r="AD119" s="199" t="s">
        <v>10243</v>
      </c>
      <c r="AE119" s="199" t="s">
        <v>10243</v>
      </c>
      <c r="AF119" s="199" t="s">
        <v>10243</v>
      </c>
      <c r="AG119" s="199" t="s">
        <v>10266</v>
      </c>
      <c r="AH119" s="199" t="s">
        <v>10266</v>
      </c>
      <c r="AI119" s="199" t="s">
        <v>10246</v>
      </c>
      <c r="AJ119" s="199" t="s">
        <v>10246</v>
      </c>
      <c r="AK119" s="199" t="s">
        <v>10266</v>
      </c>
      <c r="AL119" s="199" t="s">
        <v>10266</v>
      </c>
      <c r="AM119" s="199" t="s">
        <v>10266</v>
      </c>
      <c r="AN119" s="202" t="s">
        <v>11016</v>
      </c>
      <c r="AO119" s="199" t="s">
        <v>10266</v>
      </c>
      <c r="AP119" s="199" t="s">
        <v>10246</v>
      </c>
      <c r="AQ119" s="199" t="s">
        <v>10246</v>
      </c>
      <c r="AR119" s="199" t="s">
        <v>10266</v>
      </c>
      <c r="AS119" s="202" t="s">
        <v>11017</v>
      </c>
      <c r="AT119" s="199" t="s">
        <v>10266</v>
      </c>
      <c r="AU119" s="199" t="s">
        <v>10266</v>
      </c>
      <c r="AV119" s="199" t="s">
        <v>10266</v>
      </c>
      <c r="AW119" s="199" t="s">
        <v>10246</v>
      </c>
      <c r="AX119" s="199" t="s">
        <v>10246</v>
      </c>
      <c r="AY119" s="199" t="s">
        <v>10266</v>
      </c>
      <c r="AZ119" s="199" t="s">
        <v>10266</v>
      </c>
      <c r="BA119" s="206" t="s">
        <v>10721</v>
      </c>
      <c r="BB119" s="206" t="s">
        <v>11018</v>
      </c>
      <c r="BC119" s="206" t="s">
        <v>10747</v>
      </c>
      <c r="BD119" s="199" t="s">
        <v>10246</v>
      </c>
      <c r="BE119" s="199" t="s">
        <v>10246</v>
      </c>
      <c r="BF119" s="206" t="s">
        <v>10714</v>
      </c>
      <c r="BG119" s="206" t="s">
        <v>10715</v>
      </c>
      <c r="BH119" s="206" t="s">
        <v>10717</v>
      </c>
      <c r="BI119" s="206" t="s">
        <v>10724</v>
      </c>
      <c r="BJ119" s="206" t="s">
        <v>11019</v>
      </c>
      <c r="BK119" s="199" t="s">
        <v>10246</v>
      </c>
    </row>
    <row r="120" s="192" customFormat="1" customHeight="1" spans="1:63">
      <c r="A120" s="199" t="s">
        <v>9792</v>
      </c>
      <c r="B120" s="199" t="s">
        <v>11020</v>
      </c>
      <c r="C120" s="199" t="s">
        <v>9793</v>
      </c>
      <c r="D120" s="199">
        <v>0</v>
      </c>
      <c r="E120" s="199">
        <v>9</v>
      </c>
      <c r="F120" s="199" t="s">
        <v>10243</v>
      </c>
      <c r="G120" s="199">
        <v>0</v>
      </c>
      <c r="H120" s="199" t="s">
        <v>10243</v>
      </c>
      <c r="I120" s="199">
        <v>0</v>
      </c>
      <c r="J120" s="199" t="s">
        <v>10243</v>
      </c>
      <c r="K120" s="199">
        <v>0</v>
      </c>
      <c r="L120" s="199">
        <v>0</v>
      </c>
      <c r="M120" s="199" t="s">
        <v>10243</v>
      </c>
      <c r="N120" s="199">
        <v>0</v>
      </c>
      <c r="O120" s="199">
        <v>0</v>
      </c>
      <c r="P120" s="199">
        <v>22</v>
      </c>
      <c r="Q120" s="199"/>
      <c r="R120" s="199"/>
      <c r="S120" s="199"/>
      <c r="T120" s="199"/>
      <c r="U120" s="199"/>
      <c r="V120" s="199"/>
      <c r="W120" s="199"/>
      <c r="X120" s="199"/>
      <c r="Y120" s="199"/>
      <c r="Z120" s="199"/>
      <c r="AA120" s="199"/>
      <c r="AB120" s="199"/>
      <c r="AC120" s="199"/>
      <c r="AD120" s="199" t="s">
        <v>10243</v>
      </c>
      <c r="AE120" s="199" t="s">
        <v>10243</v>
      </c>
      <c r="AF120" s="199" t="s">
        <v>10243</v>
      </c>
      <c r="AG120" s="205" t="s">
        <v>33</v>
      </c>
      <c r="AH120" s="205" t="s">
        <v>33</v>
      </c>
      <c r="AI120" s="199" t="s">
        <v>10246</v>
      </c>
      <c r="AJ120" s="199" t="s">
        <v>10246</v>
      </c>
      <c r="AK120" s="205" t="s">
        <v>33</v>
      </c>
      <c r="AL120" s="205" t="s">
        <v>33</v>
      </c>
      <c r="AM120" s="205" t="s">
        <v>33</v>
      </c>
      <c r="AN120" s="205" t="s">
        <v>33</v>
      </c>
      <c r="AO120" s="205" t="s">
        <v>33</v>
      </c>
      <c r="AP120" s="199" t="s">
        <v>10246</v>
      </c>
      <c r="AQ120" s="199" t="s">
        <v>10246</v>
      </c>
      <c r="AR120" s="205" t="s">
        <v>33</v>
      </c>
      <c r="AS120" s="205" t="s">
        <v>33</v>
      </c>
      <c r="AT120" s="205" t="s">
        <v>33</v>
      </c>
      <c r="AU120" s="205" t="s">
        <v>33</v>
      </c>
      <c r="AV120" s="205" t="s">
        <v>33</v>
      </c>
      <c r="AW120" s="199" t="s">
        <v>10246</v>
      </c>
      <c r="AX120" s="199" t="s">
        <v>10246</v>
      </c>
      <c r="AY120" s="205" t="s">
        <v>33</v>
      </c>
      <c r="AZ120" s="205" t="s">
        <v>33</v>
      </c>
      <c r="BA120" s="205" t="s">
        <v>33</v>
      </c>
      <c r="BB120" s="205" t="s">
        <v>33</v>
      </c>
      <c r="BC120" s="205" t="s">
        <v>33</v>
      </c>
      <c r="BD120" s="199" t="s">
        <v>10246</v>
      </c>
      <c r="BE120" s="199" t="s">
        <v>10246</v>
      </c>
      <c r="BF120" s="205" t="s">
        <v>33</v>
      </c>
      <c r="BG120" s="205" t="s">
        <v>33</v>
      </c>
      <c r="BH120" s="205" t="s">
        <v>33</v>
      </c>
      <c r="BI120" s="205" t="s">
        <v>33</v>
      </c>
      <c r="BJ120" s="205" t="s">
        <v>33</v>
      </c>
      <c r="BK120" s="199" t="s">
        <v>10246</v>
      </c>
    </row>
    <row r="121" s="192" customFormat="1" customHeight="1" spans="1:63">
      <c r="A121" s="199" t="s">
        <v>9784</v>
      </c>
      <c r="B121" s="199" t="s">
        <v>11020</v>
      </c>
      <c r="C121" s="199" t="s">
        <v>9785</v>
      </c>
      <c r="D121" s="199">
        <v>0</v>
      </c>
      <c r="E121" s="199">
        <v>9</v>
      </c>
      <c r="F121" s="199" t="s">
        <v>10243</v>
      </c>
      <c r="G121" s="199">
        <v>0</v>
      </c>
      <c r="H121" s="199" t="s">
        <v>10243</v>
      </c>
      <c r="I121" s="199">
        <v>0</v>
      </c>
      <c r="J121" s="199" t="s">
        <v>10243</v>
      </c>
      <c r="K121" s="199">
        <v>0</v>
      </c>
      <c r="L121" s="199">
        <v>0</v>
      </c>
      <c r="M121" s="199" t="s">
        <v>10243</v>
      </c>
      <c r="N121" s="199">
        <v>0</v>
      </c>
      <c r="O121" s="199">
        <v>0</v>
      </c>
      <c r="P121" s="199">
        <v>22</v>
      </c>
      <c r="Q121" s="199"/>
      <c r="R121" s="199"/>
      <c r="S121" s="199"/>
      <c r="T121" s="199"/>
      <c r="U121" s="199"/>
      <c r="V121" s="199"/>
      <c r="W121" s="199"/>
      <c r="X121" s="199"/>
      <c r="Y121" s="199"/>
      <c r="Z121" s="199"/>
      <c r="AA121" s="199"/>
      <c r="AB121" s="199"/>
      <c r="AC121" s="199"/>
      <c r="AD121" s="199" t="s">
        <v>10243</v>
      </c>
      <c r="AE121" s="199" t="s">
        <v>10243</v>
      </c>
      <c r="AF121" s="199" t="s">
        <v>10243</v>
      </c>
      <c r="AG121" s="205" t="s">
        <v>33</v>
      </c>
      <c r="AH121" s="205" t="s">
        <v>33</v>
      </c>
      <c r="AI121" s="199" t="s">
        <v>10246</v>
      </c>
      <c r="AJ121" s="199" t="s">
        <v>10246</v>
      </c>
      <c r="AK121" s="205" t="s">
        <v>33</v>
      </c>
      <c r="AL121" s="205" t="s">
        <v>33</v>
      </c>
      <c r="AM121" s="205" t="s">
        <v>33</v>
      </c>
      <c r="AN121" s="205" t="s">
        <v>33</v>
      </c>
      <c r="AO121" s="205" t="s">
        <v>33</v>
      </c>
      <c r="AP121" s="199" t="s">
        <v>10246</v>
      </c>
      <c r="AQ121" s="199" t="s">
        <v>10246</v>
      </c>
      <c r="AR121" s="205" t="s">
        <v>33</v>
      </c>
      <c r="AS121" s="205" t="s">
        <v>33</v>
      </c>
      <c r="AT121" s="205" t="s">
        <v>33</v>
      </c>
      <c r="AU121" s="205" t="s">
        <v>33</v>
      </c>
      <c r="AV121" s="205" t="s">
        <v>33</v>
      </c>
      <c r="AW121" s="199" t="s">
        <v>10246</v>
      </c>
      <c r="AX121" s="199" t="s">
        <v>10246</v>
      </c>
      <c r="AY121" s="205" t="s">
        <v>33</v>
      </c>
      <c r="AZ121" s="205" t="s">
        <v>33</v>
      </c>
      <c r="BA121" s="205" t="s">
        <v>33</v>
      </c>
      <c r="BB121" s="205" t="s">
        <v>33</v>
      </c>
      <c r="BC121" s="205" t="s">
        <v>33</v>
      </c>
      <c r="BD121" s="199" t="s">
        <v>10246</v>
      </c>
      <c r="BE121" s="199" t="s">
        <v>10246</v>
      </c>
      <c r="BF121" s="205" t="s">
        <v>33</v>
      </c>
      <c r="BG121" s="205" t="s">
        <v>33</v>
      </c>
      <c r="BH121" s="205" t="s">
        <v>33</v>
      </c>
      <c r="BI121" s="205" t="s">
        <v>33</v>
      </c>
      <c r="BJ121" s="205" t="s">
        <v>33</v>
      </c>
      <c r="BK121" s="199" t="s">
        <v>10246</v>
      </c>
    </row>
    <row r="122" s="192" customFormat="1" customHeight="1" spans="1:63">
      <c r="A122" s="199" t="s">
        <v>9767</v>
      </c>
      <c r="B122" s="199" t="s">
        <v>11020</v>
      </c>
      <c r="C122" s="199" t="s">
        <v>9768</v>
      </c>
      <c r="D122" s="199">
        <v>0</v>
      </c>
      <c r="E122" s="199">
        <v>9</v>
      </c>
      <c r="F122" s="199" t="s">
        <v>10243</v>
      </c>
      <c r="G122" s="199">
        <v>0</v>
      </c>
      <c r="H122" s="199" t="s">
        <v>10243</v>
      </c>
      <c r="I122" s="199">
        <v>0</v>
      </c>
      <c r="J122" s="199" t="s">
        <v>10243</v>
      </c>
      <c r="K122" s="199">
        <v>0</v>
      </c>
      <c r="L122" s="199">
        <v>0</v>
      </c>
      <c r="M122" s="199" t="s">
        <v>10243</v>
      </c>
      <c r="N122" s="199">
        <v>0</v>
      </c>
      <c r="O122" s="199">
        <v>0</v>
      </c>
      <c r="P122" s="199">
        <v>22</v>
      </c>
      <c r="Q122" s="199"/>
      <c r="R122" s="199"/>
      <c r="S122" s="199"/>
      <c r="T122" s="199"/>
      <c r="U122" s="199"/>
      <c r="V122" s="199"/>
      <c r="W122" s="199"/>
      <c r="X122" s="199"/>
      <c r="Y122" s="199"/>
      <c r="Z122" s="199"/>
      <c r="AA122" s="199"/>
      <c r="AB122" s="199"/>
      <c r="AC122" s="199"/>
      <c r="AD122" s="199" t="s">
        <v>10243</v>
      </c>
      <c r="AE122" s="199" t="s">
        <v>10243</v>
      </c>
      <c r="AF122" s="199" t="s">
        <v>10243</v>
      </c>
      <c r="AG122" s="205" t="s">
        <v>33</v>
      </c>
      <c r="AH122" s="205" t="s">
        <v>33</v>
      </c>
      <c r="AI122" s="199" t="s">
        <v>10246</v>
      </c>
      <c r="AJ122" s="199" t="s">
        <v>10246</v>
      </c>
      <c r="AK122" s="205" t="s">
        <v>33</v>
      </c>
      <c r="AL122" s="205" t="s">
        <v>33</v>
      </c>
      <c r="AM122" s="205" t="s">
        <v>33</v>
      </c>
      <c r="AN122" s="205" t="s">
        <v>33</v>
      </c>
      <c r="AO122" s="205" t="s">
        <v>33</v>
      </c>
      <c r="AP122" s="199" t="s">
        <v>10246</v>
      </c>
      <c r="AQ122" s="199" t="s">
        <v>10246</v>
      </c>
      <c r="AR122" s="205" t="s">
        <v>33</v>
      </c>
      <c r="AS122" s="205" t="s">
        <v>33</v>
      </c>
      <c r="AT122" s="205" t="s">
        <v>33</v>
      </c>
      <c r="AU122" s="205" t="s">
        <v>33</v>
      </c>
      <c r="AV122" s="205" t="s">
        <v>33</v>
      </c>
      <c r="AW122" s="199" t="s">
        <v>10246</v>
      </c>
      <c r="AX122" s="199" t="s">
        <v>10246</v>
      </c>
      <c r="AY122" s="205" t="s">
        <v>33</v>
      </c>
      <c r="AZ122" s="205" t="s">
        <v>33</v>
      </c>
      <c r="BA122" s="205" t="s">
        <v>33</v>
      </c>
      <c r="BB122" s="205" t="s">
        <v>33</v>
      </c>
      <c r="BC122" s="205" t="s">
        <v>33</v>
      </c>
      <c r="BD122" s="199" t="s">
        <v>10246</v>
      </c>
      <c r="BE122" s="199" t="s">
        <v>10246</v>
      </c>
      <c r="BF122" s="205" t="s">
        <v>33</v>
      </c>
      <c r="BG122" s="205" t="s">
        <v>33</v>
      </c>
      <c r="BH122" s="205" t="s">
        <v>33</v>
      </c>
      <c r="BI122" s="205" t="s">
        <v>33</v>
      </c>
      <c r="BJ122" s="205" t="s">
        <v>33</v>
      </c>
      <c r="BK122" s="199" t="s">
        <v>10246</v>
      </c>
    </row>
    <row r="123" s="192" customFormat="1" customHeight="1" spans="1:63">
      <c r="A123" s="199" t="s">
        <v>9762</v>
      </c>
      <c r="B123" s="199" t="s">
        <v>11020</v>
      </c>
      <c r="C123" s="199" t="s">
        <v>9764</v>
      </c>
      <c r="D123" s="199">
        <v>0</v>
      </c>
      <c r="E123" s="199">
        <v>4</v>
      </c>
      <c r="F123" s="199" t="s">
        <v>10243</v>
      </c>
      <c r="G123" s="199">
        <v>0</v>
      </c>
      <c r="H123" s="199" t="s">
        <v>10243</v>
      </c>
      <c r="I123" s="199">
        <v>0</v>
      </c>
      <c r="J123" s="199" t="s">
        <v>10243</v>
      </c>
      <c r="K123" s="199">
        <v>0</v>
      </c>
      <c r="L123" s="199">
        <v>0</v>
      </c>
      <c r="M123" s="199" t="s">
        <v>10243</v>
      </c>
      <c r="N123" s="199">
        <v>0</v>
      </c>
      <c r="O123" s="199">
        <v>0</v>
      </c>
      <c r="P123" s="199">
        <v>12</v>
      </c>
      <c r="Q123" s="199"/>
      <c r="R123" s="199"/>
      <c r="S123" s="199"/>
      <c r="T123" s="199"/>
      <c r="U123" s="199"/>
      <c r="V123" s="199"/>
      <c r="W123" s="199"/>
      <c r="X123" s="199"/>
      <c r="Y123" s="199"/>
      <c r="Z123" s="199"/>
      <c r="AA123" s="199"/>
      <c r="AB123" s="199"/>
      <c r="AC123" s="199"/>
      <c r="AD123" s="199" t="s">
        <v>10243</v>
      </c>
      <c r="AE123" s="199" t="s">
        <v>10243</v>
      </c>
      <c r="AF123" s="199" t="s">
        <v>10243</v>
      </c>
      <c r="AG123" s="205" t="s">
        <v>33</v>
      </c>
      <c r="AH123" s="205" t="s">
        <v>33</v>
      </c>
      <c r="AI123" s="199" t="s">
        <v>10246</v>
      </c>
      <c r="AJ123" s="199" t="s">
        <v>10246</v>
      </c>
      <c r="AK123" s="205" t="s">
        <v>33</v>
      </c>
      <c r="AL123" s="205" t="s">
        <v>33</v>
      </c>
      <c r="AM123" s="205" t="s">
        <v>33</v>
      </c>
      <c r="AN123" s="205" t="s">
        <v>33</v>
      </c>
      <c r="AO123" s="205" t="s">
        <v>33</v>
      </c>
      <c r="AP123" s="199" t="s">
        <v>10246</v>
      </c>
      <c r="AQ123" s="199" t="s">
        <v>10246</v>
      </c>
      <c r="AR123" s="205" t="s">
        <v>33</v>
      </c>
      <c r="AS123" s="205" t="s">
        <v>33</v>
      </c>
      <c r="AT123" s="205" t="s">
        <v>33</v>
      </c>
      <c r="AU123" s="205" t="s">
        <v>33</v>
      </c>
      <c r="AV123" s="199"/>
      <c r="AW123" s="199"/>
      <c r="AX123" s="199"/>
      <c r="AY123" s="199"/>
      <c r="AZ123" s="199"/>
      <c r="BA123" s="199"/>
      <c r="BB123" s="199"/>
      <c r="BC123" s="199"/>
      <c r="BD123" s="199"/>
      <c r="BE123" s="199"/>
      <c r="BF123" s="199"/>
      <c r="BG123" s="199"/>
      <c r="BH123" s="199"/>
      <c r="BI123" s="199"/>
      <c r="BJ123" s="199"/>
      <c r="BK123" s="199"/>
    </row>
    <row r="124" s="192" customFormat="1" customHeight="1" spans="1:63">
      <c r="A124" s="199" t="s">
        <v>9916</v>
      </c>
      <c r="B124" s="199" t="s">
        <v>1926</v>
      </c>
      <c r="C124" s="199" t="s">
        <v>9519</v>
      </c>
      <c r="D124" s="199">
        <v>0</v>
      </c>
      <c r="E124" s="199">
        <v>9</v>
      </c>
      <c r="F124" s="199" t="s">
        <v>10243</v>
      </c>
      <c r="G124" s="199">
        <v>0</v>
      </c>
      <c r="H124" s="199" t="s">
        <v>10243</v>
      </c>
      <c r="I124" s="199">
        <v>0</v>
      </c>
      <c r="J124" s="199" t="s">
        <v>10243</v>
      </c>
      <c r="K124" s="199">
        <v>0</v>
      </c>
      <c r="L124" s="199">
        <v>0</v>
      </c>
      <c r="M124" s="199" t="s">
        <v>10243</v>
      </c>
      <c r="N124" s="199">
        <v>0</v>
      </c>
      <c r="O124" s="199">
        <v>0</v>
      </c>
      <c r="P124" s="199">
        <v>22</v>
      </c>
      <c r="Q124" s="199"/>
      <c r="R124" s="199"/>
      <c r="S124" s="199"/>
      <c r="T124" s="199"/>
      <c r="U124" s="199"/>
      <c r="V124" s="199"/>
      <c r="W124" s="199"/>
      <c r="X124" s="199"/>
      <c r="Y124" s="199"/>
      <c r="Z124" s="199"/>
      <c r="AA124" s="199"/>
      <c r="AB124" s="199"/>
      <c r="AC124" s="199"/>
      <c r="AD124" s="199" t="s">
        <v>10243</v>
      </c>
      <c r="AE124" s="199" t="s">
        <v>10243</v>
      </c>
      <c r="AF124" s="199" t="s">
        <v>10243</v>
      </c>
      <c r="AG124" s="205" t="s">
        <v>33</v>
      </c>
      <c r="AH124" s="205" t="s">
        <v>33</v>
      </c>
      <c r="AI124" s="199" t="s">
        <v>10246</v>
      </c>
      <c r="AJ124" s="199" t="s">
        <v>10246</v>
      </c>
      <c r="AK124" s="205" t="s">
        <v>33</v>
      </c>
      <c r="AL124" s="205" t="s">
        <v>33</v>
      </c>
      <c r="AM124" s="205" t="s">
        <v>33</v>
      </c>
      <c r="AN124" s="205" t="s">
        <v>33</v>
      </c>
      <c r="AO124" s="205" t="s">
        <v>33</v>
      </c>
      <c r="AP124" s="199" t="s">
        <v>10246</v>
      </c>
      <c r="AQ124" s="199" t="s">
        <v>10246</v>
      </c>
      <c r="AR124" s="205" t="s">
        <v>33</v>
      </c>
      <c r="AS124" s="205" t="s">
        <v>33</v>
      </c>
      <c r="AT124" s="205" t="s">
        <v>33</v>
      </c>
      <c r="AU124" s="205" t="s">
        <v>33</v>
      </c>
      <c r="AV124" s="205" t="s">
        <v>33</v>
      </c>
      <c r="AW124" s="199" t="s">
        <v>10246</v>
      </c>
      <c r="AX124" s="199" t="s">
        <v>10246</v>
      </c>
      <c r="AY124" s="205" t="s">
        <v>33</v>
      </c>
      <c r="AZ124" s="205" t="s">
        <v>33</v>
      </c>
      <c r="BA124" s="205" t="s">
        <v>33</v>
      </c>
      <c r="BB124" s="205" t="s">
        <v>33</v>
      </c>
      <c r="BC124" s="205" t="s">
        <v>33</v>
      </c>
      <c r="BD124" s="199" t="s">
        <v>10246</v>
      </c>
      <c r="BE124" s="199" t="s">
        <v>10246</v>
      </c>
      <c r="BF124" s="205" t="s">
        <v>33</v>
      </c>
      <c r="BG124" s="205" t="s">
        <v>33</v>
      </c>
      <c r="BH124" s="205" t="s">
        <v>33</v>
      </c>
      <c r="BI124" s="205" t="s">
        <v>33</v>
      </c>
      <c r="BJ124" s="205" t="s">
        <v>33</v>
      </c>
      <c r="BK124" s="199" t="s">
        <v>10246</v>
      </c>
    </row>
    <row r="125" s="192" customFormat="1" customHeight="1" spans="1:63">
      <c r="A125" s="199" t="s">
        <v>2003</v>
      </c>
      <c r="B125" s="199" t="s">
        <v>1926</v>
      </c>
      <c r="C125" s="199" t="s">
        <v>1966</v>
      </c>
      <c r="D125" s="199">
        <v>21</v>
      </c>
      <c r="E125" s="199">
        <v>9</v>
      </c>
      <c r="F125" s="199" t="s">
        <v>11021</v>
      </c>
      <c r="G125" s="199">
        <v>0</v>
      </c>
      <c r="H125" s="199" t="s">
        <v>10243</v>
      </c>
      <c r="I125" s="199">
        <v>0</v>
      </c>
      <c r="J125" s="199" t="s">
        <v>10243</v>
      </c>
      <c r="K125" s="199">
        <v>0</v>
      </c>
      <c r="L125" s="199">
        <v>0</v>
      </c>
      <c r="M125" s="199" t="s">
        <v>10243</v>
      </c>
      <c r="N125" s="199">
        <v>5</v>
      </c>
      <c r="O125" s="199">
        <v>0</v>
      </c>
      <c r="P125" s="199">
        <v>0</v>
      </c>
      <c r="Q125" s="199"/>
      <c r="R125" s="199"/>
      <c r="S125" s="199">
        <v>0</v>
      </c>
      <c r="T125" s="199">
        <v>8</v>
      </c>
      <c r="U125" s="199"/>
      <c r="V125" s="199"/>
      <c r="W125" s="199"/>
      <c r="X125" s="199"/>
      <c r="Y125" s="199"/>
      <c r="Z125" s="199"/>
      <c r="AA125" s="199"/>
      <c r="AB125" s="199"/>
      <c r="AC125" s="199"/>
      <c r="AD125" s="199" t="s">
        <v>10243</v>
      </c>
      <c r="AE125" s="199" t="s">
        <v>10243</v>
      </c>
      <c r="AF125" s="199" t="s">
        <v>10243</v>
      </c>
      <c r="AG125" s="199" t="s">
        <v>10266</v>
      </c>
      <c r="AH125" s="199" t="s">
        <v>10266</v>
      </c>
      <c r="AI125" s="199" t="s">
        <v>10246</v>
      </c>
      <c r="AJ125" s="199" t="s">
        <v>10246</v>
      </c>
      <c r="AK125" s="202" t="s">
        <v>11022</v>
      </c>
      <c r="AL125" s="202" t="s">
        <v>11023</v>
      </c>
      <c r="AM125" s="199" t="s">
        <v>10266</v>
      </c>
      <c r="AN125" s="199" t="s">
        <v>10266</v>
      </c>
      <c r="AO125" s="199" t="s">
        <v>10266</v>
      </c>
      <c r="AP125" s="199" t="s">
        <v>10246</v>
      </c>
      <c r="AQ125" s="199" t="s">
        <v>10246</v>
      </c>
      <c r="AR125" s="199" t="s">
        <v>10266</v>
      </c>
      <c r="AS125" s="199" t="s">
        <v>10266</v>
      </c>
      <c r="AT125" s="199" t="s">
        <v>10266</v>
      </c>
      <c r="AU125" s="202" t="s">
        <v>11024</v>
      </c>
      <c r="AV125" s="199" t="s">
        <v>10266</v>
      </c>
      <c r="AW125" s="199" t="s">
        <v>10246</v>
      </c>
      <c r="AX125" s="199" t="s">
        <v>10246</v>
      </c>
      <c r="AY125" s="199" t="s">
        <v>10266</v>
      </c>
      <c r="AZ125" s="199" t="s">
        <v>10266</v>
      </c>
      <c r="BA125" s="199" t="s">
        <v>10266</v>
      </c>
      <c r="BB125" s="199" t="s">
        <v>10266</v>
      </c>
      <c r="BC125" s="199" t="s">
        <v>10266</v>
      </c>
      <c r="BD125" s="199" t="s">
        <v>10246</v>
      </c>
      <c r="BE125" s="199" t="s">
        <v>10246</v>
      </c>
      <c r="BF125" s="202" t="s">
        <v>11025</v>
      </c>
      <c r="BG125" s="199" t="s">
        <v>10266</v>
      </c>
      <c r="BH125" s="199" t="s">
        <v>10266</v>
      </c>
      <c r="BI125" s="204" t="s">
        <v>10255</v>
      </c>
      <c r="BJ125" s="199" t="s">
        <v>10266</v>
      </c>
      <c r="BK125" s="199" t="s">
        <v>10246</v>
      </c>
    </row>
    <row r="126" s="192" customFormat="1" customHeight="1" spans="1:63">
      <c r="A126" s="199" t="s">
        <v>1986</v>
      </c>
      <c r="B126" s="199" t="s">
        <v>1926</v>
      </c>
      <c r="C126" s="199" t="s">
        <v>115</v>
      </c>
      <c r="D126" s="199">
        <v>20</v>
      </c>
      <c r="E126" s="199">
        <v>9</v>
      </c>
      <c r="F126" s="199" t="s">
        <v>11026</v>
      </c>
      <c r="G126" s="199">
        <v>1</v>
      </c>
      <c r="H126" s="199" t="s">
        <v>11027</v>
      </c>
      <c r="I126" s="199">
        <v>0</v>
      </c>
      <c r="J126" s="199" t="s">
        <v>10243</v>
      </c>
      <c r="K126" s="199">
        <v>0</v>
      </c>
      <c r="L126" s="199">
        <v>0</v>
      </c>
      <c r="M126" s="199" t="s">
        <v>10243</v>
      </c>
      <c r="N126" s="199">
        <v>1</v>
      </c>
      <c r="O126" s="199">
        <v>0</v>
      </c>
      <c r="P126" s="199">
        <v>1</v>
      </c>
      <c r="Q126" s="199"/>
      <c r="R126" s="199"/>
      <c r="S126" s="199"/>
      <c r="T126" s="199"/>
      <c r="U126" s="199"/>
      <c r="V126" s="199"/>
      <c r="W126" s="199"/>
      <c r="X126" s="199"/>
      <c r="Y126" s="199"/>
      <c r="Z126" s="199">
        <v>5</v>
      </c>
      <c r="AA126" s="199"/>
      <c r="AB126" s="199"/>
      <c r="AC126" s="199"/>
      <c r="AD126" s="199" t="s">
        <v>10243</v>
      </c>
      <c r="AE126" s="199" t="s">
        <v>10243</v>
      </c>
      <c r="AF126" s="199" t="s">
        <v>10243</v>
      </c>
      <c r="AG126" s="199" t="s">
        <v>10266</v>
      </c>
      <c r="AH126" s="199" t="s">
        <v>10266</v>
      </c>
      <c r="AI126" s="199" t="s">
        <v>10246</v>
      </c>
      <c r="AJ126" s="199" t="s">
        <v>10246</v>
      </c>
      <c r="AK126" s="199" t="s">
        <v>10266</v>
      </c>
      <c r="AL126" s="199" t="s">
        <v>10266</v>
      </c>
      <c r="AM126" s="199" t="s">
        <v>10266</v>
      </c>
      <c r="AN126" s="199" t="s">
        <v>10266</v>
      </c>
      <c r="AO126" s="199" t="s">
        <v>10266</v>
      </c>
      <c r="AP126" s="199" t="s">
        <v>10246</v>
      </c>
      <c r="AQ126" s="199" t="s">
        <v>10246</v>
      </c>
      <c r="AR126" s="199" t="s">
        <v>10266</v>
      </c>
      <c r="AS126" s="199" t="s">
        <v>10266</v>
      </c>
      <c r="AT126" s="199" t="s">
        <v>10266</v>
      </c>
      <c r="AU126" s="205" t="s">
        <v>33</v>
      </c>
      <c r="AV126" s="202" t="s">
        <v>11028</v>
      </c>
      <c r="AW126" s="199" t="s">
        <v>10246</v>
      </c>
      <c r="AX126" s="199" t="s">
        <v>10246</v>
      </c>
      <c r="AY126" s="202" t="s">
        <v>11029</v>
      </c>
      <c r="AZ126" s="199" t="s">
        <v>10266</v>
      </c>
      <c r="BA126" s="199" t="s">
        <v>10266</v>
      </c>
      <c r="BB126" s="199" t="s">
        <v>10266</v>
      </c>
      <c r="BC126" s="199" t="s">
        <v>10266</v>
      </c>
      <c r="BD126" s="199" t="s">
        <v>10246</v>
      </c>
      <c r="BE126" s="199" t="s">
        <v>10246</v>
      </c>
      <c r="BF126" s="199" t="s">
        <v>10266</v>
      </c>
      <c r="BG126" s="199" t="s">
        <v>10266</v>
      </c>
      <c r="BH126" s="199" t="s">
        <v>10266</v>
      </c>
      <c r="BI126" s="199" t="s">
        <v>10266</v>
      </c>
      <c r="BJ126" s="199" t="s">
        <v>10266</v>
      </c>
      <c r="BK126" s="199" t="s">
        <v>10246</v>
      </c>
    </row>
    <row r="127" s="192" customFormat="1" customHeight="1" spans="1:63">
      <c r="A127" s="199" t="s">
        <v>1965</v>
      </c>
      <c r="B127" s="199" t="s">
        <v>1926</v>
      </c>
      <c r="C127" s="199" t="s">
        <v>1966</v>
      </c>
      <c r="D127" s="199">
        <v>22</v>
      </c>
      <c r="E127" s="199">
        <v>9</v>
      </c>
      <c r="F127" s="199" t="s">
        <v>11030</v>
      </c>
      <c r="G127" s="199">
        <v>8</v>
      </c>
      <c r="H127" s="199" t="s">
        <v>11031</v>
      </c>
      <c r="I127" s="199">
        <v>0</v>
      </c>
      <c r="J127" s="199" t="s">
        <v>10243</v>
      </c>
      <c r="K127" s="199">
        <v>0</v>
      </c>
      <c r="L127" s="199">
        <v>0</v>
      </c>
      <c r="M127" s="199" t="s">
        <v>10243</v>
      </c>
      <c r="N127" s="199">
        <v>3</v>
      </c>
      <c r="O127" s="199">
        <v>1</v>
      </c>
      <c r="P127" s="199">
        <v>0</v>
      </c>
      <c r="Q127" s="199"/>
      <c r="R127" s="199"/>
      <c r="S127" s="199">
        <v>0</v>
      </c>
      <c r="T127" s="199"/>
      <c r="U127" s="199"/>
      <c r="V127" s="199"/>
      <c r="W127" s="199"/>
      <c r="X127" s="199"/>
      <c r="Y127" s="199"/>
      <c r="Z127" s="199">
        <v>4</v>
      </c>
      <c r="AA127" s="199"/>
      <c r="AB127" s="199"/>
      <c r="AC127" s="199"/>
      <c r="AD127" s="199" t="s">
        <v>10243</v>
      </c>
      <c r="AE127" s="199" t="s">
        <v>10243</v>
      </c>
      <c r="AF127" s="199" t="s">
        <v>10243</v>
      </c>
      <c r="AG127" s="199" t="s">
        <v>10266</v>
      </c>
      <c r="AH127" s="202" t="s">
        <v>11032</v>
      </c>
      <c r="AI127" s="199" t="s">
        <v>10246</v>
      </c>
      <c r="AJ127" s="199" t="s">
        <v>10246</v>
      </c>
      <c r="AK127" s="204" t="s">
        <v>10255</v>
      </c>
      <c r="AL127" s="199" t="s">
        <v>10266</v>
      </c>
      <c r="AM127" s="203" t="s">
        <v>10354</v>
      </c>
      <c r="AN127" s="199" t="s">
        <v>10266</v>
      </c>
      <c r="AO127" s="202" t="s">
        <v>11033</v>
      </c>
      <c r="AP127" s="199" t="s">
        <v>10246</v>
      </c>
      <c r="AQ127" s="199" t="s">
        <v>10246</v>
      </c>
      <c r="AR127" s="199" t="s">
        <v>10266</v>
      </c>
      <c r="AS127" s="203" t="s">
        <v>11034</v>
      </c>
      <c r="AT127" s="199" t="s">
        <v>10266</v>
      </c>
      <c r="AU127" s="202" t="s">
        <v>11024</v>
      </c>
      <c r="AV127" s="202" t="s">
        <v>11035</v>
      </c>
      <c r="AW127" s="199" t="s">
        <v>10246</v>
      </c>
      <c r="AX127" s="199" t="s">
        <v>10246</v>
      </c>
      <c r="AY127" s="199" t="s">
        <v>10266</v>
      </c>
      <c r="AZ127" s="199" t="s">
        <v>10266</v>
      </c>
      <c r="BA127" s="202" t="s">
        <v>11036</v>
      </c>
      <c r="BB127" s="202" t="s">
        <v>11037</v>
      </c>
      <c r="BC127" s="199" t="s">
        <v>10266</v>
      </c>
      <c r="BD127" s="199" t="s">
        <v>10246</v>
      </c>
      <c r="BE127" s="199" t="s">
        <v>10246</v>
      </c>
      <c r="BF127" s="199" t="s">
        <v>10266</v>
      </c>
      <c r="BG127" s="202" t="s">
        <v>11038</v>
      </c>
      <c r="BH127" s="203" t="s">
        <v>11039</v>
      </c>
      <c r="BI127" s="199" t="s">
        <v>10266</v>
      </c>
      <c r="BJ127" s="203" t="s">
        <v>10351</v>
      </c>
      <c r="BK127" s="199" t="s">
        <v>10246</v>
      </c>
    </row>
    <row r="128" s="192" customFormat="1" customHeight="1" spans="1:63">
      <c r="A128" s="199" t="s">
        <v>1944</v>
      </c>
      <c r="B128" s="199" t="s">
        <v>1926</v>
      </c>
      <c r="C128" s="199" t="s">
        <v>115</v>
      </c>
      <c r="D128" s="199">
        <v>20</v>
      </c>
      <c r="E128" s="199">
        <v>9</v>
      </c>
      <c r="F128" s="199" t="s">
        <v>11040</v>
      </c>
      <c r="G128" s="199">
        <v>4</v>
      </c>
      <c r="H128" s="199" t="s">
        <v>11041</v>
      </c>
      <c r="I128" s="199">
        <v>0</v>
      </c>
      <c r="J128" s="199" t="s">
        <v>10243</v>
      </c>
      <c r="K128" s="199">
        <v>0</v>
      </c>
      <c r="L128" s="199">
        <v>0</v>
      </c>
      <c r="M128" s="199" t="s">
        <v>10243</v>
      </c>
      <c r="N128" s="199">
        <v>1</v>
      </c>
      <c r="O128" s="199">
        <v>1</v>
      </c>
      <c r="P128" s="199">
        <v>1</v>
      </c>
      <c r="Q128" s="199"/>
      <c r="R128" s="199"/>
      <c r="S128" s="199"/>
      <c r="T128" s="199"/>
      <c r="U128" s="199"/>
      <c r="V128" s="199"/>
      <c r="W128" s="199"/>
      <c r="X128" s="199">
        <v>16</v>
      </c>
      <c r="Y128" s="199"/>
      <c r="Z128" s="199"/>
      <c r="AA128" s="199"/>
      <c r="AB128" s="199"/>
      <c r="AC128" s="199"/>
      <c r="AD128" s="199" t="s">
        <v>10243</v>
      </c>
      <c r="AE128" s="199" t="s">
        <v>10243</v>
      </c>
      <c r="AF128" s="199" t="s">
        <v>10243</v>
      </c>
      <c r="AG128" s="199" t="s">
        <v>10266</v>
      </c>
      <c r="AH128" s="203" t="s">
        <v>10376</v>
      </c>
      <c r="AI128" s="199" t="s">
        <v>10246</v>
      </c>
      <c r="AJ128" s="199" t="s">
        <v>10246</v>
      </c>
      <c r="AK128" s="199" t="s">
        <v>10266</v>
      </c>
      <c r="AL128" s="199" t="s">
        <v>10266</v>
      </c>
      <c r="AM128" s="199" t="s">
        <v>10266</v>
      </c>
      <c r="AN128" s="199" t="s">
        <v>10266</v>
      </c>
      <c r="AO128" s="199" t="s">
        <v>10266</v>
      </c>
      <c r="AP128" s="199" t="s">
        <v>10246</v>
      </c>
      <c r="AQ128" s="199" t="s">
        <v>10246</v>
      </c>
      <c r="AR128" s="199" t="s">
        <v>10266</v>
      </c>
      <c r="AS128" s="199" t="s">
        <v>10266</v>
      </c>
      <c r="AT128" s="199" t="s">
        <v>10266</v>
      </c>
      <c r="AU128" s="204" t="s">
        <v>10264</v>
      </c>
      <c r="AV128" s="199" t="s">
        <v>10266</v>
      </c>
      <c r="AW128" s="199" t="s">
        <v>10246</v>
      </c>
      <c r="AX128" s="199" t="s">
        <v>10246</v>
      </c>
      <c r="AY128" s="199" t="s">
        <v>10266</v>
      </c>
      <c r="AZ128" s="199" t="s">
        <v>10266</v>
      </c>
      <c r="BA128" s="203" t="s">
        <v>10374</v>
      </c>
      <c r="BB128" s="199" t="s">
        <v>10266</v>
      </c>
      <c r="BC128" s="203" t="s">
        <v>10402</v>
      </c>
      <c r="BD128" s="199" t="s">
        <v>10246</v>
      </c>
      <c r="BE128" s="199" t="s">
        <v>10246</v>
      </c>
      <c r="BF128" s="199" t="s">
        <v>10266</v>
      </c>
      <c r="BG128" s="199" t="s">
        <v>10266</v>
      </c>
      <c r="BH128" s="203" t="s">
        <v>11042</v>
      </c>
      <c r="BI128" s="205" t="s">
        <v>33</v>
      </c>
      <c r="BJ128" s="202" t="s">
        <v>11043</v>
      </c>
      <c r="BK128" s="202" t="s">
        <v>11044</v>
      </c>
    </row>
    <row r="129" s="192" customFormat="1" customHeight="1" spans="1:63">
      <c r="A129" s="199" t="s">
        <v>1925</v>
      </c>
      <c r="B129" s="199" t="s">
        <v>1926</v>
      </c>
      <c r="C129" s="199" t="s">
        <v>1927</v>
      </c>
      <c r="D129" s="199">
        <v>22</v>
      </c>
      <c r="E129" s="199">
        <v>9</v>
      </c>
      <c r="F129" s="199" t="s">
        <v>11045</v>
      </c>
      <c r="G129" s="199">
        <v>0</v>
      </c>
      <c r="H129" s="199" t="s">
        <v>10243</v>
      </c>
      <c r="I129" s="199">
        <v>0</v>
      </c>
      <c r="J129" s="199" t="s">
        <v>10243</v>
      </c>
      <c r="K129" s="199">
        <v>0</v>
      </c>
      <c r="L129" s="199">
        <v>0</v>
      </c>
      <c r="M129" s="199" t="s">
        <v>10243</v>
      </c>
      <c r="N129" s="199">
        <v>0</v>
      </c>
      <c r="O129" s="199">
        <v>0</v>
      </c>
      <c r="P129" s="199">
        <v>0</v>
      </c>
      <c r="Q129" s="199"/>
      <c r="R129" s="199"/>
      <c r="S129" s="199"/>
      <c r="T129" s="199"/>
      <c r="U129" s="199"/>
      <c r="V129" s="199"/>
      <c r="W129" s="199"/>
      <c r="X129" s="199"/>
      <c r="Y129" s="199"/>
      <c r="Z129" s="199"/>
      <c r="AA129" s="199"/>
      <c r="AB129" s="199"/>
      <c r="AC129" s="199"/>
      <c r="AD129" s="199" t="s">
        <v>10243</v>
      </c>
      <c r="AE129" s="199" t="s">
        <v>10243</v>
      </c>
      <c r="AF129" s="199" t="s">
        <v>10243</v>
      </c>
      <c r="AG129" s="199" t="s">
        <v>10266</v>
      </c>
      <c r="AH129" s="199" t="s">
        <v>10266</v>
      </c>
      <c r="AI129" s="199" t="s">
        <v>10246</v>
      </c>
      <c r="AJ129" s="199" t="s">
        <v>10246</v>
      </c>
      <c r="AK129" s="199" t="s">
        <v>10266</v>
      </c>
      <c r="AL129" s="199" t="s">
        <v>10266</v>
      </c>
      <c r="AM129" s="199" t="s">
        <v>10266</v>
      </c>
      <c r="AN129" s="199" t="s">
        <v>10266</v>
      </c>
      <c r="AO129" s="199" t="s">
        <v>10266</v>
      </c>
      <c r="AP129" s="199" t="s">
        <v>10246</v>
      </c>
      <c r="AQ129" s="199" t="s">
        <v>10246</v>
      </c>
      <c r="AR129" s="199" t="s">
        <v>10266</v>
      </c>
      <c r="AS129" s="199" t="s">
        <v>10266</v>
      </c>
      <c r="AT129" s="199" t="s">
        <v>10266</v>
      </c>
      <c r="AU129" s="199" t="s">
        <v>10266</v>
      </c>
      <c r="AV129" s="199" t="s">
        <v>10266</v>
      </c>
      <c r="AW129" s="199" t="s">
        <v>10246</v>
      </c>
      <c r="AX129" s="199" t="s">
        <v>10246</v>
      </c>
      <c r="AY129" s="199" t="s">
        <v>10266</v>
      </c>
      <c r="AZ129" s="199" t="s">
        <v>10266</v>
      </c>
      <c r="BA129" s="199" t="s">
        <v>10266</v>
      </c>
      <c r="BB129" s="199" t="s">
        <v>10266</v>
      </c>
      <c r="BC129" s="199" t="s">
        <v>10266</v>
      </c>
      <c r="BD129" s="199" t="s">
        <v>10246</v>
      </c>
      <c r="BE129" s="199" t="s">
        <v>10246</v>
      </c>
      <c r="BF129" s="199" t="s">
        <v>10266</v>
      </c>
      <c r="BG129" s="199" t="s">
        <v>10266</v>
      </c>
      <c r="BH129" s="199" t="s">
        <v>10266</v>
      </c>
      <c r="BI129" s="199" t="s">
        <v>10266</v>
      </c>
      <c r="BJ129" s="199" t="s">
        <v>10266</v>
      </c>
      <c r="BK129" s="199" t="s">
        <v>10246</v>
      </c>
    </row>
    <row r="130" s="192" customFormat="1" customHeight="1" spans="1:63">
      <c r="A130" s="199" t="s">
        <v>2244</v>
      </c>
      <c r="B130" s="199" t="s">
        <v>2025</v>
      </c>
      <c r="C130" s="199" t="s">
        <v>87</v>
      </c>
      <c r="D130" s="199">
        <v>21</v>
      </c>
      <c r="E130" s="199">
        <v>9</v>
      </c>
      <c r="F130" s="199" t="s">
        <v>11046</v>
      </c>
      <c r="G130" s="199">
        <v>0</v>
      </c>
      <c r="H130" s="199" t="s">
        <v>10243</v>
      </c>
      <c r="I130" s="199">
        <v>0</v>
      </c>
      <c r="J130" s="199" t="s">
        <v>10243</v>
      </c>
      <c r="K130" s="199">
        <v>0</v>
      </c>
      <c r="L130" s="199">
        <v>0</v>
      </c>
      <c r="M130" s="199" t="s">
        <v>10243</v>
      </c>
      <c r="N130" s="199">
        <v>0</v>
      </c>
      <c r="O130" s="199">
        <v>0</v>
      </c>
      <c r="P130" s="199">
        <v>0</v>
      </c>
      <c r="Q130" s="199"/>
      <c r="R130" s="199"/>
      <c r="S130" s="199"/>
      <c r="T130" s="199">
        <v>18</v>
      </c>
      <c r="U130" s="199"/>
      <c r="V130" s="199"/>
      <c r="W130" s="199"/>
      <c r="X130" s="199"/>
      <c r="Y130" s="199"/>
      <c r="Z130" s="199"/>
      <c r="AA130" s="199"/>
      <c r="AB130" s="199"/>
      <c r="AC130" s="199"/>
      <c r="AD130" s="199" t="s">
        <v>10243</v>
      </c>
      <c r="AE130" s="199" t="s">
        <v>10243</v>
      </c>
      <c r="AF130" s="199" t="s">
        <v>10243</v>
      </c>
      <c r="AG130" s="199" t="s">
        <v>10266</v>
      </c>
      <c r="AH130" s="199" t="s">
        <v>10266</v>
      </c>
      <c r="AI130" s="199" t="s">
        <v>10246</v>
      </c>
      <c r="AJ130" s="199" t="s">
        <v>10246</v>
      </c>
      <c r="AK130" s="199" t="s">
        <v>10266</v>
      </c>
      <c r="AL130" s="199" t="s">
        <v>10266</v>
      </c>
      <c r="AM130" s="199" t="s">
        <v>10266</v>
      </c>
      <c r="AN130" s="199" t="s">
        <v>10266</v>
      </c>
      <c r="AO130" s="199" t="s">
        <v>10266</v>
      </c>
      <c r="AP130" s="199" t="s">
        <v>10246</v>
      </c>
      <c r="AQ130" s="199" t="s">
        <v>10246</v>
      </c>
      <c r="AR130" s="199" t="s">
        <v>10266</v>
      </c>
      <c r="AS130" s="199" t="s">
        <v>10266</v>
      </c>
      <c r="AT130" s="199" t="s">
        <v>10266</v>
      </c>
      <c r="AU130" s="199" t="s">
        <v>10266</v>
      </c>
      <c r="AV130" s="202" t="s">
        <v>11047</v>
      </c>
      <c r="AW130" s="199" t="s">
        <v>10246</v>
      </c>
      <c r="AX130" s="199" t="s">
        <v>10246</v>
      </c>
      <c r="AY130" s="199" t="s">
        <v>10266</v>
      </c>
      <c r="AZ130" s="199" t="s">
        <v>10266</v>
      </c>
      <c r="BA130" s="199" t="s">
        <v>10266</v>
      </c>
      <c r="BB130" s="199" t="s">
        <v>10266</v>
      </c>
      <c r="BC130" s="199" t="s">
        <v>10266</v>
      </c>
      <c r="BD130" s="199" t="s">
        <v>10246</v>
      </c>
      <c r="BE130" s="199" t="s">
        <v>10246</v>
      </c>
      <c r="BF130" s="199" t="s">
        <v>10266</v>
      </c>
      <c r="BG130" s="202" t="s">
        <v>11048</v>
      </c>
      <c r="BH130" s="202" t="s">
        <v>11048</v>
      </c>
      <c r="BI130" s="199" t="s">
        <v>10266</v>
      </c>
      <c r="BJ130" s="199" t="s">
        <v>10266</v>
      </c>
      <c r="BK130" s="199" t="s">
        <v>10246</v>
      </c>
    </row>
    <row r="131" s="192" customFormat="1" customHeight="1" spans="1:63">
      <c r="A131" s="199" t="s">
        <v>2232</v>
      </c>
      <c r="B131" s="199" t="s">
        <v>2025</v>
      </c>
      <c r="C131" s="199" t="s">
        <v>115</v>
      </c>
      <c r="D131" s="199">
        <v>12</v>
      </c>
      <c r="E131" s="199">
        <v>4</v>
      </c>
      <c r="F131" s="199" t="s">
        <v>11049</v>
      </c>
      <c r="G131" s="199">
        <v>10</v>
      </c>
      <c r="H131" s="199" t="s">
        <v>11050</v>
      </c>
      <c r="I131" s="199">
        <v>0</v>
      </c>
      <c r="J131" s="199" t="s">
        <v>10243</v>
      </c>
      <c r="K131" s="199">
        <v>0</v>
      </c>
      <c r="L131" s="199">
        <v>0</v>
      </c>
      <c r="M131" s="199" t="s">
        <v>10243</v>
      </c>
      <c r="N131" s="199">
        <v>0</v>
      </c>
      <c r="O131" s="199">
        <v>1</v>
      </c>
      <c r="P131" s="199">
        <v>0</v>
      </c>
      <c r="Q131" s="199"/>
      <c r="R131" s="199"/>
      <c r="S131" s="199"/>
      <c r="T131" s="199"/>
      <c r="U131" s="199"/>
      <c r="V131" s="199"/>
      <c r="W131" s="199"/>
      <c r="X131" s="199"/>
      <c r="Y131" s="199"/>
      <c r="Z131" s="199"/>
      <c r="AA131" s="199"/>
      <c r="AB131" s="199"/>
      <c r="AC131" s="199"/>
      <c r="AD131" s="199" t="s">
        <v>10243</v>
      </c>
      <c r="AE131" s="199" t="s">
        <v>10243</v>
      </c>
      <c r="AF131" s="199" t="s">
        <v>10243</v>
      </c>
      <c r="AG131" s="203" t="s">
        <v>10328</v>
      </c>
      <c r="AH131" s="199" t="s">
        <v>10266</v>
      </c>
      <c r="AI131" s="199" t="s">
        <v>10246</v>
      </c>
      <c r="AJ131" s="199" t="s">
        <v>10246</v>
      </c>
      <c r="AK131" s="203" t="s">
        <v>10253</v>
      </c>
      <c r="AL131" s="203" t="s">
        <v>10282</v>
      </c>
      <c r="AM131" s="203" t="s">
        <v>10328</v>
      </c>
      <c r="AN131" s="203" t="s">
        <v>10376</v>
      </c>
      <c r="AO131" s="199" t="s">
        <v>10266</v>
      </c>
      <c r="AP131" s="199" t="s">
        <v>10246</v>
      </c>
      <c r="AQ131" s="199" t="s">
        <v>10246</v>
      </c>
      <c r="AR131" s="203" t="s">
        <v>10812</v>
      </c>
      <c r="AS131" s="203" t="s">
        <v>11042</v>
      </c>
      <c r="AT131" s="203" t="s">
        <v>10376</v>
      </c>
      <c r="AU131" s="203" t="s">
        <v>10251</v>
      </c>
      <c r="AV131" s="199" t="s">
        <v>11011</v>
      </c>
      <c r="AW131" s="199"/>
      <c r="AX131" s="199"/>
      <c r="AY131" s="199"/>
      <c r="AZ131" s="199"/>
      <c r="BA131" s="199"/>
      <c r="BB131" s="199"/>
      <c r="BC131" s="199"/>
      <c r="BD131" s="199"/>
      <c r="BE131" s="199"/>
      <c r="BF131" s="199"/>
      <c r="BG131" s="199"/>
      <c r="BH131" s="199"/>
      <c r="BI131" s="199"/>
      <c r="BJ131" s="199"/>
      <c r="BK131" s="199"/>
    </row>
    <row r="132" s="192" customFormat="1" customHeight="1" spans="1:63">
      <c r="A132" s="199" t="s">
        <v>2217</v>
      </c>
      <c r="B132" s="199" t="s">
        <v>2025</v>
      </c>
      <c r="C132" s="199" t="s">
        <v>115</v>
      </c>
      <c r="D132" s="199">
        <v>18</v>
      </c>
      <c r="E132" s="199">
        <v>8</v>
      </c>
      <c r="F132" s="199" t="s">
        <v>11051</v>
      </c>
      <c r="G132" s="199">
        <v>3</v>
      </c>
      <c r="H132" s="199" t="s">
        <v>11052</v>
      </c>
      <c r="I132" s="199">
        <v>0</v>
      </c>
      <c r="J132" s="199" t="s">
        <v>10243</v>
      </c>
      <c r="K132" s="199">
        <v>0</v>
      </c>
      <c r="L132" s="199">
        <v>0</v>
      </c>
      <c r="M132" s="199" t="s">
        <v>10243</v>
      </c>
      <c r="N132" s="199">
        <v>0</v>
      </c>
      <c r="O132" s="199">
        <v>1</v>
      </c>
      <c r="P132" s="199">
        <v>1</v>
      </c>
      <c r="Q132" s="199"/>
      <c r="R132" s="199"/>
      <c r="S132" s="199"/>
      <c r="T132" s="199"/>
      <c r="U132" s="199"/>
      <c r="V132" s="199"/>
      <c r="W132" s="199"/>
      <c r="X132" s="199"/>
      <c r="Y132" s="199"/>
      <c r="Z132" s="199">
        <v>14</v>
      </c>
      <c r="AA132" s="199"/>
      <c r="AB132" s="199"/>
      <c r="AC132" s="199"/>
      <c r="AD132" s="199" t="s">
        <v>10243</v>
      </c>
      <c r="AE132" s="199" t="s">
        <v>10243</v>
      </c>
      <c r="AF132" s="199" t="s">
        <v>10243</v>
      </c>
      <c r="AG132" s="199" t="s">
        <v>10266</v>
      </c>
      <c r="AH132" s="199" t="s">
        <v>10266</v>
      </c>
      <c r="AI132" s="199" t="s">
        <v>10246</v>
      </c>
      <c r="AJ132" s="199" t="s">
        <v>10246</v>
      </c>
      <c r="AK132" s="199" t="s">
        <v>10266</v>
      </c>
      <c r="AL132" s="199" t="s">
        <v>10266</v>
      </c>
      <c r="AM132" s="199" t="s">
        <v>10266</v>
      </c>
      <c r="AN132" s="199" t="s">
        <v>10266</v>
      </c>
      <c r="AO132" s="199" t="s">
        <v>10266</v>
      </c>
      <c r="AP132" s="199" t="s">
        <v>10246</v>
      </c>
      <c r="AQ132" s="199" t="s">
        <v>10246</v>
      </c>
      <c r="AR132" s="199" t="s">
        <v>10266</v>
      </c>
      <c r="AS132" s="199" t="s">
        <v>10266</v>
      </c>
      <c r="AT132" s="199" t="s">
        <v>10266</v>
      </c>
      <c r="AU132" s="203" t="s">
        <v>10374</v>
      </c>
      <c r="AV132" s="199" t="s">
        <v>10266</v>
      </c>
      <c r="AW132" s="199" t="s">
        <v>10246</v>
      </c>
      <c r="AX132" s="199" t="s">
        <v>10246</v>
      </c>
      <c r="AY132" s="202" t="s">
        <v>11053</v>
      </c>
      <c r="AZ132" s="203" t="s">
        <v>11054</v>
      </c>
      <c r="BA132" s="202" t="s">
        <v>10342</v>
      </c>
      <c r="BB132" s="202" t="s">
        <v>11055</v>
      </c>
      <c r="BC132" s="203" t="s">
        <v>11056</v>
      </c>
      <c r="BD132" s="199" t="s">
        <v>10246</v>
      </c>
      <c r="BE132" s="199" t="s">
        <v>10246</v>
      </c>
      <c r="BF132" s="199" t="s">
        <v>10266</v>
      </c>
      <c r="BG132" s="204" t="s">
        <v>10264</v>
      </c>
      <c r="BH132" s="199"/>
      <c r="BI132" s="199"/>
      <c r="BJ132" s="199"/>
      <c r="BK132" s="199"/>
    </row>
    <row r="133" s="192" customFormat="1" customHeight="1" spans="1:63">
      <c r="A133" s="199" t="s">
        <v>2212</v>
      </c>
      <c r="B133" s="199" t="s">
        <v>2025</v>
      </c>
      <c r="C133" s="199" t="s">
        <v>2213</v>
      </c>
      <c r="D133" s="199">
        <v>5</v>
      </c>
      <c r="E133" s="199">
        <v>1</v>
      </c>
      <c r="F133" s="199" t="s">
        <v>11057</v>
      </c>
      <c r="G133" s="199">
        <v>1</v>
      </c>
      <c r="H133" s="199" t="s">
        <v>11058</v>
      </c>
      <c r="I133" s="199">
        <v>0</v>
      </c>
      <c r="J133" s="199" t="s">
        <v>10243</v>
      </c>
      <c r="K133" s="199">
        <v>0</v>
      </c>
      <c r="L133" s="199">
        <v>0</v>
      </c>
      <c r="M133" s="199" t="s">
        <v>10243</v>
      </c>
      <c r="N133" s="199">
        <v>0</v>
      </c>
      <c r="O133" s="199">
        <v>0</v>
      </c>
      <c r="P133" s="199">
        <v>0</v>
      </c>
      <c r="Q133" s="199"/>
      <c r="R133" s="199"/>
      <c r="S133" s="199"/>
      <c r="T133" s="199"/>
      <c r="U133" s="199"/>
      <c r="V133" s="199"/>
      <c r="W133" s="199"/>
      <c r="X133" s="199"/>
      <c r="Y133" s="199"/>
      <c r="Z133" s="199"/>
      <c r="AA133" s="199"/>
      <c r="AB133" s="199"/>
      <c r="AC133" s="199"/>
      <c r="AD133" s="199" t="s">
        <v>10243</v>
      </c>
      <c r="AE133" s="199" t="s">
        <v>10243</v>
      </c>
      <c r="AF133" s="199" t="s">
        <v>10243</v>
      </c>
      <c r="AG133" s="199"/>
      <c r="AH133" s="199"/>
      <c r="AI133" s="199"/>
      <c r="AJ133" s="199"/>
      <c r="AK133" s="199"/>
      <c r="AL133" s="199"/>
      <c r="AM133" s="199"/>
      <c r="AN133" s="199"/>
      <c r="AO133" s="199"/>
      <c r="AP133" s="199"/>
      <c r="AQ133" s="199"/>
      <c r="AR133" s="199"/>
      <c r="AS133" s="199"/>
      <c r="AT133" s="199"/>
      <c r="AU133" s="199"/>
      <c r="AV133" s="199"/>
      <c r="AW133" s="199"/>
      <c r="AX133" s="199"/>
      <c r="AY133" s="199"/>
      <c r="AZ133" s="199"/>
      <c r="BA133" s="199"/>
      <c r="BB133" s="199"/>
      <c r="BC133" s="199"/>
      <c r="BD133" s="199"/>
      <c r="BE133" s="199"/>
      <c r="BF133" s="203" t="s">
        <v>11059</v>
      </c>
      <c r="BG133" s="199" t="s">
        <v>10266</v>
      </c>
      <c r="BH133" s="199" t="s">
        <v>10266</v>
      </c>
      <c r="BI133" s="199" t="s">
        <v>10266</v>
      </c>
      <c r="BJ133" s="199" t="s">
        <v>10266</v>
      </c>
      <c r="BK133" s="199" t="s">
        <v>10246</v>
      </c>
    </row>
    <row r="134" s="192" customFormat="1" customHeight="1" spans="1:63">
      <c r="A134" s="199" t="s">
        <v>2191</v>
      </c>
      <c r="B134" s="199" t="s">
        <v>2025</v>
      </c>
      <c r="C134" s="199" t="s">
        <v>87</v>
      </c>
      <c r="D134" s="199">
        <v>22</v>
      </c>
      <c r="E134" s="199">
        <v>9</v>
      </c>
      <c r="F134" s="199" t="s">
        <v>11060</v>
      </c>
      <c r="G134" s="199">
        <v>1</v>
      </c>
      <c r="H134" s="199" t="s">
        <v>11061</v>
      </c>
      <c r="I134" s="199">
        <v>0</v>
      </c>
      <c r="J134" s="199" t="s">
        <v>10243</v>
      </c>
      <c r="K134" s="199">
        <v>0</v>
      </c>
      <c r="L134" s="199">
        <v>0</v>
      </c>
      <c r="M134" s="199" t="s">
        <v>10243</v>
      </c>
      <c r="N134" s="199">
        <v>0</v>
      </c>
      <c r="O134" s="199">
        <v>0</v>
      </c>
      <c r="P134" s="199">
        <v>0</v>
      </c>
      <c r="Q134" s="199"/>
      <c r="R134" s="199"/>
      <c r="S134" s="199"/>
      <c r="T134" s="199"/>
      <c r="U134" s="199"/>
      <c r="V134" s="199"/>
      <c r="W134" s="199"/>
      <c r="X134" s="199"/>
      <c r="Y134" s="199"/>
      <c r="Z134" s="199"/>
      <c r="AA134" s="199"/>
      <c r="AB134" s="199"/>
      <c r="AC134" s="199"/>
      <c r="AD134" s="199" t="s">
        <v>10243</v>
      </c>
      <c r="AE134" s="199" t="s">
        <v>10243</v>
      </c>
      <c r="AF134" s="199" t="s">
        <v>10243</v>
      </c>
      <c r="AG134" s="199" t="s">
        <v>10266</v>
      </c>
      <c r="AH134" s="199" t="s">
        <v>10266</v>
      </c>
      <c r="AI134" s="199" t="s">
        <v>10246</v>
      </c>
      <c r="AJ134" s="199" t="s">
        <v>10246</v>
      </c>
      <c r="AK134" s="199" t="s">
        <v>10266</v>
      </c>
      <c r="AL134" s="199" t="s">
        <v>10266</v>
      </c>
      <c r="AM134" s="199" t="s">
        <v>10266</v>
      </c>
      <c r="AN134" s="199" t="s">
        <v>10266</v>
      </c>
      <c r="AO134" s="199" t="s">
        <v>10266</v>
      </c>
      <c r="AP134" s="199" t="s">
        <v>10246</v>
      </c>
      <c r="AQ134" s="199" t="s">
        <v>10246</v>
      </c>
      <c r="AR134" s="199" t="s">
        <v>10266</v>
      </c>
      <c r="AS134" s="199" t="s">
        <v>10266</v>
      </c>
      <c r="AT134" s="199" t="s">
        <v>10266</v>
      </c>
      <c r="AU134" s="199" t="s">
        <v>10266</v>
      </c>
      <c r="AV134" s="199" t="s">
        <v>10266</v>
      </c>
      <c r="AW134" s="199" t="s">
        <v>10246</v>
      </c>
      <c r="AX134" s="199" t="s">
        <v>10246</v>
      </c>
      <c r="AY134" s="199" t="s">
        <v>10266</v>
      </c>
      <c r="AZ134" s="199" t="s">
        <v>10266</v>
      </c>
      <c r="BA134" s="203" t="s">
        <v>10812</v>
      </c>
      <c r="BB134" s="199" t="s">
        <v>10266</v>
      </c>
      <c r="BC134" s="199" t="s">
        <v>10266</v>
      </c>
      <c r="BD134" s="199" t="s">
        <v>10246</v>
      </c>
      <c r="BE134" s="199" t="s">
        <v>10246</v>
      </c>
      <c r="BF134" s="199" t="s">
        <v>10266</v>
      </c>
      <c r="BG134" s="199" t="s">
        <v>10266</v>
      </c>
      <c r="BH134" s="199" t="s">
        <v>10266</v>
      </c>
      <c r="BI134" s="199" t="s">
        <v>10266</v>
      </c>
      <c r="BJ134" s="199" t="s">
        <v>10266</v>
      </c>
      <c r="BK134" s="199" t="s">
        <v>10246</v>
      </c>
    </row>
    <row r="135" s="192" customFormat="1" customHeight="1" spans="1:63">
      <c r="A135" s="199" t="s">
        <v>2187</v>
      </c>
      <c r="B135" s="199" t="s">
        <v>2025</v>
      </c>
      <c r="C135" s="199" t="s">
        <v>115</v>
      </c>
      <c r="D135" s="199">
        <v>5</v>
      </c>
      <c r="E135" s="199">
        <v>9</v>
      </c>
      <c r="F135" s="199" t="s">
        <v>11062</v>
      </c>
      <c r="G135" s="199">
        <v>0</v>
      </c>
      <c r="H135" s="199" t="s">
        <v>10243</v>
      </c>
      <c r="I135" s="199">
        <v>0</v>
      </c>
      <c r="J135" s="199" t="s">
        <v>10243</v>
      </c>
      <c r="K135" s="199">
        <v>0</v>
      </c>
      <c r="L135" s="199">
        <v>0</v>
      </c>
      <c r="M135" s="199" t="s">
        <v>10243</v>
      </c>
      <c r="N135" s="199">
        <v>0</v>
      </c>
      <c r="O135" s="199">
        <v>0</v>
      </c>
      <c r="P135" s="199">
        <v>0</v>
      </c>
      <c r="Q135" s="199"/>
      <c r="R135" s="199"/>
      <c r="S135" s="199"/>
      <c r="T135" s="199"/>
      <c r="U135" s="199"/>
      <c r="V135" s="199">
        <v>24</v>
      </c>
      <c r="W135" s="199"/>
      <c r="X135" s="199">
        <v>8</v>
      </c>
      <c r="Y135" s="199">
        <v>80</v>
      </c>
      <c r="Z135" s="199">
        <v>32</v>
      </c>
      <c r="AA135" s="199"/>
      <c r="AB135" s="199"/>
      <c r="AC135" s="199"/>
      <c r="AD135" s="199" t="s">
        <v>10243</v>
      </c>
      <c r="AE135" s="199" t="s">
        <v>10243</v>
      </c>
      <c r="AF135" s="199" t="s">
        <v>10243</v>
      </c>
      <c r="AG135" s="199" t="s">
        <v>10266</v>
      </c>
      <c r="AH135" s="199" t="s">
        <v>10266</v>
      </c>
      <c r="AI135" s="199" t="s">
        <v>10246</v>
      </c>
      <c r="AJ135" s="199" t="s">
        <v>10246</v>
      </c>
      <c r="AK135" s="199" t="s">
        <v>10266</v>
      </c>
      <c r="AL135" s="199" t="s">
        <v>10266</v>
      </c>
      <c r="AM135" s="199" t="s">
        <v>10266</v>
      </c>
      <c r="AN135" s="202" t="s">
        <v>11063</v>
      </c>
      <c r="AO135" s="202" t="s">
        <v>11064</v>
      </c>
      <c r="AP135" s="199" t="s">
        <v>10246</v>
      </c>
      <c r="AQ135" s="199" t="s">
        <v>10246</v>
      </c>
      <c r="AR135" s="202" t="s">
        <v>11065</v>
      </c>
      <c r="AS135" s="202" t="s">
        <v>11066</v>
      </c>
      <c r="AT135" s="202" t="s">
        <v>11066</v>
      </c>
      <c r="AU135" s="202" t="s">
        <v>11066</v>
      </c>
      <c r="AV135" s="202" t="s">
        <v>11066</v>
      </c>
      <c r="AW135" s="199" t="s">
        <v>10246</v>
      </c>
      <c r="AX135" s="199" t="s">
        <v>10246</v>
      </c>
      <c r="AY135" s="202" t="s">
        <v>11067</v>
      </c>
      <c r="AZ135" s="202" t="s">
        <v>11067</v>
      </c>
      <c r="BA135" s="202" t="s">
        <v>11067</v>
      </c>
      <c r="BB135" s="202" t="s">
        <v>11067</v>
      </c>
      <c r="BC135" s="202" t="s">
        <v>11067</v>
      </c>
      <c r="BD135" s="199" t="s">
        <v>10246</v>
      </c>
      <c r="BE135" s="199" t="s">
        <v>10246</v>
      </c>
      <c r="BF135" s="202" t="s">
        <v>11068</v>
      </c>
      <c r="BG135" s="202" t="s">
        <v>11068</v>
      </c>
      <c r="BH135" s="202" t="s">
        <v>11068</v>
      </c>
      <c r="BI135" s="202" t="s">
        <v>11068</v>
      </c>
      <c r="BJ135" s="202" t="s">
        <v>11068</v>
      </c>
      <c r="BK135" s="199" t="s">
        <v>10246</v>
      </c>
    </row>
    <row r="136" s="192" customFormat="1" customHeight="1" spans="1:63">
      <c r="A136" s="199" t="s">
        <v>2171</v>
      </c>
      <c r="B136" s="199" t="s">
        <v>2025</v>
      </c>
      <c r="C136" s="199" t="s">
        <v>115</v>
      </c>
      <c r="D136" s="199">
        <v>15</v>
      </c>
      <c r="E136" s="199">
        <v>5</v>
      </c>
      <c r="F136" s="199" t="s">
        <v>11069</v>
      </c>
      <c r="G136" s="199">
        <v>2</v>
      </c>
      <c r="H136" s="199" t="s">
        <v>11070</v>
      </c>
      <c r="I136" s="199">
        <v>0</v>
      </c>
      <c r="J136" s="199" t="s">
        <v>10243</v>
      </c>
      <c r="K136" s="199">
        <v>0</v>
      </c>
      <c r="L136" s="199">
        <v>0</v>
      </c>
      <c r="M136" s="199" t="s">
        <v>10243</v>
      </c>
      <c r="N136" s="199">
        <v>0</v>
      </c>
      <c r="O136" s="199">
        <v>0</v>
      </c>
      <c r="P136" s="199">
        <v>0</v>
      </c>
      <c r="Q136" s="199"/>
      <c r="R136" s="199"/>
      <c r="S136" s="199">
        <v>19</v>
      </c>
      <c r="T136" s="199"/>
      <c r="U136" s="199"/>
      <c r="V136" s="199"/>
      <c r="W136" s="199"/>
      <c r="X136" s="199"/>
      <c r="Y136" s="199"/>
      <c r="Z136" s="199"/>
      <c r="AA136" s="199"/>
      <c r="AB136" s="199"/>
      <c r="AC136" s="199"/>
      <c r="AD136" s="199" t="s">
        <v>10243</v>
      </c>
      <c r="AE136" s="199" t="s">
        <v>10243</v>
      </c>
      <c r="AF136" s="199" t="s">
        <v>10243</v>
      </c>
      <c r="AG136" s="199"/>
      <c r="AH136" s="199"/>
      <c r="AI136" s="199"/>
      <c r="AJ136" s="199"/>
      <c r="AK136" s="199"/>
      <c r="AL136" s="199"/>
      <c r="AM136" s="199"/>
      <c r="AN136" s="199"/>
      <c r="AO136" s="199"/>
      <c r="AP136" s="199"/>
      <c r="AQ136" s="199"/>
      <c r="AR136" s="203" t="s">
        <v>11071</v>
      </c>
      <c r="AS136" s="199" t="s">
        <v>10266</v>
      </c>
      <c r="AT136" s="202" t="s">
        <v>11072</v>
      </c>
      <c r="AU136" s="202" t="s">
        <v>11073</v>
      </c>
      <c r="AV136" s="199" t="s">
        <v>10266</v>
      </c>
      <c r="AW136" s="199" t="s">
        <v>10246</v>
      </c>
      <c r="AX136" s="199" t="s">
        <v>10246</v>
      </c>
      <c r="AY136" s="199" t="s">
        <v>10266</v>
      </c>
      <c r="AZ136" s="199" t="s">
        <v>10266</v>
      </c>
      <c r="BA136" s="199" t="s">
        <v>10266</v>
      </c>
      <c r="BB136" s="199" t="s">
        <v>10266</v>
      </c>
      <c r="BC136" s="203" t="s">
        <v>11074</v>
      </c>
      <c r="BD136" s="199" t="s">
        <v>10246</v>
      </c>
      <c r="BE136" s="199" t="s">
        <v>10246</v>
      </c>
      <c r="BF136" s="199" t="s">
        <v>10266</v>
      </c>
      <c r="BG136" s="199" t="s">
        <v>10266</v>
      </c>
      <c r="BH136" s="199" t="s">
        <v>10266</v>
      </c>
      <c r="BI136" s="199" t="s">
        <v>10266</v>
      </c>
      <c r="BJ136" s="199" t="s">
        <v>10266</v>
      </c>
      <c r="BK136" s="199" t="s">
        <v>10246</v>
      </c>
    </row>
    <row r="137" s="192" customFormat="1" customHeight="1" spans="1:63">
      <c r="A137" s="199" t="s">
        <v>2155</v>
      </c>
      <c r="B137" s="199" t="s">
        <v>2025</v>
      </c>
      <c r="C137" s="199" t="s">
        <v>1966</v>
      </c>
      <c r="D137" s="199">
        <v>18</v>
      </c>
      <c r="E137" s="199">
        <v>9</v>
      </c>
      <c r="F137" s="199" t="s">
        <v>11075</v>
      </c>
      <c r="G137" s="199">
        <v>17</v>
      </c>
      <c r="H137" s="199" t="s">
        <v>11076</v>
      </c>
      <c r="I137" s="199">
        <v>0</v>
      </c>
      <c r="J137" s="199" t="s">
        <v>10243</v>
      </c>
      <c r="K137" s="199">
        <v>0</v>
      </c>
      <c r="L137" s="199">
        <v>0</v>
      </c>
      <c r="M137" s="199" t="s">
        <v>10243</v>
      </c>
      <c r="N137" s="199">
        <v>1</v>
      </c>
      <c r="O137" s="199">
        <v>1</v>
      </c>
      <c r="P137" s="199">
        <v>0</v>
      </c>
      <c r="Q137" s="199"/>
      <c r="R137" s="199"/>
      <c r="S137" s="199">
        <v>0</v>
      </c>
      <c r="T137" s="199">
        <v>32</v>
      </c>
      <c r="U137" s="199"/>
      <c r="V137" s="199"/>
      <c r="W137" s="199"/>
      <c r="X137" s="199"/>
      <c r="Y137" s="199"/>
      <c r="Z137" s="199"/>
      <c r="AA137" s="199"/>
      <c r="AB137" s="199"/>
      <c r="AC137" s="199"/>
      <c r="AD137" s="199" t="s">
        <v>10243</v>
      </c>
      <c r="AE137" s="199" t="s">
        <v>10243</v>
      </c>
      <c r="AF137" s="199" t="s">
        <v>10243</v>
      </c>
      <c r="AG137" s="203" t="s">
        <v>10253</v>
      </c>
      <c r="AH137" s="202" t="s">
        <v>11077</v>
      </c>
      <c r="AI137" s="199" t="s">
        <v>10246</v>
      </c>
      <c r="AJ137" s="199" t="s">
        <v>10246</v>
      </c>
      <c r="AK137" s="203" t="s">
        <v>10251</v>
      </c>
      <c r="AL137" s="203" t="s">
        <v>11042</v>
      </c>
      <c r="AM137" s="203" t="s">
        <v>10325</v>
      </c>
      <c r="AN137" s="203" t="s">
        <v>10262</v>
      </c>
      <c r="AO137" s="203" t="s">
        <v>10402</v>
      </c>
      <c r="AP137" s="199" t="s">
        <v>10246</v>
      </c>
      <c r="AQ137" s="199" t="s">
        <v>10246</v>
      </c>
      <c r="AR137" s="203" t="s">
        <v>11042</v>
      </c>
      <c r="AS137" s="203" t="s">
        <v>10325</v>
      </c>
      <c r="AT137" s="203" t="s">
        <v>10812</v>
      </c>
      <c r="AU137" s="202" t="s">
        <v>11024</v>
      </c>
      <c r="AV137" s="203" t="s">
        <v>10325</v>
      </c>
      <c r="AW137" s="199" t="s">
        <v>10246</v>
      </c>
      <c r="AX137" s="199" t="s">
        <v>10246</v>
      </c>
      <c r="AY137" s="203" t="s">
        <v>10325</v>
      </c>
      <c r="AZ137" s="203" t="s">
        <v>11042</v>
      </c>
      <c r="BA137" s="203" t="s">
        <v>10812</v>
      </c>
      <c r="BB137" s="203" t="s">
        <v>10251</v>
      </c>
      <c r="BC137" s="203" t="s">
        <v>11042</v>
      </c>
      <c r="BD137" s="199" t="s">
        <v>10246</v>
      </c>
      <c r="BE137" s="199" t="s">
        <v>10246</v>
      </c>
      <c r="BF137" s="203" t="s">
        <v>10812</v>
      </c>
      <c r="BG137" s="202" t="s">
        <v>11078</v>
      </c>
      <c r="BH137" s="202" t="s">
        <v>11078</v>
      </c>
      <c r="BI137" s="202" t="s">
        <v>11078</v>
      </c>
      <c r="BJ137" s="202" t="s">
        <v>11078</v>
      </c>
      <c r="BK137" s="199" t="s">
        <v>10246</v>
      </c>
    </row>
    <row r="138" s="192" customFormat="1" customHeight="1" spans="1:63">
      <c r="A138" s="199" t="s">
        <v>2149</v>
      </c>
      <c r="B138" s="199" t="s">
        <v>2025</v>
      </c>
      <c r="C138" s="199" t="s">
        <v>115</v>
      </c>
      <c r="D138" s="199">
        <v>5</v>
      </c>
      <c r="E138" s="199">
        <v>1</v>
      </c>
      <c r="F138" s="199" t="s">
        <v>11079</v>
      </c>
      <c r="G138" s="199">
        <v>1</v>
      </c>
      <c r="H138" s="199" t="s">
        <v>11080</v>
      </c>
      <c r="I138" s="199">
        <v>0</v>
      </c>
      <c r="J138" s="199" t="s">
        <v>10243</v>
      </c>
      <c r="K138" s="199">
        <v>0</v>
      </c>
      <c r="L138" s="199">
        <v>0</v>
      </c>
      <c r="M138" s="199" t="s">
        <v>10243</v>
      </c>
      <c r="N138" s="199">
        <v>0</v>
      </c>
      <c r="O138" s="199">
        <v>0</v>
      </c>
      <c r="P138" s="199">
        <v>0</v>
      </c>
      <c r="Q138" s="199"/>
      <c r="R138" s="199"/>
      <c r="S138" s="199"/>
      <c r="T138" s="199"/>
      <c r="U138" s="199"/>
      <c r="V138" s="199"/>
      <c r="W138" s="199"/>
      <c r="X138" s="199"/>
      <c r="Y138" s="199"/>
      <c r="Z138" s="199"/>
      <c r="AA138" s="199"/>
      <c r="AB138" s="199"/>
      <c r="AC138" s="199"/>
      <c r="AD138" s="199" t="s">
        <v>10243</v>
      </c>
      <c r="AE138" s="199" t="s">
        <v>10243</v>
      </c>
      <c r="AF138" s="199" t="s">
        <v>10243</v>
      </c>
      <c r="AG138" s="199"/>
      <c r="AH138" s="199"/>
      <c r="AI138" s="199"/>
      <c r="AJ138" s="199"/>
      <c r="AK138" s="199"/>
      <c r="AL138" s="199"/>
      <c r="AM138" s="199"/>
      <c r="AN138" s="199"/>
      <c r="AO138" s="199"/>
      <c r="AP138" s="199"/>
      <c r="AQ138" s="199"/>
      <c r="AR138" s="199"/>
      <c r="AS138" s="199"/>
      <c r="AT138" s="199"/>
      <c r="AU138" s="199"/>
      <c r="AV138" s="199"/>
      <c r="AW138" s="199"/>
      <c r="AX138" s="199"/>
      <c r="AY138" s="199"/>
      <c r="AZ138" s="199"/>
      <c r="BA138" s="199"/>
      <c r="BB138" s="199"/>
      <c r="BC138" s="199"/>
      <c r="BD138" s="199"/>
      <c r="BE138" s="199"/>
      <c r="BF138" s="203" t="s">
        <v>11081</v>
      </c>
      <c r="BG138" s="199" t="s">
        <v>10266</v>
      </c>
      <c r="BH138" s="199" t="s">
        <v>10266</v>
      </c>
      <c r="BI138" s="199" t="s">
        <v>10266</v>
      </c>
      <c r="BJ138" s="199" t="s">
        <v>10266</v>
      </c>
      <c r="BK138" s="199" t="s">
        <v>10246</v>
      </c>
    </row>
    <row r="139" s="192" customFormat="1" customHeight="1" spans="1:63">
      <c r="A139" s="199" t="s">
        <v>2149</v>
      </c>
      <c r="B139" s="199" t="s">
        <v>2025</v>
      </c>
      <c r="C139" s="199" t="s">
        <v>115</v>
      </c>
      <c r="D139" s="199">
        <v>0</v>
      </c>
      <c r="E139" s="199">
        <v>0</v>
      </c>
      <c r="F139" s="199" t="s">
        <v>10243</v>
      </c>
      <c r="G139" s="199">
        <v>0</v>
      </c>
      <c r="H139" s="199" t="s">
        <v>10243</v>
      </c>
      <c r="I139" s="199">
        <v>0</v>
      </c>
      <c r="J139" s="199" t="s">
        <v>10243</v>
      </c>
      <c r="K139" s="199">
        <v>0</v>
      </c>
      <c r="L139" s="199">
        <v>0</v>
      </c>
      <c r="M139" s="199" t="s">
        <v>10243</v>
      </c>
      <c r="N139" s="199">
        <v>0</v>
      </c>
      <c r="O139" s="199">
        <v>0</v>
      </c>
      <c r="P139" s="199">
        <v>1</v>
      </c>
      <c r="Q139" s="199"/>
      <c r="R139" s="199"/>
      <c r="S139" s="199"/>
      <c r="T139" s="199"/>
      <c r="U139" s="199"/>
      <c r="V139" s="199"/>
      <c r="W139" s="199"/>
      <c r="X139" s="199"/>
      <c r="Y139" s="199"/>
      <c r="Z139" s="199"/>
      <c r="AA139" s="199"/>
      <c r="AB139" s="199"/>
      <c r="AC139" s="199"/>
      <c r="AD139" s="199" t="s">
        <v>10243</v>
      </c>
      <c r="AE139" s="199" t="s">
        <v>10243</v>
      </c>
      <c r="AF139" s="199" t="s">
        <v>10243</v>
      </c>
      <c r="AG139" s="199"/>
      <c r="AH139" s="199"/>
      <c r="AI139" s="199"/>
      <c r="AJ139" s="199"/>
      <c r="AK139" s="199"/>
      <c r="AL139" s="199"/>
      <c r="AM139" s="199"/>
      <c r="AN139" s="199"/>
      <c r="AO139" s="199"/>
      <c r="AP139" s="199"/>
      <c r="AQ139" s="199"/>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row>
    <row r="140" s="192" customFormat="1" customHeight="1" spans="1:63">
      <c r="A140" s="199" t="s">
        <v>2147</v>
      </c>
      <c r="B140" s="199" t="s">
        <v>2025</v>
      </c>
      <c r="C140" s="199" t="s">
        <v>115</v>
      </c>
      <c r="D140" s="199">
        <v>1</v>
      </c>
      <c r="E140" s="199">
        <v>1</v>
      </c>
      <c r="F140" s="199" t="s">
        <v>11082</v>
      </c>
      <c r="G140" s="199">
        <v>1</v>
      </c>
      <c r="H140" s="199" t="s">
        <v>11083</v>
      </c>
      <c r="I140" s="199">
        <v>0</v>
      </c>
      <c r="J140" s="199" t="s">
        <v>10243</v>
      </c>
      <c r="K140" s="199">
        <v>0</v>
      </c>
      <c r="L140" s="199">
        <v>0</v>
      </c>
      <c r="M140" s="199" t="s">
        <v>10243</v>
      </c>
      <c r="N140" s="199">
        <v>0</v>
      </c>
      <c r="O140" s="199">
        <v>0</v>
      </c>
      <c r="P140" s="199">
        <v>0</v>
      </c>
      <c r="Q140" s="199"/>
      <c r="R140" s="199"/>
      <c r="S140" s="199"/>
      <c r="T140" s="199"/>
      <c r="U140" s="199"/>
      <c r="V140" s="199"/>
      <c r="W140" s="199"/>
      <c r="X140" s="199"/>
      <c r="Y140" s="199"/>
      <c r="Z140" s="199"/>
      <c r="AA140" s="199"/>
      <c r="AB140" s="199"/>
      <c r="AC140" s="199"/>
      <c r="AD140" s="199" t="s">
        <v>10243</v>
      </c>
      <c r="AE140" s="199" t="s">
        <v>10243</v>
      </c>
      <c r="AF140" s="199" t="s">
        <v>10243</v>
      </c>
      <c r="AG140" s="199"/>
      <c r="AH140" s="199"/>
      <c r="AI140" s="199"/>
      <c r="AJ140" s="199"/>
      <c r="AK140" s="199"/>
      <c r="AL140" s="199"/>
      <c r="AM140" s="199"/>
      <c r="AN140" s="199"/>
      <c r="AO140" s="199"/>
      <c r="AP140" s="199"/>
      <c r="AQ140" s="199"/>
      <c r="AR140" s="199"/>
      <c r="AS140" s="199"/>
      <c r="AT140" s="199"/>
      <c r="AU140" s="199"/>
      <c r="AV140" s="199"/>
      <c r="AW140" s="199"/>
      <c r="AX140" s="199"/>
      <c r="AY140" s="199"/>
      <c r="AZ140" s="199"/>
      <c r="BA140" s="199"/>
      <c r="BB140" s="199"/>
      <c r="BC140" s="199"/>
      <c r="BD140" s="199"/>
      <c r="BE140" s="199"/>
      <c r="BF140" s="199"/>
      <c r="BG140" s="199"/>
      <c r="BH140" s="199"/>
      <c r="BI140" s="199"/>
      <c r="BJ140" s="203" t="s">
        <v>11084</v>
      </c>
      <c r="BK140" s="199" t="s">
        <v>10246</v>
      </c>
    </row>
    <row r="141" s="192" customFormat="1" customHeight="1" spans="1:63">
      <c r="A141" s="199" t="s">
        <v>2131</v>
      </c>
      <c r="B141" s="199" t="s">
        <v>2025</v>
      </c>
      <c r="C141" s="199" t="s">
        <v>2132</v>
      </c>
      <c r="D141" s="199">
        <v>22</v>
      </c>
      <c r="E141" s="199">
        <v>9</v>
      </c>
      <c r="F141" s="199" t="s">
        <v>11085</v>
      </c>
      <c r="G141" s="199">
        <v>1</v>
      </c>
      <c r="H141" s="199" t="s">
        <v>10280</v>
      </c>
      <c r="I141" s="199">
        <v>0</v>
      </c>
      <c r="J141" s="199" t="s">
        <v>10243</v>
      </c>
      <c r="K141" s="199">
        <v>0</v>
      </c>
      <c r="L141" s="199">
        <v>0</v>
      </c>
      <c r="M141" s="199" t="s">
        <v>10243</v>
      </c>
      <c r="N141" s="199">
        <v>2</v>
      </c>
      <c r="O141" s="199">
        <v>0</v>
      </c>
      <c r="P141" s="199">
        <v>0</v>
      </c>
      <c r="Q141" s="199"/>
      <c r="R141" s="199"/>
      <c r="S141" s="199"/>
      <c r="T141" s="199"/>
      <c r="U141" s="199"/>
      <c r="V141" s="199"/>
      <c r="W141" s="199"/>
      <c r="X141" s="199"/>
      <c r="Y141" s="199"/>
      <c r="Z141" s="199"/>
      <c r="AA141" s="199"/>
      <c r="AB141" s="199"/>
      <c r="AC141" s="199"/>
      <c r="AD141" s="199" t="s">
        <v>10243</v>
      </c>
      <c r="AE141" s="199" t="s">
        <v>10243</v>
      </c>
      <c r="AF141" s="199" t="s">
        <v>10243</v>
      </c>
      <c r="AG141" s="199" t="s">
        <v>10266</v>
      </c>
      <c r="AH141" s="199" t="s">
        <v>10266</v>
      </c>
      <c r="AI141" s="199" t="s">
        <v>10246</v>
      </c>
      <c r="AJ141" s="199" t="s">
        <v>10246</v>
      </c>
      <c r="AK141" s="199" t="s">
        <v>10266</v>
      </c>
      <c r="AL141" s="199" t="s">
        <v>10266</v>
      </c>
      <c r="AM141" s="204" t="s">
        <v>10255</v>
      </c>
      <c r="AN141" s="199" t="s">
        <v>10266</v>
      </c>
      <c r="AO141" s="199" t="s">
        <v>10266</v>
      </c>
      <c r="AP141" s="199" t="s">
        <v>10246</v>
      </c>
      <c r="AQ141" s="199" t="s">
        <v>10246</v>
      </c>
      <c r="AR141" s="199" t="s">
        <v>10266</v>
      </c>
      <c r="AS141" s="199" t="s">
        <v>10266</v>
      </c>
      <c r="AT141" s="204" t="s">
        <v>10255</v>
      </c>
      <c r="AU141" s="199" t="s">
        <v>10266</v>
      </c>
      <c r="AV141" s="199" t="s">
        <v>10266</v>
      </c>
      <c r="AW141" s="199" t="s">
        <v>10246</v>
      </c>
      <c r="AX141" s="199" t="s">
        <v>10246</v>
      </c>
      <c r="AY141" s="199" t="s">
        <v>10266</v>
      </c>
      <c r="AZ141" s="199" t="s">
        <v>10266</v>
      </c>
      <c r="BA141" s="199" t="s">
        <v>10266</v>
      </c>
      <c r="BB141" s="203" t="s">
        <v>10282</v>
      </c>
      <c r="BC141" s="199" t="s">
        <v>10266</v>
      </c>
      <c r="BD141" s="199" t="s">
        <v>10246</v>
      </c>
      <c r="BE141" s="199" t="s">
        <v>10246</v>
      </c>
      <c r="BF141" s="199" t="s">
        <v>10266</v>
      </c>
      <c r="BG141" s="199" t="s">
        <v>10266</v>
      </c>
      <c r="BH141" s="199" t="s">
        <v>10266</v>
      </c>
      <c r="BI141" s="199" t="s">
        <v>10266</v>
      </c>
      <c r="BJ141" s="199" t="s">
        <v>10266</v>
      </c>
      <c r="BK141" s="199" t="s">
        <v>10246</v>
      </c>
    </row>
    <row r="142" s="192" customFormat="1" customHeight="1" spans="1:63">
      <c r="A142" s="199" t="s">
        <v>2111</v>
      </c>
      <c r="B142" s="199" t="s">
        <v>2025</v>
      </c>
      <c r="C142" s="199" t="s">
        <v>115</v>
      </c>
      <c r="D142" s="199">
        <v>21</v>
      </c>
      <c r="E142" s="199">
        <v>9</v>
      </c>
      <c r="F142" s="199" t="s">
        <v>11086</v>
      </c>
      <c r="G142" s="199">
        <v>0</v>
      </c>
      <c r="H142" s="199" t="s">
        <v>10243</v>
      </c>
      <c r="I142" s="199">
        <v>0</v>
      </c>
      <c r="J142" s="199" t="s">
        <v>10243</v>
      </c>
      <c r="K142" s="199">
        <v>0</v>
      </c>
      <c r="L142" s="199">
        <v>0</v>
      </c>
      <c r="M142" s="199" t="s">
        <v>10243</v>
      </c>
      <c r="N142" s="199">
        <v>3</v>
      </c>
      <c r="O142" s="199">
        <v>0</v>
      </c>
      <c r="P142" s="199">
        <v>0</v>
      </c>
      <c r="Q142" s="199"/>
      <c r="R142" s="199"/>
      <c r="S142" s="199">
        <v>0</v>
      </c>
      <c r="T142" s="199"/>
      <c r="U142" s="199"/>
      <c r="V142" s="199"/>
      <c r="W142" s="199"/>
      <c r="X142" s="199"/>
      <c r="Y142" s="199"/>
      <c r="Z142" s="199">
        <v>8</v>
      </c>
      <c r="AA142" s="199"/>
      <c r="AB142" s="199"/>
      <c r="AC142" s="199"/>
      <c r="AD142" s="199" t="s">
        <v>10243</v>
      </c>
      <c r="AE142" s="199" t="s">
        <v>10243</v>
      </c>
      <c r="AF142" s="199" t="s">
        <v>10243</v>
      </c>
      <c r="AG142" s="199" t="s">
        <v>10266</v>
      </c>
      <c r="AH142" s="199" t="s">
        <v>10266</v>
      </c>
      <c r="AI142" s="199" t="s">
        <v>10246</v>
      </c>
      <c r="AJ142" s="199" t="s">
        <v>10246</v>
      </c>
      <c r="AK142" s="199" t="s">
        <v>10266</v>
      </c>
      <c r="AL142" s="199" t="s">
        <v>10266</v>
      </c>
      <c r="AM142" s="199" t="s">
        <v>10266</v>
      </c>
      <c r="AN142" s="202" t="s">
        <v>11087</v>
      </c>
      <c r="AO142" s="199" t="s">
        <v>10266</v>
      </c>
      <c r="AP142" s="199" t="s">
        <v>10246</v>
      </c>
      <c r="AQ142" s="199" t="s">
        <v>10246</v>
      </c>
      <c r="AR142" s="199" t="s">
        <v>10266</v>
      </c>
      <c r="AS142" s="199" t="s">
        <v>10266</v>
      </c>
      <c r="AT142" s="199" t="s">
        <v>10266</v>
      </c>
      <c r="AU142" s="199" t="s">
        <v>10266</v>
      </c>
      <c r="AV142" s="199" t="s">
        <v>10266</v>
      </c>
      <c r="AW142" s="199" t="s">
        <v>10246</v>
      </c>
      <c r="AX142" s="199" t="s">
        <v>10246</v>
      </c>
      <c r="AY142" s="199" t="s">
        <v>10266</v>
      </c>
      <c r="AZ142" s="199" t="s">
        <v>10266</v>
      </c>
      <c r="BA142" s="199" t="s">
        <v>10266</v>
      </c>
      <c r="BB142" s="199" t="s">
        <v>10266</v>
      </c>
      <c r="BC142" s="202" t="s">
        <v>11088</v>
      </c>
      <c r="BD142" s="199" t="s">
        <v>10246</v>
      </c>
      <c r="BE142" s="199" t="s">
        <v>10246</v>
      </c>
      <c r="BF142" s="199" t="s">
        <v>10266</v>
      </c>
      <c r="BG142" s="199" t="s">
        <v>10266</v>
      </c>
      <c r="BH142" s="199" t="s">
        <v>10266</v>
      </c>
      <c r="BI142" s="202" t="s">
        <v>11089</v>
      </c>
      <c r="BJ142" s="199" t="s">
        <v>10266</v>
      </c>
      <c r="BK142" s="199" t="s">
        <v>10246</v>
      </c>
    </row>
    <row r="143" s="192" customFormat="1" customHeight="1" spans="1:63">
      <c r="A143" s="199" t="s">
        <v>2088</v>
      </c>
      <c r="B143" s="199" t="s">
        <v>2025</v>
      </c>
      <c r="C143" s="199" t="s">
        <v>2089</v>
      </c>
      <c r="D143" s="199">
        <v>22</v>
      </c>
      <c r="E143" s="199">
        <v>9</v>
      </c>
      <c r="F143" s="199" t="s">
        <v>11090</v>
      </c>
      <c r="G143" s="199">
        <v>22</v>
      </c>
      <c r="H143" s="199" t="s">
        <v>11091</v>
      </c>
      <c r="I143" s="199">
        <v>0</v>
      </c>
      <c r="J143" s="199" t="s">
        <v>10243</v>
      </c>
      <c r="K143" s="199">
        <v>0</v>
      </c>
      <c r="L143" s="199">
        <v>2</v>
      </c>
      <c r="M143" s="199" t="s">
        <v>11092</v>
      </c>
      <c r="N143" s="199">
        <v>0</v>
      </c>
      <c r="O143" s="199">
        <v>0</v>
      </c>
      <c r="P143" s="199">
        <v>0</v>
      </c>
      <c r="Q143" s="199"/>
      <c r="R143" s="199"/>
      <c r="S143" s="199"/>
      <c r="T143" s="199"/>
      <c r="U143" s="199"/>
      <c r="V143" s="199"/>
      <c r="W143" s="199"/>
      <c r="X143" s="199"/>
      <c r="Y143" s="199"/>
      <c r="Z143" s="199"/>
      <c r="AA143" s="199"/>
      <c r="AB143" s="199"/>
      <c r="AC143" s="199"/>
      <c r="AD143" s="199" t="s">
        <v>10243</v>
      </c>
      <c r="AE143" s="199" t="s">
        <v>10243</v>
      </c>
      <c r="AF143" s="199" t="s">
        <v>10243</v>
      </c>
      <c r="AG143" s="203" t="s">
        <v>11093</v>
      </c>
      <c r="AH143" s="203" t="s">
        <v>10328</v>
      </c>
      <c r="AI143" s="199" t="s">
        <v>10246</v>
      </c>
      <c r="AJ143" s="199" t="s">
        <v>10246</v>
      </c>
      <c r="AK143" s="203" t="s">
        <v>10261</v>
      </c>
      <c r="AL143" s="203" t="s">
        <v>10374</v>
      </c>
      <c r="AM143" s="203" t="s">
        <v>10376</v>
      </c>
      <c r="AN143" s="203" t="s">
        <v>10402</v>
      </c>
      <c r="AO143" s="203" t="s">
        <v>10282</v>
      </c>
      <c r="AP143" s="199" t="s">
        <v>10246</v>
      </c>
      <c r="AQ143" s="199" t="s">
        <v>10246</v>
      </c>
      <c r="AR143" s="203" t="s">
        <v>10260</v>
      </c>
      <c r="AS143" s="203" t="s">
        <v>10263</v>
      </c>
      <c r="AT143" s="203" t="s">
        <v>10263</v>
      </c>
      <c r="AU143" s="203" t="s">
        <v>10325</v>
      </c>
      <c r="AV143" s="203" t="s">
        <v>10374</v>
      </c>
      <c r="AW143" s="199" t="s">
        <v>10246</v>
      </c>
      <c r="AX143" s="199" t="s">
        <v>10246</v>
      </c>
      <c r="AY143" s="203" t="s">
        <v>10257</v>
      </c>
      <c r="AZ143" s="203" t="s">
        <v>11094</v>
      </c>
      <c r="BA143" s="203" t="s">
        <v>10262</v>
      </c>
      <c r="BB143" s="203" t="s">
        <v>11095</v>
      </c>
      <c r="BC143" s="203" t="s">
        <v>11096</v>
      </c>
      <c r="BD143" s="199" t="s">
        <v>10246</v>
      </c>
      <c r="BE143" s="199" t="s">
        <v>10246</v>
      </c>
      <c r="BF143" s="203" t="s">
        <v>11074</v>
      </c>
      <c r="BG143" s="203" t="s">
        <v>11095</v>
      </c>
      <c r="BH143" s="203" t="s">
        <v>10263</v>
      </c>
      <c r="BI143" s="203" t="s">
        <v>11097</v>
      </c>
      <c r="BJ143" s="203" t="s">
        <v>11095</v>
      </c>
      <c r="BK143" s="199" t="s">
        <v>10246</v>
      </c>
    </row>
    <row r="144" s="192" customFormat="1" customHeight="1" spans="1:63">
      <c r="A144" s="199" t="s">
        <v>2066</v>
      </c>
      <c r="B144" s="199" t="s">
        <v>2025</v>
      </c>
      <c r="C144" s="199" t="s">
        <v>2067</v>
      </c>
      <c r="D144" s="199">
        <v>20</v>
      </c>
      <c r="E144" s="199">
        <v>9</v>
      </c>
      <c r="F144" s="199" t="s">
        <v>11098</v>
      </c>
      <c r="G144" s="199">
        <v>19</v>
      </c>
      <c r="H144" s="199" t="s">
        <v>11099</v>
      </c>
      <c r="I144" s="199">
        <v>0</v>
      </c>
      <c r="J144" s="199" t="s">
        <v>10243</v>
      </c>
      <c r="K144" s="199">
        <v>0</v>
      </c>
      <c r="L144" s="199">
        <v>0</v>
      </c>
      <c r="M144" s="199" t="s">
        <v>10243</v>
      </c>
      <c r="N144" s="199">
        <v>0</v>
      </c>
      <c r="O144" s="199">
        <v>0</v>
      </c>
      <c r="P144" s="199">
        <v>0</v>
      </c>
      <c r="Q144" s="199"/>
      <c r="R144" s="199"/>
      <c r="S144" s="199">
        <v>50.6</v>
      </c>
      <c r="T144" s="199"/>
      <c r="U144" s="199"/>
      <c r="V144" s="199"/>
      <c r="W144" s="199"/>
      <c r="X144" s="199">
        <v>16</v>
      </c>
      <c r="Y144" s="199"/>
      <c r="Z144" s="199"/>
      <c r="AA144" s="199"/>
      <c r="AB144" s="199"/>
      <c r="AC144" s="199"/>
      <c r="AD144" s="199" t="s">
        <v>10243</v>
      </c>
      <c r="AE144" s="199" t="s">
        <v>10243</v>
      </c>
      <c r="AF144" s="199" t="s">
        <v>10243</v>
      </c>
      <c r="AG144" s="203" t="s">
        <v>10253</v>
      </c>
      <c r="AH144" s="202" t="s">
        <v>11100</v>
      </c>
      <c r="AI144" s="199" t="s">
        <v>10246</v>
      </c>
      <c r="AJ144" s="199" t="s">
        <v>10246</v>
      </c>
      <c r="AK144" s="203" t="s">
        <v>10251</v>
      </c>
      <c r="AL144" s="202" t="s">
        <v>11101</v>
      </c>
      <c r="AM144" s="203" t="s">
        <v>11042</v>
      </c>
      <c r="AN144" s="203" t="s">
        <v>10325</v>
      </c>
      <c r="AO144" s="203" t="s">
        <v>10812</v>
      </c>
      <c r="AP144" s="199" t="s">
        <v>10246</v>
      </c>
      <c r="AQ144" s="199" t="s">
        <v>10246</v>
      </c>
      <c r="AR144" s="203" t="s">
        <v>11042</v>
      </c>
      <c r="AS144" s="203" t="s">
        <v>11042</v>
      </c>
      <c r="AT144" s="203" t="s">
        <v>10328</v>
      </c>
      <c r="AU144" s="202" t="s">
        <v>11102</v>
      </c>
      <c r="AV144" s="203" t="s">
        <v>10325</v>
      </c>
      <c r="AW144" s="199" t="s">
        <v>10246</v>
      </c>
      <c r="AX144" s="199" t="s">
        <v>10246</v>
      </c>
      <c r="AY144" s="203" t="s">
        <v>10325</v>
      </c>
      <c r="AZ144" s="202" t="s">
        <v>11103</v>
      </c>
      <c r="BA144" s="199" t="s">
        <v>10266</v>
      </c>
      <c r="BB144" s="202" t="s">
        <v>11104</v>
      </c>
      <c r="BC144" s="202" t="s">
        <v>11105</v>
      </c>
      <c r="BD144" s="202" t="s">
        <v>11106</v>
      </c>
      <c r="BE144" s="199" t="s">
        <v>10246</v>
      </c>
      <c r="BF144" s="203" t="s">
        <v>11042</v>
      </c>
      <c r="BG144" s="203" t="s">
        <v>10812</v>
      </c>
      <c r="BH144" s="203" t="s">
        <v>11042</v>
      </c>
      <c r="BI144" s="203" t="s">
        <v>11042</v>
      </c>
      <c r="BJ144" s="202" t="s">
        <v>10814</v>
      </c>
      <c r="BK144" s="199" t="s">
        <v>10246</v>
      </c>
    </row>
    <row r="145" s="192" customFormat="1" customHeight="1" spans="1:63">
      <c r="A145" s="199" t="s">
        <v>2050</v>
      </c>
      <c r="B145" s="199" t="s">
        <v>2025</v>
      </c>
      <c r="C145" s="199" t="s">
        <v>115</v>
      </c>
      <c r="D145" s="199">
        <v>21</v>
      </c>
      <c r="E145" s="199">
        <v>9</v>
      </c>
      <c r="F145" s="199" t="s">
        <v>11107</v>
      </c>
      <c r="G145" s="199">
        <v>0</v>
      </c>
      <c r="H145" s="199" t="s">
        <v>10243</v>
      </c>
      <c r="I145" s="199">
        <v>0</v>
      </c>
      <c r="J145" s="199" t="s">
        <v>10243</v>
      </c>
      <c r="K145" s="199">
        <v>0</v>
      </c>
      <c r="L145" s="199">
        <v>0</v>
      </c>
      <c r="M145" s="199" t="s">
        <v>10243</v>
      </c>
      <c r="N145" s="199">
        <v>0</v>
      </c>
      <c r="O145" s="199">
        <v>0</v>
      </c>
      <c r="P145" s="199">
        <v>0</v>
      </c>
      <c r="Q145" s="199"/>
      <c r="R145" s="199"/>
      <c r="S145" s="199"/>
      <c r="T145" s="199">
        <v>8</v>
      </c>
      <c r="U145" s="199"/>
      <c r="V145" s="199"/>
      <c r="W145" s="199"/>
      <c r="X145" s="199"/>
      <c r="Y145" s="199"/>
      <c r="Z145" s="199"/>
      <c r="AA145" s="199"/>
      <c r="AB145" s="199"/>
      <c r="AC145" s="199"/>
      <c r="AD145" s="199" t="s">
        <v>10243</v>
      </c>
      <c r="AE145" s="199" t="s">
        <v>10243</v>
      </c>
      <c r="AF145" s="199" t="s">
        <v>10243</v>
      </c>
      <c r="AG145" s="199" t="s">
        <v>10266</v>
      </c>
      <c r="AH145" s="199" t="s">
        <v>10266</v>
      </c>
      <c r="AI145" s="199" t="s">
        <v>10246</v>
      </c>
      <c r="AJ145" s="199" t="s">
        <v>10246</v>
      </c>
      <c r="AK145" s="199" t="s">
        <v>10266</v>
      </c>
      <c r="AL145" s="199" t="s">
        <v>10266</v>
      </c>
      <c r="AM145" s="199" t="s">
        <v>10266</v>
      </c>
      <c r="AN145" s="199" t="s">
        <v>10266</v>
      </c>
      <c r="AO145" s="199" t="s">
        <v>10266</v>
      </c>
      <c r="AP145" s="199" t="s">
        <v>10246</v>
      </c>
      <c r="AQ145" s="199" t="s">
        <v>10246</v>
      </c>
      <c r="AR145" s="199" t="s">
        <v>10266</v>
      </c>
      <c r="AS145" s="199" t="s">
        <v>10266</v>
      </c>
      <c r="AT145" s="199" t="s">
        <v>10266</v>
      </c>
      <c r="AU145" s="199" t="s">
        <v>10266</v>
      </c>
      <c r="AV145" s="199" t="s">
        <v>10266</v>
      </c>
      <c r="AW145" s="199" t="s">
        <v>10246</v>
      </c>
      <c r="AX145" s="199" t="s">
        <v>10246</v>
      </c>
      <c r="AY145" s="199" t="s">
        <v>10266</v>
      </c>
      <c r="AZ145" s="199" t="s">
        <v>10266</v>
      </c>
      <c r="BA145" s="199" t="s">
        <v>10266</v>
      </c>
      <c r="BB145" s="199" t="s">
        <v>10266</v>
      </c>
      <c r="BC145" s="202" t="s">
        <v>11108</v>
      </c>
      <c r="BD145" s="199" t="s">
        <v>10246</v>
      </c>
      <c r="BE145" s="199" t="s">
        <v>10246</v>
      </c>
      <c r="BF145" s="199" t="s">
        <v>10266</v>
      </c>
      <c r="BG145" s="199" t="s">
        <v>10266</v>
      </c>
      <c r="BH145" s="199" t="s">
        <v>10266</v>
      </c>
      <c r="BI145" s="199" t="s">
        <v>10266</v>
      </c>
      <c r="BJ145" s="199" t="s">
        <v>10266</v>
      </c>
      <c r="BK145" s="199" t="s">
        <v>10246</v>
      </c>
    </row>
    <row r="146" s="192" customFormat="1" customHeight="1" spans="1:63">
      <c r="A146" s="199" t="s">
        <v>2041</v>
      </c>
      <c r="B146" s="199" t="s">
        <v>2025</v>
      </c>
      <c r="C146" s="199" t="s">
        <v>115</v>
      </c>
      <c r="D146" s="199">
        <v>9</v>
      </c>
      <c r="E146" s="199">
        <v>3</v>
      </c>
      <c r="F146" s="199" t="s">
        <v>11109</v>
      </c>
      <c r="G146" s="199">
        <v>1</v>
      </c>
      <c r="H146" s="199" t="s">
        <v>11110</v>
      </c>
      <c r="I146" s="199">
        <v>0</v>
      </c>
      <c r="J146" s="199" t="s">
        <v>10243</v>
      </c>
      <c r="K146" s="199">
        <v>0</v>
      </c>
      <c r="L146" s="199">
        <v>0</v>
      </c>
      <c r="M146" s="199" t="s">
        <v>10243</v>
      </c>
      <c r="N146" s="199">
        <v>0</v>
      </c>
      <c r="O146" s="199">
        <v>0</v>
      </c>
      <c r="P146" s="199">
        <v>0</v>
      </c>
      <c r="Q146" s="199"/>
      <c r="R146" s="199"/>
      <c r="S146" s="199"/>
      <c r="T146" s="199"/>
      <c r="U146" s="199"/>
      <c r="V146" s="199"/>
      <c r="W146" s="199"/>
      <c r="X146" s="199"/>
      <c r="Y146" s="199"/>
      <c r="Z146" s="199"/>
      <c r="AA146" s="199"/>
      <c r="AB146" s="199"/>
      <c r="AC146" s="199"/>
      <c r="AD146" s="199" t="s">
        <v>10243</v>
      </c>
      <c r="AE146" s="199" t="s">
        <v>10243</v>
      </c>
      <c r="AF146" s="199" t="s">
        <v>10243</v>
      </c>
      <c r="AG146" s="199"/>
      <c r="AH146" s="199"/>
      <c r="AI146" s="199"/>
      <c r="AJ146" s="199"/>
      <c r="AK146" s="199"/>
      <c r="AL146" s="199"/>
      <c r="AM146" s="199"/>
      <c r="AN146" s="199"/>
      <c r="AO146" s="199"/>
      <c r="AP146" s="199"/>
      <c r="AQ146" s="199"/>
      <c r="AR146" s="199"/>
      <c r="AS146" s="199"/>
      <c r="AT146" s="199"/>
      <c r="AU146" s="199"/>
      <c r="AV146" s="199"/>
      <c r="AW146" s="199"/>
      <c r="AX146" s="199"/>
      <c r="AY146" s="199"/>
      <c r="AZ146" s="203" t="s">
        <v>11111</v>
      </c>
      <c r="BA146" s="199" t="s">
        <v>10266</v>
      </c>
      <c r="BB146" s="199" t="s">
        <v>10266</v>
      </c>
      <c r="BC146" s="199" t="s">
        <v>10266</v>
      </c>
      <c r="BD146" s="199" t="s">
        <v>10246</v>
      </c>
      <c r="BE146" s="199" t="s">
        <v>10246</v>
      </c>
      <c r="BF146" s="199" t="s">
        <v>10266</v>
      </c>
      <c r="BG146" s="199" t="s">
        <v>10266</v>
      </c>
      <c r="BH146" s="199" t="s">
        <v>10266</v>
      </c>
      <c r="BI146" s="199" t="s">
        <v>10266</v>
      </c>
      <c r="BJ146" s="199" t="s">
        <v>10266</v>
      </c>
      <c r="BK146" s="199" t="s">
        <v>10246</v>
      </c>
    </row>
    <row r="147" s="192" customFormat="1" customHeight="1" spans="1:63">
      <c r="A147" s="199" t="s">
        <v>2024</v>
      </c>
      <c r="B147" s="199" t="s">
        <v>2025</v>
      </c>
      <c r="C147" s="199" t="s">
        <v>115</v>
      </c>
      <c r="D147" s="199">
        <v>21</v>
      </c>
      <c r="E147" s="199">
        <v>9</v>
      </c>
      <c r="F147" s="199" t="s">
        <v>11112</v>
      </c>
      <c r="G147" s="199">
        <v>0</v>
      </c>
      <c r="H147" s="199" t="s">
        <v>10243</v>
      </c>
      <c r="I147" s="199">
        <v>0</v>
      </c>
      <c r="J147" s="199" t="s">
        <v>10243</v>
      </c>
      <c r="K147" s="199">
        <v>0</v>
      </c>
      <c r="L147" s="199">
        <v>0</v>
      </c>
      <c r="M147" s="199" t="s">
        <v>10243</v>
      </c>
      <c r="N147" s="199">
        <v>4</v>
      </c>
      <c r="O147" s="199">
        <v>0</v>
      </c>
      <c r="P147" s="199">
        <v>0</v>
      </c>
      <c r="Q147" s="199"/>
      <c r="R147" s="199"/>
      <c r="S147" s="199">
        <v>0</v>
      </c>
      <c r="T147" s="199"/>
      <c r="U147" s="199"/>
      <c r="V147" s="199"/>
      <c r="W147" s="199"/>
      <c r="X147" s="199">
        <v>8</v>
      </c>
      <c r="Y147" s="199"/>
      <c r="Z147" s="199">
        <v>3</v>
      </c>
      <c r="AA147" s="199"/>
      <c r="AB147" s="199"/>
      <c r="AC147" s="199"/>
      <c r="AD147" s="199" t="s">
        <v>10243</v>
      </c>
      <c r="AE147" s="199" t="s">
        <v>10243</v>
      </c>
      <c r="AF147" s="199" t="s">
        <v>10243</v>
      </c>
      <c r="AG147" s="202" t="s">
        <v>11113</v>
      </c>
      <c r="AH147" s="199" t="s">
        <v>10266</v>
      </c>
      <c r="AI147" s="199" t="s">
        <v>10246</v>
      </c>
      <c r="AJ147" s="199" t="s">
        <v>10246</v>
      </c>
      <c r="AK147" s="199" t="s">
        <v>10266</v>
      </c>
      <c r="AL147" s="199" t="s">
        <v>10266</v>
      </c>
      <c r="AM147" s="202" t="s">
        <v>11114</v>
      </c>
      <c r="AN147" s="202" t="s">
        <v>11115</v>
      </c>
      <c r="AO147" s="199" t="s">
        <v>10266</v>
      </c>
      <c r="AP147" s="199" t="s">
        <v>10246</v>
      </c>
      <c r="AQ147" s="199" t="s">
        <v>10246</v>
      </c>
      <c r="AR147" s="199" t="s">
        <v>10266</v>
      </c>
      <c r="AS147" s="202" t="s">
        <v>11116</v>
      </c>
      <c r="AT147" s="199" t="s">
        <v>10266</v>
      </c>
      <c r="AU147" s="199" t="s">
        <v>10266</v>
      </c>
      <c r="AV147" s="202" t="s">
        <v>11117</v>
      </c>
      <c r="AW147" s="199" t="s">
        <v>10246</v>
      </c>
      <c r="AX147" s="199" t="s">
        <v>10246</v>
      </c>
      <c r="AY147" s="199" t="s">
        <v>10266</v>
      </c>
      <c r="AZ147" s="199" t="s">
        <v>10266</v>
      </c>
      <c r="BA147" s="199" t="s">
        <v>10266</v>
      </c>
      <c r="BB147" s="199" t="s">
        <v>10266</v>
      </c>
      <c r="BC147" s="199" t="s">
        <v>10266</v>
      </c>
      <c r="BD147" s="199" t="s">
        <v>10246</v>
      </c>
      <c r="BE147" s="199" t="s">
        <v>10246</v>
      </c>
      <c r="BF147" s="199" t="s">
        <v>10266</v>
      </c>
      <c r="BG147" s="199" t="s">
        <v>10266</v>
      </c>
      <c r="BH147" s="199" t="s">
        <v>10266</v>
      </c>
      <c r="BI147" s="199" t="s">
        <v>10266</v>
      </c>
      <c r="BJ147" s="199" t="s">
        <v>10266</v>
      </c>
      <c r="BK147" s="199" t="s">
        <v>10246</v>
      </c>
    </row>
    <row r="148" s="192" customFormat="1" customHeight="1" spans="1:63">
      <c r="A148" s="199" t="s">
        <v>2257</v>
      </c>
      <c r="B148" s="199" t="s">
        <v>2258</v>
      </c>
      <c r="C148" s="199" t="s">
        <v>2259</v>
      </c>
      <c r="D148" s="199">
        <v>22</v>
      </c>
      <c r="E148" s="199">
        <v>9</v>
      </c>
      <c r="F148" s="199" t="s">
        <v>11118</v>
      </c>
      <c r="G148" s="199">
        <v>0</v>
      </c>
      <c r="H148" s="199" t="s">
        <v>10243</v>
      </c>
      <c r="I148" s="199">
        <v>0</v>
      </c>
      <c r="J148" s="199" t="s">
        <v>10243</v>
      </c>
      <c r="K148" s="199">
        <v>0</v>
      </c>
      <c r="L148" s="199">
        <v>0</v>
      </c>
      <c r="M148" s="199" t="s">
        <v>10243</v>
      </c>
      <c r="N148" s="199">
        <v>0</v>
      </c>
      <c r="O148" s="199">
        <v>1</v>
      </c>
      <c r="P148" s="199">
        <v>0</v>
      </c>
      <c r="Q148" s="199"/>
      <c r="R148" s="199"/>
      <c r="S148" s="199"/>
      <c r="T148" s="199"/>
      <c r="U148" s="199"/>
      <c r="V148" s="199"/>
      <c r="W148" s="199"/>
      <c r="X148" s="199"/>
      <c r="Y148" s="199"/>
      <c r="Z148" s="199"/>
      <c r="AA148" s="199"/>
      <c r="AB148" s="199"/>
      <c r="AC148" s="199"/>
      <c r="AD148" s="199" t="s">
        <v>10243</v>
      </c>
      <c r="AE148" s="199" t="s">
        <v>10243</v>
      </c>
      <c r="AF148" s="199" t="s">
        <v>10243</v>
      </c>
      <c r="AG148" s="199" t="s">
        <v>10266</v>
      </c>
      <c r="AH148" s="199" t="s">
        <v>10266</v>
      </c>
      <c r="AI148" s="199" t="s">
        <v>10246</v>
      </c>
      <c r="AJ148" s="199" t="s">
        <v>10246</v>
      </c>
      <c r="AK148" s="199" t="s">
        <v>10266</v>
      </c>
      <c r="AL148" s="199" t="s">
        <v>10266</v>
      </c>
      <c r="AM148" s="199" t="s">
        <v>10266</v>
      </c>
      <c r="AN148" s="199" t="s">
        <v>10266</v>
      </c>
      <c r="AO148" s="199" t="s">
        <v>10266</v>
      </c>
      <c r="AP148" s="199" t="s">
        <v>10246</v>
      </c>
      <c r="AQ148" s="199" t="s">
        <v>10246</v>
      </c>
      <c r="AR148" s="199" t="s">
        <v>10266</v>
      </c>
      <c r="AS148" s="199" t="s">
        <v>10266</v>
      </c>
      <c r="AT148" s="199" t="s">
        <v>10266</v>
      </c>
      <c r="AU148" s="199" t="s">
        <v>10266</v>
      </c>
      <c r="AV148" s="204" t="s">
        <v>10264</v>
      </c>
      <c r="AW148" s="199" t="s">
        <v>10246</v>
      </c>
      <c r="AX148" s="199" t="s">
        <v>10246</v>
      </c>
      <c r="AY148" s="199" t="s">
        <v>10266</v>
      </c>
      <c r="AZ148" s="199" t="s">
        <v>10266</v>
      </c>
      <c r="BA148" s="199" t="s">
        <v>10266</v>
      </c>
      <c r="BB148" s="199" t="s">
        <v>10266</v>
      </c>
      <c r="BC148" s="199" t="s">
        <v>10266</v>
      </c>
      <c r="BD148" s="199" t="s">
        <v>10246</v>
      </c>
      <c r="BE148" s="199" t="s">
        <v>10246</v>
      </c>
      <c r="BF148" s="199" t="s">
        <v>10266</v>
      </c>
      <c r="BG148" s="199" t="s">
        <v>10266</v>
      </c>
      <c r="BH148" s="199" t="s">
        <v>10266</v>
      </c>
      <c r="BI148" s="199" t="s">
        <v>10266</v>
      </c>
      <c r="BJ148" s="199" t="s">
        <v>10266</v>
      </c>
      <c r="BK148" s="199" t="s">
        <v>10246</v>
      </c>
    </row>
    <row r="149" s="192" customFormat="1" customHeight="1" spans="1:63">
      <c r="A149" s="199" t="s">
        <v>2322</v>
      </c>
      <c r="B149" s="199" t="s">
        <v>2282</v>
      </c>
      <c r="C149" s="199" t="s">
        <v>1966</v>
      </c>
      <c r="D149" s="199">
        <v>21</v>
      </c>
      <c r="E149" s="199">
        <v>9</v>
      </c>
      <c r="F149" s="199" t="s">
        <v>11119</v>
      </c>
      <c r="G149" s="199">
        <v>2</v>
      </c>
      <c r="H149" s="199" t="s">
        <v>10480</v>
      </c>
      <c r="I149" s="199">
        <v>0</v>
      </c>
      <c r="J149" s="199" t="s">
        <v>10243</v>
      </c>
      <c r="K149" s="199">
        <v>0</v>
      </c>
      <c r="L149" s="199">
        <v>0</v>
      </c>
      <c r="M149" s="199" t="s">
        <v>10243</v>
      </c>
      <c r="N149" s="199">
        <v>2</v>
      </c>
      <c r="O149" s="199">
        <v>0</v>
      </c>
      <c r="P149" s="199">
        <v>0</v>
      </c>
      <c r="Q149" s="199"/>
      <c r="R149" s="199"/>
      <c r="S149" s="199"/>
      <c r="T149" s="199"/>
      <c r="U149" s="199"/>
      <c r="V149" s="199"/>
      <c r="W149" s="199"/>
      <c r="X149" s="199">
        <v>8</v>
      </c>
      <c r="Y149" s="199"/>
      <c r="Z149" s="199">
        <v>8</v>
      </c>
      <c r="AA149" s="199"/>
      <c r="AB149" s="199">
        <v>3</v>
      </c>
      <c r="AC149" s="199"/>
      <c r="AD149" s="199" t="s">
        <v>10243</v>
      </c>
      <c r="AE149" s="199" t="s">
        <v>11120</v>
      </c>
      <c r="AF149" s="199" t="s">
        <v>10243</v>
      </c>
      <c r="AG149" s="199" t="s">
        <v>10266</v>
      </c>
      <c r="AH149" s="199" t="s">
        <v>10266</v>
      </c>
      <c r="AI149" s="199" t="s">
        <v>10246</v>
      </c>
      <c r="AJ149" s="199" t="s">
        <v>10246</v>
      </c>
      <c r="AK149" s="199" t="s">
        <v>10266</v>
      </c>
      <c r="AL149" s="199" t="s">
        <v>10266</v>
      </c>
      <c r="AM149" s="199" t="s">
        <v>10266</v>
      </c>
      <c r="AN149" s="199" t="s">
        <v>10266</v>
      </c>
      <c r="AO149" s="199" t="s">
        <v>10266</v>
      </c>
      <c r="AP149" s="202" t="s">
        <v>11121</v>
      </c>
      <c r="AQ149" s="199" t="s">
        <v>10246</v>
      </c>
      <c r="AR149" s="199" t="s">
        <v>10266</v>
      </c>
      <c r="AS149" s="199" t="s">
        <v>10266</v>
      </c>
      <c r="AT149" s="203" t="s">
        <v>10282</v>
      </c>
      <c r="AU149" s="199" t="s">
        <v>10266</v>
      </c>
      <c r="AV149" s="202" t="s">
        <v>10987</v>
      </c>
      <c r="AW149" s="199" t="s">
        <v>10246</v>
      </c>
      <c r="AX149" s="199" t="s">
        <v>10246</v>
      </c>
      <c r="AY149" s="199" t="s">
        <v>10266</v>
      </c>
      <c r="AZ149" s="199" t="s">
        <v>10266</v>
      </c>
      <c r="BA149" s="199" t="s">
        <v>10266</v>
      </c>
      <c r="BB149" s="199" t="s">
        <v>10266</v>
      </c>
      <c r="BC149" s="199" t="s">
        <v>10266</v>
      </c>
      <c r="BD149" s="199" t="s">
        <v>10246</v>
      </c>
      <c r="BE149" s="199" t="s">
        <v>10246</v>
      </c>
      <c r="BF149" s="199" t="s">
        <v>10266</v>
      </c>
      <c r="BG149" s="199" t="s">
        <v>10266</v>
      </c>
      <c r="BH149" s="199" t="s">
        <v>10266</v>
      </c>
      <c r="BI149" s="203" t="s">
        <v>10328</v>
      </c>
      <c r="BJ149" s="202" t="s">
        <v>11122</v>
      </c>
      <c r="BK149" s="199" t="s">
        <v>10246</v>
      </c>
    </row>
    <row r="150" s="192" customFormat="1" customHeight="1" spans="1:63">
      <c r="A150" s="199" t="s">
        <v>2304</v>
      </c>
      <c r="B150" s="199" t="s">
        <v>2282</v>
      </c>
      <c r="C150" s="199" t="s">
        <v>115</v>
      </c>
      <c r="D150" s="199">
        <v>21</v>
      </c>
      <c r="E150" s="199">
        <v>9</v>
      </c>
      <c r="F150" s="199" t="s">
        <v>11123</v>
      </c>
      <c r="G150" s="199">
        <v>3</v>
      </c>
      <c r="H150" s="199" t="s">
        <v>11124</v>
      </c>
      <c r="I150" s="199">
        <v>0</v>
      </c>
      <c r="J150" s="199" t="s">
        <v>10243</v>
      </c>
      <c r="K150" s="199">
        <v>0</v>
      </c>
      <c r="L150" s="199">
        <v>0</v>
      </c>
      <c r="M150" s="199" t="s">
        <v>10243</v>
      </c>
      <c r="N150" s="199">
        <v>1</v>
      </c>
      <c r="O150" s="199">
        <v>0</v>
      </c>
      <c r="P150" s="199">
        <v>0</v>
      </c>
      <c r="Q150" s="199"/>
      <c r="R150" s="199"/>
      <c r="S150" s="199"/>
      <c r="T150" s="199"/>
      <c r="U150" s="199"/>
      <c r="V150" s="199"/>
      <c r="W150" s="199"/>
      <c r="X150" s="199"/>
      <c r="Y150" s="199"/>
      <c r="Z150" s="199">
        <v>8</v>
      </c>
      <c r="AA150" s="199"/>
      <c r="AB150" s="199"/>
      <c r="AC150" s="199"/>
      <c r="AD150" s="199" t="s">
        <v>10243</v>
      </c>
      <c r="AE150" s="199" t="s">
        <v>10243</v>
      </c>
      <c r="AF150" s="199" t="s">
        <v>10243</v>
      </c>
      <c r="AG150" s="199" t="s">
        <v>10266</v>
      </c>
      <c r="AH150" s="199" t="s">
        <v>10266</v>
      </c>
      <c r="AI150" s="199" t="s">
        <v>10246</v>
      </c>
      <c r="AJ150" s="199" t="s">
        <v>10246</v>
      </c>
      <c r="AK150" s="199" t="s">
        <v>10266</v>
      </c>
      <c r="AL150" s="199" t="s">
        <v>10266</v>
      </c>
      <c r="AM150" s="199" t="s">
        <v>10266</v>
      </c>
      <c r="AN150" s="199" t="s">
        <v>10266</v>
      </c>
      <c r="AO150" s="202" t="s">
        <v>11125</v>
      </c>
      <c r="AP150" s="199" t="s">
        <v>10246</v>
      </c>
      <c r="AQ150" s="199" t="s">
        <v>10246</v>
      </c>
      <c r="AR150" s="199" t="s">
        <v>10266</v>
      </c>
      <c r="AS150" s="199" t="s">
        <v>10266</v>
      </c>
      <c r="AT150" s="199" t="s">
        <v>10266</v>
      </c>
      <c r="AU150" s="199" t="s">
        <v>10266</v>
      </c>
      <c r="AV150" s="199" t="s">
        <v>10266</v>
      </c>
      <c r="AW150" s="199" t="s">
        <v>10246</v>
      </c>
      <c r="AX150" s="199" t="s">
        <v>10246</v>
      </c>
      <c r="AY150" s="199" t="s">
        <v>10266</v>
      </c>
      <c r="AZ150" s="199" t="s">
        <v>10266</v>
      </c>
      <c r="BA150" s="199" t="s">
        <v>10266</v>
      </c>
      <c r="BB150" s="203" t="s">
        <v>11126</v>
      </c>
      <c r="BC150" s="199" t="s">
        <v>10266</v>
      </c>
      <c r="BD150" s="199" t="s">
        <v>10246</v>
      </c>
      <c r="BE150" s="199" t="s">
        <v>10246</v>
      </c>
      <c r="BF150" s="199" t="s">
        <v>10266</v>
      </c>
      <c r="BG150" s="199" t="s">
        <v>10266</v>
      </c>
      <c r="BH150" s="199" t="s">
        <v>10266</v>
      </c>
      <c r="BI150" s="203" t="s">
        <v>10328</v>
      </c>
      <c r="BJ150" s="203" t="s">
        <v>10376</v>
      </c>
      <c r="BK150" s="199" t="s">
        <v>10246</v>
      </c>
    </row>
    <row r="151" s="192" customFormat="1" customHeight="1" spans="1:63">
      <c r="A151" s="199" t="s">
        <v>2281</v>
      </c>
      <c r="B151" s="199" t="s">
        <v>2282</v>
      </c>
      <c r="C151" s="199" t="s">
        <v>115</v>
      </c>
      <c r="D151" s="199">
        <v>22</v>
      </c>
      <c r="E151" s="199">
        <v>9</v>
      </c>
      <c r="F151" s="199" t="s">
        <v>11127</v>
      </c>
      <c r="G151" s="199">
        <v>10</v>
      </c>
      <c r="H151" s="199" t="s">
        <v>11128</v>
      </c>
      <c r="I151" s="199">
        <v>0</v>
      </c>
      <c r="J151" s="199" t="s">
        <v>10243</v>
      </c>
      <c r="K151" s="199">
        <v>0</v>
      </c>
      <c r="L151" s="199">
        <v>0</v>
      </c>
      <c r="M151" s="199" t="s">
        <v>10243</v>
      </c>
      <c r="N151" s="199">
        <v>0</v>
      </c>
      <c r="O151" s="199">
        <v>0</v>
      </c>
      <c r="P151" s="199">
        <v>0</v>
      </c>
      <c r="Q151" s="199"/>
      <c r="R151" s="199"/>
      <c r="S151" s="199">
        <v>8.5</v>
      </c>
      <c r="T151" s="199"/>
      <c r="U151" s="199"/>
      <c r="V151" s="199"/>
      <c r="W151" s="199"/>
      <c r="X151" s="199"/>
      <c r="Y151" s="199"/>
      <c r="Z151" s="199">
        <v>8</v>
      </c>
      <c r="AA151" s="199"/>
      <c r="AB151" s="199">
        <v>7</v>
      </c>
      <c r="AC151" s="199"/>
      <c r="AD151" s="199" t="s">
        <v>10243</v>
      </c>
      <c r="AE151" s="199" t="s">
        <v>11129</v>
      </c>
      <c r="AF151" s="199" t="s">
        <v>10243</v>
      </c>
      <c r="AG151" s="203" t="s">
        <v>10325</v>
      </c>
      <c r="AH151" s="199" t="s">
        <v>10266</v>
      </c>
      <c r="AI151" s="199" t="s">
        <v>10246</v>
      </c>
      <c r="AJ151" s="199" t="s">
        <v>10246</v>
      </c>
      <c r="AK151" s="199" t="s">
        <v>10266</v>
      </c>
      <c r="AL151" s="202" t="s">
        <v>11130</v>
      </c>
      <c r="AM151" s="199" t="s">
        <v>10266</v>
      </c>
      <c r="AN151" s="203" t="s">
        <v>10812</v>
      </c>
      <c r="AO151" s="203" t="s">
        <v>10374</v>
      </c>
      <c r="AP151" s="202" t="s">
        <v>11131</v>
      </c>
      <c r="AQ151" s="199" t="s">
        <v>10246</v>
      </c>
      <c r="AR151" s="199" t="s">
        <v>10266</v>
      </c>
      <c r="AS151" s="203" t="s">
        <v>10282</v>
      </c>
      <c r="AT151" s="199" t="s">
        <v>10266</v>
      </c>
      <c r="AU151" s="203" t="s">
        <v>10374</v>
      </c>
      <c r="AV151" s="203" t="s">
        <v>10812</v>
      </c>
      <c r="AW151" s="199" t="s">
        <v>10246</v>
      </c>
      <c r="AX151" s="199" t="s">
        <v>10246</v>
      </c>
      <c r="AY151" s="199" t="s">
        <v>10266</v>
      </c>
      <c r="AZ151" s="203" t="s">
        <v>10376</v>
      </c>
      <c r="BA151" s="199" t="s">
        <v>10266</v>
      </c>
      <c r="BB151" s="203" t="s">
        <v>10376</v>
      </c>
      <c r="BC151" s="202" t="s">
        <v>11010</v>
      </c>
      <c r="BD151" s="199" t="s">
        <v>10246</v>
      </c>
      <c r="BE151" s="199" t="s">
        <v>10246</v>
      </c>
      <c r="BF151" s="203" t="s">
        <v>10374</v>
      </c>
      <c r="BG151" s="199" t="s">
        <v>10266</v>
      </c>
      <c r="BH151" s="199" t="s">
        <v>10266</v>
      </c>
      <c r="BI151" s="199" t="s">
        <v>10266</v>
      </c>
      <c r="BJ151" s="199" t="s">
        <v>10266</v>
      </c>
      <c r="BK151" s="199" t="s">
        <v>10246</v>
      </c>
    </row>
    <row r="152" s="192" customFormat="1" customHeight="1" spans="1:63">
      <c r="A152" s="199" t="s">
        <v>2343</v>
      </c>
      <c r="B152" s="199" t="s">
        <v>2344</v>
      </c>
      <c r="C152" s="199" t="s">
        <v>2345</v>
      </c>
      <c r="D152" s="199">
        <v>20</v>
      </c>
      <c r="E152" s="199">
        <v>9</v>
      </c>
      <c r="F152" s="199" t="s">
        <v>11132</v>
      </c>
      <c r="G152" s="199">
        <v>8</v>
      </c>
      <c r="H152" s="199" t="s">
        <v>10549</v>
      </c>
      <c r="I152" s="199">
        <v>0</v>
      </c>
      <c r="J152" s="199" t="s">
        <v>10243</v>
      </c>
      <c r="K152" s="199">
        <v>0</v>
      </c>
      <c r="L152" s="199">
        <v>0</v>
      </c>
      <c r="M152" s="199" t="s">
        <v>10243</v>
      </c>
      <c r="N152" s="199">
        <v>2</v>
      </c>
      <c r="O152" s="199">
        <v>0</v>
      </c>
      <c r="P152" s="199">
        <v>0</v>
      </c>
      <c r="Q152" s="199"/>
      <c r="R152" s="199"/>
      <c r="S152" s="199">
        <v>12</v>
      </c>
      <c r="T152" s="199">
        <v>24</v>
      </c>
      <c r="U152" s="199"/>
      <c r="V152" s="199"/>
      <c r="W152" s="199"/>
      <c r="X152" s="199"/>
      <c r="Y152" s="199"/>
      <c r="Z152" s="199"/>
      <c r="AA152" s="199"/>
      <c r="AB152" s="199"/>
      <c r="AC152" s="199"/>
      <c r="AD152" s="199" t="s">
        <v>10243</v>
      </c>
      <c r="AE152" s="199" t="s">
        <v>10243</v>
      </c>
      <c r="AF152" s="199" t="s">
        <v>10243</v>
      </c>
      <c r="AG152" s="199" t="s">
        <v>10266</v>
      </c>
      <c r="AH152" s="199" t="s">
        <v>10266</v>
      </c>
      <c r="AI152" s="199" t="s">
        <v>10246</v>
      </c>
      <c r="AJ152" s="199" t="s">
        <v>10246</v>
      </c>
      <c r="AK152" s="199" t="s">
        <v>10266</v>
      </c>
      <c r="AL152" s="203" t="s">
        <v>11133</v>
      </c>
      <c r="AM152" s="199" t="s">
        <v>10266</v>
      </c>
      <c r="AN152" s="203" t="s">
        <v>10252</v>
      </c>
      <c r="AO152" s="203" t="s">
        <v>10354</v>
      </c>
      <c r="AP152" s="199" t="s">
        <v>10433</v>
      </c>
      <c r="AQ152" s="199" t="s">
        <v>10246</v>
      </c>
      <c r="AR152" s="199" t="s">
        <v>10266</v>
      </c>
      <c r="AS152" s="199" t="s">
        <v>10266</v>
      </c>
      <c r="AT152" s="199" t="s">
        <v>10266</v>
      </c>
      <c r="AU152" s="203" t="s">
        <v>11134</v>
      </c>
      <c r="AV152" s="202" t="s">
        <v>11135</v>
      </c>
      <c r="AW152" s="199" t="s">
        <v>10246</v>
      </c>
      <c r="AX152" s="199" t="s">
        <v>10246</v>
      </c>
      <c r="AY152" s="199" t="s">
        <v>10266</v>
      </c>
      <c r="AZ152" s="203" t="s">
        <v>11136</v>
      </c>
      <c r="BA152" s="203" t="s">
        <v>10282</v>
      </c>
      <c r="BB152" s="203" t="s">
        <v>11136</v>
      </c>
      <c r="BC152" s="203" t="s">
        <v>10354</v>
      </c>
      <c r="BD152" s="199" t="s">
        <v>10246</v>
      </c>
      <c r="BE152" s="199" t="s">
        <v>10246</v>
      </c>
      <c r="BF152" s="199" t="s">
        <v>10266</v>
      </c>
      <c r="BG152" s="199" t="s">
        <v>10266</v>
      </c>
      <c r="BH152" s="202" t="s">
        <v>11137</v>
      </c>
      <c r="BI152" s="202" t="s">
        <v>11138</v>
      </c>
      <c r="BJ152" s="202" t="s">
        <v>11138</v>
      </c>
      <c r="BK152" s="199" t="s">
        <v>10246</v>
      </c>
    </row>
    <row r="153" s="192" customFormat="1" customHeight="1" spans="1:63">
      <c r="A153" s="199" t="s">
        <v>2449</v>
      </c>
      <c r="B153" s="199" t="s">
        <v>2366</v>
      </c>
      <c r="C153" s="199" t="s">
        <v>2409</v>
      </c>
      <c r="D153" s="199">
        <v>21</v>
      </c>
      <c r="E153" s="199">
        <v>9</v>
      </c>
      <c r="F153" s="199" t="s">
        <v>11139</v>
      </c>
      <c r="G153" s="199">
        <v>0</v>
      </c>
      <c r="H153" s="199" t="s">
        <v>10243</v>
      </c>
      <c r="I153" s="199">
        <v>0</v>
      </c>
      <c r="J153" s="199" t="s">
        <v>10243</v>
      </c>
      <c r="K153" s="199">
        <v>0</v>
      </c>
      <c r="L153" s="199">
        <v>0</v>
      </c>
      <c r="M153" s="199" t="s">
        <v>10243</v>
      </c>
      <c r="N153" s="199">
        <v>0</v>
      </c>
      <c r="O153" s="199">
        <v>0</v>
      </c>
      <c r="P153" s="199">
        <v>0</v>
      </c>
      <c r="Q153" s="199"/>
      <c r="R153" s="199"/>
      <c r="S153" s="199">
        <v>10</v>
      </c>
      <c r="T153" s="199">
        <v>8</v>
      </c>
      <c r="U153" s="199"/>
      <c r="V153" s="199"/>
      <c r="W153" s="199"/>
      <c r="X153" s="199"/>
      <c r="Y153" s="199"/>
      <c r="Z153" s="199"/>
      <c r="AA153" s="199"/>
      <c r="AB153" s="199"/>
      <c r="AC153" s="199"/>
      <c r="AD153" s="199" t="s">
        <v>10243</v>
      </c>
      <c r="AE153" s="199" t="s">
        <v>10243</v>
      </c>
      <c r="AF153" s="199" t="s">
        <v>10243</v>
      </c>
      <c r="AG153" s="199" t="s">
        <v>10266</v>
      </c>
      <c r="AH153" s="199" t="s">
        <v>10266</v>
      </c>
      <c r="AI153" s="199" t="s">
        <v>10246</v>
      </c>
      <c r="AJ153" s="199" t="s">
        <v>10246</v>
      </c>
      <c r="AK153" s="202" t="s">
        <v>11140</v>
      </c>
      <c r="AL153" s="199" t="s">
        <v>10266</v>
      </c>
      <c r="AM153" s="199" t="s">
        <v>10266</v>
      </c>
      <c r="AN153" s="199" t="s">
        <v>10266</v>
      </c>
      <c r="AO153" s="199" t="s">
        <v>10266</v>
      </c>
      <c r="AP153" s="199" t="s">
        <v>10246</v>
      </c>
      <c r="AQ153" s="199" t="s">
        <v>10246</v>
      </c>
      <c r="AR153" s="199" t="s">
        <v>10266</v>
      </c>
      <c r="AS153" s="199" t="s">
        <v>10266</v>
      </c>
      <c r="AT153" s="199" t="s">
        <v>10266</v>
      </c>
      <c r="AU153" s="199" t="s">
        <v>10266</v>
      </c>
      <c r="AV153" s="199" t="s">
        <v>10266</v>
      </c>
      <c r="AW153" s="199" t="s">
        <v>10246</v>
      </c>
      <c r="AX153" s="199" t="s">
        <v>10246</v>
      </c>
      <c r="AY153" s="199" t="s">
        <v>10266</v>
      </c>
      <c r="AZ153" s="199" t="s">
        <v>10266</v>
      </c>
      <c r="BA153" s="199" t="s">
        <v>10266</v>
      </c>
      <c r="BB153" s="199" t="s">
        <v>10266</v>
      </c>
      <c r="BC153" s="199" t="s">
        <v>10266</v>
      </c>
      <c r="BD153" s="199" t="s">
        <v>10246</v>
      </c>
      <c r="BE153" s="199" t="s">
        <v>10246</v>
      </c>
      <c r="BF153" s="202" t="s">
        <v>11141</v>
      </c>
      <c r="BG153" s="199" t="s">
        <v>10266</v>
      </c>
      <c r="BH153" s="199" t="s">
        <v>10266</v>
      </c>
      <c r="BI153" s="199" t="s">
        <v>10266</v>
      </c>
      <c r="BJ153" s="199" t="s">
        <v>10266</v>
      </c>
      <c r="BK153" s="199" t="s">
        <v>10246</v>
      </c>
    </row>
    <row r="154" s="192" customFormat="1" customHeight="1" spans="1:63">
      <c r="A154" s="199" t="s">
        <v>2428</v>
      </c>
      <c r="B154" s="199" t="s">
        <v>2366</v>
      </c>
      <c r="C154" s="199" t="s">
        <v>2409</v>
      </c>
      <c r="D154" s="199">
        <v>22</v>
      </c>
      <c r="E154" s="199">
        <v>9</v>
      </c>
      <c r="F154" s="199" t="s">
        <v>11142</v>
      </c>
      <c r="G154" s="199">
        <v>4</v>
      </c>
      <c r="H154" s="199" t="s">
        <v>11143</v>
      </c>
      <c r="I154" s="199">
        <v>0</v>
      </c>
      <c r="J154" s="199" t="s">
        <v>10243</v>
      </c>
      <c r="K154" s="199">
        <v>0</v>
      </c>
      <c r="L154" s="199">
        <v>0</v>
      </c>
      <c r="M154" s="199" t="s">
        <v>10243</v>
      </c>
      <c r="N154" s="199">
        <v>0</v>
      </c>
      <c r="O154" s="199">
        <v>0</v>
      </c>
      <c r="P154" s="199">
        <v>0</v>
      </c>
      <c r="Q154" s="199"/>
      <c r="R154" s="199"/>
      <c r="S154" s="199"/>
      <c r="T154" s="199"/>
      <c r="U154" s="199"/>
      <c r="V154" s="199"/>
      <c r="W154" s="199"/>
      <c r="X154" s="199"/>
      <c r="Y154" s="199"/>
      <c r="Z154" s="199"/>
      <c r="AA154" s="199"/>
      <c r="AB154" s="199"/>
      <c r="AC154" s="199"/>
      <c r="AD154" s="199" t="s">
        <v>10243</v>
      </c>
      <c r="AE154" s="199" t="s">
        <v>10243</v>
      </c>
      <c r="AF154" s="199" t="s">
        <v>10243</v>
      </c>
      <c r="AG154" s="199" t="s">
        <v>10266</v>
      </c>
      <c r="AH154" s="199" t="s">
        <v>10266</v>
      </c>
      <c r="AI154" s="199" t="s">
        <v>10246</v>
      </c>
      <c r="AJ154" s="199" t="s">
        <v>10246</v>
      </c>
      <c r="AK154" s="203" t="s">
        <v>10376</v>
      </c>
      <c r="AL154" s="199" t="s">
        <v>10266</v>
      </c>
      <c r="AM154" s="199" t="s">
        <v>10266</v>
      </c>
      <c r="AN154" s="199" t="s">
        <v>10266</v>
      </c>
      <c r="AO154" s="199" t="s">
        <v>10266</v>
      </c>
      <c r="AP154" s="199" t="s">
        <v>10246</v>
      </c>
      <c r="AQ154" s="199" t="s">
        <v>10246</v>
      </c>
      <c r="AR154" s="199" t="s">
        <v>10266</v>
      </c>
      <c r="AS154" s="199" t="s">
        <v>10266</v>
      </c>
      <c r="AT154" s="199" t="s">
        <v>10266</v>
      </c>
      <c r="AU154" s="203" t="s">
        <v>10257</v>
      </c>
      <c r="AV154" s="199" t="s">
        <v>10266</v>
      </c>
      <c r="AW154" s="199" t="s">
        <v>10246</v>
      </c>
      <c r="AX154" s="199" t="s">
        <v>10246</v>
      </c>
      <c r="AY154" s="199" t="s">
        <v>10266</v>
      </c>
      <c r="AZ154" s="203" t="s">
        <v>10374</v>
      </c>
      <c r="BA154" s="199" t="s">
        <v>10266</v>
      </c>
      <c r="BB154" s="199" t="s">
        <v>10266</v>
      </c>
      <c r="BC154" s="199" t="s">
        <v>10266</v>
      </c>
      <c r="BD154" s="199" t="s">
        <v>10246</v>
      </c>
      <c r="BE154" s="199" t="s">
        <v>10246</v>
      </c>
      <c r="BF154" s="203" t="s">
        <v>10374</v>
      </c>
      <c r="BG154" s="199" t="s">
        <v>10266</v>
      </c>
      <c r="BH154" s="199" t="s">
        <v>10266</v>
      </c>
      <c r="BI154" s="199" t="s">
        <v>10266</v>
      </c>
      <c r="BJ154" s="199" t="s">
        <v>10266</v>
      </c>
      <c r="BK154" s="199" t="s">
        <v>10246</v>
      </c>
    </row>
    <row r="155" s="192" customFormat="1" customHeight="1" spans="1:63">
      <c r="A155" s="199" t="s">
        <v>2408</v>
      </c>
      <c r="B155" s="199" t="s">
        <v>2366</v>
      </c>
      <c r="C155" s="199" t="s">
        <v>2409</v>
      </c>
      <c r="D155" s="199">
        <v>21</v>
      </c>
      <c r="E155" s="199">
        <v>9</v>
      </c>
      <c r="F155" s="199" t="s">
        <v>11144</v>
      </c>
      <c r="G155" s="199">
        <v>1</v>
      </c>
      <c r="H155" s="199" t="s">
        <v>11145</v>
      </c>
      <c r="I155" s="199">
        <v>0</v>
      </c>
      <c r="J155" s="199" t="s">
        <v>10243</v>
      </c>
      <c r="K155" s="199">
        <v>0</v>
      </c>
      <c r="L155" s="199">
        <v>0</v>
      </c>
      <c r="M155" s="199" t="s">
        <v>10243</v>
      </c>
      <c r="N155" s="199">
        <v>0</v>
      </c>
      <c r="O155" s="199">
        <v>0</v>
      </c>
      <c r="P155" s="199">
        <v>0</v>
      </c>
      <c r="Q155" s="199"/>
      <c r="R155" s="199"/>
      <c r="S155" s="199">
        <v>11.9</v>
      </c>
      <c r="T155" s="199"/>
      <c r="U155" s="199"/>
      <c r="V155" s="199"/>
      <c r="W155" s="199"/>
      <c r="X155" s="199">
        <v>8</v>
      </c>
      <c r="Y155" s="199"/>
      <c r="Z155" s="199"/>
      <c r="AA155" s="199"/>
      <c r="AB155" s="199"/>
      <c r="AC155" s="199"/>
      <c r="AD155" s="199" t="s">
        <v>10243</v>
      </c>
      <c r="AE155" s="199" t="s">
        <v>10243</v>
      </c>
      <c r="AF155" s="199" t="s">
        <v>10243</v>
      </c>
      <c r="AG155" s="199" t="s">
        <v>10266</v>
      </c>
      <c r="AH155" s="199" t="s">
        <v>10266</v>
      </c>
      <c r="AI155" s="199" t="s">
        <v>10246</v>
      </c>
      <c r="AJ155" s="199" t="s">
        <v>10246</v>
      </c>
      <c r="AK155" s="199" t="s">
        <v>10266</v>
      </c>
      <c r="AL155" s="199" t="s">
        <v>10266</v>
      </c>
      <c r="AM155" s="199" t="s">
        <v>10266</v>
      </c>
      <c r="AN155" s="199" t="s">
        <v>10266</v>
      </c>
      <c r="AO155" s="202" t="s">
        <v>11146</v>
      </c>
      <c r="AP155" s="199" t="s">
        <v>10246</v>
      </c>
      <c r="AQ155" s="199" t="s">
        <v>10246</v>
      </c>
      <c r="AR155" s="199" t="s">
        <v>10266</v>
      </c>
      <c r="AS155" s="199" t="s">
        <v>10266</v>
      </c>
      <c r="AT155" s="199" t="s">
        <v>10266</v>
      </c>
      <c r="AU155" s="199" t="s">
        <v>10266</v>
      </c>
      <c r="AV155" s="199" t="s">
        <v>10266</v>
      </c>
      <c r="AW155" s="199" t="s">
        <v>10246</v>
      </c>
      <c r="AX155" s="199" t="s">
        <v>10246</v>
      </c>
      <c r="AY155" s="199" t="s">
        <v>10266</v>
      </c>
      <c r="AZ155" s="199" t="s">
        <v>10266</v>
      </c>
      <c r="BA155" s="199" t="s">
        <v>10266</v>
      </c>
      <c r="BB155" s="199" t="s">
        <v>10266</v>
      </c>
      <c r="BC155" s="199" t="s">
        <v>10266</v>
      </c>
      <c r="BD155" s="199" t="s">
        <v>10246</v>
      </c>
      <c r="BE155" s="199" t="s">
        <v>10246</v>
      </c>
      <c r="BF155" s="199" t="s">
        <v>10266</v>
      </c>
      <c r="BG155" s="202" t="s">
        <v>11147</v>
      </c>
      <c r="BH155" s="199" t="s">
        <v>10266</v>
      </c>
      <c r="BI155" s="199" t="s">
        <v>10266</v>
      </c>
      <c r="BJ155" s="199" t="s">
        <v>10266</v>
      </c>
      <c r="BK155" s="199" t="s">
        <v>10246</v>
      </c>
    </row>
    <row r="156" s="192" customFormat="1" customHeight="1" spans="1:63">
      <c r="A156" s="199" t="s">
        <v>2386</v>
      </c>
      <c r="B156" s="199" t="s">
        <v>2366</v>
      </c>
      <c r="C156" s="199" t="s">
        <v>2387</v>
      </c>
      <c r="D156" s="199">
        <v>22</v>
      </c>
      <c r="E156" s="199">
        <v>9</v>
      </c>
      <c r="F156" s="199" t="s">
        <v>11148</v>
      </c>
      <c r="G156" s="199">
        <v>1</v>
      </c>
      <c r="H156" s="199" t="s">
        <v>11149</v>
      </c>
      <c r="I156" s="199">
        <v>0</v>
      </c>
      <c r="J156" s="199" t="s">
        <v>10243</v>
      </c>
      <c r="K156" s="199">
        <v>0</v>
      </c>
      <c r="L156" s="199">
        <v>0</v>
      </c>
      <c r="M156" s="199" t="s">
        <v>10243</v>
      </c>
      <c r="N156" s="199">
        <v>3</v>
      </c>
      <c r="O156" s="199">
        <v>0</v>
      </c>
      <c r="P156" s="199">
        <v>0</v>
      </c>
      <c r="Q156" s="199"/>
      <c r="R156" s="199"/>
      <c r="S156" s="199">
        <v>0</v>
      </c>
      <c r="T156" s="199"/>
      <c r="U156" s="199"/>
      <c r="V156" s="199"/>
      <c r="W156" s="199"/>
      <c r="X156" s="199"/>
      <c r="Y156" s="199"/>
      <c r="Z156" s="199"/>
      <c r="AA156" s="199"/>
      <c r="AB156" s="199"/>
      <c r="AC156" s="199"/>
      <c r="AD156" s="199" t="s">
        <v>10243</v>
      </c>
      <c r="AE156" s="199" t="s">
        <v>10243</v>
      </c>
      <c r="AF156" s="199" t="s">
        <v>10243</v>
      </c>
      <c r="AG156" s="199" t="s">
        <v>10266</v>
      </c>
      <c r="AH156" s="199" t="s">
        <v>10266</v>
      </c>
      <c r="AI156" s="199" t="s">
        <v>10246</v>
      </c>
      <c r="AJ156" s="199" t="s">
        <v>10246</v>
      </c>
      <c r="AK156" s="199" t="s">
        <v>10266</v>
      </c>
      <c r="AL156" s="199" t="s">
        <v>10266</v>
      </c>
      <c r="AM156" s="199" t="s">
        <v>10266</v>
      </c>
      <c r="AN156" s="199" t="s">
        <v>10266</v>
      </c>
      <c r="AO156" s="199" t="s">
        <v>10266</v>
      </c>
      <c r="AP156" s="199" t="s">
        <v>10246</v>
      </c>
      <c r="AQ156" s="199" t="s">
        <v>10246</v>
      </c>
      <c r="AR156" s="199" t="s">
        <v>10266</v>
      </c>
      <c r="AS156" s="199" t="s">
        <v>10266</v>
      </c>
      <c r="AT156" s="202" t="s">
        <v>11150</v>
      </c>
      <c r="AU156" s="199" t="s">
        <v>10266</v>
      </c>
      <c r="AV156" s="199" t="s">
        <v>10266</v>
      </c>
      <c r="AW156" s="199" t="s">
        <v>10246</v>
      </c>
      <c r="AX156" s="199" t="s">
        <v>10246</v>
      </c>
      <c r="AY156" s="202" t="s">
        <v>11151</v>
      </c>
      <c r="AZ156" s="199" t="s">
        <v>10266</v>
      </c>
      <c r="BA156" s="202" t="s">
        <v>11152</v>
      </c>
      <c r="BB156" s="203" t="s">
        <v>10343</v>
      </c>
      <c r="BC156" s="199" t="s">
        <v>10266</v>
      </c>
      <c r="BD156" s="199" t="s">
        <v>10246</v>
      </c>
      <c r="BE156" s="199" t="s">
        <v>10246</v>
      </c>
      <c r="BF156" s="199" t="s">
        <v>10266</v>
      </c>
      <c r="BG156" s="199" t="s">
        <v>10266</v>
      </c>
      <c r="BH156" s="199" t="s">
        <v>10266</v>
      </c>
      <c r="BI156" s="199" t="s">
        <v>10266</v>
      </c>
      <c r="BJ156" s="199" t="s">
        <v>10266</v>
      </c>
      <c r="BK156" s="199" t="s">
        <v>10246</v>
      </c>
    </row>
    <row r="157" s="192" customFormat="1" customHeight="1" spans="1:63">
      <c r="A157" s="199" t="s">
        <v>11153</v>
      </c>
      <c r="B157" s="199" t="s">
        <v>2366</v>
      </c>
      <c r="C157" s="199" t="s">
        <v>2345</v>
      </c>
      <c r="D157" s="199">
        <v>22</v>
      </c>
      <c r="E157" s="199">
        <v>9</v>
      </c>
      <c r="F157" s="199" t="s">
        <v>11154</v>
      </c>
      <c r="G157" s="199">
        <v>0</v>
      </c>
      <c r="H157" s="199" t="s">
        <v>10243</v>
      </c>
      <c r="I157" s="199">
        <v>0</v>
      </c>
      <c r="J157" s="199" t="s">
        <v>10243</v>
      </c>
      <c r="K157" s="199">
        <v>0</v>
      </c>
      <c r="L157" s="199">
        <v>0</v>
      </c>
      <c r="M157" s="199" t="s">
        <v>10243</v>
      </c>
      <c r="N157" s="199">
        <v>0</v>
      </c>
      <c r="O157" s="199">
        <v>0</v>
      </c>
      <c r="P157" s="199">
        <v>0</v>
      </c>
      <c r="Q157" s="199"/>
      <c r="R157" s="199"/>
      <c r="S157" s="199"/>
      <c r="T157" s="199"/>
      <c r="U157" s="199"/>
      <c r="V157" s="199"/>
      <c r="W157" s="199"/>
      <c r="X157" s="199"/>
      <c r="Y157" s="199"/>
      <c r="Z157" s="199"/>
      <c r="AA157" s="199"/>
      <c r="AB157" s="199"/>
      <c r="AC157" s="199"/>
      <c r="AD157" s="199" t="s">
        <v>10243</v>
      </c>
      <c r="AE157" s="199" t="s">
        <v>10243</v>
      </c>
      <c r="AF157" s="199" t="s">
        <v>10243</v>
      </c>
      <c r="AG157" s="199" t="s">
        <v>10266</v>
      </c>
      <c r="AH157" s="199" t="s">
        <v>10266</v>
      </c>
      <c r="AI157" s="199" t="s">
        <v>10246</v>
      </c>
      <c r="AJ157" s="199" t="s">
        <v>10246</v>
      </c>
      <c r="AK157" s="199" t="s">
        <v>10266</v>
      </c>
      <c r="AL157" s="199" t="s">
        <v>10266</v>
      </c>
      <c r="AM157" s="199" t="s">
        <v>10266</v>
      </c>
      <c r="AN157" s="199" t="s">
        <v>10266</v>
      </c>
      <c r="AO157" s="199" t="s">
        <v>10266</v>
      </c>
      <c r="AP157" s="199" t="s">
        <v>10246</v>
      </c>
      <c r="AQ157" s="199" t="s">
        <v>10246</v>
      </c>
      <c r="AR157" s="199" t="s">
        <v>10266</v>
      </c>
      <c r="AS157" s="199" t="s">
        <v>10266</v>
      </c>
      <c r="AT157" s="199" t="s">
        <v>10266</v>
      </c>
      <c r="AU157" s="199" t="s">
        <v>10266</v>
      </c>
      <c r="AV157" s="199" t="s">
        <v>10266</v>
      </c>
      <c r="AW157" s="199" t="s">
        <v>10246</v>
      </c>
      <c r="AX157" s="199" t="s">
        <v>10246</v>
      </c>
      <c r="AY157" s="199" t="s">
        <v>10266</v>
      </c>
      <c r="AZ157" s="199" t="s">
        <v>10266</v>
      </c>
      <c r="BA157" s="199" t="s">
        <v>10266</v>
      </c>
      <c r="BB157" s="199" t="s">
        <v>10266</v>
      </c>
      <c r="BC157" s="199" t="s">
        <v>10266</v>
      </c>
      <c r="BD157" s="199" t="s">
        <v>10246</v>
      </c>
      <c r="BE157" s="199" t="s">
        <v>10246</v>
      </c>
      <c r="BF157" s="199" t="s">
        <v>10266</v>
      </c>
      <c r="BG157" s="199" t="s">
        <v>10266</v>
      </c>
      <c r="BH157" s="199" t="s">
        <v>10266</v>
      </c>
      <c r="BI157" s="199" t="s">
        <v>10266</v>
      </c>
      <c r="BJ157" s="199" t="s">
        <v>10266</v>
      </c>
      <c r="BK157" s="199" t="s">
        <v>10246</v>
      </c>
    </row>
    <row r="158" s="192" customFormat="1" customHeight="1" spans="1:63">
      <c r="A158" s="199" t="s">
        <v>2658</v>
      </c>
      <c r="B158" s="199" t="s">
        <v>2468</v>
      </c>
      <c r="C158" s="199" t="s">
        <v>2659</v>
      </c>
      <c r="D158" s="199">
        <v>22</v>
      </c>
      <c r="E158" s="199">
        <v>9</v>
      </c>
      <c r="F158" s="199" t="s">
        <v>11155</v>
      </c>
      <c r="G158" s="199">
        <v>18</v>
      </c>
      <c r="H158" s="199" t="s">
        <v>11156</v>
      </c>
      <c r="I158" s="199">
        <v>0</v>
      </c>
      <c r="J158" s="199" t="s">
        <v>10243</v>
      </c>
      <c r="K158" s="199">
        <v>0</v>
      </c>
      <c r="L158" s="199">
        <v>0</v>
      </c>
      <c r="M158" s="199" t="s">
        <v>10243</v>
      </c>
      <c r="N158" s="199">
        <v>0</v>
      </c>
      <c r="O158" s="199">
        <v>0</v>
      </c>
      <c r="P158" s="199">
        <v>0</v>
      </c>
      <c r="Q158" s="199"/>
      <c r="R158" s="199"/>
      <c r="S158" s="199"/>
      <c r="T158" s="199"/>
      <c r="U158" s="199"/>
      <c r="V158" s="199"/>
      <c r="W158" s="199"/>
      <c r="X158" s="199"/>
      <c r="Y158" s="199"/>
      <c r="Z158" s="199"/>
      <c r="AA158" s="199"/>
      <c r="AB158" s="199"/>
      <c r="AC158" s="199"/>
      <c r="AD158" s="199" t="s">
        <v>10243</v>
      </c>
      <c r="AE158" s="199" t="s">
        <v>10243</v>
      </c>
      <c r="AF158" s="199" t="s">
        <v>10243</v>
      </c>
      <c r="AG158" s="203" t="s">
        <v>10325</v>
      </c>
      <c r="AH158" s="203" t="s">
        <v>10328</v>
      </c>
      <c r="AI158" s="199" t="s">
        <v>10246</v>
      </c>
      <c r="AJ158" s="199" t="s">
        <v>10246</v>
      </c>
      <c r="AK158" s="199" t="s">
        <v>10266</v>
      </c>
      <c r="AL158" s="203" t="s">
        <v>10326</v>
      </c>
      <c r="AM158" s="203" t="s">
        <v>10376</v>
      </c>
      <c r="AN158" s="203" t="s">
        <v>10812</v>
      </c>
      <c r="AO158" s="199" t="s">
        <v>10266</v>
      </c>
      <c r="AP158" s="199" t="s">
        <v>10246</v>
      </c>
      <c r="AQ158" s="199" t="s">
        <v>10246</v>
      </c>
      <c r="AR158" s="203" t="s">
        <v>10376</v>
      </c>
      <c r="AS158" s="203" t="s">
        <v>11157</v>
      </c>
      <c r="AT158" s="203" t="s">
        <v>10374</v>
      </c>
      <c r="AU158" s="203" t="s">
        <v>10262</v>
      </c>
      <c r="AV158" s="203" t="s">
        <v>10376</v>
      </c>
      <c r="AW158" s="199" t="s">
        <v>10246</v>
      </c>
      <c r="AX158" s="199" t="s">
        <v>10246</v>
      </c>
      <c r="AY158" s="199" t="s">
        <v>10266</v>
      </c>
      <c r="AZ158" s="203" t="s">
        <v>11042</v>
      </c>
      <c r="BA158" s="199" t="s">
        <v>10266</v>
      </c>
      <c r="BB158" s="203" t="s">
        <v>10376</v>
      </c>
      <c r="BC158" s="203" t="s">
        <v>10812</v>
      </c>
      <c r="BD158" s="199" t="s">
        <v>10246</v>
      </c>
      <c r="BE158" s="199" t="s">
        <v>10246</v>
      </c>
      <c r="BF158" s="203" t="s">
        <v>10374</v>
      </c>
      <c r="BG158" s="203" t="s">
        <v>10257</v>
      </c>
      <c r="BH158" s="203" t="s">
        <v>10812</v>
      </c>
      <c r="BI158" s="203" t="s">
        <v>10376</v>
      </c>
      <c r="BJ158" s="203" t="s">
        <v>10374</v>
      </c>
      <c r="BK158" s="199" t="s">
        <v>10246</v>
      </c>
    </row>
    <row r="159" s="192" customFormat="1" customHeight="1" spans="1:63">
      <c r="A159" s="199" t="s">
        <v>2635</v>
      </c>
      <c r="B159" s="199" t="s">
        <v>2468</v>
      </c>
      <c r="C159" s="199" t="s">
        <v>853</v>
      </c>
      <c r="D159" s="199">
        <v>23</v>
      </c>
      <c r="E159" s="199">
        <v>9</v>
      </c>
      <c r="F159" s="199" t="s">
        <v>11158</v>
      </c>
      <c r="G159" s="199">
        <v>17</v>
      </c>
      <c r="H159" s="199" t="s">
        <v>11159</v>
      </c>
      <c r="I159" s="199">
        <v>0</v>
      </c>
      <c r="J159" s="199" t="s">
        <v>10243</v>
      </c>
      <c r="K159" s="199">
        <v>0</v>
      </c>
      <c r="L159" s="199">
        <v>0</v>
      </c>
      <c r="M159" s="199" t="s">
        <v>10243</v>
      </c>
      <c r="N159" s="199">
        <v>1</v>
      </c>
      <c r="O159" s="199">
        <v>0</v>
      </c>
      <c r="P159" s="199">
        <v>4</v>
      </c>
      <c r="Q159" s="199"/>
      <c r="R159" s="199"/>
      <c r="S159" s="199">
        <v>26</v>
      </c>
      <c r="T159" s="199"/>
      <c r="U159" s="199"/>
      <c r="V159" s="199"/>
      <c r="W159" s="199"/>
      <c r="X159" s="199"/>
      <c r="Y159" s="199"/>
      <c r="Z159" s="199"/>
      <c r="AA159" s="199"/>
      <c r="AB159" s="199"/>
      <c r="AC159" s="199"/>
      <c r="AD159" s="199" t="s">
        <v>10243</v>
      </c>
      <c r="AE159" s="199" t="s">
        <v>10243</v>
      </c>
      <c r="AF159" s="199" t="s">
        <v>10243</v>
      </c>
      <c r="AG159" s="203" t="s">
        <v>11160</v>
      </c>
      <c r="AH159" s="203" t="s">
        <v>11160</v>
      </c>
      <c r="AI159" s="199" t="s">
        <v>10433</v>
      </c>
      <c r="AJ159" s="199" t="s">
        <v>10246</v>
      </c>
      <c r="AK159" s="205" t="s">
        <v>33</v>
      </c>
      <c r="AL159" s="202" t="s">
        <v>11161</v>
      </c>
      <c r="AM159" s="203" t="s">
        <v>11162</v>
      </c>
      <c r="AN159" s="202" t="s">
        <v>11163</v>
      </c>
      <c r="AO159" s="202" t="s">
        <v>11164</v>
      </c>
      <c r="AP159" s="199" t="s">
        <v>10433</v>
      </c>
      <c r="AQ159" s="199" t="s">
        <v>10246</v>
      </c>
      <c r="AR159" s="205" t="s">
        <v>33</v>
      </c>
      <c r="AS159" s="203" t="s">
        <v>11165</v>
      </c>
      <c r="AT159" s="203" t="s">
        <v>11166</v>
      </c>
      <c r="AU159" s="203" t="s">
        <v>11167</v>
      </c>
      <c r="AV159" s="203" t="s">
        <v>11168</v>
      </c>
      <c r="AW159" s="199" t="s">
        <v>10433</v>
      </c>
      <c r="AX159" s="199" t="s">
        <v>10246</v>
      </c>
      <c r="AY159" s="205" t="s">
        <v>33</v>
      </c>
      <c r="AZ159" s="203" t="s">
        <v>11169</v>
      </c>
      <c r="BA159" s="203" t="s">
        <v>11170</v>
      </c>
      <c r="BB159" s="203" t="s">
        <v>11171</v>
      </c>
      <c r="BC159" s="203" t="s">
        <v>11172</v>
      </c>
      <c r="BD159" s="199" t="s">
        <v>10433</v>
      </c>
      <c r="BE159" s="199" t="s">
        <v>10246</v>
      </c>
      <c r="BF159" s="205" t="s">
        <v>33</v>
      </c>
      <c r="BG159" s="202" t="s">
        <v>11173</v>
      </c>
      <c r="BH159" s="203" t="s">
        <v>11174</v>
      </c>
      <c r="BI159" s="203" t="s">
        <v>11175</v>
      </c>
      <c r="BJ159" s="203" t="s">
        <v>11160</v>
      </c>
      <c r="BK159" s="199" t="s">
        <v>10433</v>
      </c>
    </row>
    <row r="160" s="192" customFormat="1" customHeight="1" spans="1:63">
      <c r="A160" s="199" t="s">
        <v>2622</v>
      </c>
      <c r="B160" s="199" t="s">
        <v>2468</v>
      </c>
      <c r="C160" s="199" t="s">
        <v>853</v>
      </c>
      <c r="D160" s="199">
        <v>22</v>
      </c>
      <c r="E160" s="199">
        <v>9</v>
      </c>
      <c r="F160" s="199" t="s">
        <v>11176</v>
      </c>
      <c r="G160" s="199">
        <v>16</v>
      </c>
      <c r="H160" s="199" t="s">
        <v>11177</v>
      </c>
      <c r="I160" s="199">
        <v>0</v>
      </c>
      <c r="J160" s="199" t="s">
        <v>10243</v>
      </c>
      <c r="K160" s="199">
        <v>0</v>
      </c>
      <c r="L160" s="199">
        <v>0</v>
      </c>
      <c r="M160" s="199" t="s">
        <v>10243</v>
      </c>
      <c r="N160" s="199">
        <v>0</v>
      </c>
      <c r="O160" s="199">
        <v>0</v>
      </c>
      <c r="P160" s="199">
        <v>6</v>
      </c>
      <c r="Q160" s="199"/>
      <c r="R160" s="199"/>
      <c r="S160" s="199"/>
      <c r="T160" s="199"/>
      <c r="U160" s="199"/>
      <c r="V160" s="199"/>
      <c r="W160" s="199"/>
      <c r="X160" s="199"/>
      <c r="Y160" s="199"/>
      <c r="Z160" s="199"/>
      <c r="AA160" s="199"/>
      <c r="AB160" s="199"/>
      <c r="AC160" s="199"/>
      <c r="AD160" s="199" t="s">
        <v>10243</v>
      </c>
      <c r="AE160" s="199" t="s">
        <v>10243</v>
      </c>
      <c r="AF160" s="199" t="s">
        <v>10243</v>
      </c>
      <c r="AG160" s="203" t="s">
        <v>11178</v>
      </c>
      <c r="AH160" s="205" t="s">
        <v>33</v>
      </c>
      <c r="AI160" s="199" t="s">
        <v>10433</v>
      </c>
      <c r="AJ160" s="199" t="s">
        <v>10433</v>
      </c>
      <c r="AK160" s="203" t="s">
        <v>11179</v>
      </c>
      <c r="AL160" s="203" t="s">
        <v>11180</v>
      </c>
      <c r="AM160" s="203" t="s">
        <v>11169</v>
      </c>
      <c r="AN160" s="205" t="s">
        <v>33</v>
      </c>
      <c r="AO160" s="205" t="s">
        <v>33</v>
      </c>
      <c r="AP160" s="199" t="s">
        <v>10433</v>
      </c>
      <c r="AQ160" s="199" t="s">
        <v>10433</v>
      </c>
      <c r="AR160" s="203" t="s">
        <v>11181</v>
      </c>
      <c r="AS160" s="203" t="s">
        <v>11182</v>
      </c>
      <c r="AT160" s="203" t="s">
        <v>11169</v>
      </c>
      <c r="AU160" s="205" t="s">
        <v>33</v>
      </c>
      <c r="AV160" s="203" t="s">
        <v>11183</v>
      </c>
      <c r="AW160" s="199" t="s">
        <v>10246</v>
      </c>
      <c r="AX160" s="199" t="s">
        <v>10433</v>
      </c>
      <c r="AY160" s="203" t="s">
        <v>11184</v>
      </c>
      <c r="AZ160" s="203" t="s">
        <v>11185</v>
      </c>
      <c r="BA160" s="203" t="s">
        <v>11185</v>
      </c>
      <c r="BB160" s="205" t="s">
        <v>33</v>
      </c>
      <c r="BC160" s="203" t="s">
        <v>11186</v>
      </c>
      <c r="BD160" s="199" t="s">
        <v>10246</v>
      </c>
      <c r="BE160" s="199" t="s">
        <v>10433</v>
      </c>
      <c r="BF160" s="203" t="s">
        <v>11187</v>
      </c>
      <c r="BG160" s="203" t="s">
        <v>11181</v>
      </c>
      <c r="BH160" s="203" t="s">
        <v>11188</v>
      </c>
      <c r="BI160" s="205" t="s">
        <v>33</v>
      </c>
      <c r="BJ160" s="203" t="s">
        <v>11187</v>
      </c>
      <c r="BK160" s="199" t="s">
        <v>10246</v>
      </c>
    </row>
    <row r="161" s="192" customFormat="1" customHeight="1" spans="1:63">
      <c r="A161" s="199" t="s">
        <v>2600</v>
      </c>
      <c r="B161" s="199" t="s">
        <v>2468</v>
      </c>
      <c r="C161" s="199" t="s">
        <v>853</v>
      </c>
      <c r="D161" s="199">
        <v>22</v>
      </c>
      <c r="E161" s="199">
        <v>9</v>
      </c>
      <c r="F161" s="199" t="s">
        <v>11189</v>
      </c>
      <c r="G161" s="199">
        <v>18</v>
      </c>
      <c r="H161" s="199" t="s">
        <v>11190</v>
      </c>
      <c r="I161" s="199">
        <v>0</v>
      </c>
      <c r="J161" s="199" t="s">
        <v>10243</v>
      </c>
      <c r="K161" s="199">
        <v>0</v>
      </c>
      <c r="L161" s="199">
        <v>0</v>
      </c>
      <c r="M161" s="199" t="s">
        <v>10243</v>
      </c>
      <c r="N161" s="199">
        <v>0</v>
      </c>
      <c r="O161" s="199">
        <v>0</v>
      </c>
      <c r="P161" s="199">
        <v>4</v>
      </c>
      <c r="Q161" s="199"/>
      <c r="R161" s="199"/>
      <c r="S161" s="199"/>
      <c r="T161" s="199"/>
      <c r="U161" s="199"/>
      <c r="V161" s="199"/>
      <c r="W161" s="199"/>
      <c r="X161" s="199"/>
      <c r="Y161" s="199"/>
      <c r="Z161" s="199"/>
      <c r="AA161" s="199"/>
      <c r="AB161" s="199"/>
      <c r="AC161" s="199"/>
      <c r="AD161" s="199" t="s">
        <v>10243</v>
      </c>
      <c r="AE161" s="199" t="s">
        <v>10243</v>
      </c>
      <c r="AF161" s="199" t="s">
        <v>10243</v>
      </c>
      <c r="AG161" s="203" t="s">
        <v>11178</v>
      </c>
      <c r="AH161" s="203" t="s">
        <v>11183</v>
      </c>
      <c r="AI161" s="199" t="s">
        <v>10246</v>
      </c>
      <c r="AJ161" s="199" t="s">
        <v>10433</v>
      </c>
      <c r="AK161" s="203" t="s">
        <v>11170</v>
      </c>
      <c r="AL161" s="205" t="s">
        <v>33</v>
      </c>
      <c r="AM161" s="203" t="s">
        <v>11169</v>
      </c>
      <c r="AN161" s="203" t="s">
        <v>11059</v>
      </c>
      <c r="AO161" s="203" t="s">
        <v>11180</v>
      </c>
      <c r="AP161" s="199" t="s">
        <v>10246</v>
      </c>
      <c r="AQ161" s="199" t="s">
        <v>10433</v>
      </c>
      <c r="AR161" s="203" t="s">
        <v>11181</v>
      </c>
      <c r="AS161" s="203" t="s">
        <v>11182</v>
      </c>
      <c r="AT161" s="203" t="s">
        <v>11169</v>
      </c>
      <c r="AU161" s="205" t="s">
        <v>33</v>
      </c>
      <c r="AV161" s="203" t="s">
        <v>11183</v>
      </c>
      <c r="AW161" s="199" t="s">
        <v>10246</v>
      </c>
      <c r="AX161" s="199" t="s">
        <v>10433</v>
      </c>
      <c r="AY161" s="203" t="s">
        <v>11184</v>
      </c>
      <c r="AZ161" s="203" t="s">
        <v>11185</v>
      </c>
      <c r="BA161" s="203" t="s">
        <v>11185</v>
      </c>
      <c r="BB161" s="205" t="s">
        <v>33</v>
      </c>
      <c r="BC161" s="203" t="s">
        <v>11186</v>
      </c>
      <c r="BD161" s="199" t="s">
        <v>10433</v>
      </c>
      <c r="BE161" s="199" t="s">
        <v>10246</v>
      </c>
      <c r="BF161" s="203" t="s">
        <v>11187</v>
      </c>
      <c r="BG161" s="203" t="s">
        <v>11181</v>
      </c>
      <c r="BH161" s="203" t="s">
        <v>11188</v>
      </c>
      <c r="BI161" s="205" t="s">
        <v>33</v>
      </c>
      <c r="BJ161" s="203" t="s">
        <v>11187</v>
      </c>
      <c r="BK161" s="199" t="s">
        <v>10246</v>
      </c>
    </row>
    <row r="162" s="192" customFormat="1" customHeight="1" spans="1:63">
      <c r="A162" s="199" t="s">
        <v>2577</v>
      </c>
      <c r="B162" s="199" t="s">
        <v>2468</v>
      </c>
      <c r="C162" s="199" t="s">
        <v>853</v>
      </c>
      <c r="D162" s="199">
        <v>22</v>
      </c>
      <c r="E162" s="199">
        <v>9</v>
      </c>
      <c r="F162" s="199" t="s">
        <v>11191</v>
      </c>
      <c r="G162" s="199">
        <v>17</v>
      </c>
      <c r="H162" s="199" t="s">
        <v>11192</v>
      </c>
      <c r="I162" s="199">
        <v>0</v>
      </c>
      <c r="J162" s="199" t="s">
        <v>10243</v>
      </c>
      <c r="K162" s="199">
        <v>0</v>
      </c>
      <c r="L162" s="199">
        <v>0</v>
      </c>
      <c r="M162" s="199" t="s">
        <v>10243</v>
      </c>
      <c r="N162" s="199">
        <v>0</v>
      </c>
      <c r="O162" s="199">
        <v>0</v>
      </c>
      <c r="P162" s="199">
        <v>5</v>
      </c>
      <c r="Q162" s="199"/>
      <c r="R162" s="199"/>
      <c r="S162" s="199"/>
      <c r="T162" s="199"/>
      <c r="U162" s="199"/>
      <c r="V162" s="199"/>
      <c r="W162" s="199"/>
      <c r="X162" s="199"/>
      <c r="Y162" s="199"/>
      <c r="Z162" s="199"/>
      <c r="AA162" s="199"/>
      <c r="AB162" s="199"/>
      <c r="AC162" s="199"/>
      <c r="AD162" s="199" t="s">
        <v>10243</v>
      </c>
      <c r="AE162" s="199" t="s">
        <v>10243</v>
      </c>
      <c r="AF162" s="199" t="s">
        <v>10243</v>
      </c>
      <c r="AG162" s="205" t="s">
        <v>33</v>
      </c>
      <c r="AH162" s="203" t="s">
        <v>11193</v>
      </c>
      <c r="AI162" s="199" t="s">
        <v>10246</v>
      </c>
      <c r="AJ162" s="199" t="s">
        <v>10433</v>
      </c>
      <c r="AK162" s="203" t="s">
        <v>11160</v>
      </c>
      <c r="AL162" s="203" t="s">
        <v>11194</v>
      </c>
      <c r="AM162" s="203" t="s">
        <v>11165</v>
      </c>
      <c r="AN162" s="205" t="s">
        <v>33</v>
      </c>
      <c r="AO162" s="203" t="s">
        <v>11195</v>
      </c>
      <c r="AP162" s="199" t="s">
        <v>10433</v>
      </c>
      <c r="AQ162" s="199" t="s">
        <v>10246</v>
      </c>
      <c r="AR162" s="203" t="s">
        <v>11174</v>
      </c>
      <c r="AS162" s="205" t="s">
        <v>33</v>
      </c>
      <c r="AT162" s="203" t="s">
        <v>11174</v>
      </c>
      <c r="AU162" s="203" t="s">
        <v>11160</v>
      </c>
      <c r="AV162" s="203" t="s">
        <v>11196</v>
      </c>
      <c r="AW162" s="199" t="s">
        <v>10246</v>
      </c>
      <c r="AX162" s="199" t="s">
        <v>10433</v>
      </c>
      <c r="AY162" s="203" t="s">
        <v>11174</v>
      </c>
      <c r="AZ162" s="205" t="s">
        <v>33</v>
      </c>
      <c r="BA162" s="203" t="s">
        <v>11197</v>
      </c>
      <c r="BB162" s="203" t="s">
        <v>11194</v>
      </c>
      <c r="BC162" s="203" t="s">
        <v>11198</v>
      </c>
      <c r="BD162" s="199" t="s">
        <v>10246</v>
      </c>
      <c r="BE162" s="199" t="s">
        <v>10433</v>
      </c>
      <c r="BF162" s="203" t="s">
        <v>11160</v>
      </c>
      <c r="BG162" s="205" t="s">
        <v>33</v>
      </c>
      <c r="BH162" s="203" t="s">
        <v>11193</v>
      </c>
      <c r="BI162" s="203" t="s">
        <v>11199</v>
      </c>
      <c r="BJ162" s="203" t="s">
        <v>11200</v>
      </c>
      <c r="BK162" s="199" t="s">
        <v>10433</v>
      </c>
    </row>
    <row r="163" s="192" customFormat="1" customHeight="1" spans="1:63">
      <c r="A163" s="199" t="s">
        <v>2553</v>
      </c>
      <c r="B163" s="199" t="s">
        <v>2468</v>
      </c>
      <c r="C163" s="199" t="s">
        <v>853</v>
      </c>
      <c r="D163" s="199">
        <v>23</v>
      </c>
      <c r="E163" s="199">
        <v>9</v>
      </c>
      <c r="F163" s="199" t="s">
        <v>11201</v>
      </c>
      <c r="G163" s="199">
        <v>18</v>
      </c>
      <c r="H163" s="199" t="s">
        <v>11202</v>
      </c>
      <c r="I163" s="199">
        <v>0</v>
      </c>
      <c r="J163" s="199" t="s">
        <v>10243</v>
      </c>
      <c r="K163" s="199">
        <v>0</v>
      </c>
      <c r="L163" s="199">
        <v>0</v>
      </c>
      <c r="M163" s="199" t="s">
        <v>10243</v>
      </c>
      <c r="N163" s="199">
        <v>0</v>
      </c>
      <c r="O163" s="199">
        <v>0</v>
      </c>
      <c r="P163" s="199">
        <v>4</v>
      </c>
      <c r="Q163" s="199"/>
      <c r="R163" s="199"/>
      <c r="S163" s="199"/>
      <c r="T163" s="199"/>
      <c r="U163" s="199"/>
      <c r="V163" s="199"/>
      <c r="W163" s="199"/>
      <c r="X163" s="199"/>
      <c r="Y163" s="199"/>
      <c r="Z163" s="199"/>
      <c r="AA163" s="199"/>
      <c r="AB163" s="199"/>
      <c r="AC163" s="199"/>
      <c r="AD163" s="199" t="s">
        <v>10243</v>
      </c>
      <c r="AE163" s="199" t="s">
        <v>10243</v>
      </c>
      <c r="AF163" s="199" t="s">
        <v>10243</v>
      </c>
      <c r="AG163" s="203" t="s">
        <v>11059</v>
      </c>
      <c r="AH163" s="203" t="s">
        <v>11059</v>
      </c>
      <c r="AI163" s="199" t="s">
        <v>10433</v>
      </c>
      <c r="AJ163" s="199" t="s">
        <v>10246</v>
      </c>
      <c r="AK163" s="205" t="s">
        <v>33</v>
      </c>
      <c r="AL163" s="203" t="s">
        <v>11195</v>
      </c>
      <c r="AM163" s="203" t="s">
        <v>11203</v>
      </c>
      <c r="AN163" s="203" t="s">
        <v>11204</v>
      </c>
      <c r="AO163" s="203" t="s">
        <v>11205</v>
      </c>
      <c r="AP163" s="199" t="s">
        <v>10433</v>
      </c>
      <c r="AQ163" s="199" t="s">
        <v>10246</v>
      </c>
      <c r="AR163" s="205" t="s">
        <v>33</v>
      </c>
      <c r="AS163" s="203" t="s">
        <v>11186</v>
      </c>
      <c r="AT163" s="203" t="s">
        <v>11206</v>
      </c>
      <c r="AU163" s="203" t="s">
        <v>11207</v>
      </c>
      <c r="AV163" s="203" t="s">
        <v>11208</v>
      </c>
      <c r="AW163" s="199" t="s">
        <v>10433</v>
      </c>
      <c r="AX163" s="199" t="s">
        <v>10246</v>
      </c>
      <c r="AY163" s="205" t="s">
        <v>33</v>
      </c>
      <c r="AZ163" s="203" t="s">
        <v>11209</v>
      </c>
      <c r="BA163" s="203" t="s">
        <v>11210</v>
      </c>
      <c r="BB163" s="203" t="s">
        <v>11211</v>
      </c>
      <c r="BC163" s="203" t="s">
        <v>11212</v>
      </c>
      <c r="BD163" s="199" t="s">
        <v>10433</v>
      </c>
      <c r="BE163" s="199" t="s">
        <v>10246</v>
      </c>
      <c r="BF163" s="205" t="s">
        <v>33</v>
      </c>
      <c r="BG163" s="203" t="s">
        <v>11213</v>
      </c>
      <c r="BH163" s="203" t="s">
        <v>11214</v>
      </c>
      <c r="BI163" s="203" t="s">
        <v>11215</v>
      </c>
      <c r="BJ163" s="203" t="s">
        <v>11216</v>
      </c>
      <c r="BK163" s="199" t="s">
        <v>10433</v>
      </c>
    </row>
    <row r="164" s="192" customFormat="1" customHeight="1" spans="1:63">
      <c r="A164" s="199" t="s">
        <v>2535</v>
      </c>
      <c r="B164" s="199" t="s">
        <v>2468</v>
      </c>
      <c r="C164" s="199" t="s">
        <v>2536</v>
      </c>
      <c r="D164" s="199">
        <v>21</v>
      </c>
      <c r="E164" s="199">
        <v>9</v>
      </c>
      <c r="F164" s="199" t="s">
        <v>11217</v>
      </c>
      <c r="G164" s="199">
        <v>0</v>
      </c>
      <c r="H164" s="199" t="s">
        <v>10243</v>
      </c>
      <c r="I164" s="199">
        <v>0</v>
      </c>
      <c r="J164" s="199" t="s">
        <v>10243</v>
      </c>
      <c r="K164" s="199">
        <v>0</v>
      </c>
      <c r="L164" s="199">
        <v>0</v>
      </c>
      <c r="M164" s="199" t="s">
        <v>10243</v>
      </c>
      <c r="N164" s="199">
        <v>0</v>
      </c>
      <c r="O164" s="199">
        <v>0</v>
      </c>
      <c r="P164" s="199">
        <v>0</v>
      </c>
      <c r="Q164" s="199"/>
      <c r="R164" s="199"/>
      <c r="S164" s="199"/>
      <c r="T164" s="199">
        <v>12</v>
      </c>
      <c r="U164" s="199"/>
      <c r="V164" s="199"/>
      <c r="W164" s="199"/>
      <c r="X164" s="199"/>
      <c r="Y164" s="199"/>
      <c r="Z164" s="199"/>
      <c r="AA164" s="199"/>
      <c r="AB164" s="199"/>
      <c r="AC164" s="199"/>
      <c r="AD164" s="199" t="s">
        <v>10243</v>
      </c>
      <c r="AE164" s="199" t="s">
        <v>10243</v>
      </c>
      <c r="AF164" s="199" t="s">
        <v>10243</v>
      </c>
      <c r="AG164" s="199" t="s">
        <v>10266</v>
      </c>
      <c r="AH164" s="199" t="s">
        <v>10266</v>
      </c>
      <c r="AI164" s="199" t="s">
        <v>10246</v>
      </c>
      <c r="AJ164" s="199" t="s">
        <v>10246</v>
      </c>
      <c r="AK164" s="199" t="s">
        <v>10266</v>
      </c>
      <c r="AL164" s="199" t="s">
        <v>10266</v>
      </c>
      <c r="AM164" s="199" t="s">
        <v>10266</v>
      </c>
      <c r="AN164" s="199" t="s">
        <v>10266</v>
      </c>
      <c r="AO164" s="199" t="s">
        <v>10266</v>
      </c>
      <c r="AP164" s="199" t="s">
        <v>10246</v>
      </c>
      <c r="AQ164" s="199" t="s">
        <v>10246</v>
      </c>
      <c r="AR164" s="199" t="s">
        <v>10266</v>
      </c>
      <c r="AS164" s="199" t="s">
        <v>10266</v>
      </c>
      <c r="AT164" s="199" t="s">
        <v>10266</v>
      </c>
      <c r="AU164" s="199" t="s">
        <v>10266</v>
      </c>
      <c r="AV164" s="199" t="s">
        <v>10266</v>
      </c>
      <c r="AW164" s="199" t="s">
        <v>10246</v>
      </c>
      <c r="AX164" s="199" t="s">
        <v>10246</v>
      </c>
      <c r="AY164" s="202" t="s">
        <v>11218</v>
      </c>
      <c r="AZ164" s="202" t="s">
        <v>11218</v>
      </c>
      <c r="BA164" s="199" t="s">
        <v>10266</v>
      </c>
      <c r="BB164" s="199" t="s">
        <v>10266</v>
      </c>
      <c r="BC164" s="199" t="s">
        <v>10266</v>
      </c>
      <c r="BD164" s="199" t="s">
        <v>10246</v>
      </c>
      <c r="BE164" s="199" t="s">
        <v>10246</v>
      </c>
      <c r="BF164" s="199" t="s">
        <v>10266</v>
      </c>
      <c r="BG164" s="199" t="s">
        <v>10266</v>
      </c>
      <c r="BH164" s="199" t="s">
        <v>10266</v>
      </c>
      <c r="BI164" s="199" t="s">
        <v>10266</v>
      </c>
      <c r="BJ164" s="199" t="s">
        <v>10266</v>
      </c>
      <c r="BK164" s="199" t="s">
        <v>10246</v>
      </c>
    </row>
    <row r="165" s="192" customFormat="1" customHeight="1" spans="1:63">
      <c r="A165" s="199" t="s">
        <v>2516</v>
      </c>
      <c r="B165" s="199" t="s">
        <v>2468</v>
      </c>
      <c r="C165" s="199" t="s">
        <v>853</v>
      </c>
      <c r="D165" s="199">
        <v>18</v>
      </c>
      <c r="E165" s="199">
        <v>9</v>
      </c>
      <c r="F165" s="199" t="s">
        <v>11219</v>
      </c>
      <c r="G165" s="199">
        <v>12</v>
      </c>
      <c r="H165" s="199" t="s">
        <v>11220</v>
      </c>
      <c r="I165" s="199">
        <v>0</v>
      </c>
      <c r="J165" s="199" t="s">
        <v>10243</v>
      </c>
      <c r="K165" s="199">
        <v>0</v>
      </c>
      <c r="L165" s="199">
        <v>0</v>
      </c>
      <c r="M165" s="199" t="s">
        <v>10243</v>
      </c>
      <c r="N165" s="199">
        <v>2</v>
      </c>
      <c r="O165" s="199">
        <v>0</v>
      </c>
      <c r="P165" s="199">
        <v>8</v>
      </c>
      <c r="Q165" s="199"/>
      <c r="R165" s="199"/>
      <c r="S165" s="199">
        <v>12</v>
      </c>
      <c r="T165" s="199"/>
      <c r="U165" s="199"/>
      <c r="V165" s="199"/>
      <c r="W165" s="199"/>
      <c r="X165" s="199"/>
      <c r="Y165" s="199"/>
      <c r="Z165" s="199"/>
      <c r="AA165" s="199"/>
      <c r="AB165" s="199"/>
      <c r="AC165" s="199"/>
      <c r="AD165" s="199" t="s">
        <v>10243</v>
      </c>
      <c r="AE165" s="199" t="s">
        <v>10243</v>
      </c>
      <c r="AF165" s="199" t="s">
        <v>10243</v>
      </c>
      <c r="AG165" s="203" t="s">
        <v>11221</v>
      </c>
      <c r="AH165" s="205" t="s">
        <v>33</v>
      </c>
      <c r="AI165" s="199" t="s">
        <v>10246</v>
      </c>
      <c r="AJ165" s="199" t="s">
        <v>10433</v>
      </c>
      <c r="AK165" s="202" t="s">
        <v>11222</v>
      </c>
      <c r="AL165" s="205" t="s">
        <v>33</v>
      </c>
      <c r="AM165" s="205" t="s">
        <v>33</v>
      </c>
      <c r="AN165" s="205" t="s">
        <v>33</v>
      </c>
      <c r="AO165" s="205" t="s">
        <v>33</v>
      </c>
      <c r="AP165" s="199" t="s">
        <v>10246</v>
      </c>
      <c r="AQ165" s="199" t="s">
        <v>10433</v>
      </c>
      <c r="AR165" s="205" t="s">
        <v>33</v>
      </c>
      <c r="AS165" s="203" t="s">
        <v>11223</v>
      </c>
      <c r="AT165" s="203" t="s">
        <v>11224</v>
      </c>
      <c r="AU165" s="203" t="s">
        <v>11206</v>
      </c>
      <c r="AV165" s="203" t="s">
        <v>11208</v>
      </c>
      <c r="AW165" s="199" t="s">
        <v>10246</v>
      </c>
      <c r="AX165" s="199" t="s">
        <v>10433</v>
      </c>
      <c r="AY165" s="202" t="s">
        <v>11225</v>
      </c>
      <c r="AZ165" s="205" t="s">
        <v>33</v>
      </c>
      <c r="BA165" s="203" t="s">
        <v>11204</v>
      </c>
      <c r="BB165" s="203" t="s">
        <v>11226</v>
      </c>
      <c r="BC165" s="203" t="s">
        <v>11212</v>
      </c>
      <c r="BD165" s="199" t="s">
        <v>10433</v>
      </c>
      <c r="BE165" s="199" t="s">
        <v>10246</v>
      </c>
      <c r="BF165" s="203" t="s">
        <v>11206</v>
      </c>
      <c r="BG165" s="203" t="s">
        <v>11223</v>
      </c>
      <c r="BH165" s="203" t="s">
        <v>11227</v>
      </c>
      <c r="BI165" s="205" t="s">
        <v>33</v>
      </c>
      <c r="BJ165" s="203" t="s">
        <v>11223</v>
      </c>
      <c r="BK165" s="199" t="s">
        <v>10246</v>
      </c>
    </row>
    <row r="166" s="192" customFormat="1" customHeight="1" spans="1:63">
      <c r="A166" s="199" t="s">
        <v>2495</v>
      </c>
      <c r="B166" s="199" t="s">
        <v>2468</v>
      </c>
      <c r="C166" s="199" t="s">
        <v>853</v>
      </c>
      <c r="D166" s="199">
        <v>20</v>
      </c>
      <c r="E166" s="199">
        <v>9</v>
      </c>
      <c r="F166" s="199" t="s">
        <v>11228</v>
      </c>
      <c r="G166" s="199">
        <v>18</v>
      </c>
      <c r="H166" s="199" t="s">
        <v>11229</v>
      </c>
      <c r="I166" s="199">
        <v>0</v>
      </c>
      <c r="J166" s="199" t="s">
        <v>10243</v>
      </c>
      <c r="K166" s="199">
        <v>0</v>
      </c>
      <c r="L166" s="199">
        <v>0</v>
      </c>
      <c r="M166" s="199" t="s">
        <v>10243</v>
      </c>
      <c r="N166" s="199">
        <v>0</v>
      </c>
      <c r="O166" s="199">
        <v>0</v>
      </c>
      <c r="P166" s="199">
        <v>4</v>
      </c>
      <c r="Q166" s="199"/>
      <c r="R166" s="199"/>
      <c r="S166" s="199"/>
      <c r="T166" s="199"/>
      <c r="U166" s="199"/>
      <c r="V166" s="199"/>
      <c r="W166" s="199"/>
      <c r="X166" s="199"/>
      <c r="Y166" s="199"/>
      <c r="Z166" s="199"/>
      <c r="AA166" s="199"/>
      <c r="AB166" s="199"/>
      <c r="AC166" s="199"/>
      <c r="AD166" s="199" t="s">
        <v>10243</v>
      </c>
      <c r="AE166" s="199" t="s">
        <v>10243</v>
      </c>
      <c r="AF166" s="199" t="s">
        <v>10243</v>
      </c>
      <c r="AG166" s="203" t="s">
        <v>11230</v>
      </c>
      <c r="AH166" s="203" t="s">
        <v>11169</v>
      </c>
      <c r="AI166" s="199" t="s">
        <v>10246</v>
      </c>
      <c r="AJ166" s="199" t="s">
        <v>10246</v>
      </c>
      <c r="AK166" s="203" t="s">
        <v>11181</v>
      </c>
      <c r="AL166" s="203" t="s">
        <v>11170</v>
      </c>
      <c r="AM166" s="203" t="s">
        <v>11179</v>
      </c>
      <c r="AN166" s="203" t="s">
        <v>11183</v>
      </c>
      <c r="AO166" s="203" t="s">
        <v>11230</v>
      </c>
      <c r="AP166" s="199" t="s">
        <v>10246</v>
      </c>
      <c r="AQ166" s="199" t="s">
        <v>10246</v>
      </c>
      <c r="AR166" s="203" t="s">
        <v>11081</v>
      </c>
      <c r="AS166" s="205" t="s">
        <v>33</v>
      </c>
      <c r="AT166" s="203" t="s">
        <v>11182</v>
      </c>
      <c r="AU166" s="203" t="s">
        <v>11183</v>
      </c>
      <c r="AV166" s="205" t="s">
        <v>33</v>
      </c>
      <c r="AW166" s="199" t="s">
        <v>10433</v>
      </c>
      <c r="AX166" s="199" t="s">
        <v>10246</v>
      </c>
      <c r="AY166" s="203" t="s">
        <v>11231</v>
      </c>
      <c r="AZ166" s="203" t="s">
        <v>11183</v>
      </c>
      <c r="BA166" s="203" t="s">
        <v>11179</v>
      </c>
      <c r="BB166" s="203" t="s">
        <v>11232</v>
      </c>
      <c r="BC166" s="205" t="s">
        <v>33</v>
      </c>
      <c r="BD166" s="199" t="s">
        <v>10433</v>
      </c>
      <c r="BE166" s="199" t="s">
        <v>10246</v>
      </c>
      <c r="BF166" s="203" t="s">
        <v>11059</v>
      </c>
      <c r="BG166" s="203" t="s">
        <v>11233</v>
      </c>
      <c r="BH166" s="203" t="s">
        <v>11234</v>
      </c>
      <c r="BI166" s="203" t="s">
        <v>11183</v>
      </c>
      <c r="BJ166" s="205" t="s">
        <v>33</v>
      </c>
      <c r="BK166" s="199" t="s">
        <v>10246</v>
      </c>
    </row>
    <row r="167" s="192" customFormat="1" customHeight="1" spans="1:63">
      <c r="A167" s="199" t="s">
        <v>2474</v>
      </c>
      <c r="B167" s="199" t="s">
        <v>2468</v>
      </c>
      <c r="C167" s="199" t="s">
        <v>853</v>
      </c>
      <c r="D167" s="199">
        <v>20</v>
      </c>
      <c r="E167" s="199">
        <v>9</v>
      </c>
      <c r="F167" s="199" t="s">
        <v>11235</v>
      </c>
      <c r="G167" s="199">
        <v>18</v>
      </c>
      <c r="H167" s="199" t="s">
        <v>11236</v>
      </c>
      <c r="I167" s="199">
        <v>0</v>
      </c>
      <c r="J167" s="199" t="s">
        <v>10243</v>
      </c>
      <c r="K167" s="199">
        <v>0</v>
      </c>
      <c r="L167" s="199">
        <v>0</v>
      </c>
      <c r="M167" s="199" t="s">
        <v>10243</v>
      </c>
      <c r="N167" s="199">
        <v>0</v>
      </c>
      <c r="O167" s="199">
        <v>0</v>
      </c>
      <c r="P167" s="199">
        <v>4</v>
      </c>
      <c r="Q167" s="199"/>
      <c r="R167" s="199"/>
      <c r="S167" s="199"/>
      <c r="T167" s="199"/>
      <c r="U167" s="199"/>
      <c r="V167" s="199"/>
      <c r="W167" s="199"/>
      <c r="X167" s="199">
        <v>4</v>
      </c>
      <c r="Y167" s="199"/>
      <c r="Z167" s="199"/>
      <c r="AA167" s="199"/>
      <c r="AB167" s="199"/>
      <c r="AC167" s="199"/>
      <c r="AD167" s="199" t="s">
        <v>10243</v>
      </c>
      <c r="AE167" s="199" t="s">
        <v>10243</v>
      </c>
      <c r="AF167" s="199" t="s">
        <v>10243</v>
      </c>
      <c r="AG167" s="205" t="s">
        <v>33</v>
      </c>
      <c r="AH167" s="203" t="s">
        <v>11237</v>
      </c>
      <c r="AI167" s="199" t="s">
        <v>10246</v>
      </c>
      <c r="AJ167" s="202" t="s">
        <v>11238</v>
      </c>
      <c r="AK167" s="203" t="s">
        <v>11111</v>
      </c>
      <c r="AL167" s="203" t="s">
        <v>11239</v>
      </c>
      <c r="AM167" s="203" t="s">
        <v>11188</v>
      </c>
      <c r="AN167" s="203" t="s">
        <v>11188</v>
      </c>
      <c r="AO167" s="203" t="s">
        <v>11215</v>
      </c>
      <c r="AP167" s="199" t="s">
        <v>10246</v>
      </c>
      <c r="AQ167" s="199" t="s">
        <v>10246</v>
      </c>
      <c r="AR167" s="203" t="s">
        <v>11197</v>
      </c>
      <c r="AS167" s="203" t="s">
        <v>11169</v>
      </c>
      <c r="AT167" s="203" t="s">
        <v>11111</v>
      </c>
      <c r="AU167" s="205" t="s">
        <v>33</v>
      </c>
      <c r="AV167" s="203" t="s">
        <v>11169</v>
      </c>
      <c r="AW167" s="199" t="s">
        <v>10433</v>
      </c>
      <c r="AX167" s="199" t="s">
        <v>10246</v>
      </c>
      <c r="AY167" s="203" t="s">
        <v>11240</v>
      </c>
      <c r="AZ167" s="203" t="s">
        <v>11178</v>
      </c>
      <c r="BA167" s="203" t="s">
        <v>11241</v>
      </c>
      <c r="BB167" s="205" t="s">
        <v>33</v>
      </c>
      <c r="BC167" s="203" t="s">
        <v>11232</v>
      </c>
      <c r="BD167" s="199" t="s">
        <v>10246</v>
      </c>
      <c r="BE167" s="199" t="s">
        <v>10433</v>
      </c>
      <c r="BF167" s="203" t="s">
        <v>11179</v>
      </c>
      <c r="BG167" s="205" t="s">
        <v>33</v>
      </c>
      <c r="BH167" s="203" t="s">
        <v>11230</v>
      </c>
      <c r="BI167" s="203" t="s">
        <v>11084</v>
      </c>
      <c r="BJ167" s="203" t="s">
        <v>11187</v>
      </c>
      <c r="BK167" s="199" t="s">
        <v>10246</v>
      </c>
    </row>
    <row r="168" s="192" customFormat="1" customHeight="1" spans="1:63">
      <c r="A168" s="199" t="s">
        <v>2467</v>
      </c>
      <c r="B168" s="199" t="s">
        <v>2468</v>
      </c>
      <c r="C168" s="199" t="s">
        <v>853</v>
      </c>
      <c r="D168" s="199">
        <v>5</v>
      </c>
      <c r="E168" s="199">
        <v>7</v>
      </c>
      <c r="F168" s="199" t="s">
        <v>11242</v>
      </c>
      <c r="G168" s="199">
        <v>1</v>
      </c>
      <c r="H168" s="199" t="s">
        <v>11243</v>
      </c>
      <c r="I168" s="199">
        <v>0</v>
      </c>
      <c r="J168" s="199" t="s">
        <v>10243</v>
      </c>
      <c r="K168" s="199">
        <v>0</v>
      </c>
      <c r="L168" s="199">
        <v>0</v>
      </c>
      <c r="M168" s="199" t="s">
        <v>10243</v>
      </c>
      <c r="N168" s="199">
        <v>0</v>
      </c>
      <c r="O168" s="199">
        <v>0</v>
      </c>
      <c r="P168" s="199">
        <v>14</v>
      </c>
      <c r="Q168" s="199"/>
      <c r="R168" s="199"/>
      <c r="S168" s="199"/>
      <c r="T168" s="199"/>
      <c r="U168" s="199"/>
      <c r="V168" s="199"/>
      <c r="W168" s="199"/>
      <c r="X168" s="199"/>
      <c r="Y168" s="199"/>
      <c r="Z168" s="199"/>
      <c r="AA168" s="199"/>
      <c r="AB168" s="199"/>
      <c r="AC168" s="199"/>
      <c r="AD168" s="199" t="s">
        <v>10243</v>
      </c>
      <c r="AE168" s="199" t="s">
        <v>10243</v>
      </c>
      <c r="AF168" s="199" t="s">
        <v>10243</v>
      </c>
      <c r="AG168" s="199"/>
      <c r="AH168" s="199"/>
      <c r="AI168" s="199"/>
      <c r="AJ168" s="199"/>
      <c r="AK168" s="199"/>
      <c r="AL168" s="205" t="s">
        <v>33</v>
      </c>
      <c r="AM168" s="205" t="s">
        <v>33</v>
      </c>
      <c r="AN168" s="205" t="s">
        <v>33</v>
      </c>
      <c r="AO168" s="205" t="s">
        <v>33</v>
      </c>
      <c r="AP168" s="199" t="s">
        <v>10246</v>
      </c>
      <c r="AQ168" s="199" t="s">
        <v>10246</v>
      </c>
      <c r="AR168" s="205" t="s">
        <v>33</v>
      </c>
      <c r="AS168" s="205" t="s">
        <v>33</v>
      </c>
      <c r="AT168" s="205" t="s">
        <v>33</v>
      </c>
      <c r="AU168" s="205" t="s">
        <v>33</v>
      </c>
      <c r="AV168" s="205" t="s">
        <v>33</v>
      </c>
      <c r="AW168" s="199" t="s">
        <v>10246</v>
      </c>
      <c r="AX168" s="199" t="s">
        <v>10246</v>
      </c>
      <c r="AY168" s="205" t="s">
        <v>33</v>
      </c>
      <c r="AZ168" s="205" t="s">
        <v>33</v>
      </c>
      <c r="BA168" s="205" t="s">
        <v>33</v>
      </c>
      <c r="BB168" s="205" t="s">
        <v>33</v>
      </c>
      <c r="BC168" s="205" t="s">
        <v>33</v>
      </c>
      <c r="BD168" s="199" t="s">
        <v>10246</v>
      </c>
      <c r="BE168" s="199" t="s">
        <v>10246</v>
      </c>
      <c r="BF168" s="203" t="s">
        <v>11244</v>
      </c>
      <c r="BG168" s="199" t="s">
        <v>10266</v>
      </c>
      <c r="BH168" s="199" t="s">
        <v>10266</v>
      </c>
      <c r="BI168" s="199" t="s">
        <v>10266</v>
      </c>
      <c r="BJ168" s="199" t="s">
        <v>10266</v>
      </c>
      <c r="BK168" s="199" t="s">
        <v>10246</v>
      </c>
    </row>
    <row r="169" s="192" customFormat="1" customHeight="1" spans="1:63">
      <c r="A169" s="199" t="s">
        <v>2759</v>
      </c>
      <c r="B169" s="199" t="s">
        <v>2681</v>
      </c>
      <c r="C169" s="199" t="s">
        <v>2682</v>
      </c>
      <c r="D169" s="199">
        <v>23</v>
      </c>
      <c r="E169" s="199">
        <v>9</v>
      </c>
      <c r="F169" s="199" t="s">
        <v>11245</v>
      </c>
      <c r="G169" s="199">
        <v>10</v>
      </c>
      <c r="H169" s="199" t="s">
        <v>11246</v>
      </c>
      <c r="I169" s="199">
        <v>0</v>
      </c>
      <c r="J169" s="199" t="s">
        <v>10243</v>
      </c>
      <c r="K169" s="199">
        <v>0</v>
      </c>
      <c r="L169" s="199">
        <v>0</v>
      </c>
      <c r="M169" s="199" t="s">
        <v>10243</v>
      </c>
      <c r="N169" s="199">
        <v>1</v>
      </c>
      <c r="O169" s="199">
        <v>0</v>
      </c>
      <c r="P169" s="199">
        <v>0</v>
      </c>
      <c r="Q169" s="199"/>
      <c r="R169" s="199"/>
      <c r="S169" s="199">
        <v>0</v>
      </c>
      <c r="T169" s="199"/>
      <c r="U169" s="199"/>
      <c r="V169" s="199"/>
      <c r="W169" s="199"/>
      <c r="X169" s="199"/>
      <c r="Y169" s="199"/>
      <c r="Z169" s="199">
        <v>4</v>
      </c>
      <c r="AA169" s="199"/>
      <c r="AB169" s="199"/>
      <c r="AC169" s="199"/>
      <c r="AD169" s="199" t="s">
        <v>10243</v>
      </c>
      <c r="AE169" s="199" t="s">
        <v>10243</v>
      </c>
      <c r="AF169" s="199" t="s">
        <v>10243</v>
      </c>
      <c r="AG169" s="203" t="s">
        <v>10282</v>
      </c>
      <c r="AH169" s="199" t="s">
        <v>10266</v>
      </c>
      <c r="AI169" s="199" t="s">
        <v>10246</v>
      </c>
      <c r="AJ169" s="199" t="s">
        <v>10246</v>
      </c>
      <c r="AK169" s="203" t="s">
        <v>10328</v>
      </c>
      <c r="AL169" s="199" t="s">
        <v>10266</v>
      </c>
      <c r="AM169" s="203" t="s">
        <v>10374</v>
      </c>
      <c r="AN169" s="202" t="s">
        <v>11247</v>
      </c>
      <c r="AO169" s="199" t="s">
        <v>10266</v>
      </c>
      <c r="AP169" s="199" t="s">
        <v>10433</v>
      </c>
      <c r="AQ169" s="199" t="s">
        <v>10246</v>
      </c>
      <c r="AR169" s="199" t="s">
        <v>10266</v>
      </c>
      <c r="AS169" s="203" t="s">
        <v>10376</v>
      </c>
      <c r="AT169" s="199" t="s">
        <v>10266</v>
      </c>
      <c r="AU169" s="199" t="s">
        <v>10266</v>
      </c>
      <c r="AV169" s="203" t="s">
        <v>10328</v>
      </c>
      <c r="AW169" s="199" t="s">
        <v>10246</v>
      </c>
      <c r="AX169" s="199" t="s">
        <v>10246</v>
      </c>
      <c r="AY169" s="203" t="s">
        <v>11042</v>
      </c>
      <c r="AZ169" s="199" t="s">
        <v>10266</v>
      </c>
      <c r="BA169" s="199" t="s">
        <v>10266</v>
      </c>
      <c r="BB169" s="199" t="s">
        <v>10266</v>
      </c>
      <c r="BC169" s="202" t="s">
        <v>11248</v>
      </c>
      <c r="BD169" s="199" t="s">
        <v>10246</v>
      </c>
      <c r="BE169" s="199" t="s">
        <v>10246</v>
      </c>
      <c r="BF169" s="203" t="s">
        <v>11042</v>
      </c>
      <c r="BG169" s="203" t="s">
        <v>10812</v>
      </c>
      <c r="BH169" s="199" t="s">
        <v>10266</v>
      </c>
      <c r="BI169" s="203" t="s">
        <v>10812</v>
      </c>
      <c r="BJ169" s="202" t="s">
        <v>11249</v>
      </c>
      <c r="BK169" s="199" t="s">
        <v>10246</v>
      </c>
    </row>
    <row r="170" s="192" customFormat="1" customHeight="1" spans="1:63">
      <c r="A170" s="199" t="s">
        <v>2734</v>
      </c>
      <c r="B170" s="199" t="s">
        <v>2681</v>
      </c>
      <c r="C170" s="199" t="s">
        <v>2735</v>
      </c>
      <c r="D170" s="199">
        <v>25</v>
      </c>
      <c r="E170" s="199">
        <v>9</v>
      </c>
      <c r="F170" s="199" t="s">
        <v>11250</v>
      </c>
      <c r="G170" s="199">
        <v>3</v>
      </c>
      <c r="H170" s="199" t="s">
        <v>11251</v>
      </c>
      <c r="I170" s="199">
        <v>0</v>
      </c>
      <c r="J170" s="199" t="s">
        <v>10243</v>
      </c>
      <c r="K170" s="199">
        <v>0</v>
      </c>
      <c r="L170" s="199">
        <v>0</v>
      </c>
      <c r="M170" s="199" t="s">
        <v>10243</v>
      </c>
      <c r="N170" s="199">
        <v>0</v>
      </c>
      <c r="O170" s="199">
        <v>0</v>
      </c>
      <c r="P170" s="199">
        <v>0</v>
      </c>
      <c r="Q170" s="199"/>
      <c r="R170" s="199"/>
      <c r="S170" s="199"/>
      <c r="T170" s="199"/>
      <c r="U170" s="199"/>
      <c r="V170" s="199"/>
      <c r="W170" s="199"/>
      <c r="X170" s="199"/>
      <c r="Y170" s="199"/>
      <c r="Z170" s="199"/>
      <c r="AA170" s="199"/>
      <c r="AB170" s="199"/>
      <c r="AC170" s="199"/>
      <c r="AD170" s="199" t="s">
        <v>10243</v>
      </c>
      <c r="AE170" s="199" t="s">
        <v>10243</v>
      </c>
      <c r="AF170" s="199" t="s">
        <v>10243</v>
      </c>
      <c r="AG170" s="199" t="s">
        <v>10266</v>
      </c>
      <c r="AH170" s="199" t="s">
        <v>10266</v>
      </c>
      <c r="AI170" s="199" t="s">
        <v>10246</v>
      </c>
      <c r="AJ170" s="199" t="s">
        <v>10433</v>
      </c>
      <c r="AK170" s="199" t="s">
        <v>10266</v>
      </c>
      <c r="AL170" s="203" t="s">
        <v>11200</v>
      </c>
      <c r="AM170" s="199" t="s">
        <v>10266</v>
      </c>
      <c r="AN170" s="199" t="s">
        <v>10266</v>
      </c>
      <c r="AO170" s="199" t="s">
        <v>10266</v>
      </c>
      <c r="AP170" s="199" t="s">
        <v>10433</v>
      </c>
      <c r="AQ170" s="199" t="s">
        <v>10246</v>
      </c>
      <c r="AR170" s="199" t="s">
        <v>10266</v>
      </c>
      <c r="AS170" s="199" t="s">
        <v>10266</v>
      </c>
      <c r="AT170" s="203" t="s">
        <v>11252</v>
      </c>
      <c r="AU170" s="199" t="s">
        <v>10266</v>
      </c>
      <c r="AV170" s="199" t="s">
        <v>10266</v>
      </c>
      <c r="AW170" s="199" t="s">
        <v>10246</v>
      </c>
      <c r="AX170" s="199" t="s">
        <v>10246</v>
      </c>
      <c r="AY170" s="199" t="s">
        <v>10266</v>
      </c>
      <c r="AZ170" s="199" t="s">
        <v>10266</v>
      </c>
      <c r="BA170" s="199" t="s">
        <v>10266</v>
      </c>
      <c r="BB170" s="199" t="s">
        <v>10266</v>
      </c>
      <c r="BC170" s="203" t="s">
        <v>11253</v>
      </c>
      <c r="BD170" s="199" t="s">
        <v>10433</v>
      </c>
      <c r="BE170" s="199" t="s">
        <v>10246</v>
      </c>
      <c r="BF170" s="199" t="s">
        <v>10266</v>
      </c>
      <c r="BG170" s="199" t="s">
        <v>10266</v>
      </c>
      <c r="BH170" s="199" t="s">
        <v>10266</v>
      </c>
      <c r="BI170" s="199" t="s">
        <v>10266</v>
      </c>
      <c r="BJ170" s="199" t="s">
        <v>10266</v>
      </c>
      <c r="BK170" s="199" t="s">
        <v>10246</v>
      </c>
    </row>
    <row r="171" s="192" customFormat="1" customHeight="1" spans="1:63">
      <c r="A171" s="199" t="s">
        <v>2719</v>
      </c>
      <c r="B171" s="199" t="s">
        <v>2681</v>
      </c>
      <c r="C171" s="199" t="s">
        <v>2682</v>
      </c>
      <c r="D171" s="199">
        <v>20</v>
      </c>
      <c r="E171" s="199">
        <v>9</v>
      </c>
      <c r="F171" s="199" t="s">
        <v>11254</v>
      </c>
      <c r="G171" s="199">
        <v>1</v>
      </c>
      <c r="H171" s="199" t="s">
        <v>11255</v>
      </c>
      <c r="I171" s="199">
        <v>0</v>
      </c>
      <c r="J171" s="199" t="s">
        <v>10243</v>
      </c>
      <c r="K171" s="199">
        <v>0</v>
      </c>
      <c r="L171" s="199">
        <v>0</v>
      </c>
      <c r="M171" s="199" t="s">
        <v>10243</v>
      </c>
      <c r="N171" s="199">
        <v>0</v>
      </c>
      <c r="O171" s="199">
        <v>0</v>
      </c>
      <c r="P171" s="199">
        <v>0</v>
      </c>
      <c r="Q171" s="199"/>
      <c r="R171" s="199"/>
      <c r="S171" s="199"/>
      <c r="T171" s="199"/>
      <c r="U171" s="199"/>
      <c r="V171" s="199"/>
      <c r="W171" s="199"/>
      <c r="X171" s="199"/>
      <c r="Y171" s="199"/>
      <c r="Z171" s="199">
        <v>17</v>
      </c>
      <c r="AA171" s="199"/>
      <c r="AB171" s="199"/>
      <c r="AC171" s="199"/>
      <c r="AD171" s="199" t="s">
        <v>10243</v>
      </c>
      <c r="AE171" s="199" t="s">
        <v>10243</v>
      </c>
      <c r="AF171" s="199" t="s">
        <v>10243</v>
      </c>
      <c r="AG171" s="199" t="s">
        <v>10266</v>
      </c>
      <c r="AH171" s="199" t="s">
        <v>10266</v>
      </c>
      <c r="AI171" s="199" t="s">
        <v>10246</v>
      </c>
      <c r="AJ171" s="199" t="s">
        <v>10246</v>
      </c>
      <c r="AK171" s="202" t="s">
        <v>10856</v>
      </c>
      <c r="AL171" s="202" t="s">
        <v>11256</v>
      </c>
      <c r="AM171" s="199" t="s">
        <v>10266</v>
      </c>
      <c r="AN171" s="199" t="s">
        <v>10266</v>
      </c>
      <c r="AO171" s="199" t="s">
        <v>10266</v>
      </c>
      <c r="AP171" s="199" t="s">
        <v>10246</v>
      </c>
      <c r="AQ171" s="199" t="s">
        <v>10246</v>
      </c>
      <c r="AR171" s="199" t="s">
        <v>10266</v>
      </c>
      <c r="AS171" s="199" t="s">
        <v>10266</v>
      </c>
      <c r="AT171" s="199" t="s">
        <v>10266</v>
      </c>
      <c r="AU171" s="199" t="s">
        <v>10266</v>
      </c>
      <c r="AV171" s="199" t="s">
        <v>10266</v>
      </c>
      <c r="AW171" s="199" t="s">
        <v>10246</v>
      </c>
      <c r="AX171" s="199" t="s">
        <v>10246</v>
      </c>
      <c r="AY171" s="199" t="s">
        <v>10266</v>
      </c>
      <c r="AZ171" s="199" t="s">
        <v>10266</v>
      </c>
      <c r="BA171" s="203" t="s">
        <v>10328</v>
      </c>
      <c r="BB171" s="199" t="s">
        <v>10266</v>
      </c>
      <c r="BC171" s="202" t="s">
        <v>11257</v>
      </c>
      <c r="BD171" s="199" t="s">
        <v>10246</v>
      </c>
      <c r="BE171" s="199" t="s">
        <v>10246</v>
      </c>
      <c r="BF171" s="199" t="s">
        <v>10266</v>
      </c>
      <c r="BG171" s="199" t="s">
        <v>10266</v>
      </c>
      <c r="BH171" s="199" t="s">
        <v>10266</v>
      </c>
      <c r="BI171" s="199" t="s">
        <v>10266</v>
      </c>
      <c r="BJ171" s="199" t="s">
        <v>10266</v>
      </c>
      <c r="BK171" s="199" t="s">
        <v>10246</v>
      </c>
    </row>
    <row r="172" s="192" customFormat="1" customHeight="1" spans="1:63">
      <c r="A172" s="199" t="s">
        <v>2705</v>
      </c>
      <c r="B172" s="199" t="s">
        <v>2681</v>
      </c>
      <c r="C172" s="199" t="s">
        <v>2682</v>
      </c>
      <c r="D172" s="199">
        <v>21</v>
      </c>
      <c r="E172" s="199">
        <v>9</v>
      </c>
      <c r="F172" s="199" t="s">
        <v>11258</v>
      </c>
      <c r="G172" s="199">
        <v>1</v>
      </c>
      <c r="H172" s="199" t="s">
        <v>11259</v>
      </c>
      <c r="I172" s="199">
        <v>0</v>
      </c>
      <c r="J172" s="199" t="s">
        <v>10243</v>
      </c>
      <c r="K172" s="199">
        <v>0</v>
      </c>
      <c r="L172" s="199">
        <v>0</v>
      </c>
      <c r="M172" s="199" t="s">
        <v>10243</v>
      </c>
      <c r="N172" s="199">
        <v>3</v>
      </c>
      <c r="O172" s="199">
        <v>0</v>
      </c>
      <c r="P172" s="199">
        <v>1</v>
      </c>
      <c r="Q172" s="199"/>
      <c r="R172" s="199"/>
      <c r="S172" s="199">
        <v>0</v>
      </c>
      <c r="T172" s="199"/>
      <c r="U172" s="199"/>
      <c r="V172" s="199"/>
      <c r="W172" s="199"/>
      <c r="X172" s="199"/>
      <c r="Y172" s="199"/>
      <c r="Z172" s="199">
        <v>8</v>
      </c>
      <c r="AA172" s="199"/>
      <c r="AB172" s="199"/>
      <c r="AC172" s="199"/>
      <c r="AD172" s="199" t="s">
        <v>10243</v>
      </c>
      <c r="AE172" s="199" t="s">
        <v>10243</v>
      </c>
      <c r="AF172" s="199" t="s">
        <v>10243</v>
      </c>
      <c r="AG172" s="199" t="s">
        <v>10266</v>
      </c>
      <c r="AH172" s="199" t="s">
        <v>10266</v>
      </c>
      <c r="AI172" s="199" t="s">
        <v>10246</v>
      </c>
      <c r="AJ172" s="199" t="s">
        <v>10246</v>
      </c>
      <c r="AK172" s="199" t="s">
        <v>10266</v>
      </c>
      <c r="AL172" s="202" t="s">
        <v>11023</v>
      </c>
      <c r="AM172" s="199" t="s">
        <v>10266</v>
      </c>
      <c r="AN172" s="199" t="s">
        <v>10266</v>
      </c>
      <c r="AO172" s="203" t="s">
        <v>11074</v>
      </c>
      <c r="AP172" s="199" t="s">
        <v>10246</v>
      </c>
      <c r="AQ172" s="199" t="s">
        <v>10246</v>
      </c>
      <c r="AR172" s="202" t="s">
        <v>11260</v>
      </c>
      <c r="AS172" s="199" t="s">
        <v>10266</v>
      </c>
      <c r="AT172" s="199" t="s">
        <v>10266</v>
      </c>
      <c r="AU172" s="199" t="s">
        <v>10266</v>
      </c>
      <c r="AV172" s="199" t="s">
        <v>10266</v>
      </c>
      <c r="AW172" s="199" t="s">
        <v>10246</v>
      </c>
      <c r="AX172" s="199" t="s">
        <v>10246</v>
      </c>
      <c r="AY172" s="199" t="s">
        <v>10266</v>
      </c>
      <c r="AZ172" s="199" t="s">
        <v>10266</v>
      </c>
      <c r="BA172" s="199" t="s">
        <v>10266</v>
      </c>
      <c r="BB172" s="199" t="s">
        <v>10266</v>
      </c>
      <c r="BC172" s="202" t="s">
        <v>11261</v>
      </c>
      <c r="BD172" s="199" t="s">
        <v>10246</v>
      </c>
      <c r="BE172" s="199" t="s">
        <v>10246</v>
      </c>
      <c r="BF172" s="202" t="s">
        <v>11262</v>
      </c>
      <c r="BG172" s="199" t="s">
        <v>10266</v>
      </c>
      <c r="BH172" s="199" t="s">
        <v>10266</v>
      </c>
      <c r="BI172" s="199" t="s">
        <v>10266</v>
      </c>
      <c r="BJ172" s="199" t="s">
        <v>10266</v>
      </c>
      <c r="BK172" s="199" t="s">
        <v>10246</v>
      </c>
    </row>
    <row r="173" s="192" customFormat="1" customHeight="1" spans="1:63">
      <c r="A173" s="199" t="s">
        <v>11263</v>
      </c>
      <c r="B173" s="199" t="s">
        <v>2681</v>
      </c>
      <c r="C173" s="199" t="s">
        <v>2682</v>
      </c>
      <c r="D173" s="199">
        <v>0</v>
      </c>
      <c r="E173" s="199">
        <v>0</v>
      </c>
      <c r="F173" s="199" t="s">
        <v>10243</v>
      </c>
      <c r="G173" s="199">
        <v>0</v>
      </c>
      <c r="H173" s="199" t="s">
        <v>10243</v>
      </c>
      <c r="I173" s="199">
        <v>0</v>
      </c>
      <c r="J173" s="199" t="s">
        <v>10243</v>
      </c>
      <c r="K173" s="199">
        <v>0</v>
      </c>
      <c r="L173" s="199">
        <v>0</v>
      </c>
      <c r="M173" s="199" t="s">
        <v>10243</v>
      </c>
      <c r="N173" s="199">
        <v>0</v>
      </c>
      <c r="O173" s="199">
        <v>0</v>
      </c>
      <c r="P173" s="199">
        <v>0</v>
      </c>
      <c r="Q173" s="199"/>
      <c r="R173" s="199"/>
      <c r="S173" s="199"/>
      <c r="T173" s="199"/>
      <c r="U173" s="199"/>
      <c r="V173" s="199"/>
      <c r="W173" s="199"/>
      <c r="X173" s="199"/>
      <c r="Y173" s="199"/>
      <c r="Z173" s="199"/>
      <c r="AA173" s="199"/>
      <c r="AB173" s="199"/>
      <c r="AC173" s="199"/>
      <c r="AD173" s="199" t="s">
        <v>10243</v>
      </c>
      <c r="AE173" s="199" t="s">
        <v>10243</v>
      </c>
      <c r="AF173" s="199" t="s">
        <v>10243</v>
      </c>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row>
    <row r="174" s="192" customFormat="1" customHeight="1" spans="1:63">
      <c r="A174" s="199" t="s">
        <v>2685</v>
      </c>
      <c r="B174" s="199" t="s">
        <v>2681</v>
      </c>
      <c r="C174" s="199" t="s">
        <v>2682</v>
      </c>
      <c r="D174" s="199">
        <v>22</v>
      </c>
      <c r="E174" s="199">
        <v>9</v>
      </c>
      <c r="F174" s="199" t="s">
        <v>11264</v>
      </c>
      <c r="G174" s="199">
        <v>9</v>
      </c>
      <c r="H174" s="199" t="s">
        <v>11265</v>
      </c>
      <c r="I174" s="199">
        <v>0</v>
      </c>
      <c r="J174" s="199" t="s">
        <v>10243</v>
      </c>
      <c r="K174" s="199">
        <v>0</v>
      </c>
      <c r="L174" s="199">
        <v>0</v>
      </c>
      <c r="M174" s="199" t="s">
        <v>10243</v>
      </c>
      <c r="N174" s="199">
        <v>0</v>
      </c>
      <c r="O174" s="199">
        <v>0</v>
      </c>
      <c r="P174" s="199">
        <v>0</v>
      </c>
      <c r="Q174" s="199"/>
      <c r="R174" s="199"/>
      <c r="S174" s="199">
        <v>10</v>
      </c>
      <c r="T174" s="199"/>
      <c r="U174" s="199"/>
      <c r="V174" s="199"/>
      <c r="W174" s="199"/>
      <c r="X174" s="199"/>
      <c r="Y174" s="199"/>
      <c r="Z174" s="199">
        <v>3</v>
      </c>
      <c r="AA174" s="199"/>
      <c r="AB174" s="199"/>
      <c r="AC174" s="199"/>
      <c r="AD174" s="199" t="s">
        <v>10243</v>
      </c>
      <c r="AE174" s="199" t="s">
        <v>10243</v>
      </c>
      <c r="AF174" s="199" t="s">
        <v>10243</v>
      </c>
      <c r="AG174" s="199" t="s">
        <v>10266</v>
      </c>
      <c r="AH174" s="202" t="s">
        <v>11266</v>
      </c>
      <c r="AI174" s="199" t="s">
        <v>10246</v>
      </c>
      <c r="AJ174" s="199" t="s">
        <v>10246</v>
      </c>
      <c r="AK174" s="199" t="s">
        <v>10266</v>
      </c>
      <c r="AL174" s="199" t="s">
        <v>10266</v>
      </c>
      <c r="AM174" s="203" t="s">
        <v>10336</v>
      </c>
      <c r="AN174" s="203" t="s">
        <v>10253</v>
      </c>
      <c r="AO174" s="199" t="s">
        <v>10266</v>
      </c>
      <c r="AP174" s="199" t="s">
        <v>10246</v>
      </c>
      <c r="AQ174" s="199" t="s">
        <v>10246</v>
      </c>
      <c r="AR174" s="203" t="s">
        <v>10374</v>
      </c>
      <c r="AS174" s="202" t="s">
        <v>11267</v>
      </c>
      <c r="AT174" s="203" t="s">
        <v>10328</v>
      </c>
      <c r="AU174" s="199" t="s">
        <v>10266</v>
      </c>
      <c r="AV174" s="199" t="s">
        <v>10266</v>
      </c>
      <c r="AW174" s="202" t="s">
        <v>11268</v>
      </c>
      <c r="AX174" s="199" t="s">
        <v>10246</v>
      </c>
      <c r="AY174" s="203" t="s">
        <v>10376</v>
      </c>
      <c r="AZ174" s="199" t="s">
        <v>10266</v>
      </c>
      <c r="BA174" s="199" t="s">
        <v>10266</v>
      </c>
      <c r="BB174" s="199" t="s">
        <v>10266</v>
      </c>
      <c r="BC174" s="202" t="s">
        <v>11269</v>
      </c>
      <c r="BD174" s="199" t="s">
        <v>10246</v>
      </c>
      <c r="BE174" s="199" t="s">
        <v>10246</v>
      </c>
      <c r="BF174" s="199" t="s">
        <v>10266</v>
      </c>
      <c r="BG174" s="199" t="s">
        <v>10266</v>
      </c>
      <c r="BH174" s="199" t="s">
        <v>10266</v>
      </c>
      <c r="BI174" s="203" t="s">
        <v>10328</v>
      </c>
      <c r="BJ174" s="199" t="s">
        <v>10266</v>
      </c>
      <c r="BK174" s="199" t="s">
        <v>10246</v>
      </c>
    </row>
    <row r="175" s="192" customFormat="1" customHeight="1" spans="1:63">
      <c r="A175" s="199" t="s">
        <v>2680</v>
      </c>
      <c r="B175" s="199" t="s">
        <v>2681</v>
      </c>
      <c r="C175" s="199" t="s">
        <v>2682</v>
      </c>
      <c r="D175" s="199">
        <v>6</v>
      </c>
      <c r="E175" s="199">
        <v>4</v>
      </c>
      <c r="F175" s="199" t="s">
        <v>11270</v>
      </c>
      <c r="G175" s="199">
        <v>2</v>
      </c>
      <c r="H175" s="199" t="s">
        <v>10979</v>
      </c>
      <c r="I175" s="199">
        <v>0</v>
      </c>
      <c r="J175" s="199" t="s">
        <v>10243</v>
      </c>
      <c r="K175" s="199">
        <v>0</v>
      </c>
      <c r="L175" s="199">
        <v>0</v>
      </c>
      <c r="M175" s="199" t="s">
        <v>10243</v>
      </c>
      <c r="N175" s="199">
        <v>2</v>
      </c>
      <c r="O175" s="199">
        <v>1</v>
      </c>
      <c r="P175" s="199">
        <v>0</v>
      </c>
      <c r="Q175" s="199"/>
      <c r="R175" s="199"/>
      <c r="S175" s="199"/>
      <c r="T175" s="199">
        <v>16</v>
      </c>
      <c r="U175" s="199"/>
      <c r="V175" s="199"/>
      <c r="W175" s="199"/>
      <c r="X175" s="199"/>
      <c r="Y175" s="199"/>
      <c r="Z175" s="199">
        <v>3</v>
      </c>
      <c r="AA175" s="199"/>
      <c r="AB175" s="199"/>
      <c r="AC175" s="199"/>
      <c r="AD175" s="199" t="s">
        <v>10243</v>
      </c>
      <c r="AE175" s="199" t="s">
        <v>10243</v>
      </c>
      <c r="AF175" s="199" t="s">
        <v>10243</v>
      </c>
      <c r="AG175" s="203" t="s">
        <v>10257</v>
      </c>
      <c r="AH175" s="199" t="s">
        <v>10266</v>
      </c>
      <c r="AI175" s="199" t="s">
        <v>10246</v>
      </c>
      <c r="AJ175" s="199" t="s">
        <v>10246</v>
      </c>
      <c r="AK175" s="199" t="s">
        <v>10266</v>
      </c>
      <c r="AL175" s="199" t="s">
        <v>10266</v>
      </c>
      <c r="AM175" s="202" t="s">
        <v>11271</v>
      </c>
      <c r="AN175" s="202" t="s">
        <v>11272</v>
      </c>
      <c r="AO175" s="202" t="s">
        <v>11273</v>
      </c>
      <c r="AP175" s="199" t="s">
        <v>10246</v>
      </c>
      <c r="AQ175" s="199" t="s">
        <v>10246</v>
      </c>
      <c r="AR175" s="199" t="s">
        <v>11011</v>
      </c>
      <c r="AS175" s="199"/>
      <c r="AT175" s="199"/>
      <c r="AU175" s="199"/>
      <c r="AV175" s="199"/>
      <c r="AW175" s="199"/>
      <c r="AX175" s="199"/>
      <c r="AY175" s="199"/>
      <c r="AZ175" s="199"/>
      <c r="BA175" s="199"/>
      <c r="BB175" s="199"/>
      <c r="BC175" s="199"/>
      <c r="BD175" s="199"/>
      <c r="BE175" s="199"/>
      <c r="BF175" s="199"/>
      <c r="BG175" s="199"/>
      <c r="BH175" s="199"/>
      <c r="BI175" s="199"/>
      <c r="BJ175" s="199"/>
      <c r="BK175" s="199"/>
    </row>
    <row r="176" s="192" customFormat="1" customHeight="1" spans="1:63">
      <c r="A176" s="199" t="s">
        <v>2905</v>
      </c>
      <c r="B176" s="199" t="s">
        <v>2783</v>
      </c>
      <c r="C176" s="199" t="s">
        <v>2409</v>
      </c>
      <c r="D176" s="199">
        <v>22</v>
      </c>
      <c r="E176" s="199">
        <v>9</v>
      </c>
      <c r="F176" s="199" t="s">
        <v>11274</v>
      </c>
      <c r="G176" s="199">
        <v>8</v>
      </c>
      <c r="H176" s="199" t="s">
        <v>11275</v>
      </c>
      <c r="I176" s="199">
        <v>0</v>
      </c>
      <c r="J176" s="199" t="s">
        <v>10243</v>
      </c>
      <c r="K176" s="199">
        <v>0</v>
      </c>
      <c r="L176" s="199">
        <v>0</v>
      </c>
      <c r="M176" s="199" t="s">
        <v>10243</v>
      </c>
      <c r="N176" s="199">
        <v>1</v>
      </c>
      <c r="O176" s="199">
        <v>0</v>
      </c>
      <c r="P176" s="199">
        <v>0</v>
      </c>
      <c r="Q176" s="199"/>
      <c r="R176" s="199"/>
      <c r="S176" s="199">
        <v>9</v>
      </c>
      <c r="T176" s="199"/>
      <c r="U176" s="199"/>
      <c r="V176" s="199"/>
      <c r="W176" s="199"/>
      <c r="X176" s="199"/>
      <c r="Y176" s="199"/>
      <c r="Z176" s="199">
        <v>1</v>
      </c>
      <c r="AA176" s="199"/>
      <c r="AB176" s="199"/>
      <c r="AC176" s="199"/>
      <c r="AD176" s="199" t="s">
        <v>10243</v>
      </c>
      <c r="AE176" s="199" t="s">
        <v>10243</v>
      </c>
      <c r="AF176" s="199" t="s">
        <v>10243</v>
      </c>
      <c r="AG176" s="199" t="s">
        <v>10266</v>
      </c>
      <c r="AH176" s="202" t="s">
        <v>11276</v>
      </c>
      <c r="AI176" s="199" t="s">
        <v>10246</v>
      </c>
      <c r="AJ176" s="199" t="s">
        <v>10246</v>
      </c>
      <c r="AK176" s="199" t="s">
        <v>10266</v>
      </c>
      <c r="AL176" s="199" t="s">
        <v>10266</v>
      </c>
      <c r="AM176" s="203" t="s">
        <v>10812</v>
      </c>
      <c r="AN176" s="203" t="s">
        <v>10282</v>
      </c>
      <c r="AO176" s="203" t="s">
        <v>10282</v>
      </c>
      <c r="AP176" s="199" t="s">
        <v>10246</v>
      </c>
      <c r="AQ176" s="199" t="s">
        <v>10246</v>
      </c>
      <c r="AR176" s="199" t="s">
        <v>10266</v>
      </c>
      <c r="AS176" s="199" t="s">
        <v>10266</v>
      </c>
      <c r="AT176" s="199" t="s">
        <v>10266</v>
      </c>
      <c r="AU176" s="199" t="s">
        <v>10266</v>
      </c>
      <c r="AV176" s="203" t="s">
        <v>10328</v>
      </c>
      <c r="AW176" s="199" t="s">
        <v>10246</v>
      </c>
      <c r="AX176" s="199" t="s">
        <v>10246</v>
      </c>
      <c r="AY176" s="199" t="s">
        <v>10266</v>
      </c>
      <c r="AZ176" s="199" t="s">
        <v>10266</v>
      </c>
      <c r="BA176" s="199" t="s">
        <v>10266</v>
      </c>
      <c r="BB176" s="202" t="s">
        <v>11277</v>
      </c>
      <c r="BC176" s="199" t="s">
        <v>10266</v>
      </c>
      <c r="BD176" s="199" t="s">
        <v>10246</v>
      </c>
      <c r="BE176" s="199" t="s">
        <v>10246</v>
      </c>
      <c r="BF176" s="199" t="s">
        <v>10266</v>
      </c>
      <c r="BG176" s="203" t="s">
        <v>10374</v>
      </c>
      <c r="BH176" s="203" t="s">
        <v>10374</v>
      </c>
      <c r="BI176" s="199" t="s">
        <v>10266</v>
      </c>
      <c r="BJ176" s="203" t="s">
        <v>10376</v>
      </c>
      <c r="BK176" s="199" t="s">
        <v>10246</v>
      </c>
    </row>
    <row r="177" s="192" customFormat="1" customHeight="1" spans="1:63">
      <c r="A177" s="199" t="s">
        <v>2887</v>
      </c>
      <c r="B177" s="199" t="s">
        <v>2783</v>
      </c>
      <c r="C177" s="199" t="s">
        <v>2345</v>
      </c>
      <c r="D177" s="199">
        <v>21</v>
      </c>
      <c r="E177" s="199">
        <v>9</v>
      </c>
      <c r="F177" s="199" t="s">
        <v>11278</v>
      </c>
      <c r="G177" s="199">
        <v>15</v>
      </c>
      <c r="H177" s="199" t="s">
        <v>11251</v>
      </c>
      <c r="I177" s="199">
        <v>0</v>
      </c>
      <c r="J177" s="199" t="s">
        <v>10243</v>
      </c>
      <c r="K177" s="199">
        <v>0</v>
      </c>
      <c r="L177" s="199">
        <v>0</v>
      </c>
      <c r="M177" s="199" t="s">
        <v>10243</v>
      </c>
      <c r="N177" s="199">
        <v>4</v>
      </c>
      <c r="O177" s="199">
        <v>2</v>
      </c>
      <c r="P177" s="199">
        <v>0</v>
      </c>
      <c r="Q177" s="199"/>
      <c r="R177" s="199"/>
      <c r="S177" s="199">
        <v>0</v>
      </c>
      <c r="T177" s="199"/>
      <c r="U177" s="199"/>
      <c r="V177" s="199"/>
      <c r="W177" s="199"/>
      <c r="X177" s="199"/>
      <c r="Y177" s="199"/>
      <c r="Z177" s="199">
        <v>19</v>
      </c>
      <c r="AA177" s="199"/>
      <c r="AB177" s="199"/>
      <c r="AC177" s="199"/>
      <c r="AD177" s="199" t="s">
        <v>10243</v>
      </c>
      <c r="AE177" s="199" t="s">
        <v>10243</v>
      </c>
      <c r="AF177" s="199" t="s">
        <v>10243</v>
      </c>
      <c r="AG177" s="203" t="s">
        <v>11157</v>
      </c>
      <c r="AH177" s="202" t="s">
        <v>11279</v>
      </c>
      <c r="AI177" s="199" t="s">
        <v>10246</v>
      </c>
      <c r="AJ177" s="199" t="s">
        <v>10246</v>
      </c>
      <c r="AK177" s="202" t="s">
        <v>11022</v>
      </c>
      <c r="AL177" s="202" t="s">
        <v>11280</v>
      </c>
      <c r="AM177" s="203" t="s">
        <v>11281</v>
      </c>
      <c r="AN177" s="199" t="s">
        <v>10266</v>
      </c>
      <c r="AO177" s="203" t="s">
        <v>10812</v>
      </c>
      <c r="AP177" s="199" t="s">
        <v>10246</v>
      </c>
      <c r="AQ177" s="199" t="s">
        <v>10246</v>
      </c>
      <c r="AR177" s="203" t="s">
        <v>11157</v>
      </c>
      <c r="AS177" s="203" t="s">
        <v>10402</v>
      </c>
      <c r="AT177" s="202" t="s">
        <v>11282</v>
      </c>
      <c r="AU177" s="202" t="s">
        <v>11283</v>
      </c>
      <c r="AV177" s="202" t="s">
        <v>10987</v>
      </c>
      <c r="AW177" s="199" t="s">
        <v>10246</v>
      </c>
      <c r="AX177" s="199" t="s">
        <v>10246</v>
      </c>
      <c r="AY177" s="202" t="s">
        <v>11284</v>
      </c>
      <c r="AZ177" s="203" t="s">
        <v>10812</v>
      </c>
      <c r="BA177" s="203" t="s">
        <v>11013</v>
      </c>
      <c r="BB177" s="203" t="s">
        <v>10262</v>
      </c>
      <c r="BC177" s="203" t="s">
        <v>11042</v>
      </c>
      <c r="BD177" s="199" t="s">
        <v>10246</v>
      </c>
      <c r="BE177" s="199" t="s">
        <v>10246</v>
      </c>
      <c r="BF177" s="199" t="s">
        <v>10266</v>
      </c>
      <c r="BG177" s="203" t="s">
        <v>10328</v>
      </c>
      <c r="BH177" s="199" t="s">
        <v>10266</v>
      </c>
      <c r="BI177" s="203" t="s">
        <v>11054</v>
      </c>
      <c r="BJ177" s="204" t="s">
        <v>11285</v>
      </c>
      <c r="BK177" s="199" t="s">
        <v>10433</v>
      </c>
    </row>
    <row r="178" s="192" customFormat="1" customHeight="1" spans="1:63">
      <c r="A178" s="199" t="s">
        <v>2875</v>
      </c>
      <c r="B178" s="199" t="s">
        <v>2783</v>
      </c>
      <c r="C178" s="199" t="s">
        <v>2409</v>
      </c>
      <c r="D178" s="199">
        <v>14</v>
      </c>
      <c r="E178" s="199">
        <v>5</v>
      </c>
      <c r="F178" s="199" t="s">
        <v>11286</v>
      </c>
      <c r="G178" s="199">
        <v>3</v>
      </c>
      <c r="H178" s="199" t="s">
        <v>11287</v>
      </c>
      <c r="I178" s="199">
        <v>0</v>
      </c>
      <c r="J178" s="199" t="s">
        <v>10243</v>
      </c>
      <c r="K178" s="199">
        <v>0</v>
      </c>
      <c r="L178" s="199">
        <v>0</v>
      </c>
      <c r="M178" s="199" t="s">
        <v>10243</v>
      </c>
      <c r="N178" s="199">
        <v>0</v>
      </c>
      <c r="O178" s="199">
        <v>0</v>
      </c>
      <c r="P178" s="199">
        <v>0</v>
      </c>
      <c r="Q178" s="199"/>
      <c r="R178" s="199"/>
      <c r="S178" s="199">
        <v>8</v>
      </c>
      <c r="T178" s="199">
        <v>8</v>
      </c>
      <c r="U178" s="199"/>
      <c r="V178" s="199"/>
      <c r="W178" s="199"/>
      <c r="X178" s="199"/>
      <c r="Y178" s="199"/>
      <c r="Z178" s="199"/>
      <c r="AA178" s="199"/>
      <c r="AB178" s="199"/>
      <c r="AC178" s="199"/>
      <c r="AD178" s="199" t="s">
        <v>10243</v>
      </c>
      <c r="AE178" s="199" t="s">
        <v>10243</v>
      </c>
      <c r="AF178" s="199" t="s">
        <v>10243</v>
      </c>
      <c r="AG178" s="199"/>
      <c r="AH178" s="199"/>
      <c r="AI178" s="199"/>
      <c r="AJ178" s="199"/>
      <c r="AK178" s="199"/>
      <c r="AL178" s="199"/>
      <c r="AM178" s="199"/>
      <c r="AN178" s="199"/>
      <c r="AO178" s="199"/>
      <c r="AP178" s="199"/>
      <c r="AQ178" s="199"/>
      <c r="AR178" s="203" t="s">
        <v>11288</v>
      </c>
      <c r="AS178" s="199" t="s">
        <v>10266</v>
      </c>
      <c r="AT178" s="199" t="s">
        <v>10266</v>
      </c>
      <c r="AU178" s="202" t="s">
        <v>11289</v>
      </c>
      <c r="AV178" s="199" t="s">
        <v>10266</v>
      </c>
      <c r="AW178" s="199" t="s">
        <v>10246</v>
      </c>
      <c r="AX178" s="199" t="s">
        <v>10246</v>
      </c>
      <c r="AY178" s="202" t="s">
        <v>11290</v>
      </c>
      <c r="AZ178" s="199" t="s">
        <v>10266</v>
      </c>
      <c r="BA178" s="199" t="s">
        <v>10266</v>
      </c>
      <c r="BB178" s="199" t="s">
        <v>10266</v>
      </c>
      <c r="BC178" s="203" t="s">
        <v>10353</v>
      </c>
      <c r="BD178" s="199" t="s">
        <v>10246</v>
      </c>
      <c r="BE178" s="199" t="s">
        <v>10246</v>
      </c>
      <c r="BF178" s="199" t="s">
        <v>10266</v>
      </c>
      <c r="BG178" s="203" t="s">
        <v>10282</v>
      </c>
      <c r="BH178" s="199" t="s">
        <v>10266</v>
      </c>
      <c r="BI178" s="199" t="s">
        <v>10266</v>
      </c>
      <c r="BJ178" s="199" t="s">
        <v>10266</v>
      </c>
      <c r="BK178" s="199" t="s">
        <v>10246</v>
      </c>
    </row>
    <row r="179" s="192" customFormat="1" customHeight="1" spans="1:63">
      <c r="A179" s="199" t="s">
        <v>2857</v>
      </c>
      <c r="B179" s="199" t="s">
        <v>2783</v>
      </c>
      <c r="C179" s="199" t="s">
        <v>2409</v>
      </c>
      <c r="D179" s="199">
        <v>22</v>
      </c>
      <c r="E179" s="199">
        <v>9</v>
      </c>
      <c r="F179" s="199" t="s">
        <v>11291</v>
      </c>
      <c r="G179" s="199">
        <v>0</v>
      </c>
      <c r="H179" s="199" t="s">
        <v>10243</v>
      </c>
      <c r="I179" s="199">
        <v>0</v>
      </c>
      <c r="J179" s="199" t="s">
        <v>10243</v>
      </c>
      <c r="K179" s="199">
        <v>0</v>
      </c>
      <c r="L179" s="199">
        <v>0</v>
      </c>
      <c r="M179" s="199" t="s">
        <v>10243</v>
      </c>
      <c r="N179" s="199">
        <v>0</v>
      </c>
      <c r="O179" s="199">
        <v>0</v>
      </c>
      <c r="P179" s="199">
        <v>0</v>
      </c>
      <c r="Q179" s="199"/>
      <c r="R179" s="199"/>
      <c r="S179" s="199">
        <v>9.5</v>
      </c>
      <c r="T179" s="199"/>
      <c r="U179" s="199"/>
      <c r="V179" s="199"/>
      <c r="W179" s="199"/>
      <c r="X179" s="199"/>
      <c r="Y179" s="199"/>
      <c r="Z179" s="199"/>
      <c r="AA179" s="199"/>
      <c r="AB179" s="199"/>
      <c r="AC179" s="199"/>
      <c r="AD179" s="199" t="s">
        <v>10243</v>
      </c>
      <c r="AE179" s="199" t="s">
        <v>10243</v>
      </c>
      <c r="AF179" s="199" t="s">
        <v>10243</v>
      </c>
      <c r="AG179" s="199" t="s">
        <v>10266</v>
      </c>
      <c r="AH179" s="199" t="s">
        <v>10266</v>
      </c>
      <c r="AI179" s="199" t="s">
        <v>10246</v>
      </c>
      <c r="AJ179" s="199" t="s">
        <v>10246</v>
      </c>
      <c r="AK179" s="199" t="s">
        <v>10266</v>
      </c>
      <c r="AL179" s="199" t="s">
        <v>10266</v>
      </c>
      <c r="AM179" s="199" t="s">
        <v>10266</v>
      </c>
      <c r="AN179" s="199" t="s">
        <v>10266</v>
      </c>
      <c r="AO179" s="199" t="s">
        <v>10266</v>
      </c>
      <c r="AP179" s="199" t="s">
        <v>10246</v>
      </c>
      <c r="AQ179" s="199" t="s">
        <v>10246</v>
      </c>
      <c r="AR179" s="199" t="s">
        <v>10266</v>
      </c>
      <c r="AS179" s="199" t="s">
        <v>10266</v>
      </c>
      <c r="AT179" s="199" t="s">
        <v>10266</v>
      </c>
      <c r="AU179" s="199" t="s">
        <v>10266</v>
      </c>
      <c r="AV179" s="199" t="s">
        <v>10266</v>
      </c>
      <c r="AW179" s="199" t="s">
        <v>10246</v>
      </c>
      <c r="AX179" s="199" t="s">
        <v>10246</v>
      </c>
      <c r="AY179" s="199" t="s">
        <v>10266</v>
      </c>
      <c r="AZ179" s="199" t="s">
        <v>10266</v>
      </c>
      <c r="BA179" s="199" t="s">
        <v>10266</v>
      </c>
      <c r="BB179" s="199" t="s">
        <v>10266</v>
      </c>
      <c r="BC179" s="199" t="s">
        <v>10266</v>
      </c>
      <c r="BD179" s="199" t="s">
        <v>10246</v>
      </c>
      <c r="BE179" s="199" t="s">
        <v>10246</v>
      </c>
      <c r="BF179" s="199" t="s">
        <v>10266</v>
      </c>
      <c r="BG179" s="199" t="s">
        <v>10266</v>
      </c>
      <c r="BH179" s="202" t="s">
        <v>11292</v>
      </c>
      <c r="BI179" s="199" t="s">
        <v>10266</v>
      </c>
      <c r="BJ179" s="199" t="s">
        <v>10266</v>
      </c>
      <c r="BK179" s="199" t="s">
        <v>10246</v>
      </c>
    </row>
    <row r="180" s="192" customFormat="1" customHeight="1" spans="1:63">
      <c r="A180" s="199" t="s">
        <v>2844</v>
      </c>
      <c r="B180" s="199" t="s">
        <v>2783</v>
      </c>
      <c r="C180" s="199" t="s">
        <v>2735</v>
      </c>
      <c r="D180" s="199">
        <v>21</v>
      </c>
      <c r="E180" s="199">
        <v>9</v>
      </c>
      <c r="F180" s="199" t="s">
        <v>11293</v>
      </c>
      <c r="G180" s="199">
        <v>1</v>
      </c>
      <c r="H180" s="199" t="s">
        <v>10480</v>
      </c>
      <c r="I180" s="199">
        <v>0</v>
      </c>
      <c r="J180" s="199" t="s">
        <v>10243</v>
      </c>
      <c r="K180" s="199">
        <v>0</v>
      </c>
      <c r="L180" s="199">
        <v>0</v>
      </c>
      <c r="M180" s="199" t="s">
        <v>10243</v>
      </c>
      <c r="N180" s="199">
        <v>2</v>
      </c>
      <c r="O180" s="199">
        <v>0</v>
      </c>
      <c r="P180" s="199">
        <v>1</v>
      </c>
      <c r="Q180" s="199"/>
      <c r="R180" s="199"/>
      <c r="S180" s="199">
        <v>0</v>
      </c>
      <c r="T180" s="199"/>
      <c r="U180" s="199"/>
      <c r="V180" s="199"/>
      <c r="W180" s="199"/>
      <c r="X180" s="199"/>
      <c r="Y180" s="199"/>
      <c r="Z180" s="199"/>
      <c r="AA180" s="199"/>
      <c r="AB180" s="199"/>
      <c r="AC180" s="199"/>
      <c r="AD180" s="199" t="s">
        <v>10243</v>
      </c>
      <c r="AE180" s="199" t="s">
        <v>10243</v>
      </c>
      <c r="AF180" s="199" t="s">
        <v>10243</v>
      </c>
      <c r="AG180" s="202" t="s">
        <v>11294</v>
      </c>
      <c r="AH180" s="202" t="s">
        <v>11295</v>
      </c>
      <c r="AI180" s="199" t="s">
        <v>10246</v>
      </c>
      <c r="AJ180" s="199" t="s">
        <v>10246</v>
      </c>
      <c r="AK180" s="202" t="s">
        <v>11296</v>
      </c>
      <c r="AL180" s="204" t="s">
        <v>10255</v>
      </c>
      <c r="AM180" s="202" t="s">
        <v>11297</v>
      </c>
      <c r="AN180" s="202" t="s">
        <v>11298</v>
      </c>
      <c r="AO180" s="199" t="s">
        <v>10266</v>
      </c>
      <c r="AP180" s="199" t="s">
        <v>10246</v>
      </c>
      <c r="AQ180" s="199" t="s">
        <v>10246</v>
      </c>
      <c r="AR180" s="202" t="s">
        <v>11299</v>
      </c>
      <c r="AS180" s="202" t="s">
        <v>11300</v>
      </c>
      <c r="AT180" s="202" t="s">
        <v>11301</v>
      </c>
      <c r="AU180" s="202" t="s">
        <v>11302</v>
      </c>
      <c r="AV180" s="199" t="s">
        <v>10266</v>
      </c>
      <c r="AW180" s="199" t="s">
        <v>10246</v>
      </c>
      <c r="AX180" s="199" t="s">
        <v>10246</v>
      </c>
      <c r="AY180" s="202" t="s">
        <v>11303</v>
      </c>
      <c r="AZ180" s="199" t="s">
        <v>10266</v>
      </c>
      <c r="BA180" s="203" t="s">
        <v>10374</v>
      </c>
      <c r="BB180" s="205" t="s">
        <v>33</v>
      </c>
      <c r="BC180" s="199" t="s">
        <v>10266</v>
      </c>
      <c r="BD180" s="199" t="s">
        <v>10246</v>
      </c>
      <c r="BE180" s="199" t="s">
        <v>10246</v>
      </c>
      <c r="BF180" s="199" t="s">
        <v>10266</v>
      </c>
      <c r="BG180" s="199" t="s">
        <v>10266</v>
      </c>
      <c r="BH180" s="204" t="s">
        <v>10255</v>
      </c>
      <c r="BI180" s="199" t="s">
        <v>10266</v>
      </c>
      <c r="BJ180" s="199" t="s">
        <v>10266</v>
      </c>
      <c r="BK180" s="199" t="s">
        <v>10246</v>
      </c>
    </row>
    <row r="181" s="192" customFormat="1" customHeight="1" spans="1:63">
      <c r="A181" s="199" t="s">
        <v>2825</v>
      </c>
      <c r="B181" s="199" t="s">
        <v>2783</v>
      </c>
      <c r="C181" s="199" t="s">
        <v>2345</v>
      </c>
      <c r="D181" s="199">
        <v>22</v>
      </c>
      <c r="E181" s="199">
        <v>9</v>
      </c>
      <c r="F181" s="199" t="s">
        <v>11304</v>
      </c>
      <c r="G181" s="199">
        <v>3</v>
      </c>
      <c r="H181" s="199" t="s">
        <v>11305</v>
      </c>
      <c r="I181" s="199">
        <v>0</v>
      </c>
      <c r="J181" s="199" t="s">
        <v>10243</v>
      </c>
      <c r="K181" s="199">
        <v>0</v>
      </c>
      <c r="L181" s="199">
        <v>0</v>
      </c>
      <c r="M181" s="199" t="s">
        <v>10243</v>
      </c>
      <c r="N181" s="199">
        <v>0</v>
      </c>
      <c r="O181" s="199">
        <v>0</v>
      </c>
      <c r="P181" s="199">
        <v>0</v>
      </c>
      <c r="Q181" s="199"/>
      <c r="R181" s="199"/>
      <c r="S181" s="199">
        <v>9</v>
      </c>
      <c r="T181" s="199"/>
      <c r="U181" s="199"/>
      <c r="V181" s="199"/>
      <c r="W181" s="199"/>
      <c r="X181" s="199"/>
      <c r="Y181" s="199"/>
      <c r="Z181" s="199">
        <v>4</v>
      </c>
      <c r="AA181" s="199"/>
      <c r="AB181" s="199"/>
      <c r="AC181" s="199"/>
      <c r="AD181" s="199" t="s">
        <v>10243</v>
      </c>
      <c r="AE181" s="199" t="s">
        <v>10243</v>
      </c>
      <c r="AF181" s="199" t="s">
        <v>10243</v>
      </c>
      <c r="AG181" s="199" t="s">
        <v>10266</v>
      </c>
      <c r="AH181" s="199" t="s">
        <v>10266</v>
      </c>
      <c r="AI181" s="199" t="s">
        <v>10246</v>
      </c>
      <c r="AJ181" s="199" t="s">
        <v>10246</v>
      </c>
      <c r="AK181" s="199" t="s">
        <v>10266</v>
      </c>
      <c r="AL181" s="199" t="s">
        <v>10266</v>
      </c>
      <c r="AM181" s="203" t="s">
        <v>10253</v>
      </c>
      <c r="AN181" s="199" t="s">
        <v>10266</v>
      </c>
      <c r="AO181" s="202" t="s">
        <v>11306</v>
      </c>
      <c r="AP181" s="199" t="s">
        <v>10246</v>
      </c>
      <c r="AQ181" s="199" t="s">
        <v>10246</v>
      </c>
      <c r="AR181" s="199" t="s">
        <v>10266</v>
      </c>
      <c r="AS181" s="199" t="s">
        <v>10266</v>
      </c>
      <c r="AT181" s="199" t="s">
        <v>10266</v>
      </c>
      <c r="AU181" s="199" t="s">
        <v>10266</v>
      </c>
      <c r="AV181" s="199" t="s">
        <v>10266</v>
      </c>
      <c r="AW181" s="199" t="s">
        <v>10246</v>
      </c>
      <c r="AX181" s="199" t="s">
        <v>10246</v>
      </c>
      <c r="AY181" s="199" t="s">
        <v>10266</v>
      </c>
      <c r="AZ181" s="202" t="s">
        <v>11307</v>
      </c>
      <c r="BA181" s="199" t="s">
        <v>10266</v>
      </c>
      <c r="BB181" s="199" t="s">
        <v>10266</v>
      </c>
      <c r="BC181" s="199" t="s">
        <v>10266</v>
      </c>
      <c r="BD181" s="199" t="s">
        <v>10246</v>
      </c>
      <c r="BE181" s="199" t="s">
        <v>10246</v>
      </c>
      <c r="BF181" s="199" t="s">
        <v>10266</v>
      </c>
      <c r="BG181" s="203" t="s">
        <v>10812</v>
      </c>
      <c r="BH181" s="202" t="s">
        <v>11308</v>
      </c>
      <c r="BI181" s="202" t="s">
        <v>11309</v>
      </c>
      <c r="BJ181" s="199" t="s">
        <v>10266</v>
      </c>
      <c r="BK181" s="199" t="s">
        <v>10246</v>
      </c>
    </row>
    <row r="182" s="192" customFormat="1" customHeight="1" spans="1:63">
      <c r="A182" s="199" t="s">
        <v>2818</v>
      </c>
      <c r="B182" s="199" t="s">
        <v>2783</v>
      </c>
      <c r="C182" s="199" t="s">
        <v>2345</v>
      </c>
      <c r="D182" s="199">
        <v>17</v>
      </c>
      <c r="E182" s="199">
        <v>6</v>
      </c>
      <c r="F182" s="199" t="s">
        <v>11310</v>
      </c>
      <c r="G182" s="199">
        <v>2</v>
      </c>
      <c r="H182" s="199" t="s">
        <v>10979</v>
      </c>
      <c r="I182" s="199">
        <v>0</v>
      </c>
      <c r="J182" s="199" t="s">
        <v>10243</v>
      </c>
      <c r="K182" s="199">
        <v>0</v>
      </c>
      <c r="L182" s="199">
        <v>0</v>
      </c>
      <c r="M182" s="199" t="s">
        <v>10243</v>
      </c>
      <c r="N182" s="199">
        <v>0</v>
      </c>
      <c r="O182" s="199">
        <v>1</v>
      </c>
      <c r="P182" s="199">
        <v>0</v>
      </c>
      <c r="Q182" s="199"/>
      <c r="R182" s="199"/>
      <c r="S182" s="199"/>
      <c r="T182" s="199"/>
      <c r="U182" s="199"/>
      <c r="V182" s="199"/>
      <c r="W182" s="199"/>
      <c r="X182" s="199"/>
      <c r="Y182" s="199"/>
      <c r="Z182" s="199"/>
      <c r="AA182" s="199"/>
      <c r="AB182" s="199"/>
      <c r="AC182" s="199"/>
      <c r="AD182" s="199" t="s">
        <v>10243</v>
      </c>
      <c r="AE182" s="199" t="s">
        <v>10243</v>
      </c>
      <c r="AF182" s="199" t="s">
        <v>10243</v>
      </c>
      <c r="AG182" s="199" t="s">
        <v>10266</v>
      </c>
      <c r="AH182" s="199" t="s">
        <v>10266</v>
      </c>
      <c r="AI182" s="199" t="s">
        <v>10246</v>
      </c>
      <c r="AJ182" s="199" t="s">
        <v>10246</v>
      </c>
      <c r="AK182" s="199" t="s">
        <v>10266</v>
      </c>
      <c r="AL182" s="199" t="s">
        <v>10266</v>
      </c>
      <c r="AM182" s="199" t="s">
        <v>10266</v>
      </c>
      <c r="AN182" s="203" t="s">
        <v>10328</v>
      </c>
      <c r="AO182" s="199" t="s">
        <v>10266</v>
      </c>
      <c r="AP182" s="199" t="s">
        <v>10246</v>
      </c>
      <c r="AQ182" s="199" t="s">
        <v>10246</v>
      </c>
      <c r="AR182" s="199" t="s">
        <v>10266</v>
      </c>
      <c r="AS182" s="199" t="s">
        <v>10266</v>
      </c>
      <c r="AT182" s="199" t="s">
        <v>10266</v>
      </c>
      <c r="AU182" s="199" t="s">
        <v>10266</v>
      </c>
      <c r="AV182" s="199" t="s">
        <v>10266</v>
      </c>
      <c r="AW182" s="199" t="s">
        <v>10246</v>
      </c>
      <c r="AX182" s="199" t="s">
        <v>10246</v>
      </c>
      <c r="AY182" s="199" t="s">
        <v>10266</v>
      </c>
      <c r="AZ182" s="199" t="s">
        <v>10266</v>
      </c>
      <c r="BA182" s="203" t="s">
        <v>10251</v>
      </c>
      <c r="BB182" s="199" t="s">
        <v>10266</v>
      </c>
      <c r="BC182" s="199" t="s">
        <v>11011</v>
      </c>
      <c r="BD182" s="199"/>
      <c r="BE182" s="199"/>
      <c r="BF182" s="199"/>
      <c r="BG182" s="199"/>
      <c r="BH182" s="199"/>
      <c r="BI182" s="199"/>
      <c r="BJ182" s="199"/>
      <c r="BK182" s="199"/>
    </row>
    <row r="183" s="192" customFormat="1" customHeight="1" spans="1:63">
      <c r="A183" s="199" t="s">
        <v>2803</v>
      </c>
      <c r="B183" s="199" t="s">
        <v>2783</v>
      </c>
      <c r="C183" s="199" t="s">
        <v>2409</v>
      </c>
      <c r="D183" s="199">
        <v>22</v>
      </c>
      <c r="E183" s="199">
        <v>9</v>
      </c>
      <c r="F183" s="199" t="s">
        <v>11311</v>
      </c>
      <c r="G183" s="199">
        <v>0</v>
      </c>
      <c r="H183" s="199" t="s">
        <v>10243</v>
      </c>
      <c r="I183" s="199">
        <v>0</v>
      </c>
      <c r="J183" s="199" t="s">
        <v>10243</v>
      </c>
      <c r="K183" s="199">
        <v>0</v>
      </c>
      <c r="L183" s="199">
        <v>0</v>
      </c>
      <c r="M183" s="199" t="s">
        <v>10243</v>
      </c>
      <c r="N183" s="199">
        <v>0</v>
      </c>
      <c r="O183" s="199">
        <v>0</v>
      </c>
      <c r="P183" s="199">
        <v>0</v>
      </c>
      <c r="Q183" s="199"/>
      <c r="R183" s="199"/>
      <c r="S183" s="199"/>
      <c r="T183" s="199"/>
      <c r="U183" s="199"/>
      <c r="V183" s="199"/>
      <c r="W183" s="199"/>
      <c r="X183" s="199"/>
      <c r="Y183" s="199"/>
      <c r="Z183" s="199">
        <v>1</v>
      </c>
      <c r="AA183" s="199"/>
      <c r="AB183" s="199"/>
      <c r="AC183" s="199"/>
      <c r="AD183" s="199" t="s">
        <v>10243</v>
      </c>
      <c r="AE183" s="199" t="s">
        <v>10243</v>
      </c>
      <c r="AF183" s="199" t="s">
        <v>10243</v>
      </c>
      <c r="AG183" s="199" t="s">
        <v>10266</v>
      </c>
      <c r="AH183" s="199" t="s">
        <v>10266</v>
      </c>
      <c r="AI183" s="199" t="s">
        <v>10246</v>
      </c>
      <c r="AJ183" s="199" t="s">
        <v>10246</v>
      </c>
      <c r="AK183" s="202" t="s">
        <v>10856</v>
      </c>
      <c r="AL183" s="199" t="s">
        <v>10266</v>
      </c>
      <c r="AM183" s="199" t="s">
        <v>10266</v>
      </c>
      <c r="AN183" s="199" t="s">
        <v>10266</v>
      </c>
      <c r="AO183" s="199" t="s">
        <v>10266</v>
      </c>
      <c r="AP183" s="199" t="s">
        <v>10246</v>
      </c>
      <c r="AQ183" s="199" t="s">
        <v>10246</v>
      </c>
      <c r="AR183" s="199" t="s">
        <v>10266</v>
      </c>
      <c r="AS183" s="199" t="s">
        <v>10266</v>
      </c>
      <c r="AT183" s="199" t="s">
        <v>10266</v>
      </c>
      <c r="AU183" s="199" t="s">
        <v>10266</v>
      </c>
      <c r="AV183" s="199" t="s">
        <v>10266</v>
      </c>
      <c r="AW183" s="199" t="s">
        <v>10246</v>
      </c>
      <c r="AX183" s="199" t="s">
        <v>10246</v>
      </c>
      <c r="AY183" s="199" t="s">
        <v>10266</v>
      </c>
      <c r="AZ183" s="199" t="s">
        <v>10266</v>
      </c>
      <c r="BA183" s="199" t="s">
        <v>10266</v>
      </c>
      <c r="BB183" s="199" t="s">
        <v>10266</v>
      </c>
      <c r="BC183" s="199" t="s">
        <v>10266</v>
      </c>
      <c r="BD183" s="199" t="s">
        <v>10246</v>
      </c>
      <c r="BE183" s="199" t="s">
        <v>10246</v>
      </c>
      <c r="BF183" s="199" t="s">
        <v>10266</v>
      </c>
      <c r="BG183" s="199" t="s">
        <v>10266</v>
      </c>
      <c r="BH183" s="199" t="s">
        <v>10266</v>
      </c>
      <c r="BI183" s="199" t="s">
        <v>10266</v>
      </c>
      <c r="BJ183" s="199" t="s">
        <v>10266</v>
      </c>
      <c r="BK183" s="199" t="s">
        <v>10246</v>
      </c>
    </row>
    <row r="184" s="192" customFormat="1" customHeight="1" spans="1:63">
      <c r="A184" s="199" t="s">
        <v>2801</v>
      </c>
      <c r="B184" s="199" t="s">
        <v>2783</v>
      </c>
      <c r="C184" s="199" t="s">
        <v>2345</v>
      </c>
      <c r="D184" s="199">
        <v>1</v>
      </c>
      <c r="E184" s="199">
        <v>0</v>
      </c>
      <c r="F184" s="199" t="s">
        <v>10243</v>
      </c>
      <c r="G184" s="199">
        <v>1</v>
      </c>
      <c r="H184" s="199" t="s">
        <v>11312</v>
      </c>
      <c r="I184" s="199">
        <v>0</v>
      </c>
      <c r="J184" s="199" t="s">
        <v>10243</v>
      </c>
      <c r="K184" s="199">
        <v>0</v>
      </c>
      <c r="L184" s="199">
        <v>0</v>
      </c>
      <c r="M184" s="199" t="s">
        <v>10243</v>
      </c>
      <c r="N184" s="199">
        <v>0</v>
      </c>
      <c r="O184" s="199">
        <v>1</v>
      </c>
      <c r="P184" s="199">
        <v>0</v>
      </c>
      <c r="Q184" s="199"/>
      <c r="R184" s="199"/>
      <c r="S184" s="199"/>
      <c r="T184" s="199"/>
      <c r="U184" s="199"/>
      <c r="V184" s="199"/>
      <c r="W184" s="199"/>
      <c r="X184" s="199"/>
      <c r="Y184" s="199"/>
      <c r="Z184" s="199"/>
      <c r="AA184" s="199"/>
      <c r="AB184" s="199"/>
      <c r="AC184" s="199"/>
      <c r="AD184" s="199" t="s">
        <v>10243</v>
      </c>
      <c r="AE184" s="199" t="s">
        <v>10243</v>
      </c>
      <c r="AF184" s="199" t="s">
        <v>10243</v>
      </c>
      <c r="AG184" s="199"/>
      <c r="AH184" s="199"/>
      <c r="AI184" s="199"/>
      <c r="AJ184" s="199"/>
      <c r="AK184" s="199"/>
      <c r="AL184" s="199"/>
      <c r="AM184" s="199"/>
      <c r="AN184" s="199"/>
      <c r="AO184" s="199"/>
      <c r="AP184" s="199"/>
      <c r="AQ184" s="199"/>
      <c r="AR184" s="199"/>
      <c r="AS184" s="199"/>
      <c r="AT184" s="199"/>
      <c r="AU184" s="199"/>
      <c r="AV184" s="199"/>
      <c r="AW184" s="199"/>
      <c r="AX184" s="199"/>
      <c r="AY184" s="199"/>
      <c r="AZ184" s="199"/>
      <c r="BA184" s="199"/>
      <c r="BB184" s="199"/>
      <c r="BC184" s="199"/>
      <c r="BD184" s="199"/>
      <c r="BE184" s="199"/>
      <c r="BF184" s="199"/>
      <c r="BG184" s="199"/>
      <c r="BH184" s="199"/>
      <c r="BI184" s="199" t="s">
        <v>11011</v>
      </c>
      <c r="BJ184" s="199"/>
      <c r="BK184" s="199"/>
    </row>
    <row r="185" s="192" customFormat="1" customHeight="1" spans="1:63">
      <c r="A185" s="199" t="s">
        <v>2782</v>
      </c>
      <c r="B185" s="199" t="s">
        <v>2783</v>
      </c>
      <c r="C185" s="199" t="s">
        <v>2345</v>
      </c>
      <c r="D185" s="199">
        <v>19</v>
      </c>
      <c r="E185" s="199">
        <v>9</v>
      </c>
      <c r="F185" s="199" t="s">
        <v>11313</v>
      </c>
      <c r="G185" s="199">
        <v>17</v>
      </c>
      <c r="H185" s="199" t="s">
        <v>11314</v>
      </c>
      <c r="I185" s="199">
        <v>0</v>
      </c>
      <c r="J185" s="199" t="s">
        <v>10243</v>
      </c>
      <c r="K185" s="199">
        <v>0</v>
      </c>
      <c r="L185" s="199">
        <v>0</v>
      </c>
      <c r="M185" s="199" t="s">
        <v>10243</v>
      </c>
      <c r="N185" s="199">
        <v>4</v>
      </c>
      <c r="O185" s="199">
        <v>0</v>
      </c>
      <c r="P185" s="199">
        <v>0</v>
      </c>
      <c r="Q185" s="199"/>
      <c r="R185" s="199"/>
      <c r="S185" s="199">
        <v>8</v>
      </c>
      <c r="T185" s="199"/>
      <c r="U185" s="199"/>
      <c r="V185" s="199"/>
      <c r="W185" s="199"/>
      <c r="X185" s="199">
        <v>28</v>
      </c>
      <c r="Y185" s="199"/>
      <c r="Z185" s="199">
        <v>20</v>
      </c>
      <c r="AA185" s="199"/>
      <c r="AB185" s="199"/>
      <c r="AC185" s="199"/>
      <c r="AD185" s="199" t="s">
        <v>10243</v>
      </c>
      <c r="AE185" s="199" t="s">
        <v>10243</v>
      </c>
      <c r="AF185" s="199" t="s">
        <v>10243</v>
      </c>
      <c r="AG185" s="202" t="s">
        <v>11315</v>
      </c>
      <c r="AH185" s="202" t="s">
        <v>11316</v>
      </c>
      <c r="AI185" s="199" t="s">
        <v>10246</v>
      </c>
      <c r="AJ185" s="199" t="s">
        <v>10246</v>
      </c>
      <c r="AK185" s="202" t="s">
        <v>11317</v>
      </c>
      <c r="AL185" s="202" t="s">
        <v>11318</v>
      </c>
      <c r="AM185" s="202" t="s">
        <v>11319</v>
      </c>
      <c r="AN185" s="202" t="s">
        <v>11320</v>
      </c>
      <c r="AO185" s="202" t="s">
        <v>11321</v>
      </c>
      <c r="AP185" s="199" t="s">
        <v>10246</v>
      </c>
      <c r="AQ185" s="199" t="s">
        <v>10246</v>
      </c>
      <c r="AR185" s="203" t="s">
        <v>11042</v>
      </c>
      <c r="AS185" s="202" t="s">
        <v>11322</v>
      </c>
      <c r="AT185" s="202" t="s">
        <v>11323</v>
      </c>
      <c r="AU185" s="202" t="s">
        <v>11324</v>
      </c>
      <c r="AV185" s="202" t="s">
        <v>11117</v>
      </c>
      <c r="AW185" s="199" t="s">
        <v>10246</v>
      </c>
      <c r="AX185" s="199" t="s">
        <v>10246</v>
      </c>
      <c r="AY185" s="202" t="s">
        <v>11325</v>
      </c>
      <c r="AZ185" s="202" t="s">
        <v>11326</v>
      </c>
      <c r="BA185" s="202" t="s">
        <v>11327</v>
      </c>
      <c r="BB185" s="202" t="s">
        <v>11328</v>
      </c>
      <c r="BC185" s="202" t="s">
        <v>11329</v>
      </c>
      <c r="BD185" s="199" t="s">
        <v>10246</v>
      </c>
      <c r="BE185" s="199" t="s">
        <v>10246</v>
      </c>
      <c r="BF185" s="202" t="s">
        <v>11330</v>
      </c>
      <c r="BG185" s="202" t="s">
        <v>11331</v>
      </c>
      <c r="BH185" s="202" t="s">
        <v>11332</v>
      </c>
      <c r="BI185" s="203" t="s">
        <v>10328</v>
      </c>
      <c r="BJ185" s="199" t="s">
        <v>10266</v>
      </c>
      <c r="BK185" s="199" t="s">
        <v>10246</v>
      </c>
    </row>
    <row r="186" s="192" customFormat="1" customHeight="1" spans="1:63">
      <c r="A186" s="199" t="s">
        <v>3115</v>
      </c>
      <c r="B186" s="199" t="s">
        <v>2924</v>
      </c>
      <c r="C186" s="199" t="s">
        <v>3014</v>
      </c>
      <c r="D186" s="199">
        <v>22</v>
      </c>
      <c r="E186" s="199">
        <v>9</v>
      </c>
      <c r="F186" s="199" t="s">
        <v>11333</v>
      </c>
      <c r="G186" s="199">
        <v>0</v>
      </c>
      <c r="H186" s="199" t="s">
        <v>10243</v>
      </c>
      <c r="I186" s="199">
        <v>0</v>
      </c>
      <c r="J186" s="199" t="s">
        <v>10243</v>
      </c>
      <c r="K186" s="199">
        <v>0</v>
      </c>
      <c r="L186" s="199">
        <v>0</v>
      </c>
      <c r="M186" s="199" t="s">
        <v>10243</v>
      </c>
      <c r="N186" s="199">
        <v>0</v>
      </c>
      <c r="O186" s="199">
        <v>0</v>
      </c>
      <c r="P186" s="199">
        <v>0</v>
      </c>
      <c r="Q186" s="199"/>
      <c r="R186" s="199"/>
      <c r="S186" s="199"/>
      <c r="T186" s="199"/>
      <c r="U186" s="199"/>
      <c r="V186" s="199"/>
      <c r="W186" s="199"/>
      <c r="X186" s="199"/>
      <c r="Y186" s="199"/>
      <c r="Z186" s="199">
        <v>3</v>
      </c>
      <c r="AA186" s="199"/>
      <c r="AB186" s="199"/>
      <c r="AC186" s="199"/>
      <c r="AD186" s="199" t="s">
        <v>10243</v>
      </c>
      <c r="AE186" s="199" t="s">
        <v>10243</v>
      </c>
      <c r="AF186" s="199" t="s">
        <v>10243</v>
      </c>
      <c r="AG186" s="199" t="s">
        <v>10266</v>
      </c>
      <c r="AH186" s="199" t="s">
        <v>10266</v>
      </c>
      <c r="AI186" s="199" t="s">
        <v>10246</v>
      </c>
      <c r="AJ186" s="199" t="s">
        <v>10246</v>
      </c>
      <c r="AK186" s="199" t="s">
        <v>10266</v>
      </c>
      <c r="AL186" s="199" t="s">
        <v>10266</v>
      </c>
      <c r="AM186" s="199" t="s">
        <v>10266</v>
      </c>
      <c r="AN186" s="199" t="s">
        <v>10266</v>
      </c>
      <c r="AO186" s="202" t="s">
        <v>11334</v>
      </c>
      <c r="AP186" s="199" t="s">
        <v>10246</v>
      </c>
      <c r="AQ186" s="199" t="s">
        <v>10246</v>
      </c>
      <c r="AR186" s="199" t="s">
        <v>10266</v>
      </c>
      <c r="AS186" s="199" t="s">
        <v>10266</v>
      </c>
      <c r="AT186" s="199" t="s">
        <v>10266</v>
      </c>
      <c r="AU186" s="199" t="s">
        <v>10266</v>
      </c>
      <c r="AV186" s="199" t="s">
        <v>10266</v>
      </c>
      <c r="AW186" s="199" t="s">
        <v>10246</v>
      </c>
      <c r="AX186" s="199" t="s">
        <v>10246</v>
      </c>
      <c r="AY186" s="199" t="s">
        <v>10266</v>
      </c>
      <c r="AZ186" s="199" t="s">
        <v>10266</v>
      </c>
      <c r="BA186" s="199" t="s">
        <v>10266</v>
      </c>
      <c r="BB186" s="199" t="s">
        <v>10266</v>
      </c>
      <c r="BC186" s="199" t="s">
        <v>10266</v>
      </c>
      <c r="BD186" s="199" t="s">
        <v>10246</v>
      </c>
      <c r="BE186" s="199" t="s">
        <v>10246</v>
      </c>
      <c r="BF186" s="199" t="s">
        <v>10266</v>
      </c>
      <c r="BG186" s="199" t="s">
        <v>10266</v>
      </c>
      <c r="BH186" s="199" t="s">
        <v>10266</v>
      </c>
      <c r="BI186" s="199" t="s">
        <v>10266</v>
      </c>
      <c r="BJ186" s="199" t="s">
        <v>10266</v>
      </c>
      <c r="BK186" s="199" t="s">
        <v>10246</v>
      </c>
    </row>
    <row r="187" s="192" customFormat="1" customHeight="1" spans="1:63">
      <c r="A187" s="199" t="s">
        <v>3096</v>
      </c>
      <c r="B187" s="199" t="s">
        <v>2924</v>
      </c>
      <c r="C187" s="199" t="s">
        <v>294</v>
      </c>
      <c r="D187" s="199">
        <v>21</v>
      </c>
      <c r="E187" s="199">
        <v>9</v>
      </c>
      <c r="F187" s="199" t="s">
        <v>11335</v>
      </c>
      <c r="G187" s="199">
        <v>5</v>
      </c>
      <c r="H187" s="199" t="s">
        <v>11336</v>
      </c>
      <c r="I187" s="199">
        <v>0</v>
      </c>
      <c r="J187" s="199" t="s">
        <v>10243</v>
      </c>
      <c r="K187" s="199">
        <v>0</v>
      </c>
      <c r="L187" s="199">
        <v>0</v>
      </c>
      <c r="M187" s="199" t="s">
        <v>10243</v>
      </c>
      <c r="N187" s="199">
        <v>0</v>
      </c>
      <c r="O187" s="199">
        <v>0</v>
      </c>
      <c r="P187" s="199">
        <v>0</v>
      </c>
      <c r="Q187" s="199"/>
      <c r="R187" s="199"/>
      <c r="S187" s="199">
        <v>32.5</v>
      </c>
      <c r="T187" s="199"/>
      <c r="U187" s="199"/>
      <c r="V187" s="199"/>
      <c r="W187" s="199"/>
      <c r="X187" s="199"/>
      <c r="Y187" s="199"/>
      <c r="Z187" s="199">
        <v>9</v>
      </c>
      <c r="AA187" s="199"/>
      <c r="AB187" s="199"/>
      <c r="AC187" s="199"/>
      <c r="AD187" s="199" t="s">
        <v>10243</v>
      </c>
      <c r="AE187" s="199" t="s">
        <v>10243</v>
      </c>
      <c r="AF187" s="199" t="s">
        <v>10243</v>
      </c>
      <c r="AG187" s="203" t="s">
        <v>10328</v>
      </c>
      <c r="AH187" s="202" t="s">
        <v>11337</v>
      </c>
      <c r="AI187" s="199" t="s">
        <v>10246</v>
      </c>
      <c r="AJ187" s="199" t="s">
        <v>10246</v>
      </c>
      <c r="AK187" s="202" t="s">
        <v>10383</v>
      </c>
      <c r="AL187" s="199" t="s">
        <v>10266</v>
      </c>
      <c r="AM187" s="199" t="s">
        <v>10266</v>
      </c>
      <c r="AN187" s="203" t="s">
        <v>11338</v>
      </c>
      <c r="AO187" s="199" t="s">
        <v>10266</v>
      </c>
      <c r="AP187" s="199" t="s">
        <v>10246</v>
      </c>
      <c r="AQ187" s="199" t="s">
        <v>10246</v>
      </c>
      <c r="AR187" s="199" t="s">
        <v>10266</v>
      </c>
      <c r="AS187" s="199" t="s">
        <v>10266</v>
      </c>
      <c r="AT187" s="199" t="s">
        <v>10266</v>
      </c>
      <c r="AU187" s="199" t="s">
        <v>10266</v>
      </c>
      <c r="AV187" s="199" t="s">
        <v>10266</v>
      </c>
      <c r="AW187" s="199" t="s">
        <v>10246</v>
      </c>
      <c r="AX187" s="199" t="s">
        <v>10246</v>
      </c>
      <c r="AY187" s="199" t="s">
        <v>10266</v>
      </c>
      <c r="AZ187" s="202" t="s">
        <v>10269</v>
      </c>
      <c r="BA187" s="203" t="s">
        <v>10374</v>
      </c>
      <c r="BB187" s="202" t="s">
        <v>11339</v>
      </c>
      <c r="BC187" s="199" t="s">
        <v>10266</v>
      </c>
      <c r="BD187" s="199" t="s">
        <v>10246</v>
      </c>
      <c r="BE187" s="199" t="s">
        <v>10246</v>
      </c>
      <c r="BF187" s="199" t="s">
        <v>10266</v>
      </c>
      <c r="BG187" s="199" t="s">
        <v>10266</v>
      </c>
      <c r="BH187" s="202" t="s">
        <v>11340</v>
      </c>
      <c r="BI187" s="199" t="s">
        <v>10266</v>
      </c>
      <c r="BJ187" s="203" t="s">
        <v>10812</v>
      </c>
      <c r="BK187" s="199" t="s">
        <v>10246</v>
      </c>
    </row>
    <row r="188" s="192" customFormat="1" customHeight="1" spans="1:63">
      <c r="A188" s="199" t="s">
        <v>3075</v>
      </c>
      <c r="B188" s="199" t="s">
        <v>2924</v>
      </c>
      <c r="C188" s="199" t="s">
        <v>3076</v>
      </c>
      <c r="D188" s="199">
        <v>22</v>
      </c>
      <c r="E188" s="199">
        <v>9</v>
      </c>
      <c r="F188" s="199" t="s">
        <v>11341</v>
      </c>
      <c r="G188" s="199">
        <v>6</v>
      </c>
      <c r="H188" s="199" t="s">
        <v>11342</v>
      </c>
      <c r="I188" s="199">
        <v>0</v>
      </c>
      <c r="J188" s="199" t="s">
        <v>10243</v>
      </c>
      <c r="K188" s="199">
        <v>0</v>
      </c>
      <c r="L188" s="199">
        <v>0</v>
      </c>
      <c r="M188" s="199" t="s">
        <v>10243</v>
      </c>
      <c r="N188" s="199">
        <v>0</v>
      </c>
      <c r="O188" s="199">
        <v>0</v>
      </c>
      <c r="P188" s="199">
        <v>0</v>
      </c>
      <c r="Q188" s="199"/>
      <c r="R188" s="199"/>
      <c r="S188" s="199"/>
      <c r="T188" s="199"/>
      <c r="U188" s="199"/>
      <c r="V188" s="199"/>
      <c r="W188" s="199"/>
      <c r="X188" s="199"/>
      <c r="Y188" s="199"/>
      <c r="Z188" s="199">
        <v>18</v>
      </c>
      <c r="AA188" s="199"/>
      <c r="AB188" s="199"/>
      <c r="AC188" s="199"/>
      <c r="AD188" s="199" t="s">
        <v>10243</v>
      </c>
      <c r="AE188" s="199" t="s">
        <v>10243</v>
      </c>
      <c r="AF188" s="199" t="s">
        <v>10243</v>
      </c>
      <c r="AG188" s="199" t="s">
        <v>10266</v>
      </c>
      <c r="AH188" s="202" t="s">
        <v>11343</v>
      </c>
      <c r="AI188" s="199" t="s">
        <v>10246</v>
      </c>
      <c r="AJ188" s="199" t="s">
        <v>10246</v>
      </c>
      <c r="AK188" s="199" t="s">
        <v>10266</v>
      </c>
      <c r="AL188" s="202" t="s">
        <v>11344</v>
      </c>
      <c r="AM188" s="199" t="s">
        <v>10266</v>
      </c>
      <c r="AN188" s="199" t="s">
        <v>10266</v>
      </c>
      <c r="AO188" s="202" t="s">
        <v>11334</v>
      </c>
      <c r="AP188" s="199" t="s">
        <v>10246</v>
      </c>
      <c r="AQ188" s="199" t="s">
        <v>10246</v>
      </c>
      <c r="AR188" s="199" t="s">
        <v>10266</v>
      </c>
      <c r="AS188" s="199" t="s">
        <v>10266</v>
      </c>
      <c r="AT188" s="202" t="s">
        <v>11345</v>
      </c>
      <c r="AU188" s="203" t="s">
        <v>10328</v>
      </c>
      <c r="AV188" s="202" t="s">
        <v>11346</v>
      </c>
      <c r="AW188" s="199" t="s">
        <v>10246</v>
      </c>
      <c r="AX188" s="199" t="s">
        <v>10246</v>
      </c>
      <c r="AY188" s="199" t="s">
        <v>10266</v>
      </c>
      <c r="AZ188" s="199" t="s">
        <v>10266</v>
      </c>
      <c r="BA188" s="203" t="s">
        <v>10282</v>
      </c>
      <c r="BB188" s="203" t="s">
        <v>10328</v>
      </c>
      <c r="BC188" s="202" t="s">
        <v>11347</v>
      </c>
      <c r="BD188" s="199" t="s">
        <v>10246</v>
      </c>
      <c r="BE188" s="199" t="s">
        <v>10246</v>
      </c>
      <c r="BF188" s="199" t="s">
        <v>10266</v>
      </c>
      <c r="BG188" s="202" t="s">
        <v>11348</v>
      </c>
      <c r="BH188" s="199" t="s">
        <v>10266</v>
      </c>
      <c r="BI188" s="199" t="s">
        <v>10266</v>
      </c>
      <c r="BJ188" s="202" t="s">
        <v>11349</v>
      </c>
      <c r="BK188" s="199" t="s">
        <v>10246</v>
      </c>
    </row>
    <row r="189" s="192" customFormat="1" customHeight="1" spans="1:63">
      <c r="A189" s="199" t="s">
        <v>3054</v>
      </c>
      <c r="B189" s="199" t="s">
        <v>2924</v>
      </c>
      <c r="C189" s="199" t="s">
        <v>294</v>
      </c>
      <c r="D189" s="199">
        <v>23</v>
      </c>
      <c r="E189" s="199">
        <v>9</v>
      </c>
      <c r="F189" s="199" t="s">
        <v>11350</v>
      </c>
      <c r="G189" s="199">
        <v>12</v>
      </c>
      <c r="H189" s="199" t="s">
        <v>11351</v>
      </c>
      <c r="I189" s="199">
        <v>0</v>
      </c>
      <c r="J189" s="199" t="s">
        <v>10243</v>
      </c>
      <c r="K189" s="199">
        <v>0</v>
      </c>
      <c r="L189" s="199">
        <v>0</v>
      </c>
      <c r="M189" s="199" t="s">
        <v>10243</v>
      </c>
      <c r="N189" s="199">
        <v>0</v>
      </c>
      <c r="O189" s="199">
        <v>1</v>
      </c>
      <c r="P189" s="199">
        <v>0</v>
      </c>
      <c r="Q189" s="199"/>
      <c r="R189" s="199"/>
      <c r="S189" s="199">
        <v>33.9</v>
      </c>
      <c r="T189" s="199"/>
      <c r="U189" s="199"/>
      <c r="V189" s="199"/>
      <c r="W189" s="199"/>
      <c r="X189" s="199"/>
      <c r="Y189" s="199"/>
      <c r="Z189" s="199">
        <v>5</v>
      </c>
      <c r="AA189" s="199"/>
      <c r="AB189" s="199"/>
      <c r="AC189" s="199"/>
      <c r="AD189" s="199" t="s">
        <v>10243</v>
      </c>
      <c r="AE189" s="199" t="s">
        <v>10243</v>
      </c>
      <c r="AF189" s="199" t="s">
        <v>10243</v>
      </c>
      <c r="AG189" s="203" t="s">
        <v>10374</v>
      </c>
      <c r="AH189" s="202" t="s">
        <v>11352</v>
      </c>
      <c r="AI189" s="199" t="s">
        <v>10246</v>
      </c>
      <c r="AJ189" s="199" t="s">
        <v>10246</v>
      </c>
      <c r="AK189" s="203" t="s">
        <v>10328</v>
      </c>
      <c r="AL189" s="203" t="s">
        <v>10282</v>
      </c>
      <c r="AM189" s="203" t="s">
        <v>10376</v>
      </c>
      <c r="AN189" s="202" t="s">
        <v>11353</v>
      </c>
      <c r="AO189" s="199" t="s">
        <v>10266</v>
      </c>
      <c r="AP189" s="199" t="s">
        <v>10246</v>
      </c>
      <c r="AQ189" s="199" t="s">
        <v>10246</v>
      </c>
      <c r="AR189" s="199" t="s">
        <v>10266</v>
      </c>
      <c r="AS189" s="199" t="s">
        <v>10266</v>
      </c>
      <c r="AT189" s="199" t="s">
        <v>10266</v>
      </c>
      <c r="AU189" s="203" t="s">
        <v>11095</v>
      </c>
      <c r="AV189" s="202" t="s">
        <v>11354</v>
      </c>
      <c r="AW189" s="199" t="s">
        <v>10246</v>
      </c>
      <c r="AX189" s="199" t="s">
        <v>10246</v>
      </c>
      <c r="AY189" s="203" t="s">
        <v>10251</v>
      </c>
      <c r="AZ189" s="202" t="s">
        <v>11355</v>
      </c>
      <c r="BA189" s="203" t="s">
        <v>10326</v>
      </c>
      <c r="BB189" s="202" t="s">
        <v>11356</v>
      </c>
      <c r="BC189" s="199" t="s">
        <v>10266</v>
      </c>
      <c r="BD189" s="199" t="s">
        <v>10246</v>
      </c>
      <c r="BE189" s="199" t="s">
        <v>10246</v>
      </c>
      <c r="BF189" s="203" t="s">
        <v>10253</v>
      </c>
      <c r="BG189" s="203" t="s">
        <v>10328</v>
      </c>
      <c r="BH189" s="199" t="s">
        <v>10266</v>
      </c>
      <c r="BI189" s="203" t="s">
        <v>10251</v>
      </c>
      <c r="BJ189" s="204" t="s">
        <v>11357</v>
      </c>
      <c r="BK189" s="199" t="s">
        <v>10433</v>
      </c>
    </row>
    <row r="190" s="192" customFormat="1" customHeight="1" spans="1:63">
      <c r="A190" s="199" t="s">
        <v>3033</v>
      </c>
      <c r="B190" s="199" t="s">
        <v>2924</v>
      </c>
      <c r="C190" s="199" t="s">
        <v>356</v>
      </c>
      <c r="D190" s="199">
        <v>22</v>
      </c>
      <c r="E190" s="199">
        <v>9</v>
      </c>
      <c r="F190" s="199" t="s">
        <v>11358</v>
      </c>
      <c r="G190" s="199">
        <v>0</v>
      </c>
      <c r="H190" s="199" t="s">
        <v>10243</v>
      </c>
      <c r="I190" s="199">
        <v>0</v>
      </c>
      <c r="J190" s="199" t="s">
        <v>10243</v>
      </c>
      <c r="K190" s="199">
        <v>0</v>
      </c>
      <c r="L190" s="199">
        <v>0</v>
      </c>
      <c r="M190" s="199" t="s">
        <v>10243</v>
      </c>
      <c r="N190" s="199">
        <v>0</v>
      </c>
      <c r="O190" s="199">
        <v>0</v>
      </c>
      <c r="P190" s="199">
        <v>0</v>
      </c>
      <c r="Q190" s="199"/>
      <c r="R190" s="199"/>
      <c r="S190" s="199">
        <v>8</v>
      </c>
      <c r="T190" s="199"/>
      <c r="U190" s="199"/>
      <c r="V190" s="199"/>
      <c r="W190" s="199"/>
      <c r="X190" s="199"/>
      <c r="Y190" s="199"/>
      <c r="Z190" s="199"/>
      <c r="AA190" s="199"/>
      <c r="AB190" s="199"/>
      <c r="AC190" s="199"/>
      <c r="AD190" s="199" t="s">
        <v>10243</v>
      </c>
      <c r="AE190" s="199" t="s">
        <v>10243</v>
      </c>
      <c r="AF190" s="199" t="s">
        <v>10243</v>
      </c>
      <c r="AG190" s="199" t="s">
        <v>10266</v>
      </c>
      <c r="AH190" s="199" t="s">
        <v>10266</v>
      </c>
      <c r="AI190" s="199" t="s">
        <v>10246</v>
      </c>
      <c r="AJ190" s="199" t="s">
        <v>10246</v>
      </c>
      <c r="AK190" s="199" t="s">
        <v>10266</v>
      </c>
      <c r="AL190" s="199" t="s">
        <v>10266</v>
      </c>
      <c r="AM190" s="199" t="s">
        <v>10266</v>
      </c>
      <c r="AN190" s="199" t="s">
        <v>10266</v>
      </c>
      <c r="AO190" s="199" t="s">
        <v>10266</v>
      </c>
      <c r="AP190" s="199" t="s">
        <v>10246</v>
      </c>
      <c r="AQ190" s="199" t="s">
        <v>10246</v>
      </c>
      <c r="AR190" s="199" t="s">
        <v>10266</v>
      </c>
      <c r="AS190" s="199" t="s">
        <v>10266</v>
      </c>
      <c r="AT190" s="199" t="s">
        <v>10266</v>
      </c>
      <c r="AU190" s="199" t="s">
        <v>10266</v>
      </c>
      <c r="AV190" s="199" t="s">
        <v>10266</v>
      </c>
      <c r="AW190" s="199" t="s">
        <v>10246</v>
      </c>
      <c r="AX190" s="199" t="s">
        <v>10246</v>
      </c>
      <c r="AY190" s="199" t="s">
        <v>10266</v>
      </c>
      <c r="AZ190" s="199" t="s">
        <v>10266</v>
      </c>
      <c r="BA190" s="199" t="s">
        <v>10266</v>
      </c>
      <c r="BB190" s="199" t="s">
        <v>10266</v>
      </c>
      <c r="BC190" s="199" t="s">
        <v>10266</v>
      </c>
      <c r="BD190" s="199" t="s">
        <v>10246</v>
      </c>
      <c r="BE190" s="199" t="s">
        <v>10246</v>
      </c>
      <c r="BF190" s="202" t="s">
        <v>10984</v>
      </c>
      <c r="BG190" s="199" t="s">
        <v>10266</v>
      </c>
      <c r="BH190" s="199" t="s">
        <v>10266</v>
      </c>
      <c r="BI190" s="199" t="s">
        <v>10266</v>
      </c>
      <c r="BJ190" s="199" t="s">
        <v>10266</v>
      </c>
      <c r="BK190" s="199" t="s">
        <v>10246</v>
      </c>
    </row>
    <row r="191" s="192" customFormat="1" customHeight="1" spans="1:63">
      <c r="A191" s="199" t="s">
        <v>3013</v>
      </c>
      <c r="B191" s="199" t="s">
        <v>2924</v>
      </c>
      <c r="C191" s="199" t="s">
        <v>3014</v>
      </c>
      <c r="D191" s="199">
        <v>22</v>
      </c>
      <c r="E191" s="199">
        <v>9</v>
      </c>
      <c r="F191" s="199" t="s">
        <v>11359</v>
      </c>
      <c r="G191" s="199">
        <v>0</v>
      </c>
      <c r="H191" s="199" t="s">
        <v>10243</v>
      </c>
      <c r="I191" s="199">
        <v>0</v>
      </c>
      <c r="J191" s="199" t="s">
        <v>10243</v>
      </c>
      <c r="K191" s="199">
        <v>0</v>
      </c>
      <c r="L191" s="199">
        <v>0</v>
      </c>
      <c r="M191" s="199" t="s">
        <v>10243</v>
      </c>
      <c r="N191" s="199">
        <v>0</v>
      </c>
      <c r="O191" s="199">
        <v>0</v>
      </c>
      <c r="P191" s="199">
        <v>0</v>
      </c>
      <c r="Q191" s="199"/>
      <c r="R191" s="199"/>
      <c r="S191" s="199"/>
      <c r="T191" s="199"/>
      <c r="U191" s="199"/>
      <c r="V191" s="199"/>
      <c r="W191" s="199"/>
      <c r="X191" s="199"/>
      <c r="Y191" s="199"/>
      <c r="Z191" s="199">
        <v>9</v>
      </c>
      <c r="AA191" s="199"/>
      <c r="AB191" s="199"/>
      <c r="AC191" s="199"/>
      <c r="AD191" s="199" t="s">
        <v>10243</v>
      </c>
      <c r="AE191" s="199" t="s">
        <v>10243</v>
      </c>
      <c r="AF191" s="199" t="s">
        <v>10243</v>
      </c>
      <c r="AG191" s="199" t="s">
        <v>10266</v>
      </c>
      <c r="AH191" s="202" t="s">
        <v>11360</v>
      </c>
      <c r="AI191" s="199" t="s">
        <v>10246</v>
      </c>
      <c r="AJ191" s="199" t="s">
        <v>10246</v>
      </c>
      <c r="AK191" s="199" t="s">
        <v>10266</v>
      </c>
      <c r="AL191" s="199" t="s">
        <v>10266</v>
      </c>
      <c r="AM191" s="199" t="s">
        <v>10266</v>
      </c>
      <c r="AN191" s="199" t="s">
        <v>10266</v>
      </c>
      <c r="AO191" s="199" t="s">
        <v>10266</v>
      </c>
      <c r="AP191" s="199" t="s">
        <v>10246</v>
      </c>
      <c r="AQ191" s="199" t="s">
        <v>10246</v>
      </c>
      <c r="AR191" s="199" t="s">
        <v>10266</v>
      </c>
      <c r="AS191" s="199" t="s">
        <v>10266</v>
      </c>
      <c r="AT191" s="202" t="s">
        <v>11361</v>
      </c>
      <c r="AU191" s="199" t="s">
        <v>10266</v>
      </c>
      <c r="AV191" s="199" t="s">
        <v>10266</v>
      </c>
      <c r="AW191" s="199" t="s">
        <v>10246</v>
      </c>
      <c r="AX191" s="199" t="s">
        <v>10246</v>
      </c>
      <c r="AY191" s="199" t="s">
        <v>10266</v>
      </c>
      <c r="AZ191" s="202" t="s">
        <v>11362</v>
      </c>
      <c r="BA191" s="199" t="s">
        <v>10266</v>
      </c>
      <c r="BB191" s="199" t="s">
        <v>10266</v>
      </c>
      <c r="BC191" s="199" t="s">
        <v>10266</v>
      </c>
      <c r="BD191" s="199" t="s">
        <v>10246</v>
      </c>
      <c r="BE191" s="199" t="s">
        <v>10246</v>
      </c>
      <c r="BF191" s="199" t="s">
        <v>10266</v>
      </c>
      <c r="BG191" s="199" t="s">
        <v>10266</v>
      </c>
      <c r="BH191" s="199" t="s">
        <v>10266</v>
      </c>
      <c r="BI191" s="199" t="s">
        <v>10266</v>
      </c>
      <c r="BJ191" s="199" t="s">
        <v>10266</v>
      </c>
      <c r="BK191" s="199" t="s">
        <v>10246</v>
      </c>
    </row>
    <row r="192" s="192" customFormat="1" customHeight="1" spans="1:63">
      <c r="A192" s="199" t="s">
        <v>2990</v>
      </c>
      <c r="B192" s="199" t="s">
        <v>2924</v>
      </c>
      <c r="C192" s="199" t="s">
        <v>2991</v>
      </c>
      <c r="D192" s="199">
        <v>24</v>
      </c>
      <c r="E192" s="199">
        <v>9</v>
      </c>
      <c r="F192" s="199" t="s">
        <v>11363</v>
      </c>
      <c r="G192" s="199">
        <v>9</v>
      </c>
      <c r="H192" s="199" t="s">
        <v>11364</v>
      </c>
      <c r="I192" s="199">
        <v>0</v>
      </c>
      <c r="J192" s="199" t="s">
        <v>10243</v>
      </c>
      <c r="K192" s="199">
        <v>0</v>
      </c>
      <c r="L192" s="199">
        <v>0</v>
      </c>
      <c r="M192" s="199" t="s">
        <v>10243</v>
      </c>
      <c r="N192" s="199">
        <v>0</v>
      </c>
      <c r="O192" s="199">
        <v>1</v>
      </c>
      <c r="P192" s="199">
        <v>0</v>
      </c>
      <c r="Q192" s="199"/>
      <c r="R192" s="199"/>
      <c r="S192" s="199"/>
      <c r="T192" s="199"/>
      <c r="U192" s="199"/>
      <c r="V192" s="199"/>
      <c r="W192" s="199"/>
      <c r="X192" s="199"/>
      <c r="Y192" s="199"/>
      <c r="Z192" s="199">
        <v>9</v>
      </c>
      <c r="AA192" s="199"/>
      <c r="AB192" s="199"/>
      <c r="AC192" s="199"/>
      <c r="AD192" s="199" t="s">
        <v>10243</v>
      </c>
      <c r="AE192" s="199" t="s">
        <v>10243</v>
      </c>
      <c r="AF192" s="199" t="s">
        <v>10243</v>
      </c>
      <c r="AG192" s="199" t="s">
        <v>10266</v>
      </c>
      <c r="AH192" s="202" t="s">
        <v>11365</v>
      </c>
      <c r="AI192" s="199" t="s">
        <v>10246</v>
      </c>
      <c r="AJ192" s="199" t="s">
        <v>10246</v>
      </c>
      <c r="AK192" s="202" t="s">
        <v>11366</v>
      </c>
      <c r="AL192" s="199" t="s">
        <v>10266</v>
      </c>
      <c r="AM192" s="199" t="s">
        <v>10266</v>
      </c>
      <c r="AN192" s="199" t="s">
        <v>10266</v>
      </c>
      <c r="AO192" s="203" t="s">
        <v>10353</v>
      </c>
      <c r="AP192" s="199" t="s">
        <v>10246</v>
      </c>
      <c r="AQ192" s="199" t="s">
        <v>10246</v>
      </c>
      <c r="AR192" s="199" t="s">
        <v>10266</v>
      </c>
      <c r="AS192" s="199" t="s">
        <v>10266</v>
      </c>
      <c r="AT192" s="203" t="s">
        <v>10350</v>
      </c>
      <c r="AU192" s="203" t="s">
        <v>11367</v>
      </c>
      <c r="AV192" s="203" t="s">
        <v>11096</v>
      </c>
      <c r="AW192" s="199" t="s">
        <v>10433</v>
      </c>
      <c r="AX192" s="199" t="s">
        <v>10246</v>
      </c>
      <c r="AY192" s="203" t="s">
        <v>10282</v>
      </c>
      <c r="AZ192" s="203" t="s">
        <v>11183</v>
      </c>
      <c r="BA192" s="203" t="s">
        <v>11126</v>
      </c>
      <c r="BB192" s="203" t="s">
        <v>11368</v>
      </c>
      <c r="BC192" s="199" t="s">
        <v>10266</v>
      </c>
      <c r="BD192" s="199" t="s">
        <v>10246</v>
      </c>
      <c r="BE192" s="199" t="s">
        <v>10246</v>
      </c>
      <c r="BF192" s="199" t="s">
        <v>10266</v>
      </c>
      <c r="BG192" s="199" t="s">
        <v>10266</v>
      </c>
      <c r="BH192" s="199" t="s">
        <v>10266</v>
      </c>
      <c r="BI192" s="199" t="s">
        <v>10266</v>
      </c>
      <c r="BJ192" s="204" t="s">
        <v>11369</v>
      </c>
      <c r="BK192" s="199" t="s">
        <v>10433</v>
      </c>
    </row>
    <row r="193" s="192" customFormat="1" customHeight="1" spans="1:63">
      <c r="A193" s="199" t="s">
        <v>2968</v>
      </c>
      <c r="B193" s="199" t="s">
        <v>2924</v>
      </c>
      <c r="C193" s="199" t="s">
        <v>294</v>
      </c>
      <c r="D193" s="199">
        <v>22</v>
      </c>
      <c r="E193" s="199">
        <v>9</v>
      </c>
      <c r="F193" s="199" t="s">
        <v>11363</v>
      </c>
      <c r="G193" s="199">
        <v>6</v>
      </c>
      <c r="H193" s="199" t="s">
        <v>10754</v>
      </c>
      <c r="I193" s="199">
        <v>0</v>
      </c>
      <c r="J193" s="199" t="s">
        <v>10243</v>
      </c>
      <c r="K193" s="199">
        <v>0</v>
      </c>
      <c r="L193" s="199">
        <v>0</v>
      </c>
      <c r="M193" s="199" t="s">
        <v>10243</v>
      </c>
      <c r="N193" s="199">
        <v>2</v>
      </c>
      <c r="O193" s="199">
        <v>0</v>
      </c>
      <c r="P193" s="199">
        <v>0</v>
      </c>
      <c r="Q193" s="199"/>
      <c r="R193" s="199"/>
      <c r="S193" s="199">
        <v>24.5</v>
      </c>
      <c r="T193" s="199"/>
      <c r="U193" s="199"/>
      <c r="V193" s="199"/>
      <c r="W193" s="199"/>
      <c r="X193" s="199"/>
      <c r="Y193" s="199"/>
      <c r="Z193" s="199">
        <v>8</v>
      </c>
      <c r="AA193" s="199"/>
      <c r="AB193" s="199"/>
      <c r="AC193" s="199"/>
      <c r="AD193" s="199" t="s">
        <v>10243</v>
      </c>
      <c r="AE193" s="199" t="s">
        <v>10243</v>
      </c>
      <c r="AF193" s="199" t="s">
        <v>10243</v>
      </c>
      <c r="AG193" s="199" t="s">
        <v>10266</v>
      </c>
      <c r="AH193" s="202" t="s">
        <v>11370</v>
      </c>
      <c r="AI193" s="199" t="s">
        <v>10246</v>
      </c>
      <c r="AJ193" s="199" t="s">
        <v>10246</v>
      </c>
      <c r="AK193" s="199" t="s">
        <v>10266</v>
      </c>
      <c r="AL193" s="199" t="s">
        <v>10266</v>
      </c>
      <c r="AM193" s="199" t="s">
        <v>10266</v>
      </c>
      <c r="AN193" s="199" t="s">
        <v>10266</v>
      </c>
      <c r="AO193" s="203" t="s">
        <v>10325</v>
      </c>
      <c r="AP193" s="199" t="s">
        <v>10246</v>
      </c>
      <c r="AQ193" s="199" t="s">
        <v>10246</v>
      </c>
      <c r="AR193" s="199" t="s">
        <v>10266</v>
      </c>
      <c r="AS193" s="199" t="s">
        <v>10266</v>
      </c>
      <c r="AT193" s="202" t="s">
        <v>11371</v>
      </c>
      <c r="AU193" s="202" t="s">
        <v>11372</v>
      </c>
      <c r="AV193" s="203" t="s">
        <v>11042</v>
      </c>
      <c r="AW193" s="199" t="s">
        <v>10246</v>
      </c>
      <c r="AX193" s="199" t="s">
        <v>10246</v>
      </c>
      <c r="AY193" s="199" t="s">
        <v>10266</v>
      </c>
      <c r="AZ193" s="202" t="s">
        <v>11373</v>
      </c>
      <c r="BA193" s="202" t="s">
        <v>11374</v>
      </c>
      <c r="BB193" s="202" t="s">
        <v>11375</v>
      </c>
      <c r="BC193" s="199" t="s">
        <v>10266</v>
      </c>
      <c r="BD193" s="199" t="s">
        <v>10246</v>
      </c>
      <c r="BE193" s="199" t="s">
        <v>10246</v>
      </c>
      <c r="BF193" s="199" t="s">
        <v>10266</v>
      </c>
      <c r="BG193" s="199" t="s">
        <v>10266</v>
      </c>
      <c r="BH193" s="199" t="s">
        <v>10266</v>
      </c>
      <c r="BI193" s="199" t="s">
        <v>10266</v>
      </c>
      <c r="BJ193" s="199" t="s">
        <v>10266</v>
      </c>
      <c r="BK193" s="199" t="s">
        <v>10246</v>
      </c>
    </row>
    <row r="194" s="192" customFormat="1" customHeight="1" spans="1:63">
      <c r="A194" s="199" t="s">
        <v>11376</v>
      </c>
      <c r="B194" s="199" t="s">
        <v>2924</v>
      </c>
      <c r="C194" s="199" t="s">
        <v>3014</v>
      </c>
      <c r="D194" s="199">
        <v>0</v>
      </c>
      <c r="E194" s="199">
        <v>0</v>
      </c>
      <c r="F194" s="199" t="s">
        <v>10243</v>
      </c>
      <c r="G194" s="199">
        <v>0</v>
      </c>
      <c r="H194" s="199" t="s">
        <v>10243</v>
      </c>
      <c r="I194" s="199">
        <v>0</v>
      </c>
      <c r="J194" s="199" t="s">
        <v>10243</v>
      </c>
      <c r="K194" s="199">
        <v>0</v>
      </c>
      <c r="L194" s="199">
        <v>0</v>
      </c>
      <c r="M194" s="199" t="s">
        <v>10243</v>
      </c>
      <c r="N194" s="199">
        <v>0</v>
      </c>
      <c r="O194" s="199">
        <v>0</v>
      </c>
      <c r="P194" s="199">
        <v>0</v>
      </c>
      <c r="Q194" s="199"/>
      <c r="R194" s="199"/>
      <c r="S194" s="199"/>
      <c r="T194" s="199"/>
      <c r="U194" s="199"/>
      <c r="V194" s="199"/>
      <c r="W194" s="199"/>
      <c r="X194" s="199"/>
      <c r="Y194" s="199"/>
      <c r="Z194" s="199"/>
      <c r="AA194" s="199"/>
      <c r="AB194" s="199"/>
      <c r="AC194" s="199"/>
      <c r="AD194" s="199" t="s">
        <v>10243</v>
      </c>
      <c r="AE194" s="199" t="s">
        <v>10243</v>
      </c>
      <c r="AF194" s="199" t="s">
        <v>10243</v>
      </c>
      <c r="AG194" s="199"/>
      <c r="AH194" s="199"/>
      <c r="AI194" s="199"/>
      <c r="AJ194" s="199"/>
      <c r="AK194" s="199"/>
      <c r="AL194" s="199"/>
      <c r="AM194" s="199"/>
      <c r="AN194" s="199"/>
      <c r="AO194" s="199"/>
      <c r="AP194" s="199"/>
      <c r="AQ194" s="199"/>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row>
    <row r="195" s="192" customFormat="1" customHeight="1" spans="1:63">
      <c r="A195" s="199" t="s">
        <v>2946</v>
      </c>
      <c r="B195" s="199" t="s">
        <v>2924</v>
      </c>
      <c r="C195" s="199" t="s">
        <v>294</v>
      </c>
      <c r="D195" s="199">
        <v>24</v>
      </c>
      <c r="E195" s="199">
        <v>9</v>
      </c>
      <c r="F195" s="199" t="s">
        <v>11377</v>
      </c>
      <c r="G195" s="199">
        <v>16</v>
      </c>
      <c r="H195" s="199" t="s">
        <v>11378</v>
      </c>
      <c r="I195" s="199">
        <v>0</v>
      </c>
      <c r="J195" s="199" t="s">
        <v>10243</v>
      </c>
      <c r="K195" s="199">
        <v>0</v>
      </c>
      <c r="L195" s="199">
        <v>0</v>
      </c>
      <c r="M195" s="199" t="s">
        <v>10243</v>
      </c>
      <c r="N195" s="199">
        <v>0</v>
      </c>
      <c r="O195" s="199">
        <v>1</v>
      </c>
      <c r="P195" s="199">
        <v>0</v>
      </c>
      <c r="Q195" s="199"/>
      <c r="R195" s="199"/>
      <c r="S195" s="199">
        <v>9.9</v>
      </c>
      <c r="T195" s="199"/>
      <c r="U195" s="199"/>
      <c r="V195" s="199"/>
      <c r="W195" s="199"/>
      <c r="X195" s="199"/>
      <c r="Y195" s="199"/>
      <c r="Z195" s="199">
        <v>1</v>
      </c>
      <c r="AA195" s="199"/>
      <c r="AB195" s="199">
        <v>6.3</v>
      </c>
      <c r="AC195" s="199"/>
      <c r="AD195" s="199" t="s">
        <v>10243</v>
      </c>
      <c r="AE195" s="199" t="s">
        <v>11379</v>
      </c>
      <c r="AF195" s="199" t="s">
        <v>10243</v>
      </c>
      <c r="AG195" s="199" t="s">
        <v>10266</v>
      </c>
      <c r="AH195" s="202" t="s">
        <v>11380</v>
      </c>
      <c r="AI195" s="199" t="s">
        <v>10246</v>
      </c>
      <c r="AJ195" s="199" t="s">
        <v>10246</v>
      </c>
      <c r="AK195" s="203" t="s">
        <v>10282</v>
      </c>
      <c r="AL195" s="199" t="s">
        <v>10266</v>
      </c>
      <c r="AM195" s="203" t="s">
        <v>10251</v>
      </c>
      <c r="AN195" s="203" t="s">
        <v>10253</v>
      </c>
      <c r="AO195" s="199" t="s">
        <v>10266</v>
      </c>
      <c r="AP195" s="202" t="s">
        <v>11381</v>
      </c>
      <c r="AQ195" s="199" t="s">
        <v>10246</v>
      </c>
      <c r="AR195" s="199" t="s">
        <v>10266</v>
      </c>
      <c r="AS195" s="203" t="s">
        <v>10325</v>
      </c>
      <c r="AT195" s="203" t="s">
        <v>10402</v>
      </c>
      <c r="AU195" s="203" t="s">
        <v>10262</v>
      </c>
      <c r="AV195" s="202" t="s">
        <v>11382</v>
      </c>
      <c r="AW195" s="202" t="s">
        <v>11383</v>
      </c>
      <c r="AX195" s="199" t="s">
        <v>10246</v>
      </c>
      <c r="AY195" s="203" t="s">
        <v>10376</v>
      </c>
      <c r="AZ195" s="202" t="s">
        <v>11384</v>
      </c>
      <c r="BA195" s="203" t="s">
        <v>11042</v>
      </c>
      <c r="BB195" s="203" t="s">
        <v>11074</v>
      </c>
      <c r="BC195" s="202" t="s">
        <v>11248</v>
      </c>
      <c r="BD195" s="199" t="s">
        <v>10246</v>
      </c>
      <c r="BE195" s="199" t="s">
        <v>10246</v>
      </c>
      <c r="BF195" s="199" t="s">
        <v>10266</v>
      </c>
      <c r="BG195" s="203" t="s">
        <v>10253</v>
      </c>
      <c r="BH195" s="203" t="s">
        <v>11074</v>
      </c>
      <c r="BI195" s="203" t="s">
        <v>11157</v>
      </c>
      <c r="BJ195" s="204" t="s">
        <v>11385</v>
      </c>
      <c r="BK195" s="199" t="s">
        <v>10433</v>
      </c>
    </row>
    <row r="196" s="192" customFormat="1" customHeight="1" spans="1:63">
      <c r="A196" s="199" t="s">
        <v>2923</v>
      </c>
      <c r="B196" s="199" t="s">
        <v>2924</v>
      </c>
      <c r="C196" s="199" t="s">
        <v>294</v>
      </c>
      <c r="D196" s="199">
        <v>24</v>
      </c>
      <c r="E196" s="199">
        <v>9</v>
      </c>
      <c r="F196" s="199" t="s">
        <v>11386</v>
      </c>
      <c r="G196" s="199">
        <v>4</v>
      </c>
      <c r="H196" s="199" t="s">
        <v>11387</v>
      </c>
      <c r="I196" s="199">
        <v>0</v>
      </c>
      <c r="J196" s="199" t="s">
        <v>10243</v>
      </c>
      <c r="K196" s="199">
        <v>0</v>
      </c>
      <c r="L196" s="199">
        <v>0</v>
      </c>
      <c r="M196" s="199" t="s">
        <v>10243</v>
      </c>
      <c r="N196" s="199">
        <v>2</v>
      </c>
      <c r="O196" s="199">
        <v>0</v>
      </c>
      <c r="P196" s="199">
        <v>1</v>
      </c>
      <c r="Q196" s="199"/>
      <c r="R196" s="199"/>
      <c r="S196" s="199">
        <v>36.4</v>
      </c>
      <c r="T196" s="199"/>
      <c r="U196" s="199"/>
      <c r="V196" s="199"/>
      <c r="W196" s="199"/>
      <c r="X196" s="199"/>
      <c r="Y196" s="199"/>
      <c r="Z196" s="199"/>
      <c r="AA196" s="199"/>
      <c r="AB196" s="199"/>
      <c r="AC196" s="199"/>
      <c r="AD196" s="199" t="s">
        <v>10243</v>
      </c>
      <c r="AE196" s="199" t="s">
        <v>10243</v>
      </c>
      <c r="AF196" s="199" t="s">
        <v>10243</v>
      </c>
      <c r="AG196" s="199" t="s">
        <v>10266</v>
      </c>
      <c r="AH196" s="202" t="s">
        <v>11388</v>
      </c>
      <c r="AI196" s="199" t="s">
        <v>10246</v>
      </c>
      <c r="AJ196" s="199" t="s">
        <v>10246</v>
      </c>
      <c r="AK196" s="199" t="s">
        <v>10266</v>
      </c>
      <c r="AL196" s="199" t="s">
        <v>10266</v>
      </c>
      <c r="AM196" s="199" t="s">
        <v>10266</v>
      </c>
      <c r="AN196" s="199" t="s">
        <v>10266</v>
      </c>
      <c r="AO196" s="203" t="s">
        <v>11389</v>
      </c>
      <c r="AP196" s="199" t="s">
        <v>10433</v>
      </c>
      <c r="AQ196" s="199" t="s">
        <v>10246</v>
      </c>
      <c r="AR196" s="199" t="s">
        <v>10266</v>
      </c>
      <c r="AS196" s="199" t="s">
        <v>10266</v>
      </c>
      <c r="AT196" s="202" t="s">
        <v>11390</v>
      </c>
      <c r="AU196" s="199" t="s">
        <v>10266</v>
      </c>
      <c r="AV196" s="199" t="s">
        <v>10266</v>
      </c>
      <c r="AW196" s="199" t="s">
        <v>10433</v>
      </c>
      <c r="AX196" s="199" t="s">
        <v>10246</v>
      </c>
      <c r="AY196" s="199" t="s">
        <v>10266</v>
      </c>
      <c r="AZ196" s="203" t="s">
        <v>11200</v>
      </c>
      <c r="BA196" s="203" t="s">
        <v>10350</v>
      </c>
      <c r="BB196" s="202" t="s">
        <v>11391</v>
      </c>
      <c r="BC196" s="203" t="s">
        <v>11056</v>
      </c>
      <c r="BD196" s="199" t="s">
        <v>10246</v>
      </c>
      <c r="BE196" s="199" t="s">
        <v>10246</v>
      </c>
      <c r="BF196" s="199" t="s">
        <v>10266</v>
      </c>
      <c r="BG196" s="199" t="s">
        <v>10266</v>
      </c>
      <c r="BH196" s="199" t="s">
        <v>10266</v>
      </c>
      <c r="BI196" s="199" t="s">
        <v>10266</v>
      </c>
      <c r="BJ196" s="205" t="s">
        <v>33</v>
      </c>
      <c r="BK196" s="199" t="s">
        <v>10433</v>
      </c>
    </row>
    <row r="197" s="192" customFormat="1" customHeight="1" spans="1:63">
      <c r="A197" s="199" t="s">
        <v>3367</v>
      </c>
      <c r="B197" s="199" t="s">
        <v>3135</v>
      </c>
      <c r="C197" s="199" t="s">
        <v>162</v>
      </c>
      <c r="D197" s="199">
        <v>22</v>
      </c>
      <c r="E197" s="199">
        <v>9</v>
      </c>
      <c r="F197" s="199" t="s">
        <v>11392</v>
      </c>
      <c r="G197" s="199">
        <v>0</v>
      </c>
      <c r="H197" s="199" t="s">
        <v>10243</v>
      </c>
      <c r="I197" s="199">
        <v>0</v>
      </c>
      <c r="J197" s="199" t="s">
        <v>10243</v>
      </c>
      <c r="K197" s="199">
        <v>0</v>
      </c>
      <c r="L197" s="199">
        <v>0</v>
      </c>
      <c r="M197" s="199" t="s">
        <v>10243</v>
      </c>
      <c r="N197" s="199">
        <v>0</v>
      </c>
      <c r="O197" s="199">
        <v>0</v>
      </c>
      <c r="P197" s="199">
        <v>0</v>
      </c>
      <c r="Q197" s="199"/>
      <c r="R197" s="199"/>
      <c r="S197" s="199">
        <v>0</v>
      </c>
      <c r="T197" s="199"/>
      <c r="U197" s="199"/>
      <c r="V197" s="199"/>
      <c r="W197" s="199"/>
      <c r="X197" s="199"/>
      <c r="Y197" s="199"/>
      <c r="Z197" s="199"/>
      <c r="AA197" s="199"/>
      <c r="AB197" s="199"/>
      <c r="AC197" s="199"/>
      <c r="AD197" s="199" t="s">
        <v>10243</v>
      </c>
      <c r="AE197" s="199" t="s">
        <v>10243</v>
      </c>
      <c r="AF197" s="199" t="s">
        <v>10243</v>
      </c>
      <c r="AG197" s="199" t="s">
        <v>10266</v>
      </c>
      <c r="AH197" s="202" t="s">
        <v>11393</v>
      </c>
      <c r="AI197" s="199" t="s">
        <v>10246</v>
      </c>
      <c r="AJ197" s="199" t="s">
        <v>10246</v>
      </c>
      <c r="AK197" s="199" t="s">
        <v>10266</v>
      </c>
      <c r="AL197" s="199" t="s">
        <v>10266</v>
      </c>
      <c r="AM197" s="199" t="s">
        <v>10266</v>
      </c>
      <c r="AN197" s="199" t="s">
        <v>10266</v>
      </c>
      <c r="AO197" s="199" t="s">
        <v>10266</v>
      </c>
      <c r="AP197" s="199" t="s">
        <v>10246</v>
      </c>
      <c r="AQ197" s="199" t="s">
        <v>10246</v>
      </c>
      <c r="AR197" s="199" t="s">
        <v>10266</v>
      </c>
      <c r="AS197" s="199" t="s">
        <v>10266</v>
      </c>
      <c r="AT197" s="199" t="s">
        <v>10266</v>
      </c>
      <c r="AU197" s="199" t="s">
        <v>10266</v>
      </c>
      <c r="AV197" s="199" t="s">
        <v>10266</v>
      </c>
      <c r="AW197" s="199" t="s">
        <v>10246</v>
      </c>
      <c r="AX197" s="199" t="s">
        <v>10246</v>
      </c>
      <c r="AY197" s="199" t="s">
        <v>10266</v>
      </c>
      <c r="AZ197" s="199" t="s">
        <v>10266</v>
      </c>
      <c r="BA197" s="199" t="s">
        <v>10266</v>
      </c>
      <c r="BB197" s="199" t="s">
        <v>10266</v>
      </c>
      <c r="BC197" s="199" t="s">
        <v>10266</v>
      </c>
      <c r="BD197" s="199" t="s">
        <v>10246</v>
      </c>
      <c r="BE197" s="199" t="s">
        <v>10246</v>
      </c>
      <c r="BF197" s="199" t="s">
        <v>10266</v>
      </c>
      <c r="BG197" s="199" t="s">
        <v>10266</v>
      </c>
      <c r="BH197" s="199" t="s">
        <v>10266</v>
      </c>
      <c r="BI197" s="199" t="s">
        <v>10266</v>
      </c>
      <c r="BJ197" s="199" t="s">
        <v>10266</v>
      </c>
      <c r="BK197" s="199" t="s">
        <v>10246</v>
      </c>
    </row>
    <row r="198" s="192" customFormat="1" customHeight="1" spans="1:63">
      <c r="A198" s="199" t="s">
        <v>3364</v>
      </c>
      <c r="B198" s="199" t="s">
        <v>3135</v>
      </c>
      <c r="C198" s="199" t="s">
        <v>162</v>
      </c>
      <c r="D198" s="199">
        <v>2</v>
      </c>
      <c r="E198" s="199">
        <v>9</v>
      </c>
      <c r="F198" s="199" t="s">
        <v>11364</v>
      </c>
      <c r="G198" s="199">
        <v>0</v>
      </c>
      <c r="H198" s="199" t="s">
        <v>10243</v>
      </c>
      <c r="I198" s="199">
        <v>0</v>
      </c>
      <c r="J198" s="199" t="s">
        <v>10243</v>
      </c>
      <c r="K198" s="199">
        <v>0</v>
      </c>
      <c r="L198" s="199">
        <v>0</v>
      </c>
      <c r="M198" s="199" t="s">
        <v>10243</v>
      </c>
      <c r="N198" s="199">
        <v>0</v>
      </c>
      <c r="O198" s="199">
        <v>0</v>
      </c>
      <c r="P198" s="199">
        <v>0</v>
      </c>
      <c r="Q198" s="199"/>
      <c r="R198" s="199"/>
      <c r="S198" s="199"/>
      <c r="T198" s="199"/>
      <c r="U198" s="199">
        <v>144</v>
      </c>
      <c r="V198" s="199"/>
      <c r="W198" s="199"/>
      <c r="X198" s="199">
        <v>16</v>
      </c>
      <c r="Y198" s="199"/>
      <c r="Z198" s="199"/>
      <c r="AA198" s="199"/>
      <c r="AB198" s="199"/>
      <c r="AC198" s="199"/>
      <c r="AD198" s="199" t="s">
        <v>10243</v>
      </c>
      <c r="AE198" s="199" t="s">
        <v>10243</v>
      </c>
      <c r="AF198" s="199" t="s">
        <v>10243</v>
      </c>
      <c r="AG198" s="199" t="s">
        <v>10266</v>
      </c>
      <c r="AH198" s="199" t="s">
        <v>10266</v>
      </c>
      <c r="AI198" s="199" t="s">
        <v>10246</v>
      </c>
      <c r="AJ198" s="199" t="s">
        <v>10246</v>
      </c>
      <c r="AK198" s="202" t="s">
        <v>11394</v>
      </c>
      <c r="AL198" s="202" t="s">
        <v>11394</v>
      </c>
      <c r="AM198" s="202" t="s">
        <v>11395</v>
      </c>
      <c r="AN198" s="202" t="s">
        <v>11395</v>
      </c>
      <c r="AO198" s="202" t="s">
        <v>11395</v>
      </c>
      <c r="AP198" s="202" t="s">
        <v>11396</v>
      </c>
      <c r="AQ198" s="202" t="s">
        <v>11396</v>
      </c>
      <c r="AR198" s="202" t="s">
        <v>11395</v>
      </c>
      <c r="AS198" s="202" t="s">
        <v>11395</v>
      </c>
      <c r="AT198" s="202" t="s">
        <v>11395</v>
      </c>
      <c r="AU198" s="202" t="s">
        <v>11395</v>
      </c>
      <c r="AV198" s="202" t="s">
        <v>11395</v>
      </c>
      <c r="AW198" s="202" t="s">
        <v>11396</v>
      </c>
      <c r="AX198" s="202" t="s">
        <v>11396</v>
      </c>
      <c r="AY198" s="202" t="s">
        <v>11395</v>
      </c>
      <c r="AZ198" s="202" t="s">
        <v>11395</v>
      </c>
      <c r="BA198" s="202" t="s">
        <v>11395</v>
      </c>
      <c r="BB198" s="202" t="s">
        <v>11395</v>
      </c>
      <c r="BC198" s="202" t="s">
        <v>11395</v>
      </c>
      <c r="BD198" s="202" t="s">
        <v>11396</v>
      </c>
      <c r="BE198" s="202" t="s">
        <v>11396</v>
      </c>
      <c r="BF198" s="202" t="s">
        <v>11395</v>
      </c>
      <c r="BG198" s="202" t="s">
        <v>11395</v>
      </c>
      <c r="BH198" s="202" t="s">
        <v>11395</v>
      </c>
      <c r="BI198" s="202" t="s">
        <v>11395</v>
      </c>
      <c r="BJ198" s="202" t="s">
        <v>11395</v>
      </c>
      <c r="BK198" s="202" t="s">
        <v>11396</v>
      </c>
    </row>
    <row r="199" s="192" customFormat="1" customHeight="1" spans="1:63">
      <c r="A199" s="199" t="s">
        <v>3349</v>
      </c>
      <c r="B199" s="199" t="s">
        <v>3135</v>
      </c>
      <c r="C199" s="199" t="s">
        <v>3172</v>
      </c>
      <c r="D199" s="199">
        <v>23</v>
      </c>
      <c r="E199" s="199">
        <v>9</v>
      </c>
      <c r="F199" s="199" t="s">
        <v>11397</v>
      </c>
      <c r="G199" s="199">
        <v>0</v>
      </c>
      <c r="H199" s="199" t="s">
        <v>10243</v>
      </c>
      <c r="I199" s="199">
        <v>0</v>
      </c>
      <c r="J199" s="199" t="s">
        <v>10243</v>
      </c>
      <c r="K199" s="199">
        <v>0</v>
      </c>
      <c r="L199" s="199">
        <v>0</v>
      </c>
      <c r="M199" s="199" t="s">
        <v>10243</v>
      </c>
      <c r="N199" s="199">
        <v>0</v>
      </c>
      <c r="O199" s="199">
        <v>1</v>
      </c>
      <c r="P199" s="199">
        <v>0</v>
      </c>
      <c r="Q199" s="199"/>
      <c r="R199" s="199"/>
      <c r="S199" s="199">
        <v>0</v>
      </c>
      <c r="T199" s="199"/>
      <c r="U199" s="199"/>
      <c r="V199" s="199"/>
      <c r="W199" s="199"/>
      <c r="X199" s="199"/>
      <c r="Y199" s="199"/>
      <c r="Z199" s="199"/>
      <c r="AA199" s="199"/>
      <c r="AB199" s="199">
        <v>3</v>
      </c>
      <c r="AC199" s="199"/>
      <c r="AD199" s="199" t="s">
        <v>10243</v>
      </c>
      <c r="AE199" s="199" t="s">
        <v>11120</v>
      </c>
      <c r="AF199" s="199" t="s">
        <v>10243</v>
      </c>
      <c r="AG199" s="199" t="s">
        <v>10266</v>
      </c>
      <c r="AH199" s="199" t="s">
        <v>10266</v>
      </c>
      <c r="AI199" s="199" t="s">
        <v>10246</v>
      </c>
      <c r="AJ199" s="199" t="s">
        <v>10246</v>
      </c>
      <c r="AK199" s="199" t="s">
        <v>10266</v>
      </c>
      <c r="AL199" s="199" t="s">
        <v>10266</v>
      </c>
      <c r="AM199" s="199" t="s">
        <v>10266</v>
      </c>
      <c r="AN199" s="199" t="s">
        <v>10266</v>
      </c>
      <c r="AO199" s="199" t="s">
        <v>10266</v>
      </c>
      <c r="AP199" s="202" t="s">
        <v>11398</v>
      </c>
      <c r="AQ199" s="199" t="s">
        <v>10246</v>
      </c>
      <c r="AR199" s="199" t="s">
        <v>10266</v>
      </c>
      <c r="AS199" s="199" t="s">
        <v>10266</v>
      </c>
      <c r="AT199" s="199" t="s">
        <v>10266</v>
      </c>
      <c r="AU199" s="199" t="s">
        <v>10266</v>
      </c>
      <c r="AV199" s="199" t="s">
        <v>10266</v>
      </c>
      <c r="AW199" s="199" t="s">
        <v>10246</v>
      </c>
      <c r="AX199" s="199" t="s">
        <v>10246</v>
      </c>
      <c r="AY199" s="199" t="s">
        <v>10266</v>
      </c>
      <c r="AZ199" s="202" t="s">
        <v>11399</v>
      </c>
      <c r="BA199" s="199" t="s">
        <v>10266</v>
      </c>
      <c r="BB199" s="199" t="s">
        <v>10266</v>
      </c>
      <c r="BC199" s="199" t="s">
        <v>10266</v>
      </c>
      <c r="BD199" s="199" t="s">
        <v>10246</v>
      </c>
      <c r="BE199" s="199" t="s">
        <v>10246</v>
      </c>
      <c r="BF199" s="199" t="s">
        <v>10266</v>
      </c>
      <c r="BG199" s="199" t="s">
        <v>10266</v>
      </c>
      <c r="BH199" s="202" t="s">
        <v>11400</v>
      </c>
      <c r="BI199" s="199" t="s">
        <v>10266</v>
      </c>
      <c r="BJ199" s="199" t="s">
        <v>10266</v>
      </c>
      <c r="BK199" s="199" t="s">
        <v>10246</v>
      </c>
    </row>
    <row r="200" s="192" customFormat="1" customHeight="1" spans="1:63">
      <c r="A200" s="199" t="s">
        <v>3338</v>
      </c>
      <c r="B200" s="199" t="s">
        <v>3135</v>
      </c>
      <c r="C200" s="199" t="s">
        <v>3172</v>
      </c>
      <c r="D200" s="199">
        <v>22</v>
      </c>
      <c r="E200" s="199">
        <v>9</v>
      </c>
      <c r="F200" s="199" t="s">
        <v>11401</v>
      </c>
      <c r="G200" s="199">
        <v>0</v>
      </c>
      <c r="H200" s="199" t="s">
        <v>10243</v>
      </c>
      <c r="I200" s="199">
        <v>0</v>
      </c>
      <c r="J200" s="199" t="s">
        <v>10243</v>
      </c>
      <c r="K200" s="199">
        <v>0</v>
      </c>
      <c r="L200" s="199">
        <v>0</v>
      </c>
      <c r="M200" s="199" t="s">
        <v>10243</v>
      </c>
      <c r="N200" s="199">
        <v>0</v>
      </c>
      <c r="O200" s="199">
        <v>0</v>
      </c>
      <c r="P200" s="199">
        <v>0</v>
      </c>
      <c r="Q200" s="199"/>
      <c r="R200" s="199"/>
      <c r="S200" s="199">
        <v>0</v>
      </c>
      <c r="T200" s="199"/>
      <c r="U200" s="199"/>
      <c r="V200" s="199"/>
      <c r="W200" s="199"/>
      <c r="X200" s="199"/>
      <c r="Y200" s="199"/>
      <c r="Z200" s="199"/>
      <c r="AA200" s="199"/>
      <c r="AB200" s="199"/>
      <c r="AC200" s="199"/>
      <c r="AD200" s="199" t="s">
        <v>10243</v>
      </c>
      <c r="AE200" s="199" t="s">
        <v>10243</v>
      </c>
      <c r="AF200" s="199" t="s">
        <v>10243</v>
      </c>
      <c r="AG200" s="199" t="s">
        <v>10266</v>
      </c>
      <c r="AH200" s="202" t="s">
        <v>11393</v>
      </c>
      <c r="AI200" s="199" t="s">
        <v>10246</v>
      </c>
      <c r="AJ200" s="199" t="s">
        <v>10246</v>
      </c>
      <c r="AK200" s="199" t="s">
        <v>10266</v>
      </c>
      <c r="AL200" s="199" t="s">
        <v>10266</v>
      </c>
      <c r="AM200" s="199" t="s">
        <v>10266</v>
      </c>
      <c r="AN200" s="199" t="s">
        <v>10266</v>
      </c>
      <c r="AO200" s="199" t="s">
        <v>10266</v>
      </c>
      <c r="AP200" s="199" t="s">
        <v>10246</v>
      </c>
      <c r="AQ200" s="199" t="s">
        <v>10246</v>
      </c>
      <c r="AR200" s="199" t="s">
        <v>10266</v>
      </c>
      <c r="AS200" s="199" t="s">
        <v>10266</v>
      </c>
      <c r="AT200" s="199" t="s">
        <v>10266</v>
      </c>
      <c r="AU200" s="199" t="s">
        <v>10266</v>
      </c>
      <c r="AV200" s="199" t="s">
        <v>10266</v>
      </c>
      <c r="AW200" s="199" t="s">
        <v>10246</v>
      </c>
      <c r="AX200" s="199" t="s">
        <v>10246</v>
      </c>
      <c r="AY200" s="199" t="s">
        <v>10266</v>
      </c>
      <c r="AZ200" s="199" t="s">
        <v>10266</v>
      </c>
      <c r="BA200" s="199" t="s">
        <v>10266</v>
      </c>
      <c r="BB200" s="199" t="s">
        <v>10266</v>
      </c>
      <c r="BC200" s="199" t="s">
        <v>10266</v>
      </c>
      <c r="BD200" s="199" t="s">
        <v>10246</v>
      </c>
      <c r="BE200" s="199" t="s">
        <v>10246</v>
      </c>
      <c r="BF200" s="199" t="s">
        <v>10266</v>
      </c>
      <c r="BG200" s="199" t="s">
        <v>10266</v>
      </c>
      <c r="BH200" s="199" t="s">
        <v>10266</v>
      </c>
      <c r="BI200" s="202" t="s">
        <v>11402</v>
      </c>
      <c r="BJ200" s="202" t="s">
        <v>11403</v>
      </c>
      <c r="BK200" s="199" t="s">
        <v>10246</v>
      </c>
    </row>
    <row r="201" s="192" customFormat="1" customHeight="1" spans="1:63">
      <c r="A201" s="199" t="s">
        <v>3321</v>
      </c>
      <c r="B201" s="199" t="s">
        <v>3135</v>
      </c>
      <c r="C201" s="199" t="s">
        <v>162</v>
      </c>
      <c r="D201" s="199">
        <v>22</v>
      </c>
      <c r="E201" s="199">
        <v>9</v>
      </c>
      <c r="F201" s="199" t="s">
        <v>11404</v>
      </c>
      <c r="G201" s="199">
        <v>0</v>
      </c>
      <c r="H201" s="199" t="s">
        <v>10243</v>
      </c>
      <c r="I201" s="199">
        <v>0</v>
      </c>
      <c r="J201" s="199" t="s">
        <v>10243</v>
      </c>
      <c r="K201" s="199">
        <v>0</v>
      </c>
      <c r="L201" s="199">
        <v>0</v>
      </c>
      <c r="M201" s="199" t="s">
        <v>10243</v>
      </c>
      <c r="N201" s="199">
        <v>0</v>
      </c>
      <c r="O201" s="199">
        <v>0</v>
      </c>
      <c r="P201" s="199">
        <v>0</v>
      </c>
      <c r="Q201" s="199"/>
      <c r="R201" s="199"/>
      <c r="S201" s="199">
        <v>0</v>
      </c>
      <c r="T201" s="199"/>
      <c r="U201" s="199"/>
      <c r="V201" s="199"/>
      <c r="W201" s="199"/>
      <c r="X201" s="199"/>
      <c r="Y201" s="199"/>
      <c r="Z201" s="199">
        <v>5</v>
      </c>
      <c r="AA201" s="199"/>
      <c r="AB201" s="199"/>
      <c r="AC201" s="199"/>
      <c r="AD201" s="199" t="s">
        <v>10243</v>
      </c>
      <c r="AE201" s="199" t="s">
        <v>10243</v>
      </c>
      <c r="AF201" s="199" t="s">
        <v>10243</v>
      </c>
      <c r="AG201" s="199" t="s">
        <v>10266</v>
      </c>
      <c r="AH201" s="202" t="s">
        <v>11405</v>
      </c>
      <c r="AI201" s="199" t="s">
        <v>10246</v>
      </c>
      <c r="AJ201" s="199" t="s">
        <v>10246</v>
      </c>
      <c r="AK201" s="199" t="s">
        <v>10266</v>
      </c>
      <c r="AL201" s="202" t="s">
        <v>11406</v>
      </c>
      <c r="AM201" s="199" t="s">
        <v>10266</v>
      </c>
      <c r="AN201" s="199" t="s">
        <v>10266</v>
      </c>
      <c r="AO201" s="199" t="s">
        <v>10266</v>
      </c>
      <c r="AP201" s="199" t="s">
        <v>10246</v>
      </c>
      <c r="AQ201" s="199" t="s">
        <v>10246</v>
      </c>
      <c r="AR201" s="199" t="s">
        <v>10266</v>
      </c>
      <c r="AS201" s="199" t="s">
        <v>10266</v>
      </c>
      <c r="AT201" s="199" t="s">
        <v>10266</v>
      </c>
      <c r="AU201" s="199" t="s">
        <v>10266</v>
      </c>
      <c r="AV201" s="199" t="s">
        <v>10266</v>
      </c>
      <c r="AW201" s="199" t="s">
        <v>10246</v>
      </c>
      <c r="AX201" s="199" t="s">
        <v>10246</v>
      </c>
      <c r="AY201" s="199" t="s">
        <v>10266</v>
      </c>
      <c r="AZ201" s="202" t="s">
        <v>11407</v>
      </c>
      <c r="BA201" s="199" t="s">
        <v>10266</v>
      </c>
      <c r="BB201" s="199" t="s">
        <v>10266</v>
      </c>
      <c r="BC201" s="202" t="s">
        <v>11248</v>
      </c>
      <c r="BD201" s="199" t="s">
        <v>10246</v>
      </c>
      <c r="BE201" s="199" t="s">
        <v>10246</v>
      </c>
      <c r="BF201" s="199" t="s">
        <v>10266</v>
      </c>
      <c r="BG201" s="199" t="s">
        <v>10266</v>
      </c>
      <c r="BH201" s="199" t="s">
        <v>10266</v>
      </c>
      <c r="BI201" s="199" t="s">
        <v>10266</v>
      </c>
      <c r="BJ201" s="199" t="s">
        <v>10266</v>
      </c>
      <c r="BK201" s="199" t="s">
        <v>10246</v>
      </c>
    </row>
    <row r="202" s="192" customFormat="1" customHeight="1" spans="1:63">
      <c r="A202" s="199" t="s">
        <v>3308</v>
      </c>
      <c r="B202" s="199" t="s">
        <v>3135</v>
      </c>
      <c r="C202" s="199" t="s">
        <v>162</v>
      </c>
      <c r="D202" s="199">
        <v>17</v>
      </c>
      <c r="E202" s="199">
        <v>9</v>
      </c>
      <c r="F202" s="199" t="s">
        <v>11408</v>
      </c>
      <c r="G202" s="199">
        <v>0</v>
      </c>
      <c r="H202" s="199" t="s">
        <v>10243</v>
      </c>
      <c r="I202" s="199">
        <v>0</v>
      </c>
      <c r="J202" s="199" t="s">
        <v>10243</v>
      </c>
      <c r="K202" s="199">
        <v>0</v>
      </c>
      <c r="L202" s="199">
        <v>0</v>
      </c>
      <c r="M202" s="199" t="s">
        <v>10243</v>
      </c>
      <c r="N202" s="199">
        <v>0</v>
      </c>
      <c r="O202" s="199">
        <v>0</v>
      </c>
      <c r="P202" s="199">
        <v>0</v>
      </c>
      <c r="Q202" s="199"/>
      <c r="R202" s="199"/>
      <c r="S202" s="199">
        <v>0</v>
      </c>
      <c r="T202" s="199">
        <v>16</v>
      </c>
      <c r="U202" s="199"/>
      <c r="V202" s="199"/>
      <c r="W202" s="199"/>
      <c r="X202" s="199"/>
      <c r="Y202" s="199"/>
      <c r="Z202" s="199">
        <v>24</v>
      </c>
      <c r="AA202" s="199"/>
      <c r="AB202" s="199"/>
      <c r="AC202" s="199"/>
      <c r="AD202" s="199" t="s">
        <v>10243</v>
      </c>
      <c r="AE202" s="199" t="s">
        <v>10243</v>
      </c>
      <c r="AF202" s="199" t="s">
        <v>10243</v>
      </c>
      <c r="AG202" s="199" t="s">
        <v>10266</v>
      </c>
      <c r="AH202" s="202" t="s">
        <v>11393</v>
      </c>
      <c r="AI202" s="199" t="s">
        <v>10246</v>
      </c>
      <c r="AJ202" s="199" t="s">
        <v>10246</v>
      </c>
      <c r="AK202" s="199" t="s">
        <v>10266</v>
      </c>
      <c r="AL202" s="202" t="s">
        <v>11406</v>
      </c>
      <c r="AM202" s="199" t="s">
        <v>10266</v>
      </c>
      <c r="AN202" s="199" t="s">
        <v>10266</v>
      </c>
      <c r="AO202" s="199" t="s">
        <v>10266</v>
      </c>
      <c r="AP202" s="199" t="s">
        <v>10246</v>
      </c>
      <c r="AQ202" s="199" t="s">
        <v>10246</v>
      </c>
      <c r="AR202" s="202" t="s">
        <v>11409</v>
      </c>
      <c r="AS202" s="202" t="s">
        <v>11409</v>
      </c>
      <c r="AT202" s="202" t="s">
        <v>11409</v>
      </c>
      <c r="AU202" s="202" t="s">
        <v>11410</v>
      </c>
      <c r="AV202" s="202" t="s">
        <v>11410</v>
      </c>
      <c r="AW202" s="199" t="s">
        <v>10246</v>
      </c>
      <c r="AX202" s="199" t="s">
        <v>10246</v>
      </c>
      <c r="AY202" s="199" t="s">
        <v>10266</v>
      </c>
      <c r="AZ202" s="199" t="s">
        <v>10266</v>
      </c>
      <c r="BA202" s="199" t="s">
        <v>10266</v>
      </c>
      <c r="BB202" s="199" t="s">
        <v>10266</v>
      </c>
      <c r="BC202" s="199" t="s">
        <v>10266</v>
      </c>
      <c r="BD202" s="199" t="s">
        <v>10246</v>
      </c>
      <c r="BE202" s="199" t="s">
        <v>10246</v>
      </c>
      <c r="BF202" s="199" t="s">
        <v>10266</v>
      </c>
      <c r="BG202" s="199" t="s">
        <v>10266</v>
      </c>
      <c r="BH202" s="199" t="s">
        <v>10266</v>
      </c>
      <c r="BI202" s="199" t="s">
        <v>10266</v>
      </c>
      <c r="BJ202" s="199" t="s">
        <v>10266</v>
      </c>
      <c r="BK202" s="199" t="s">
        <v>10246</v>
      </c>
    </row>
    <row r="203" s="192" customFormat="1" customHeight="1" spans="1:63">
      <c r="A203" s="199" t="s">
        <v>3293</v>
      </c>
      <c r="B203" s="199" t="s">
        <v>3135</v>
      </c>
      <c r="C203" s="199" t="s">
        <v>162</v>
      </c>
      <c r="D203" s="199">
        <v>22</v>
      </c>
      <c r="E203" s="199">
        <v>9</v>
      </c>
      <c r="F203" s="199" t="s">
        <v>11411</v>
      </c>
      <c r="G203" s="199">
        <v>0</v>
      </c>
      <c r="H203" s="199" t="s">
        <v>10243</v>
      </c>
      <c r="I203" s="199">
        <v>0</v>
      </c>
      <c r="J203" s="199" t="s">
        <v>10243</v>
      </c>
      <c r="K203" s="199">
        <v>0</v>
      </c>
      <c r="L203" s="199">
        <v>0</v>
      </c>
      <c r="M203" s="199" t="s">
        <v>10243</v>
      </c>
      <c r="N203" s="199">
        <v>0</v>
      </c>
      <c r="O203" s="199">
        <v>0</v>
      </c>
      <c r="P203" s="199">
        <v>0</v>
      </c>
      <c r="Q203" s="199"/>
      <c r="R203" s="199"/>
      <c r="S203" s="199"/>
      <c r="T203" s="199"/>
      <c r="U203" s="199"/>
      <c r="V203" s="199"/>
      <c r="W203" s="199"/>
      <c r="X203" s="199"/>
      <c r="Y203" s="199"/>
      <c r="Z203" s="199">
        <v>15</v>
      </c>
      <c r="AA203" s="199"/>
      <c r="AB203" s="199">
        <v>4.4</v>
      </c>
      <c r="AC203" s="199"/>
      <c r="AD203" s="199" t="s">
        <v>10243</v>
      </c>
      <c r="AE203" s="199" t="s">
        <v>10333</v>
      </c>
      <c r="AF203" s="199" t="s">
        <v>10243</v>
      </c>
      <c r="AG203" s="199" t="s">
        <v>10266</v>
      </c>
      <c r="AH203" s="202" t="s">
        <v>11343</v>
      </c>
      <c r="AI203" s="199" t="s">
        <v>10246</v>
      </c>
      <c r="AJ203" s="199" t="s">
        <v>10246</v>
      </c>
      <c r="AK203" s="199" t="s">
        <v>10266</v>
      </c>
      <c r="AL203" s="202" t="s">
        <v>11412</v>
      </c>
      <c r="AM203" s="199" t="s">
        <v>10266</v>
      </c>
      <c r="AN203" s="199" t="s">
        <v>10266</v>
      </c>
      <c r="AO203" s="199" t="s">
        <v>10266</v>
      </c>
      <c r="AP203" s="199" t="s">
        <v>10246</v>
      </c>
      <c r="AQ203" s="199" t="s">
        <v>10246</v>
      </c>
      <c r="AR203" s="199" t="s">
        <v>10266</v>
      </c>
      <c r="AS203" s="202" t="s">
        <v>11413</v>
      </c>
      <c r="AT203" s="199" t="s">
        <v>10266</v>
      </c>
      <c r="AU203" s="202" t="s">
        <v>11414</v>
      </c>
      <c r="AV203" s="199" t="s">
        <v>10266</v>
      </c>
      <c r="AW203" s="202" t="s">
        <v>11415</v>
      </c>
      <c r="AX203" s="199" t="s">
        <v>10246</v>
      </c>
      <c r="AY203" s="199" t="s">
        <v>10266</v>
      </c>
      <c r="AZ203" s="202" t="s">
        <v>11407</v>
      </c>
      <c r="BA203" s="202" t="s">
        <v>11416</v>
      </c>
      <c r="BB203" s="199" t="s">
        <v>10266</v>
      </c>
      <c r="BC203" s="202" t="s">
        <v>11248</v>
      </c>
      <c r="BD203" s="199" t="s">
        <v>10246</v>
      </c>
      <c r="BE203" s="199" t="s">
        <v>10246</v>
      </c>
      <c r="BF203" s="199" t="s">
        <v>10266</v>
      </c>
      <c r="BG203" s="199" t="s">
        <v>10266</v>
      </c>
      <c r="BH203" s="202" t="s">
        <v>10288</v>
      </c>
      <c r="BI203" s="199" t="s">
        <v>10266</v>
      </c>
      <c r="BJ203" s="199" t="s">
        <v>10266</v>
      </c>
      <c r="BK203" s="199" t="s">
        <v>10246</v>
      </c>
    </row>
    <row r="204" s="192" customFormat="1" customHeight="1" spans="1:63">
      <c r="A204" s="199" t="s">
        <v>3280</v>
      </c>
      <c r="B204" s="199" t="s">
        <v>3135</v>
      </c>
      <c r="C204" s="199" t="s">
        <v>162</v>
      </c>
      <c r="D204" s="199">
        <v>20</v>
      </c>
      <c r="E204" s="199">
        <v>9</v>
      </c>
      <c r="F204" s="199" t="s">
        <v>11417</v>
      </c>
      <c r="G204" s="199">
        <v>0</v>
      </c>
      <c r="H204" s="199" t="s">
        <v>10243</v>
      </c>
      <c r="I204" s="199">
        <v>0</v>
      </c>
      <c r="J204" s="199" t="s">
        <v>10243</v>
      </c>
      <c r="K204" s="199">
        <v>0</v>
      </c>
      <c r="L204" s="199">
        <v>0</v>
      </c>
      <c r="M204" s="199" t="s">
        <v>10243</v>
      </c>
      <c r="N204" s="199">
        <v>0</v>
      </c>
      <c r="O204" s="199">
        <v>0</v>
      </c>
      <c r="P204" s="199">
        <v>0</v>
      </c>
      <c r="Q204" s="199"/>
      <c r="R204" s="199"/>
      <c r="S204" s="199"/>
      <c r="T204" s="199"/>
      <c r="U204" s="199"/>
      <c r="V204" s="199"/>
      <c r="W204" s="199"/>
      <c r="X204" s="199">
        <v>16</v>
      </c>
      <c r="Y204" s="199"/>
      <c r="Z204" s="199"/>
      <c r="AA204" s="199"/>
      <c r="AB204" s="199"/>
      <c r="AC204" s="199"/>
      <c r="AD204" s="199" t="s">
        <v>10243</v>
      </c>
      <c r="AE204" s="199" t="s">
        <v>10243</v>
      </c>
      <c r="AF204" s="199" t="s">
        <v>10243</v>
      </c>
      <c r="AG204" s="199" t="s">
        <v>10266</v>
      </c>
      <c r="AH204" s="199" t="s">
        <v>10266</v>
      </c>
      <c r="AI204" s="199" t="s">
        <v>10246</v>
      </c>
      <c r="AJ204" s="199" t="s">
        <v>10246</v>
      </c>
      <c r="AK204" s="199" t="s">
        <v>10266</v>
      </c>
      <c r="AL204" s="199" t="s">
        <v>10266</v>
      </c>
      <c r="AM204" s="199" t="s">
        <v>10266</v>
      </c>
      <c r="AN204" s="199" t="s">
        <v>10266</v>
      </c>
      <c r="AO204" s="199" t="s">
        <v>10266</v>
      </c>
      <c r="AP204" s="199" t="s">
        <v>10246</v>
      </c>
      <c r="AQ204" s="199" t="s">
        <v>10246</v>
      </c>
      <c r="AR204" s="199" t="s">
        <v>10266</v>
      </c>
      <c r="AS204" s="199" t="s">
        <v>10266</v>
      </c>
      <c r="AT204" s="199" t="s">
        <v>10266</v>
      </c>
      <c r="AU204" s="199" t="s">
        <v>10266</v>
      </c>
      <c r="AV204" s="199" t="s">
        <v>10266</v>
      </c>
      <c r="AW204" s="199" t="s">
        <v>10246</v>
      </c>
      <c r="AX204" s="199" t="s">
        <v>10246</v>
      </c>
      <c r="AY204" s="199" t="s">
        <v>10266</v>
      </c>
      <c r="AZ204" s="199" t="s">
        <v>10266</v>
      </c>
      <c r="BA204" s="199" t="s">
        <v>10266</v>
      </c>
      <c r="BB204" s="199" t="s">
        <v>10266</v>
      </c>
      <c r="BC204" s="199" t="s">
        <v>10266</v>
      </c>
      <c r="BD204" s="199" t="s">
        <v>10246</v>
      </c>
      <c r="BE204" s="199" t="s">
        <v>10246</v>
      </c>
      <c r="BF204" s="199" t="s">
        <v>10266</v>
      </c>
      <c r="BG204" s="199" t="s">
        <v>10266</v>
      </c>
      <c r="BH204" s="199" t="s">
        <v>10266</v>
      </c>
      <c r="BI204" s="202" t="s">
        <v>11418</v>
      </c>
      <c r="BJ204" s="202" t="s">
        <v>11418</v>
      </c>
      <c r="BK204" s="199" t="s">
        <v>10246</v>
      </c>
    </row>
    <row r="205" s="192" customFormat="1" customHeight="1" spans="1:63">
      <c r="A205" s="199" t="s">
        <v>3266</v>
      </c>
      <c r="B205" s="199" t="s">
        <v>3135</v>
      </c>
      <c r="C205" s="199" t="s">
        <v>162</v>
      </c>
      <c r="D205" s="199">
        <v>22</v>
      </c>
      <c r="E205" s="199">
        <v>9</v>
      </c>
      <c r="F205" s="199" t="s">
        <v>11419</v>
      </c>
      <c r="G205" s="199">
        <v>0</v>
      </c>
      <c r="H205" s="199" t="s">
        <v>10243</v>
      </c>
      <c r="I205" s="199">
        <v>0</v>
      </c>
      <c r="J205" s="199" t="s">
        <v>10243</v>
      </c>
      <c r="K205" s="199">
        <v>0</v>
      </c>
      <c r="L205" s="199">
        <v>0</v>
      </c>
      <c r="M205" s="199" t="s">
        <v>10243</v>
      </c>
      <c r="N205" s="199">
        <v>0</v>
      </c>
      <c r="O205" s="199">
        <v>0</v>
      </c>
      <c r="P205" s="199">
        <v>0</v>
      </c>
      <c r="Q205" s="199"/>
      <c r="R205" s="199"/>
      <c r="S205" s="199">
        <v>8</v>
      </c>
      <c r="T205" s="199"/>
      <c r="U205" s="199"/>
      <c r="V205" s="199"/>
      <c r="W205" s="199"/>
      <c r="X205" s="199"/>
      <c r="Y205" s="199"/>
      <c r="Z205" s="199"/>
      <c r="AA205" s="199"/>
      <c r="AB205" s="199"/>
      <c r="AC205" s="199"/>
      <c r="AD205" s="199" t="s">
        <v>10243</v>
      </c>
      <c r="AE205" s="199" t="s">
        <v>10243</v>
      </c>
      <c r="AF205" s="199" t="s">
        <v>10243</v>
      </c>
      <c r="AG205" s="202" t="s">
        <v>11420</v>
      </c>
      <c r="AH205" s="199" t="s">
        <v>10266</v>
      </c>
      <c r="AI205" s="199" t="s">
        <v>10246</v>
      </c>
      <c r="AJ205" s="199" t="s">
        <v>10246</v>
      </c>
      <c r="AK205" s="199" t="s">
        <v>10266</v>
      </c>
      <c r="AL205" s="199" t="s">
        <v>10266</v>
      </c>
      <c r="AM205" s="199" t="s">
        <v>10266</v>
      </c>
      <c r="AN205" s="199" t="s">
        <v>10266</v>
      </c>
      <c r="AO205" s="199" t="s">
        <v>10266</v>
      </c>
      <c r="AP205" s="199" t="s">
        <v>10246</v>
      </c>
      <c r="AQ205" s="199" t="s">
        <v>10246</v>
      </c>
      <c r="AR205" s="199" t="s">
        <v>10266</v>
      </c>
      <c r="AS205" s="199" t="s">
        <v>10266</v>
      </c>
      <c r="AT205" s="202" t="s">
        <v>11421</v>
      </c>
      <c r="AU205" s="199" t="s">
        <v>10266</v>
      </c>
      <c r="AV205" s="199" t="s">
        <v>10266</v>
      </c>
      <c r="AW205" s="199" t="s">
        <v>10246</v>
      </c>
      <c r="AX205" s="199" t="s">
        <v>10246</v>
      </c>
      <c r="AY205" s="199" t="s">
        <v>10266</v>
      </c>
      <c r="AZ205" s="199" t="s">
        <v>10266</v>
      </c>
      <c r="BA205" s="199" t="s">
        <v>10266</v>
      </c>
      <c r="BB205" s="199" t="s">
        <v>10266</v>
      </c>
      <c r="BC205" s="199" t="s">
        <v>10266</v>
      </c>
      <c r="BD205" s="199" t="s">
        <v>10246</v>
      </c>
      <c r="BE205" s="199" t="s">
        <v>10246</v>
      </c>
      <c r="BF205" s="199" t="s">
        <v>10266</v>
      </c>
      <c r="BG205" s="199" t="s">
        <v>10266</v>
      </c>
      <c r="BH205" s="202" t="s">
        <v>11422</v>
      </c>
      <c r="BI205" s="199" t="s">
        <v>10266</v>
      </c>
      <c r="BJ205" s="199" t="s">
        <v>10266</v>
      </c>
      <c r="BK205" s="199" t="s">
        <v>10246</v>
      </c>
    </row>
    <row r="206" s="192" customFormat="1" customHeight="1" spans="1:63">
      <c r="A206" s="199" t="s">
        <v>3385</v>
      </c>
      <c r="B206" s="199" t="s">
        <v>3386</v>
      </c>
      <c r="C206" s="199" t="s">
        <v>162</v>
      </c>
      <c r="D206" s="199">
        <v>22</v>
      </c>
      <c r="E206" s="199">
        <v>9</v>
      </c>
      <c r="F206" s="199" t="s">
        <v>11423</v>
      </c>
      <c r="G206" s="199">
        <v>0</v>
      </c>
      <c r="H206" s="199" t="s">
        <v>10243</v>
      </c>
      <c r="I206" s="199">
        <v>0</v>
      </c>
      <c r="J206" s="199" t="s">
        <v>10243</v>
      </c>
      <c r="K206" s="199">
        <v>0</v>
      </c>
      <c r="L206" s="199">
        <v>0</v>
      </c>
      <c r="M206" s="199" t="s">
        <v>10243</v>
      </c>
      <c r="N206" s="199">
        <v>0</v>
      </c>
      <c r="O206" s="199">
        <v>0</v>
      </c>
      <c r="P206" s="199">
        <v>0</v>
      </c>
      <c r="Q206" s="199"/>
      <c r="R206" s="199"/>
      <c r="S206" s="199"/>
      <c r="T206" s="199"/>
      <c r="U206" s="199"/>
      <c r="V206" s="199"/>
      <c r="W206" s="199"/>
      <c r="X206" s="199"/>
      <c r="Y206" s="199"/>
      <c r="Z206" s="199"/>
      <c r="AA206" s="199"/>
      <c r="AB206" s="199"/>
      <c r="AC206" s="199"/>
      <c r="AD206" s="199" t="s">
        <v>10243</v>
      </c>
      <c r="AE206" s="199" t="s">
        <v>10243</v>
      </c>
      <c r="AF206" s="199" t="s">
        <v>10243</v>
      </c>
      <c r="AG206" s="199" t="s">
        <v>10266</v>
      </c>
      <c r="AH206" s="199" t="s">
        <v>10266</v>
      </c>
      <c r="AI206" s="199" t="s">
        <v>10246</v>
      </c>
      <c r="AJ206" s="199" t="s">
        <v>10246</v>
      </c>
      <c r="AK206" s="199" t="s">
        <v>10266</v>
      </c>
      <c r="AL206" s="199" t="s">
        <v>10266</v>
      </c>
      <c r="AM206" s="199" t="s">
        <v>10266</v>
      </c>
      <c r="AN206" s="199" t="s">
        <v>10266</v>
      </c>
      <c r="AO206" s="199" t="s">
        <v>10266</v>
      </c>
      <c r="AP206" s="199" t="s">
        <v>10246</v>
      </c>
      <c r="AQ206" s="199" t="s">
        <v>10246</v>
      </c>
      <c r="AR206" s="199" t="s">
        <v>10266</v>
      </c>
      <c r="AS206" s="199" t="s">
        <v>10266</v>
      </c>
      <c r="AT206" s="199" t="s">
        <v>10266</v>
      </c>
      <c r="AU206" s="199" t="s">
        <v>10266</v>
      </c>
      <c r="AV206" s="199" t="s">
        <v>10266</v>
      </c>
      <c r="AW206" s="199" t="s">
        <v>10246</v>
      </c>
      <c r="AX206" s="199" t="s">
        <v>10246</v>
      </c>
      <c r="AY206" s="199" t="s">
        <v>10266</v>
      </c>
      <c r="AZ206" s="199" t="s">
        <v>10266</v>
      </c>
      <c r="BA206" s="199" t="s">
        <v>10266</v>
      </c>
      <c r="BB206" s="199" t="s">
        <v>10266</v>
      </c>
      <c r="BC206" s="199" t="s">
        <v>10266</v>
      </c>
      <c r="BD206" s="199" t="s">
        <v>10246</v>
      </c>
      <c r="BE206" s="199" t="s">
        <v>10246</v>
      </c>
      <c r="BF206" s="199" t="s">
        <v>10266</v>
      </c>
      <c r="BG206" s="199" t="s">
        <v>10266</v>
      </c>
      <c r="BH206" s="199" t="s">
        <v>10266</v>
      </c>
      <c r="BI206" s="199" t="s">
        <v>10266</v>
      </c>
      <c r="BJ206" s="199" t="s">
        <v>10266</v>
      </c>
      <c r="BK206" s="199" t="s">
        <v>10246</v>
      </c>
    </row>
    <row r="207" s="192" customFormat="1" customHeight="1" spans="1:63">
      <c r="A207" s="199" t="s">
        <v>3250</v>
      </c>
      <c r="B207" s="199" t="s">
        <v>3135</v>
      </c>
      <c r="C207" s="199" t="s">
        <v>162</v>
      </c>
      <c r="D207" s="199">
        <v>21</v>
      </c>
      <c r="E207" s="199">
        <v>9</v>
      </c>
      <c r="F207" s="199" t="s">
        <v>11424</v>
      </c>
      <c r="G207" s="199">
        <v>1</v>
      </c>
      <c r="H207" s="199" t="s">
        <v>11425</v>
      </c>
      <c r="I207" s="199">
        <v>0</v>
      </c>
      <c r="J207" s="199" t="s">
        <v>10243</v>
      </c>
      <c r="K207" s="199">
        <v>0</v>
      </c>
      <c r="L207" s="199">
        <v>0</v>
      </c>
      <c r="M207" s="199" t="s">
        <v>10243</v>
      </c>
      <c r="N207" s="199">
        <v>0</v>
      </c>
      <c r="O207" s="199">
        <v>0</v>
      </c>
      <c r="P207" s="199">
        <v>2</v>
      </c>
      <c r="Q207" s="199"/>
      <c r="R207" s="199"/>
      <c r="S207" s="199">
        <v>0.1</v>
      </c>
      <c r="T207" s="199"/>
      <c r="U207" s="199"/>
      <c r="V207" s="199"/>
      <c r="W207" s="199"/>
      <c r="X207" s="199"/>
      <c r="Y207" s="199"/>
      <c r="Z207" s="199">
        <v>11</v>
      </c>
      <c r="AA207" s="199"/>
      <c r="AB207" s="199">
        <v>4</v>
      </c>
      <c r="AC207" s="199"/>
      <c r="AD207" s="199" t="s">
        <v>10243</v>
      </c>
      <c r="AE207" s="199" t="s">
        <v>10333</v>
      </c>
      <c r="AF207" s="199" t="s">
        <v>10243</v>
      </c>
      <c r="AG207" s="199" t="s">
        <v>10266</v>
      </c>
      <c r="AH207" s="202" t="s">
        <v>11343</v>
      </c>
      <c r="AI207" s="199" t="s">
        <v>10246</v>
      </c>
      <c r="AJ207" s="199" t="s">
        <v>10246</v>
      </c>
      <c r="AK207" s="199" t="s">
        <v>10266</v>
      </c>
      <c r="AL207" s="202" t="s">
        <v>11412</v>
      </c>
      <c r="AM207" s="199" t="s">
        <v>10266</v>
      </c>
      <c r="AN207" s="202" t="s">
        <v>11426</v>
      </c>
      <c r="AO207" s="199" t="s">
        <v>10266</v>
      </c>
      <c r="AP207" s="199" t="s">
        <v>10246</v>
      </c>
      <c r="AQ207" s="199" t="s">
        <v>10246</v>
      </c>
      <c r="AR207" s="202" t="s">
        <v>11427</v>
      </c>
      <c r="AS207" s="202" t="s">
        <v>11413</v>
      </c>
      <c r="AT207" s="199" t="s">
        <v>10266</v>
      </c>
      <c r="AU207" s="202" t="s">
        <v>11414</v>
      </c>
      <c r="AV207" s="199" t="s">
        <v>10266</v>
      </c>
      <c r="AW207" s="202" t="s">
        <v>11428</v>
      </c>
      <c r="AX207" s="199" t="s">
        <v>10246</v>
      </c>
      <c r="AY207" s="199" t="s">
        <v>10266</v>
      </c>
      <c r="AZ207" s="202" t="s">
        <v>11407</v>
      </c>
      <c r="BA207" s="205" t="s">
        <v>33</v>
      </c>
      <c r="BB207" s="205" t="s">
        <v>33</v>
      </c>
      <c r="BC207" s="199" t="s">
        <v>10266</v>
      </c>
      <c r="BD207" s="199" t="s">
        <v>10246</v>
      </c>
      <c r="BE207" s="199" t="s">
        <v>10246</v>
      </c>
      <c r="BF207" s="203" t="s">
        <v>10402</v>
      </c>
      <c r="BG207" s="199" t="s">
        <v>10266</v>
      </c>
      <c r="BH207" s="202" t="s">
        <v>11429</v>
      </c>
      <c r="BI207" s="202" t="s">
        <v>11309</v>
      </c>
      <c r="BJ207" s="202" t="s">
        <v>11430</v>
      </c>
      <c r="BK207" s="199" t="s">
        <v>10246</v>
      </c>
    </row>
    <row r="208" s="192" customFormat="1" customHeight="1" spans="1:63">
      <c r="A208" s="199" t="s">
        <v>3232</v>
      </c>
      <c r="B208" s="199" t="s">
        <v>3135</v>
      </c>
      <c r="C208" s="199" t="s">
        <v>162</v>
      </c>
      <c r="D208" s="199">
        <v>23</v>
      </c>
      <c r="E208" s="199">
        <v>9</v>
      </c>
      <c r="F208" s="199" t="s">
        <v>11431</v>
      </c>
      <c r="G208" s="199">
        <v>0</v>
      </c>
      <c r="H208" s="199" t="s">
        <v>10243</v>
      </c>
      <c r="I208" s="199">
        <v>0</v>
      </c>
      <c r="J208" s="199" t="s">
        <v>10243</v>
      </c>
      <c r="K208" s="199">
        <v>0</v>
      </c>
      <c r="L208" s="199">
        <v>0</v>
      </c>
      <c r="M208" s="199" t="s">
        <v>10243</v>
      </c>
      <c r="N208" s="199">
        <v>0</v>
      </c>
      <c r="O208" s="199">
        <v>1</v>
      </c>
      <c r="P208" s="199">
        <v>0</v>
      </c>
      <c r="Q208" s="199"/>
      <c r="R208" s="199"/>
      <c r="S208" s="199">
        <v>0</v>
      </c>
      <c r="T208" s="199"/>
      <c r="U208" s="199"/>
      <c r="V208" s="199"/>
      <c r="W208" s="199"/>
      <c r="X208" s="199"/>
      <c r="Y208" s="199"/>
      <c r="Z208" s="199">
        <v>6</v>
      </c>
      <c r="AA208" s="199"/>
      <c r="AB208" s="199"/>
      <c r="AC208" s="199"/>
      <c r="AD208" s="199" t="s">
        <v>10243</v>
      </c>
      <c r="AE208" s="199" t="s">
        <v>10243</v>
      </c>
      <c r="AF208" s="199" t="s">
        <v>10243</v>
      </c>
      <c r="AG208" s="199" t="s">
        <v>10266</v>
      </c>
      <c r="AH208" s="202" t="s">
        <v>11343</v>
      </c>
      <c r="AI208" s="199" t="s">
        <v>10246</v>
      </c>
      <c r="AJ208" s="199" t="s">
        <v>10246</v>
      </c>
      <c r="AK208" s="199" t="s">
        <v>10266</v>
      </c>
      <c r="AL208" s="202" t="s">
        <v>11412</v>
      </c>
      <c r="AM208" s="199" t="s">
        <v>10266</v>
      </c>
      <c r="AN208" s="199" t="s">
        <v>10266</v>
      </c>
      <c r="AO208" s="199" t="s">
        <v>10266</v>
      </c>
      <c r="AP208" s="199" t="s">
        <v>10246</v>
      </c>
      <c r="AQ208" s="199" t="s">
        <v>10246</v>
      </c>
      <c r="AR208" s="199" t="s">
        <v>10266</v>
      </c>
      <c r="AS208" s="199" t="s">
        <v>10266</v>
      </c>
      <c r="AT208" s="202" t="s">
        <v>11432</v>
      </c>
      <c r="AU208" s="199" t="s">
        <v>10266</v>
      </c>
      <c r="AV208" s="199" t="s">
        <v>10266</v>
      </c>
      <c r="AW208" s="199" t="s">
        <v>10246</v>
      </c>
      <c r="AX208" s="199" t="s">
        <v>10246</v>
      </c>
      <c r="AY208" s="202" t="s">
        <v>11303</v>
      </c>
      <c r="AZ208" s="202" t="s">
        <v>11407</v>
      </c>
      <c r="BA208" s="199" t="s">
        <v>10266</v>
      </c>
      <c r="BB208" s="202" t="s">
        <v>11433</v>
      </c>
      <c r="BC208" s="202" t="s">
        <v>11248</v>
      </c>
      <c r="BD208" s="199" t="s">
        <v>10246</v>
      </c>
      <c r="BE208" s="199" t="s">
        <v>10246</v>
      </c>
      <c r="BF208" s="199" t="s">
        <v>10266</v>
      </c>
      <c r="BG208" s="199" t="s">
        <v>10266</v>
      </c>
      <c r="BH208" s="199" t="s">
        <v>10266</v>
      </c>
      <c r="BI208" s="199" t="s">
        <v>10266</v>
      </c>
      <c r="BJ208" s="204" t="s">
        <v>10264</v>
      </c>
      <c r="BK208" s="199" t="s">
        <v>10433</v>
      </c>
    </row>
    <row r="209" s="192" customFormat="1" customHeight="1" spans="1:63">
      <c r="A209" s="199" t="s">
        <v>3213</v>
      </c>
      <c r="B209" s="199" t="s">
        <v>3135</v>
      </c>
      <c r="C209" s="199" t="s">
        <v>3214</v>
      </c>
      <c r="D209" s="199">
        <v>20</v>
      </c>
      <c r="E209" s="199">
        <v>9</v>
      </c>
      <c r="F209" s="199" t="s">
        <v>11434</v>
      </c>
      <c r="G209" s="199">
        <v>1</v>
      </c>
      <c r="H209" s="199" t="s">
        <v>11435</v>
      </c>
      <c r="I209" s="199">
        <v>0</v>
      </c>
      <c r="J209" s="199" t="s">
        <v>10243</v>
      </c>
      <c r="K209" s="199">
        <v>0</v>
      </c>
      <c r="L209" s="199">
        <v>0</v>
      </c>
      <c r="M209" s="199" t="s">
        <v>10243</v>
      </c>
      <c r="N209" s="199">
        <v>4</v>
      </c>
      <c r="O209" s="199">
        <v>1</v>
      </c>
      <c r="P209" s="199">
        <v>0</v>
      </c>
      <c r="Q209" s="199"/>
      <c r="R209" s="199"/>
      <c r="S209" s="199"/>
      <c r="T209" s="199"/>
      <c r="U209" s="199"/>
      <c r="V209" s="199"/>
      <c r="W209" s="199"/>
      <c r="X209" s="199">
        <v>32</v>
      </c>
      <c r="Y209" s="199"/>
      <c r="Z209" s="199"/>
      <c r="AA209" s="199"/>
      <c r="AB209" s="199"/>
      <c r="AC209" s="199"/>
      <c r="AD209" s="199" t="s">
        <v>10243</v>
      </c>
      <c r="AE209" s="199" t="s">
        <v>10243</v>
      </c>
      <c r="AF209" s="199" t="s">
        <v>10243</v>
      </c>
      <c r="AG209" s="202" t="s">
        <v>11436</v>
      </c>
      <c r="AH209" s="202" t="s">
        <v>11436</v>
      </c>
      <c r="AI209" s="199" t="s">
        <v>10246</v>
      </c>
      <c r="AJ209" s="199" t="s">
        <v>10246</v>
      </c>
      <c r="AK209" s="202" t="s">
        <v>11394</v>
      </c>
      <c r="AL209" s="202" t="s">
        <v>11394</v>
      </c>
      <c r="AM209" s="199" t="s">
        <v>10266</v>
      </c>
      <c r="AN209" s="199" t="s">
        <v>10266</v>
      </c>
      <c r="AO209" s="199" t="s">
        <v>10266</v>
      </c>
      <c r="AP209" s="199" t="s">
        <v>10246</v>
      </c>
      <c r="AQ209" s="199" t="s">
        <v>10433</v>
      </c>
      <c r="AR209" s="199" t="s">
        <v>10266</v>
      </c>
      <c r="AS209" s="199" t="s">
        <v>10266</v>
      </c>
      <c r="AT209" s="199" t="s">
        <v>10266</v>
      </c>
      <c r="AU209" s="199" t="s">
        <v>10266</v>
      </c>
      <c r="AV209" s="199" t="s">
        <v>10266</v>
      </c>
      <c r="AW209" s="199" t="s">
        <v>10246</v>
      </c>
      <c r="AX209" s="199" t="s">
        <v>10246</v>
      </c>
      <c r="AY209" s="199" t="s">
        <v>10266</v>
      </c>
      <c r="AZ209" s="204" t="s">
        <v>10255</v>
      </c>
      <c r="BA209" s="199" t="s">
        <v>10266</v>
      </c>
      <c r="BB209" s="204" t="s">
        <v>10255</v>
      </c>
      <c r="BC209" s="204" t="s">
        <v>10255</v>
      </c>
      <c r="BD209" s="199" t="s">
        <v>10246</v>
      </c>
      <c r="BE209" s="199" t="s">
        <v>10246</v>
      </c>
      <c r="BF209" s="203" t="s">
        <v>10253</v>
      </c>
      <c r="BG209" s="199" t="s">
        <v>10266</v>
      </c>
      <c r="BH209" s="204" t="s">
        <v>10255</v>
      </c>
      <c r="BI209" s="199" t="s">
        <v>10266</v>
      </c>
      <c r="BJ209" s="204" t="s">
        <v>10264</v>
      </c>
      <c r="BK209" s="199" t="s">
        <v>10433</v>
      </c>
    </row>
    <row r="210" s="192" customFormat="1" customHeight="1" spans="1:63">
      <c r="A210" s="199" t="s">
        <v>3171</v>
      </c>
      <c r="B210" s="199" t="s">
        <v>3135</v>
      </c>
      <c r="C210" s="199" t="s">
        <v>3172</v>
      </c>
      <c r="D210" s="199">
        <v>22</v>
      </c>
      <c r="E210" s="199">
        <v>9</v>
      </c>
      <c r="F210" s="199" t="s">
        <v>11437</v>
      </c>
      <c r="G210" s="199">
        <v>0</v>
      </c>
      <c r="H210" s="199" t="s">
        <v>10243</v>
      </c>
      <c r="I210" s="199">
        <v>0</v>
      </c>
      <c r="J210" s="199" t="s">
        <v>10243</v>
      </c>
      <c r="K210" s="199">
        <v>0</v>
      </c>
      <c r="L210" s="199">
        <v>0</v>
      </c>
      <c r="M210" s="199" t="s">
        <v>10243</v>
      </c>
      <c r="N210" s="199">
        <v>0</v>
      </c>
      <c r="O210" s="199">
        <v>0</v>
      </c>
      <c r="P210" s="199">
        <v>0</v>
      </c>
      <c r="Q210" s="199"/>
      <c r="R210" s="199"/>
      <c r="S210" s="199">
        <v>0</v>
      </c>
      <c r="T210" s="199"/>
      <c r="U210" s="199"/>
      <c r="V210" s="199"/>
      <c r="W210" s="199"/>
      <c r="X210" s="199"/>
      <c r="Y210" s="199"/>
      <c r="Z210" s="199"/>
      <c r="AA210" s="199"/>
      <c r="AB210" s="199"/>
      <c r="AC210" s="199"/>
      <c r="AD210" s="199" t="s">
        <v>10243</v>
      </c>
      <c r="AE210" s="199" t="s">
        <v>10243</v>
      </c>
      <c r="AF210" s="199" t="s">
        <v>10243</v>
      </c>
      <c r="AG210" s="199" t="s">
        <v>10266</v>
      </c>
      <c r="AH210" s="199" t="s">
        <v>10266</v>
      </c>
      <c r="AI210" s="199" t="s">
        <v>10246</v>
      </c>
      <c r="AJ210" s="199" t="s">
        <v>10246</v>
      </c>
      <c r="AK210" s="199" t="s">
        <v>10266</v>
      </c>
      <c r="AL210" s="199" t="s">
        <v>10266</v>
      </c>
      <c r="AM210" s="199" t="s">
        <v>10266</v>
      </c>
      <c r="AN210" s="199" t="s">
        <v>10266</v>
      </c>
      <c r="AO210" s="199" t="s">
        <v>10266</v>
      </c>
      <c r="AP210" s="199" t="s">
        <v>10246</v>
      </c>
      <c r="AQ210" s="199" t="s">
        <v>10246</v>
      </c>
      <c r="AR210" s="199" t="s">
        <v>10266</v>
      </c>
      <c r="AS210" s="199" t="s">
        <v>10266</v>
      </c>
      <c r="AT210" s="199" t="s">
        <v>10266</v>
      </c>
      <c r="AU210" s="199" t="s">
        <v>10266</v>
      </c>
      <c r="AV210" s="199" t="s">
        <v>10266</v>
      </c>
      <c r="AW210" s="199" t="s">
        <v>10246</v>
      </c>
      <c r="AX210" s="199" t="s">
        <v>10246</v>
      </c>
      <c r="AY210" s="199" t="s">
        <v>10266</v>
      </c>
      <c r="AZ210" s="199" t="s">
        <v>10266</v>
      </c>
      <c r="BA210" s="199" t="s">
        <v>10266</v>
      </c>
      <c r="BB210" s="202" t="s">
        <v>11438</v>
      </c>
      <c r="BC210" s="199" t="s">
        <v>10266</v>
      </c>
      <c r="BD210" s="199" t="s">
        <v>10246</v>
      </c>
      <c r="BE210" s="199" t="s">
        <v>10246</v>
      </c>
      <c r="BF210" s="199" t="s">
        <v>10266</v>
      </c>
      <c r="BG210" s="199" t="s">
        <v>10266</v>
      </c>
      <c r="BH210" s="199" t="s">
        <v>10266</v>
      </c>
      <c r="BI210" s="199" t="s">
        <v>10266</v>
      </c>
      <c r="BJ210" s="199" t="s">
        <v>10266</v>
      </c>
      <c r="BK210" s="199" t="s">
        <v>10246</v>
      </c>
    </row>
    <row r="211" s="192" customFormat="1" customHeight="1" spans="1:63">
      <c r="A211" s="199" t="s">
        <v>3164</v>
      </c>
      <c r="B211" s="199" t="s">
        <v>3135</v>
      </c>
      <c r="C211" s="199" t="s">
        <v>162</v>
      </c>
      <c r="D211" s="199">
        <v>22</v>
      </c>
      <c r="E211" s="199">
        <v>9</v>
      </c>
      <c r="F211" s="199" t="s">
        <v>11439</v>
      </c>
      <c r="G211" s="199">
        <v>0</v>
      </c>
      <c r="H211" s="199" t="s">
        <v>10243</v>
      </c>
      <c r="I211" s="199">
        <v>0</v>
      </c>
      <c r="J211" s="199" t="s">
        <v>10243</v>
      </c>
      <c r="K211" s="199">
        <v>0</v>
      </c>
      <c r="L211" s="199">
        <v>0</v>
      </c>
      <c r="M211" s="199" t="s">
        <v>10243</v>
      </c>
      <c r="N211" s="199">
        <v>0</v>
      </c>
      <c r="O211" s="199">
        <v>0</v>
      </c>
      <c r="P211" s="199">
        <v>0</v>
      </c>
      <c r="Q211" s="199"/>
      <c r="R211" s="199"/>
      <c r="S211" s="199">
        <v>0</v>
      </c>
      <c r="T211" s="199"/>
      <c r="U211" s="199"/>
      <c r="V211" s="199"/>
      <c r="W211" s="199"/>
      <c r="X211" s="199"/>
      <c r="Y211" s="199"/>
      <c r="Z211" s="199">
        <v>2</v>
      </c>
      <c r="AA211" s="199"/>
      <c r="AB211" s="199"/>
      <c r="AC211" s="199"/>
      <c r="AD211" s="199" t="s">
        <v>10243</v>
      </c>
      <c r="AE211" s="199" t="s">
        <v>10243</v>
      </c>
      <c r="AF211" s="199" t="s">
        <v>10243</v>
      </c>
      <c r="AG211" s="199" t="s">
        <v>10266</v>
      </c>
      <c r="AH211" s="202" t="s">
        <v>11393</v>
      </c>
      <c r="AI211" s="199" t="s">
        <v>10246</v>
      </c>
      <c r="AJ211" s="199" t="s">
        <v>10246</v>
      </c>
      <c r="AK211" s="199" t="s">
        <v>10266</v>
      </c>
      <c r="AL211" s="202" t="s">
        <v>11412</v>
      </c>
      <c r="AM211" s="199" t="s">
        <v>10266</v>
      </c>
      <c r="AN211" s="199" t="s">
        <v>10266</v>
      </c>
      <c r="AO211" s="199" t="s">
        <v>10266</v>
      </c>
      <c r="AP211" s="199" t="s">
        <v>10246</v>
      </c>
      <c r="AQ211" s="199" t="s">
        <v>10246</v>
      </c>
      <c r="AR211" s="199" t="s">
        <v>10266</v>
      </c>
      <c r="AS211" s="199" t="s">
        <v>10266</v>
      </c>
      <c r="AT211" s="202" t="s">
        <v>11440</v>
      </c>
      <c r="AU211" s="199" t="s">
        <v>10266</v>
      </c>
      <c r="AV211" s="199" t="s">
        <v>10266</v>
      </c>
      <c r="AW211" s="199" t="s">
        <v>10246</v>
      </c>
      <c r="AX211" s="199" t="s">
        <v>10246</v>
      </c>
      <c r="AY211" s="199" t="s">
        <v>10266</v>
      </c>
      <c r="AZ211" s="202" t="s">
        <v>11399</v>
      </c>
      <c r="BA211" s="199" t="s">
        <v>10266</v>
      </c>
      <c r="BB211" s="199" t="s">
        <v>10266</v>
      </c>
      <c r="BC211" s="202" t="s">
        <v>11248</v>
      </c>
      <c r="BD211" s="199" t="s">
        <v>10246</v>
      </c>
      <c r="BE211" s="199" t="s">
        <v>10246</v>
      </c>
      <c r="BF211" s="199" t="s">
        <v>10266</v>
      </c>
      <c r="BG211" s="199" t="s">
        <v>10266</v>
      </c>
      <c r="BH211" s="199" t="s">
        <v>10266</v>
      </c>
      <c r="BI211" s="199" t="s">
        <v>10266</v>
      </c>
      <c r="BJ211" s="199" t="s">
        <v>10266</v>
      </c>
      <c r="BK211" s="199" t="s">
        <v>10246</v>
      </c>
    </row>
    <row r="212" s="192" customFormat="1" customHeight="1" spans="1:63">
      <c r="A212" s="199" t="s">
        <v>3153</v>
      </c>
      <c r="B212" s="199" t="s">
        <v>3135</v>
      </c>
      <c r="C212" s="199" t="s">
        <v>162</v>
      </c>
      <c r="D212" s="199">
        <v>10</v>
      </c>
      <c r="E212" s="199">
        <v>3</v>
      </c>
      <c r="F212" s="199" t="s">
        <v>11441</v>
      </c>
      <c r="G212" s="199">
        <v>1</v>
      </c>
      <c r="H212" s="199" t="s">
        <v>11442</v>
      </c>
      <c r="I212" s="199">
        <v>0</v>
      </c>
      <c r="J212" s="199" t="s">
        <v>10243</v>
      </c>
      <c r="K212" s="199">
        <v>0</v>
      </c>
      <c r="L212" s="199">
        <v>0</v>
      </c>
      <c r="M212" s="199" t="s">
        <v>10243</v>
      </c>
      <c r="N212" s="199">
        <v>0</v>
      </c>
      <c r="O212" s="199">
        <v>0</v>
      </c>
      <c r="P212" s="199">
        <v>0</v>
      </c>
      <c r="Q212" s="199"/>
      <c r="R212" s="199"/>
      <c r="S212" s="199">
        <v>0</v>
      </c>
      <c r="T212" s="199"/>
      <c r="U212" s="199"/>
      <c r="V212" s="199"/>
      <c r="W212" s="199"/>
      <c r="X212" s="199"/>
      <c r="Y212" s="199"/>
      <c r="Z212" s="199"/>
      <c r="AA212" s="199"/>
      <c r="AB212" s="199"/>
      <c r="AC212" s="199"/>
      <c r="AD212" s="199" t="s">
        <v>10243</v>
      </c>
      <c r="AE212" s="199" t="s">
        <v>10243</v>
      </c>
      <c r="AF212" s="199" t="s">
        <v>10243</v>
      </c>
      <c r="AG212" s="199"/>
      <c r="AH212" s="199"/>
      <c r="AI212" s="199"/>
      <c r="AJ212" s="199"/>
      <c r="AK212" s="199"/>
      <c r="AL212" s="199"/>
      <c r="AM212" s="199"/>
      <c r="AN212" s="199"/>
      <c r="AO212" s="199"/>
      <c r="AP212" s="199"/>
      <c r="AQ212" s="199"/>
      <c r="AR212" s="199"/>
      <c r="AS212" s="199"/>
      <c r="AT212" s="199"/>
      <c r="AU212" s="199"/>
      <c r="AV212" s="199"/>
      <c r="AW212" s="199"/>
      <c r="AX212" s="199"/>
      <c r="AY212" s="203" t="s">
        <v>11443</v>
      </c>
      <c r="AZ212" s="199" t="s">
        <v>10266</v>
      </c>
      <c r="BA212" s="199" t="s">
        <v>10266</v>
      </c>
      <c r="BB212" s="202" t="s">
        <v>11438</v>
      </c>
      <c r="BC212" s="199" t="s">
        <v>10266</v>
      </c>
      <c r="BD212" s="199" t="s">
        <v>10246</v>
      </c>
      <c r="BE212" s="199" t="s">
        <v>10246</v>
      </c>
      <c r="BF212" s="199" t="s">
        <v>10266</v>
      </c>
      <c r="BG212" s="199" t="s">
        <v>10266</v>
      </c>
      <c r="BH212" s="199" t="s">
        <v>10266</v>
      </c>
      <c r="BI212" s="199" t="s">
        <v>10266</v>
      </c>
      <c r="BJ212" s="199" t="s">
        <v>10266</v>
      </c>
      <c r="BK212" s="199" t="s">
        <v>10246</v>
      </c>
    </row>
    <row r="213" s="192" customFormat="1" customHeight="1" spans="1:63">
      <c r="A213" s="199" t="s">
        <v>3134</v>
      </c>
      <c r="B213" s="199" t="s">
        <v>3135</v>
      </c>
      <c r="C213" s="199" t="s">
        <v>162</v>
      </c>
      <c r="D213" s="199">
        <v>22</v>
      </c>
      <c r="E213" s="199">
        <v>9</v>
      </c>
      <c r="F213" s="199" t="s">
        <v>11444</v>
      </c>
      <c r="G213" s="199">
        <v>0</v>
      </c>
      <c r="H213" s="199" t="s">
        <v>10243</v>
      </c>
      <c r="I213" s="199">
        <v>0</v>
      </c>
      <c r="J213" s="199" t="s">
        <v>10243</v>
      </c>
      <c r="K213" s="199">
        <v>0</v>
      </c>
      <c r="L213" s="199">
        <v>0</v>
      </c>
      <c r="M213" s="199" t="s">
        <v>10243</v>
      </c>
      <c r="N213" s="199">
        <v>0</v>
      </c>
      <c r="O213" s="199">
        <v>0</v>
      </c>
      <c r="P213" s="199">
        <v>0</v>
      </c>
      <c r="Q213" s="199"/>
      <c r="R213" s="199"/>
      <c r="S213" s="199">
        <v>18</v>
      </c>
      <c r="T213" s="199"/>
      <c r="U213" s="199"/>
      <c r="V213" s="199"/>
      <c r="W213" s="199"/>
      <c r="X213" s="199"/>
      <c r="Y213" s="199"/>
      <c r="Z213" s="199">
        <v>2</v>
      </c>
      <c r="AA213" s="199"/>
      <c r="AB213" s="199"/>
      <c r="AC213" s="199"/>
      <c r="AD213" s="199" t="s">
        <v>10243</v>
      </c>
      <c r="AE213" s="199" t="s">
        <v>10243</v>
      </c>
      <c r="AF213" s="199" t="s">
        <v>10243</v>
      </c>
      <c r="AG213" s="199" t="s">
        <v>10266</v>
      </c>
      <c r="AH213" s="202" t="s">
        <v>11445</v>
      </c>
      <c r="AI213" s="199" t="s">
        <v>10246</v>
      </c>
      <c r="AJ213" s="199" t="s">
        <v>10246</v>
      </c>
      <c r="AK213" s="199" t="s">
        <v>10266</v>
      </c>
      <c r="AL213" s="202" t="s">
        <v>11446</v>
      </c>
      <c r="AM213" s="199" t="s">
        <v>10266</v>
      </c>
      <c r="AN213" s="199" t="s">
        <v>10266</v>
      </c>
      <c r="AO213" s="199" t="s">
        <v>10266</v>
      </c>
      <c r="AP213" s="199" t="s">
        <v>10246</v>
      </c>
      <c r="AQ213" s="199" t="s">
        <v>10246</v>
      </c>
      <c r="AR213" s="199" t="s">
        <v>10266</v>
      </c>
      <c r="AS213" s="199" t="s">
        <v>10266</v>
      </c>
      <c r="AT213" s="199" t="s">
        <v>10266</v>
      </c>
      <c r="AU213" s="199" t="s">
        <v>10266</v>
      </c>
      <c r="AV213" s="199" t="s">
        <v>10266</v>
      </c>
      <c r="AW213" s="199" t="s">
        <v>10246</v>
      </c>
      <c r="AX213" s="199" t="s">
        <v>10246</v>
      </c>
      <c r="AY213" s="199" t="s">
        <v>10266</v>
      </c>
      <c r="AZ213" s="202" t="s">
        <v>11407</v>
      </c>
      <c r="BA213" s="202" t="s">
        <v>11447</v>
      </c>
      <c r="BB213" s="199" t="s">
        <v>10266</v>
      </c>
      <c r="BC213" s="202" t="s">
        <v>11248</v>
      </c>
      <c r="BD213" s="199" t="s">
        <v>10246</v>
      </c>
      <c r="BE213" s="199" t="s">
        <v>10246</v>
      </c>
      <c r="BF213" s="199" t="s">
        <v>10266</v>
      </c>
      <c r="BG213" s="199" t="s">
        <v>10266</v>
      </c>
      <c r="BH213" s="199" t="s">
        <v>10266</v>
      </c>
      <c r="BI213" s="199" t="s">
        <v>10266</v>
      </c>
      <c r="BJ213" s="199" t="s">
        <v>10266</v>
      </c>
      <c r="BK213" s="199" t="s">
        <v>10246</v>
      </c>
    </row>
    <row r="214" s="192" customFormat="1" customHeight="1" spans="1:63">
      <c r="A214" s="199" t="s">
        <v>3193</v>
      </c>
      <c r="B214" s="199" t="s">
        <v>3135</v>
      </c>
      <c r="C214" s="199" t="s">
        <v>162</v>
      </c>
      <c r="D214" s="199">
        <v>23</v>
      </c>
      <c r="E214" s="199">
        <v>9</v>
      </c>
      <c r="F214" s="199" t="s">
        <v>11448</v>
      </c>
      <c r="G214" s="199">
        <v>0</v>
      </c>
      <c r="H214" s="199" t="s">
        <v>10243</v>
      </c>
      <c r="I214" s="199">
        <v>0</v>
      </c>
      <c r="J214" s="199" t="s">
        <v>10243</v>
      </c>
      <c r="K214" s="199">
        <v>0</v>
      </c>
      <c r="L214" s="199">
        <v>0</v>
      </c>
      <c r="M214" s="199" t="s">
        <v>10243</v>
      </c>
      <c r="N214" s="199">
        <v>0</v>
      </c>
      <c r="O214" s="199">
        <v>1</v>
      </c>
      <c r="P214" s="199">
        <v>0</v>
      </c>
      <c r="Q214" s="199"/>
      <c r="R214" s="199"/>
      <c r="S214" s="199">
        <v>0</v>
      </c>
      <c r="T214" s="199"/>
      <c r="U214" s="199"/>
      <c r="V214" s="199"/>
      <c r="W214" s="199"/>
      <c r="X214" s="199"/>
      <c r="Y214" s="199"/>
      <c r="Z214" s="199">
        <v>8</v>
      </c>
      <c r="AA214" s="199"/>
      <c r="AB214" s="199"/>
      <c r="AC214" s="199"/>
      <c r="AD214" s="199" t="s">
        <v>10243</v>
      </c>
      <c r="AE214" s="199" t="s">
        <v>10243</v>
      </c>
      <c r="AF214" s="199" t="s">
        <v>10243</v>
      </c>
      <c r="AG214" s="202" t="s">
        <v>11449</v>
      </c>
      <c r="AH214" s="202" t="s">
        <v>11450</v>
      </c>
      <c r="AI214" s="199" t="s">
        <v>10246</v>
      </c>
      <c r="AJ214" s="199" t="s">
        <v>10246</v>
      </c>
      <c r="AK214" s="199" t="s">
        <v>10266</v>
      </c>
      <c r="AL214" s="202" t="s">
        <v>11412</v>
      </c>
      <c r="AM214" s="199" t="s">
        <v>10266</v>
      </c>
      <c r="AN214" s="199" t="s">
        <v>10266</v>
      </c>
      <c r="AO214" s="199" t="s">
        <v>10266</v>
      </c>
      <c r="AP214" s="199" t="s">
        <v>10246</v>
      </c>
      <c r="AQ214" s="199" t="s">
        <v>10246</v>
      </c>
      <c r="AR214" s="199" t="s">
        <v>10266</v>
      </c>
      <c r="AS214" s="199" t="s">
        <v>10266</v>
      </c>
      <c r="AT214" s="202" t="s">
        <v>11432</v>
      </c>
      <c r="AU214" s="199" t="s">
        <v>10266</v>
      </c>
      <c r="AV214" s="199" t="s">
        <v>10266</v>
      </c>
      <c r="AW214" s="199" t="s">
        <v>10246</v>
      </c>
      <c r="AX214" s="199" t="s">
        <v>10246</v>
      </c>
      <c r="AY214" s="199" t="s">
        <v>10266</v>
      </c>
      <c r="AZ214" s="202" t="s">
        <v>11307</v>
      </c>
      <c r="BA214" s="202" t="s">
        <v>11416</v>
      </c>
      <c r="BB214" s="199" t="s">
        <v>10266</v>
      </c>
      <c r="BC214" s="202" t="s">
        <v>11248</v>
      </c>
      <c r="BD214" s="199" t="s">
        <v>10246</v>
      </c>
      <c r="BE214" s="199" t="s">
        <v>10246</v>
      </c>
      <c r="BF214" s="199" t="s">
        <v>10266</v>
      </c>
      <c r="BG214" s="199" t="s">
        <v>10266</v>
      </c>
      <c r="BH214" s="199" t="s">
        <v>10266</v>
      </c>
      <c r="BI214" s="199" t="s">
        <v>10266</v>
      </c>
      <c r="BJ214" s="204" t="s">
        <v>10264</v>
      </c>
      <c r="BK214" s="199" t="s">
        <v>10433</v>
      </c>
    </row>
    <row r="215" s="192" customFormat="1" customHeight="1" spans="1:63">
      <c r="A215" s="199" t="s">
        <v>3405</v>
      </c>
      <c r="B215" s="199" t="s">
        <v>3406</v>
      </c>
      <c r="C215" s="199" t="s">
        <v>3407</v>
      </c>
      <c r="D215" s="199">
        <v>0</v>
      </c>
      <c r="E215" s="199">
        <v>9</v>
      </c>
      <c r="F215" s="199" t="s">
        <v>10243</v>
      </c>
      <c r="G215" s="199">
        <v>0</v>
      </c>
      <c r="H215" s="199" t="s">
        <v>10243</v>
      </c>
      <c r="I215" s="199">
        <v>0</v>
      </c>
      <c r="J215" s="199" t="s">
        <v>10243</v>
      </c>
      <c r="K215" s="199">
        <v>0</v>
      </c>
      <c r="L215" s="199">
        <v>0</v>
      </c>
      <c r="M215" s="199" t="s">
        <v>10243</v>
      </c>
      <c r="N215" s="199">
        <v>0</v>
      </c>
      <c r="O215" s="199">
        <v>0</v>
      </c>
      <c r="P215" s="199">
        <v>22</v>
      </c>
      <c r="Q215" s="199"/>
      <c r="R215" s="199"/>
      <c r="S215" s="199"/>
      <c r="T215" s="199"/>
      <c r="U215" s="199"/>
      <c r="V215" s="199"/>
      <c r="W215" s="199"/>
      <c r="X215" s="199"/>
      <c r="Y215" s="199"/>
      <c r="Z215" s="199"/>
      <c r="AA215" s="199"/>
      <c r="AB215" s="199"/>
      <c r="AC215" s="199"/>
      <c r="AD215" s="199" t="s">
        <v>10243</v>
      </c>
      <c r="AE215" s="199" t="s">
        <v>10243</v>
      </c>
      <c r="AF215" s="199" t="s">
        <v>10243</v>
      </c>
      <c r="AG215" s="205" t="s">
        <v>33</v>
      </c>
      <c r="AH215" s="205" t="s">
        <v>33</v>
      </c>
      <c r="AI215" s="199" t="s">
        <v>10246</v>
      </c>
      <c r="AJ215" s="199" t="s">
        <v>10246</v>
      </c>
      <c r="AK215" s="205" t="s">
        <v>33</v>
      </c>
      <c r="AL215" s="205" t="s">
        <v>33</v>
      </c>
      <c r="AM215" s="205" t="s">
        <v>33</v>
      </c>
      <c r="AN215" s="205" t="s">
        <v>33</v>
      </c>
      <c r="AO215" s="205" t="s">
        <v>33</v>
      </c>
      <c r="AP215" s="199" t="s">
        <v>10246</v>
      </c>
      <c r="AQ215" s="199" t="s">
        <v>10246</v>
      </c>
      <c r="AR215" s="205" t="s">
        <v>33</v>
      </c>
      <c r="AS215" s="205" t="s">
        <v>33</v>
      </c>
      <c r="AT215" s="205" t="s">
        <v>33</v>
      </c>
      <c r="AU215" s="205" t="s">
        <v>33</v>
      </c>
      <c r="AV215" s="205" t="s">
        <v>33</v>
      </c>
      <c r="AW215" s="199" t="s">
        <v>10246</v>
      </c>
      <c r="AX215" s="199" t="s">
        <v>10246</v>
      </c>
      <c r="AY215" s="205" t="s">
        <v>33</v>
      </c>
      <c r="AZ215" s="205" t="s">
        <v>33</v>
      </c>
      <c r="BA215" s="205" t="s">
        <v>33</v>
      </c>
      <c r="BB215" s="205" t="s">
        <v>33</v>
      </c>
      <c r="BC215" s="205" t="s">
        <v>33</v>
      </c>
      <c r="BD215" s="199" t="s">
        <v>10246</v>
      </c>
      <c r="BE215" s="199" t="s">
        <v>10246</v>
      </c>
      <c r="BF215" s="205" t="s">
        <v>33</v>
      </c>
      <c r="BG215" s="205" t="s">
        <v>33</v>
      </c>
      <c r="BH215" s="205" t="s">
        <v>33</v>
      </c>
      <c r="BI215" s="205" t="s">
        <v>33</v>
      </c>
      <c r="BJ215" s="205" t="s">
        <v>33</v>
      </c>
      <c r="BK215" s="199" t="s">
        <v>10246</v>
      </c>
    </row>
    <row r="216" s="192" customFormat="1" customHeight="1" spans="1:63">
      <c r="A216" s="199" t="s">
        <v>3408</v>
      </c>
      <c r="B216" s="199" t="s">
        <v>3409</v>
      </c>
      <c r="C216" s="199" t="s">
        <v>3410</v>
      </c>
      <c r="D216" s="199">
        <v>25</v>
      </c>
      <c r="E216" s="199">
        <v>9</v>
      </c>
      <c r="F216" s="199" t="s">
        <v>11451</v>
      </c>
      <c r="G216" s="199">
        <v>0</v>
      </c>
      <c r="H216" s="199" t="s">
        <v>10243</v>
      </c>
      <c r="I216" s="199">
        <v>0</v>
      </c>
      <c r="J216" s="199" t="s">
        <v>10243</v>
      </c>
      <c r="K216" s="199">
        <v>0</v>
      </c>
      <c r="L216" s="199">
        <v>0</v>
      </c>
      <c r="M216" s="199" t="s">
        <v>10243</v>
      </c>
      <c r="N216" s="199">
        <v>1</v>
      </c>
      <c r="O216" s="199">
        <v>0</v>
      </c>
      <c r="P216" s="199">
        <v>0</v>
      </c>
      <c r="Q216" s="199"/>
      <c r="R216" s="199"/>
      <c r="S216" s="199"/>
      <c r="T216" s="199"/>
      <c r="U216" s="199"/>
      <c r="V216" s="199"/>
      <c r="W216" s="199"/>
      <c r="X216" s="199"/>
      <c r="Y216" s="199"/>
      <c r="Z216" s="199"/>
      <c r="AA216" s="199"/>
      <c r="AB216" s="199"/>
      <c r="AC216" s="199"/>
      <c r="AD216" s="199" t="s">
        <v>10243</v>
      </c>
      <c r="AE216" s="199" t="s">
        <v>10243</v>
      </c>
      <c r="AF216" s="199" t="s">
        <v>10243</v>
      </c>
      <c r="AG216" s="199" t="s">
        <v>10266</v>
      </c>
      <c r="AH216" s="199" t="s">
        <v>10266</v>
      </c>
      <c r="AI216" s="199" t="s">
        <v>10433</v>
      </c>
      <c r="AJ216" s="199" t="s">
        <v>10433</v>
      </c>
      <c r="AK216" s="199" t="s">
        <v>10266</v>
      </c>
      <c r="AL216" s="199" t="s">
        <v>10266</v>
      </c>
      <c r="AM216" s="199" t="s">
        <v>10266</v>
      </c>
      <c r="AN216" s="199" t="s">
        <v>10266</v>
      </c>
      <c r="AO216" s="199" t="s">
        <v>10266</v>
      </c>
      <c r="AP216" s="199" t="s">
        <v>10246</v>
      </c>
      <c r="AQ216" s="199" t="s">
        <v>10433</v>
      </c>
      <c r="AR216" s="199" t="s">
        <v>10266</v>
      </c>
      <c r="AS216" s="199" t="s">
        <v>10266</v>
      </c>
      <c r="AT216" s="199" t="s">
        <v>10266</v>
      </c>
      <c r="AU216" s="199" t="s">
        <v>10266</v>
      </c>
      <c r="AV216" s="199" t="s">
        <v>10266</v>
      </c>
      <c r="AW216" s="199" t="s">
        <v>10246</v>
      </c>
      <c r="AX216" s="199" t="s">
        <v>10246</v>
      </c>
      <c r="AY216" s="199" t="s">
        <v>10266</v>
      </c>
      <c r="AZ216" s="199" t="s">
        <v>10266</v>
      </c>
      <c r="BA216" s="199" t="s">
        <v>10266</v>
      </c>
      <c r="BB216" s="199" t="s">
        <v>10266</v>
      </c>
      <c r="BC216" s="204" t="s">
        <v>10255</v>
      </c>
      <c r="BD216" s="199" t="s">
        <v>10246</v>
      </c>
      <c r="BE216" s="199" t="s">
        <v>10246</v>
      </c>
      <c r="BF216" s="199" t="s">
        <v>10266</v>
      </c>
      <c r="BG216" s="199" t="s">
        <v>10266</v>
      </c>
      <c r="BH216" s="199" t="s">
        <v>10266</v>
      </c>
      <c r="BI216" s="199" t="s">
        <v>10266</v>
      </c>
      <c r="BJ216" s="199" t="s">
        <v>10266</v>
      </c>
      <c r="BK216" s="199" t="s">
        <v>10246</v>
      </c>
    </row>
    <row r="217" s="192" customFormat="1" customHeight="1" spans="1:63">
      <c r="A217" s="199" t="s">
        <v>3488</v>
      </c>
      <c r="B217" s="199" t="s">
        <v>3434</v>
      </c>
      <c r="C217" s="199" t="s">
        <v>316</v>
      </c>
      <c r="D217" s="199">
        <v>21</v>
      </c>
      <c r="E217" s="199">
        <v>9</v>
      </c>
      <c r="F217" s="199" t="s">
        <v>11452</v>
      </c>
      <c r="G217" s="199">
        <v>15</v>
      </c>
      <c r="H217" s="199" t="s">
        <v>11453</v>
      </c>
      <c r="I217" s="199">
        <v>0</v>
      </c>
      <c r="J217" s="199" t="s">
        <v>10243</v>
      </c>
      <c r="K217" s="199">
        <v>0</v>
      </c>
      <c r="L217" s="199">
        <v>0</v>
      </c>
      <c r="M217" s="199" t="s">
        <v>10243</v>
      </c>
      <c r="N217" s="199">
        <v>4</v>
      </c>
      <c r="O217" s="199">
        <v>0</v>
      </c>
      <c r="P217" s="199">
        <v>0</v>
      </c>
      <c r="Q217" s="199"/>
      <c r="R217" s="199"/>
      <c r="S217" s="199">
        <v>0</v>
      </c>
      <c r="T217" s="199">
        <v>8</v>
      </c>
      <c r="U217" s="199"/>
      <c r="V217" s="199"/>
      <c r="W217" s="199"/>
      <c r="X217" s="199"/>
      <c r="Y217" s="199"/>
      <c r="Z217" s="199"/>
      <c r="AA217" s="199"/>
      <c r="AB217" s="199"/>
      <c r="AC217" s="199"/>
      <c r="AD217" s="199" t="s">
        <v>10243</v>
      </c>
      <c r="AE217" s="199" t="s">
        <v>10243</v>
      </c>
      <c r="AF217" s="199" t="s">
        <v>10243</v>
      </c>
      <c r="AG217" s="199" t="s">
        <v>10266</v>
      </c>
      <c r="AH217" s="203" t="s">
        <v>10251</v>
      </c>
      <c r="AI217" s="199" t="s">
        <v>10246</v>
      </c>
      <c r="AJ217" s="199" t="s">
        <v>10246</v>
      </c>
      <c r="AK217" s="202" t="s">
        <v>11022</v>
      </c>
      <c r="AL217" s="199" t="s">
        <v>10266</v>
      </c>
      <c r="AM217" s="199" t="s">
        <v>10266</v>
      </c>
      <c r="AN217" s="202" t="s">
        <v>11087</v>
      </c>
      <c r="AO217" s="202" t="s">
        <v>11454</v>
      </c>
      <c r="AP217" s="199" t="s">
        <v>10246</v>
      </c>
      <c r="AQ217" s="199" t="s">
        <v>10246</v>
      </c>
      <c r="AR217" s="203" t="s">
        <v>11042</v>
      </c>
      <c r="AS217" s="203" t="s">
        <v>10812</v>
      </c>
      <c r="AT217" s="203" t="s">
        <v>10812</v>
      </c>
      <c r="AU217" s="203" t="s">
        <v>10812</v>
      </c>
      <c r="AV217" s="203" t="s">
        <v>11042</v>
      </c>
      <c r="AW217" s="199" t="s">
        <v>10246</v>
      </c>
      <c r="AX217" s="199" t="s">
        <v>10246</v>
      </c>
      <c r="AY217" s="203" t="s">
        <v>11095</v>
      </c>
      <c r="AZ217" s="202" t="s">
        <v>11455</v>
      </c>
      <c r="BA217" s="203" t="s">
        <v>10325</v>
      </c>
      <c r="BB217" s="203" t="s">
        <v>10812</v>
      </c>
      <c r="BC217" s="203" t="s">
        <v>10325</v>
      </c>
      <c r="BD217" s="199" t="s">
        <v>10246</v>
      </c>
      <c r="BE217" s="199" t="s">
        <v>10246</v>
      </c>
      <c r="BF217" s="202" t="s">
        <v>11456</v>
      </c>
      <c r="BG217" s="203" t="s">
        <v>10812</v>
      </c>
      <c r="BH217" s="203" t="s">
        <v>11042</v>
      </c>
      <c r="BI217" s="203" t="s">
        <v>10812</v>
      </c>
      <c r="BJ217" s="203" t="s">
        <v>11133</v>
      </c>
      <c r="BK217" s="199" t="s">
        <v>10246</v>
      </c>
    </row>
    <row r="218" s="192" customFormat="1" customHeight="1" spans="1:63">
      <c r="A218" s="199" t="s">
        <v>3472</v>
      </c>
      <c r="B218" s="199" t="s">
        <v>3434</v>
      </c>
      <c r="C218" s="199" t="s">
        <v>316</v>
      </c>
      <c r="D218" s="199">
        <v>21</v>
      </c>
      <c r="E218" s="199">
        <v>9</v>
      </c>
      <c r="F218" s="199" t="s">
        <v>11457</v>
      </c>
      <c r="G218" s="199">
        <v>6</v>
      </c>
      <c r="H218" s="199" t="s">
        <v>11458</v>
      </c>
      <c r="I218" s="199">
        <v>0</v>
      </c>
      <c r="J218" s="199" t="s">
        <v>10243</v>
      </c>
      <c r="K218" s="199">
        <v>0</v>
      </c>
      <c r="L218" s="199">
        <v>0</v>
      </c>
      <c r="M218" s="199" t="s">
        <v>10243</v>
      </c>
      <c r="N218" s="199">
        <v>2</v>
      </c>
      <c r="O218" s="199">
        <v>0</v>
      </c>
      <c r="P218" s="199">
        <v>0</v>
      </c>
      <c r="Q218" s="199"/>
      <c r="R218" s="199"/>
      <c r="S218" s="199">
        <v>0</v>
      </c>
      <c r="T218" s="199"/>
      <c r="U218" s="199"/>
      <c r="V218" s="199"/>
      <c r="W218" s="199"/>
      <c r="X218" s="199"/>
      <c r="Y218" s="199"/>
      <c r="Z218" s="199">
        <v>8</v>
      </c>
      <c r="AA218" s="199"/>
      <c r="AB218" s="199">
        <v>2</v>
      </c>
      <c r="AC218" s="199"/>
      <c r="AD218" s="199" t="s">
        <v>10243</v>
      </c>
      <c r="AE218" s="199" t="s">
        <v>10980</v>
      </c>
      <c r="AF218" s="199" t="s">
        <v>10243</v>
      </c>
      <c r="AG218" s="199" t="s">
        <v>10266</v>
      </c>
      <c r="AH218" s="199" t="s">
        <v>10266</v>
      </c>
      <c r="AI218" s="202" t="s">
        <v>11459</v>
      </c>
      <c r="AJ218" s="199" t="s">
        <v>10246</v>
      </c>
      <c r="AK218" s="203" t="s">
        <v>10325</v>
      </c>
      <c r="AL218" s="199" t="s">
        <v>10266</v>
      </c>
      <c r="AM218" s="199" t="s">
        <v>10266</v>
      </c>
      <c r="AN218" s="199" t="s">
        <v>10266</v>
      </c>
      <c r="AO218" s="199" t="s">
        <v>10266</v>
      </c>
      <c r="AP218" s="199" t="s">
        <v>10246</v>
      </c>
      <c r="AQ218" s="199" t="s">
        <v>10246</v>
      </c>
      <c r="AR218" s="202" t="s">
        <v>11460</v>
      </c>
      <c r="AS218" s="203" t="s">
        <v>10328</v>
      </c>
      <c r="AT218" s="203" t="s">
        <v>10812</v>
      </c>
      <c r="AU218" s="199" t="s">
        <v>10266</v>
      </c>
      <c r="AV218" s="199" t="s">
        <v>10266</v>
      </c>
      <c r="AW218" s="199" t="s">
        <v>10246</v>
      </c>
      <c r="AX218" s="199" t="s">
        <v>10246</v>
      </c>
      <c r="AY218" s="199" t="s">
        <v>10266</v>
      </c>
      <c r="AZ218" s="199" t="s">
        <v>10266</v>
      </c>
      <c r="BA218" s="199" t="s">
        <v>10266</v>
      </c>
      <c r="BB218" s="203" t="s">
        <v>10282</v>
      </c>
      <c r="BC218" s="199" t="s">
        <v>10266</v>
      </c>
      <c r="BD218" s="199" t="s">
        <v>10246</v>
      </c>
      <c r="BE218" s="199" t="s">
        <v>10246</v>
      </c>
      <c r="BF218" s="203" t="s">
        <v>10251</v>
      </c>
      <c r="BG218" s="199" t="s">
        <v>10266</v>
      </c>
      <c r="BH218" s="202" t="s">
        <v>11461</v>
      </c>
      <c r="BI218" s="203" t="s">
        <v>10812</v>
      </c>
      <c r="BJ218" s="199" t="s">
        <v>10266</v>
      </c>
      <c r="BK218" s="199" t="s">
        <v>10246</v>
      </c>
    </row>
    <row r="219" s="192" customFormat="1" customHeight="1" spans="1:63">
      <c r="A219" s="199" t="s">
        <v>3450</v>
      </c>
      <c r="B219" s="199" t="s">
        <v>3434</v>
      </c>
      <c r="C219" s="199" t="s">
        <v>3451</v>
      </c>
      <c r="D219" s="199">
        <v>22</v>
      </c>
      <c r="E219" s="199">
        <v>9</v>
      </c>
      <c r="F219" s="199" t="s">
        <v>11462</v>
      </c>
      <c r="G219" s="199">
        <v>0</v>
      </c>
      <c r="H219" s="199" t="s">
        <v>10243</v>
      </c>
      <c r="I219" s="199">
        <v>0</v>
      </c>
      <c r="J219" s="199" t="s">
        <v>10243</v>
      </c>
      <c r="K219" s="199">
        <v>0</v>
      </c>
      <c r="L219" s="199">
        <v>0</v>
      </c>
      <c r="M219" s="199" t="s">
        <v>10243</v>
      </c>
      <c r="N219" s="199">
        <v>1</v>
      </c>
      <c r="O219" s="199">
        <v>0</v>
      </c>
      <c r="P219" s="199">
        <v>0</v>
      </c>
      <c r="Q219" s="199"/>
      <c r="R219" s="199"/>
      <c r="S219" s="199">
        <v>0</v>
      </c>
      <c r="T219" s="199"/>
      <c r="U219" s="199"/>
      <c r="V219" s="199"/>
      <c r="W219" s="199"/>
      <c r="X219" s="199"/>
      <c r="Y219" s="199"/>
      <c r="Z219" s="199"/>
      <c r="AA219" s="199"/>
      <c r="AB219" s="199"/>
      <c r="AC219" s="199"/>
      <c r="AD219" s="199" t="s">
        <v>10243</v>
      </c>
      <c r="AE219" s="199" t="s">
        <v>10243</v>
      </c>
      <c r="AF219" s="199" t="s">
        <v>10243</v>
      </c>
      <c r="AG219" s="199" t="s">
        <v>10266</v>
      </c>
      <c r="AH219" s="199" t="s">
        <v>10266</v>
      </c>
      <c r="AI219" s="199" t="s">
        <v>10246</v>
      </c>
      <c r="AJ219" s="199" t="s">
        <v>10246</v>
      </c>
      <c r="AK219" s="202" t="s">
        <v>11296</v>
      </c>
      <c r="AL219" s="199" t="s">
        <v>10266</v>
      </c>
      <c r="AM219" s="199" t="s">
        <v>10266</v>
      </c>
      <c r="AN219" s="202" t="s">
        <v>11463</v>
      </c>
      <c r="AO219" s="199" t="s">
        <v>10266</v>
      </c>
      <c r="AP219" s="199" t="s">
        <v>10246</v>
      </c>
      <c r="AQ219" s="199" t="s">
        <v>10246</v>
      </c>
      <c r="AR219" s="199" t="s">
        <v>10266</v>
      </c>
      <c r="AS219" s="199" t="s">
        <v>10266</v>
      </c>
      <c r="AT219" s="199" t="s">
        <v>10266</v>
      </c>
      <c r="AU219" s="199" t="s">
        <v>10266</v>
      </c>
      <c r="AV219" s="199" t="s">
        <v>10266</v>
      </c>
      <c r="AW219" s="199" t="s">
        <v>10246</v>
      </c>
      <c r="AX219" s="199" t="s">
        <v>10246</v>
      </c>
      <c r="AY219" s="199" t="s">
        <v>10266</v>
      </c>
      <c r="AZ219" s="199" t="s">
        <v>10266</v>
      </c>
      <c r="BA219" s="199" t="s">
        <v>10266</v>
      </c>
      <c r="BB219" s="199" t="s">
        <v>10266</v>
      </c>
      <c r="BC219" s="199" t="s">
        <v>10266</v>
      </c>
      <c r="BD219" s="199" t="s">
        <v>10246</v>
      </c>
      <c r="BE219" s="199" t="s">
        <v>10246</v>
      </c>
      <c r="BF219" s="199" t="s">
        <v>10266</v>
      </c>
      <c r="BG219" s="199" t="s">
        <v>10266</v>
      </c>
      <c r="BH219" s="199" t="s">
        <v>10266</v>
      </c>
      <c r="BI219" s="199" t="s">
        <v>10266</v>
      </c>
      <c r="BJ219" s="199" t="s">
        <v>10266</v>
      </c>
      <c r="BK219" s="199" t="s">
        <v>10246</v>
      </c>
    </row>
    <row r="220" s="192" customFormat="1" customHeight="1" spans="1:63">
      <c r="A220" s="199" t="s">
        <v>3433</v>
      </c>
      <c r="B220" s="199" t="s">
        <v>3434</v>
      </c>
      <c r="C220" s="199" t="s">
        <v>316</v>
      </c>
      <c r="D220" s="199">
        <v>22</v>
      </c>
      <c r="E220" s="199">
        <v>9</v>
      </c>
      <c r="F220" s="199" t="s">
        <v>11464</v>
      </c>
      <c r="G220" s="199">
        <v>0</v>
      </c>
      <c r="H220" s="199" t="s">
        <v>10243</v>
      </c>
      <c r="I220" s="199">
        <v>0</v>
      </c>
      <c r="J220" s="199" t="s">
        <v>10243</v>
      </c>
      <c r="K220" s="199">
        <v>0</v>
      </c>
      <c r="L220" s="199">
        <v>0</v>
      </c>
      <c r="M220" s="199" t="s">
        <v>10243</v>
      </c>
      <c r="N220" s="199">
        <v>0</v>
      </c>
      <c r="O220" s="199">
        <v>0</v>
      </c>
      <c r="P220" s="199">
        <v>0</v>
      </c>
      <c r="Q220" s="199"/>
      <c r="R220" s="199"/>
      <c r="S220" s="199">
        <v>0</v>
      </c>
      <c r="T220" s="199"/>
      <c r="U220" s="199"/>
      <c r="V220" s="199"/>
      <c r="W220" s="199"/>
      <c r="X220" s="199"/>
      <c r="Y220" s="199"/>
      <c r="Z220" s="199"/>
      <c r="AA220" s="199"/>
      <c r="AB220" s="199"/>
      <c r="AC220" s="199"/>
      <c r="AD220" s="199" t="s">
        <v>10243</v>
      </c>
      <c r="AE220" s="199" t="s">
        <v>10243</v>
      </c>
      <c r="AF220" s="199" t="s">
        <v>10243</v>
      </c>
      <c r="AG220" s="199" t="s">
        <v>10266</v>
      </c>
      <c r="AH220" s="199" t="s">
        <v>10266</v>
      </c>
      <c r="AI220" s="199" t="s">
        <v>10246</v>
      </c>
      <c r="AJ220" s="199" t="s">
        <v>10246</v>
      </c>
      <c r="AK220" s="199" t="s">
        <v>10266</v>
      </c>
      <c r="AL220" s="199" t="s">
        <v>10266</v>
      </c>
      <c r="AM220" s="199" t="s">
        <v>10266</v>
      </c>
      <c r="AN220" s="199" t="s">
        <v>10266</v>
      </c>
      <c r="AO220" s="199" t="s">
        <v>10266</v>
      </c>
      <c r="AP220" s="199" t="s">
        <v>10246</v>
      </c>
      <c r="AQ220" s="199" t="s">
        <v>10246</v>
      </c>
      <c r="AR220" s="199" t="s">
        <v>10266</v>
      </c>
      <c r="AS220" s="199" t="s">
        <v>10266</v>
      </c>
      <c r="AT220" s="199" t="s">
        <v>10266</v>
      </c>
      <c r="AU220" s="199" t="s">
        <v>10266</v>
      </c>
      <c r="AV220" s="199" t="s">
        <v>10266</v>
      </c>
      <c r="AW220" s="199" t="s">
        <v>10246</v>
      </c>
      <c r="AX220" s="199" t="s">
        <v>10246</v>
      </c>
      <c r="AY220" s="199" t="s">
        <v>10266</v>
      </c>
      <c r="AZ220" s="199" t="s">
        <v>10266</v>
      </c>
      <c r="BA220" s="199" t="s">
        <v>10266</v>
      </c>
      <c r="BB220" s="199" t="s">
        <v>10266</v>
      </c>
      <c r="BC220" s="202" t="s">
        <v>11465</v>
      </c>
      <c r="BD220" s="199" t="s">
        <v>10246</v>
      </c>
      <c r="BE220" s="199" t="s">
        <v>10246</v>
      </c>
      <c r="BF220" s="199" t="s">
        <v>10266</v>
      </c>
      <c r="BG220" s="202" t="s">
        <v>11466</v>
      </c>
      <c r="BH220" s="199" t="s">
        <v>10266</v>
      </c>
      <c r="BI220" s="199" t="s">
        <v>10266</v>
      </c>
      <c r="BJ220" s="199" t="s">
        <v>10266</v>
      </c>
      <c r="BK220" s="199" t="s">
        <v>10246</v>
      </c>
    </row>
    <row r="221" s="192" customFormat="1" customHeight="1" spans="1:63">
      <c r="A221" s="199" t="s">
        <v>3557</v>
      </c>
      <c r="B221" s="199" t="s">
        <v>3505</v>
      </c>
      <c r="C221" s="199" t="s">
        <v>316</v>
      </c>
      <c r="D221" s="199">
        <v>23</v>
      </c>
      <c r="E221" s="199">
        <v>9</v>
      </c>
      <c r="F221" s="199" t="s">
        <v>11467</v>
      </c>
      <c r="G221" s="199">
        <v>2</v>
      </c>
      <c r="H221" s="199" t="s">
        <v>11468</v>
      </c>
      <c r="I221" s="199">
        <v>0</v>
      </c>
      <c r="J221" s="199" t="s">
        <v>10243</v>
      </c>
      <c r="K221" s="199">
        <v>0</v>
      </c>
      <c r="L221" s="199">
        <v>0</v>
      </c>
      <c r="M221" s="199" t="s">
        <v>10243</v>
      </c>
      <c r="N221" s="199">
        <v>0</v>
      </c>
      <c r="O221" s="199">
        <v>0</v>
      </c>
      <c r="P221" s="199">
        <v>0</v>
      </c>
      <c r="Q221" s="199"/>
      <c r="R221" s="199"/>
      <c r="S221" s="199">
        <v>21.5</v>
      </c>
      <c r="T221" s="199"/>
      <c r="U221" s="199"/>
      <c r="V221" s="199"/>
      <c r="W221" s="199"/>
      <c r="X221" s="199"/>
      <c r="Y221" s="199"/>
      <c r="Z221" s="199"/>
      <c r="AA221" s="199"/>
      <c r="AB221" s="199">
        <v>7</v>
      </c>
      <c r="AC221" s="199"/>
      <c r="AD221" s="199" t="s">
        <v>10243</v>
      </c>
      <c r="AE221" s="199" t="s">
        <v>11129</v>
      </c>
      <c r="AF221" s="199" t="s">
        <v>10243</v>
      </c>
      <c r="AG221" s="199" t="s">
        <v>10266</v>
      </c>
      <c r="AH221" s="199" t="s">
        <v>10266</v>
      </c>
      <c r="AI221" s="199" t="s">
        <v>10246</v>
      </c>
      <c r="AJ221" s="199" t="s">
        <v>10246</v>
      </c>
      <c r="AK221" s="199" t="s">
        <v>10266</v>
      </c>
      <c r="AL221" s="199" t="s">
        <v>10266</v>
      </c>
      <c r="AM221" s="199" t="s">
        <v>10266</v>
      </c>
      <c r="AN221" s="199" t="s">
        <v>10266</v>
      </c>
      <c r="AO221" s="199" t="s">
        <v>10266</v>
      </c>
      <c r="AP221" s="202" t="s">
        <v>11469</v>
      </c>
      <c r="AQ221" s="199" t="s">
        <v>10246</v>
      </c>
      <c r="AR221" s="202" t="s">
        <v>11470</v>
      </c>
      <c r="AS221" s="199" t="s">
        <v>10266</v>
      </c>
      <c r="AT221" s="199" t="s">
        <v>10266</v>
      </c>
      <c r="AU221" s="199" t="s">
        <v>10266</v>
      </c>
      <c r="AV221" s="199" t="s">
        <v>10266</v>
      </c>
      <c r="AW221" s="199" t="s">
        <v>10246</v>
      </c>
      <c r="AX221" s="199" t="s">
        <v>10246</v>
      </c>
      <c r="AY221" s="199" t="s">
        <v>10266</v>
      </c>
      <c r="AZ221" s="199" t="s">
        <v>10266</v>
      </c>
      <c r="BA221" s="199" t="s">
        <v>10266</v>
      </c>
      <c r="BB221" s="202" t="s">
        <v>11471</v>
      </c>
      <c r="BC221" s="199" t="s">
        <v>10266</v>
      </c>
      <c r="BD221" s="199" t="s">
        <v>10246</v>
      </c>
      <c r="BE221" s="199" t="s">
        <v>10246</v>
      </c>
      <c r="BF221" s="199" t="s">
        <v>10266</v>
      </c>
      <c r="BG221" s="199" t="s">
        <v>10266</v>
      </c>
      <c r="BH221" s="199" t="s">
        <v>10266</v>
      </c>
      <c r="BI221" s="199" t="s">
        <v>10266</v>
      </c>
      <c r="BJ221" s="199" t="s">
        <v>10266</v>
      </c>
      <c r="BK221" s="199" t="s">
        <v>10246</v>
      </c>
    </row>
    <row r="222" s="192" customFormat="1" customHeight="1" spans="1:63">
      <c r="A222" s="199" t="s">
        <v>3535</v>
      </c>
      <c r="B222" s="199" t="s">
        <v>3505</v>
      </c>
      <c r="C222" s="199" t="s">
        <v>3451</v>
      </c>
      <c r="D222" s="199">
        <v>21</v>
      </c>
      <c r="E222" s="199">
        <v>9</v>
      </c>
      <c r="F222" s="199" t="s">
        <v>11472</v>
      </c>
      <c r="G222" s="199">
        <v>0</v>
      </c>
      <c r="H222" s="199" t="s">
        <v>10243</v>
      </c>
      <c r="I222" s="199">
        <v>0</v>
      </c>
      <c r="J222" s="199" t="s">
        <v>10243</v>
      </c>
      <c r="K222" s="199">
        <v>0</v>
      </c>
      <c r="L222" s="199">
        <v>0</v>
      </c>
      <c r="M222" s="199" t="s">
        <v>10243</v>
      </c>
      <c r="N222" s="199">
        <v>0</v>
      </c>
      <c r="O222" s="199">
        <v>0</v>
      </c>
      <c r="P222" s="199">
        <v>0</v>
      </c>
      <c r="Q222" s="199"/>
      <c r="R222" s="199"/>
      <c r="S222" s="199"/>
      <c r="T222" s="199"/>
      <c r="U222" s="199"/>
      <c r="V222" s="199"/>
      <c r="W222" s="199"/>
      <c r="X222" s="199">
        <v>12</v>
      </c>
      <c r="Y222" s="199"/>
      <c r="Z222" s="199">
        <v>1</v>
      </c>
      <c r="AA222" s="199"/>
      <c r="AB222" s="199"/>
      <c r="AC222" s="199"/>
      <c r="AD222" s="199" t="s">
        <v>10243</v>
      </c>
      <c r="AE222" s="199" t="s">
        <v>10243</v>
      </c>
      <c r="AF222" s="199" t="s">
        <v>10243</v>
      </c>
      <c r="AG222" s="202" t="s">
        <v>11473</v>
      </c>
      <c r="AH222" s="199" t="s">
        <v>10266</v>
      </c>
      <c r="AI222" s="199" t="s">
        <v>10246</v>
      </c>
      <c r="AJ222" s="199" t="s">
        <v>10246</v>
      </c>
      <c r="AK222" s="202" t="s">
        <v>11474</v>
      </c>
      <c r="AL222" s="199" t="s">
        <v>10266</v>
      </c>
      <c r="AM222" s="199" t="s">
        <v>10266</v>
      </c>
      <c r="AN222" s="199" t="s">
        <v>10266</v>
      </c>
      <c r="AO222" s="199" t="s">
        <v>10266</v>
      </c>
      <c r="AP222" s="199" t="s">
        <v>10246</v>
      </c>
      <c r="AQ222" s="199" t="s">
        <v>10246</v>
      </c>
      <c r="AR222" s="199" t="s">
        <v>10266</v>
      </c>
      <c r="AS222" s="199" t="s">
        <v>10266</v>
      </c>
      <c r="AT222" s="199" t="s">
        <v>10266</v>
      </c>
      <c r="AU222" s="199" t="s">
        <v>10266</v>
      </c>
      <c r="AV222" s="199" t="s">
        <v>10266</v>
      </c>
      <c r="AW222" s="199" t="s">
        <v>10246</v>
      </c>
      <c r="AX222" s="199" t="s">
        <v>10246</v>
      </c>
      <c r="AY222" s="199" t="s">
        <v>10266</v>
      </c>
      <c r="AZ222" s="199" t="s">
        <v>10266</v>
      </c>
      <c r="BA222" s="199" t="s">
        <v>10266</v>
      </c>
      <c r="BB222" s="199" t="s">
        <v>10266</v>
      </c>
      <c r="BC222" s="199" t="s">
        <v>10266</v>
      </c>
      <c r="BD222" s="199" t="s">
        <v>10246</v>
      </c>
      <c r="BE222" s="199" t="s">
        <v>10246</v>
      </c>
      <c r="BF222" s="199" t="s">
        <v>10266</v>
      </c>
      <c r="BG222" s="199" t="s">
        <v>10266</v>
      </c>
      <c r="BH222" s="199" t="s">
        <v>10266</v>
      </c>
      <c r="BI222" s="199" t="s">
        <v>10266</v>
      </c>
      <c r="BJ222" s="199" t="s">
        <v>10266</v>
      </c>
      <c r="BK222" s="199" t="s">
        <v>10246</v>
      </c>
    </row>
    <row r="223" s="192" customFormat="1" customHeight="1" spans="1:63">
      <c r="A223" s="199" t="s">
        <v>3521</v>
      </c>
      <c r="B223" s="199" t="s">
        <v>3505</v>
      </c>
      <c r="C223" s="199" t="s">
        <v>316</v>
      </c>
      <c r="D223" s="199">
        <v>23</v>
      </c>
      <c r="E223" s="199">
        <v>9</v>
      </c>
      <c r="F223" s="199" t="s">
        <v>11475</v>
      </c>
      <c r="G223" s="199">
        <v>1</v>
      </c>
      <c r="H223" s="199" t="s">
        <v>11255</v>
      </c>
      <c r="I223" s="199">
        <v>0</v>
      </c>
      <c r="J223" s="199" t="s">
        <v>10243</v>
      </c>
      <c r="K223" s="199">
        <v>0</v>
      </c>
      <c r="L223" s="199">
        <v>0</v>
      </c>
      <c r="M223" s="199" t="s">
        <v>10243</v>
      </c>
      <c r="N223" s="199">
        <v>0</v>
      </c>
      <c r="O223" s="199">
        <v>0</v>
      </c>
      <c r="P223" s="199">
        <v>0</v>
      </c>
      <c r="Q223" s="199"/>
      <c r="R223" s="199"/>
      <c r="S223" s="199">
        <v>9</v>
      </c>
      <c r="T223" s="199"/>
      <c r="U223" s="199"/>
      <c r="V223" s="199"/>
      <c r="W223" s="199"/>
      <c r="X223" s="199"/>
      <c r="Y223" s="199"/>
      <c r="Z223" s="199">
        <v>4</v>
      </c>
      <c r="AA223" s="199"/>
      <c r="AB223" s="199">
        <v>11</v>
      </c>
      <c r="AC223" s="199"/>
      <c r="AD223" s="199" t="s">
        <v>10243</v>
      </c>
      <c r="AE223" s="199" t="s">
        <v>11476</v>
      </c>
      <c r="AF223" s="199" t="s">
        <v>10243</v>
      </c>
      <c r="AG223" s="199" t="s">
        <v>10266</v>
      </c>
      <c r="AH223" s="199" t="s">
        <v>10266</v>
      </c>
      <c r="AI223" s="199" t="s">
        <v>10246</v>
      </c>
      <c r="AJ223" s="202" t="s">
        <v>11477</v>
      </c>
      <c r="AK223" s="199" t="s">
        <v>10266</v>
      </c>
      <c r="AL223" s="199" t="s">
        <v>10266</v>
      </c>
      <c r="AM223" s="199" t="s">
        <v>10266</v>
      </c>
      <c r="AN223" s="202" t="s">
        <v>11478</v>
      </c>
      <c r="AO223" s="199" t="s">
        <v>10266</v>
      </c>
      <c r="AP223" s="199" t="s">
        <v>10246</v>
      </c>
      <c r="AQ223" s="199" t="s">
        <v>10246</v>
      </c>
      <c r="AR223" s="199" t="s">
        <v>10266</v>
      </c>
      <c r="AS223" s="199" t="s">
        <v>10266</v>
      </c>
      <c r="AT223" s="199" t="s">
        <v>10266</v>
      </c>
      <c r="AU223" s="203" t="s">
        <v>10328</v>
      </c>
      <c r="AV223" s="199" t="s">
        <v>10266</v>
      </c>
      <c r="AW223" s="199" t="s">
        <v>10246</v>
      </c>
      <c r="AX223" s="199" t="s">
        <v>10246</v>
      </c>
      <c r="AY223" s="202" t="s">
        <v>11479</v>
      </c>
      <c r="AZ223" s="199" t="s">
        <v>10266</v>
      </c>
      <c r="BA223" s="199" t="s">
        <v>10266</v>
      </c>
      <c r="BB223" s="199" t="s">
        <v>10266</v>
      </c>
      <c r="BC223" s="199" t="s">
        <v>10266</v>
      </c>
      <c r="BD223" s="199" t="s">
        <v>10246</v>
      </c>
      <c r="BE223" s="199" t="s">
        <v>10246</v>
      </c>
      <c r="BF223" s="199" t="s">
        <v>10266</v>
      </c>
      <c r="BG223" s="199" t="s">
        <v>10266</v>
      </c>
      <c r="BH223" s="199" t="s">
        <v>10266</v>
      </c>
      <c r="BI223" s="199" t="s">
        <v>10266</v>
      </c>
      <c r="BJ223" s="199" t="s">
        <v>10266</v>
      </c>
      <c r="BK223" s="199" t="s">
        <v>10246</v>
      </c>
    </row>
    <row r="224" s="192" customFormat="1" customHeight="1" spans="1:63">
      <c r="A224" s="199" t="s">
        <v>3504</v>
      </c>
      <c r="B224" s="199" t="s">
        <v>3505</v>
      </c>
      <c r="C224" s="199" t="s">
        <v>316</v>
      </c>
      <c r="D224" s="199">
        <v>19</v>
      </c>
      <c r="E224" s="199">
        <v>9</v>
      </c>
      <c r="F224" s="199" t="s">
        <v>11480</v>
      </c>
      <c r="G224" s="199">
        <v>5</v>
      </c>
      <c r="H224" s="199" t="s">
        <v>11481</v>
      </c>
      <c r="I224" s="199">
        <v>0</v>
      </c>
      <c r="J224" s="199" t="s">
        <v>10243</v>
      </c>
      <c r="K224" s="199">
        <v>0</v>
      </c>
      <c r="L224" s="199">
        <v>0</v>
      </c>
      <c r="M224" s="199" t="s">
        <v>10243</v>
      </c>
      <c r="N224" s="199">
        <v>0</v>
      </c>
      <c r="O224" s="199">
        <v>2</v>
      </c>
      <c r="P224" s="199">
        <v>0</v>
      </c>
      <c r="Q224" s="199"/>
      <c r="R224" s="199"/>
      <c r="S224" s="199">
        <v>0</v>
      </c>
      <c r="T224" s="199"/>
      <c r="U224" s="199"/>
      <c r="V224" s="199"/>
      <c r="W224" s="199"/>
      <c r="X224" s="199">
        <v>24</v>
      </c>
      <c r="Y224" s="199"/>
      <c r="Z224" s="199">
        <v>8</v>
      </c>
      <c r="AA224" s="199"/>
      <c r="AB224" s="199"/>
      <c r="AC224" s="199"/>
      <c r="AD224" s="199" t="s">
        <v>10243</v>
      </c>
      <c r="AE224" s="199" t="s">
        <v>10243</v>
      </c>
      <c r="AF224" s="199" t="s">
        <v>10243</v>
      </c>
      <c r="AG224" s="199" t="s">
        <v>10266</v>
      </c>
      <c r="AH224" s="202" t="s">
        <v>11482</v>
      </c>
      <c r="AI224" s="199" t="s">
        <v>10246</v>
      </c>
      <c r="AJ224" s="199" t="s">
        <v>10246</v>
      </c>
      <c r="AK224" s="203" t="s">
        <v>10812</v>
      </c>
      <c r="AL224" s="199" t="s">
        <v>10266</v>
      </c>
      <c r="AM224" s="199" t="s">
        <v>10266</v>
      </c>
      <c r="AN224" s="202" t="s">
        <v>11483</v>
      </c>
      <c r="AO224" s="202" t="s">
        <v>11484</v>
      </c>
      <c r="AP224" s="199" t="s">
        <v>10246</v>
      </c>
      <c r="AQ224" s="199" t="s">
        <v>10246</v>
      </c>
      <c r="AR224" s="199" t="s">
        <v>10266</v>
      </c>
      <c r="AS224" s="199" t="s">
        <v>10266</v>
      </c>
      <c r="AT224" s="199" t="s">
        <v>10266</v>
      </c>
      <c r="AU224" s="202" t="s">
        <v>11485</v>
      </c>
      <c r="AV224" s="202" t="s">
        <v>11486</v>
      </c>
      <c r="AW224" s="199" t="s">
        <v>10246</v>
      </c>
      <c r="AX224" s="199" t="s">
        <v>10246</v>
      </c>
      <c r="AY224" s="202" t="s">
        <v>11487</v>
      </c>
      <c r="AZ224" s="199" t="s">
        <v>10266</v>
      </c>
      <c r="BA224" s="202" t="s">
        <v>11416</v>
      </c>
      <c r="BB224" s="202" t="s">
        <v>11488</v>
      </c>
      <c r="BC224" s="199" t="s">
        <v>10266</v>
      </c>
      <c r="BD224" s="199" t="s">
        <v>10246</v>
      </c>
      <c r="BE224" s="199" t="s">
        <v>10246</v>
      </c>
      <c r="BF224" s="202" t="s">
        <v>11489</v>
      </c>
      <c r="BG224" s="202" t="s">
        <v>11490</v>
      </c>
      <c r="BH224" s="199" t="s">
        <v>10266</v>
      </c>
      <c r="BI224" s="203" t="s">
        <v>10402</v>
      </c>
      <c r="BJ224" s="202" t="s">
        <v>10814</v>
      </c>
      <c r="BK224" s="199" t="s">
        <v>10246</v>
      </c>
    </row>
    <row r="225" s="192" customFormat="1" customHeight="1" spans="1:63">
      <c r="A225" s="199" t="s">
        <v>3626</v>
      </c>
      <c r="B225" s="199" t="s">
        <v>3573</v>
      </c>
      <c r="C225" s="199" t="s">
        <v>316</v>
      </c>
      <c r="D225" s="199">
        <v>23</v>
      </c>
      <c r="E225" s="199">
        <v>9</v>
      </c>
      <c r="F225" s="199" t="s">
        <v>11491</v>
      </c>
      <c r="G225" s="199">
        <v>10</v>
      </c>
      <c r="H225" s="199" t="s">
        <v>11492</v>
      </c>
      <c r="I225" s="199">
        <v>0</v>
      </c>
      <c r="J225" s="199" t="s">
        <v>10243</v>
      </c>
      <c r="K225" s="199">
        <v>0</v>
      </c>
      <c r="L225" s="199">
        <v>0</v>
      </c>
      <c r="M225" s="199" t="s">
        <v>10243</v>
      </c>
      <c r="N225" s="199">
        <v>0</v>
      </c>
      <c r="O225" s="199">
        <v>0</v>
      </c>
      <c r="P225" s="199">
        <v>0</v>
      </c>
      <c r="Q225" s="199"/>
      <c r="R225" s="199"/>
      <c r="S225" s="199"/>
      <c r="T225" s="199"/>
      <c r="U225" s="199"/>
      <c r="V225" s="199"/>
      <c r="W225" s="199"/>
      <c r="X225" s="199"/>
      <c r="Y225" s="199"/>
      <c r="Z225" s="199"/>
      <c r="AA225" s="199"/>
      <c r="AB225" s="199">
        <v>8</v>
      </c>
      <c r="AC225" s="199"/>
      <c r="AD225" s="199" t="s">
        <v>10243</v>
      </c>
      <c r="AE225" s="199" t="s">
        <v>10990</v>
      </c>
      <c r="AF225" s="199" t="s">
        <v>10243</v>
      </c>
      <c r="AG225" s="199" t="s">
        <v>10266</v>
      </c>
      <c r="AH225" s="203" t="s">
        <v>10812</v>
      </c>
      <c r="AI225" s="199" t="s">
        <v>10246</v>
      </c>
      <c r="AJ225" s="199" t="s">
        <v>10246</v>
      </c>
      <c r="AK225" s="199" t="s">
        <v>10266</v>
      </c>
      <c r="AL225" s="199" t="s">
        <v>10266</v>
      </c>
      <c r="AM225" s="199" t="s">
        <v>10266</v>
      </c>
      <c r="AN225" s="199" t="s">
        <v>10266</v>
      </c>
      <c r="AO225" s="203" t="s">
        <v>10812</v>
      </c>
      <c r="AP225" s="199" t="s">
        <v>10246</v>
      </c>
      <c r="AQ225" s="202" t="s">
        <v>11493</v>
      </c>
      <c r="AR225" s="199" t="s">
        <v>10266</v>
      </c>
      <c r="AS225" s="203" t="s">
        <v>10328</v>
      </c>
      <c r="AT225" s="203" t="s">
        <v>10282</v>
      </c>
      <c r="AU225" s="199" t="s">
        <v>10266</v>
      </c>
      <c r="AV225" s="199" t="s">
        <v>10266</v>
      </c>
      <c r="AW225" s="199" t="s">
        <v>10246</v>
      </c>
      <c r="AX225" s="199" t="s">
        <v>10246</v>
      </c>
      <c r="AY225" s="203" t="s">
        <v>11042</v>
      </c>
      <c r="AZ225" s="199" t="s">
        <v>10266</v>
      </c>
      <c r="BA225" s="199" t="s">
        <v>10266</v>
      </c>
      <c r="BB225" s="203" t="s">
        <v>10282</v>
      </c>
      <c r="BC225" s="203" t="s">
        <v>10328</v>
      </c>
      <c r="BD225" s="199" t="s">
        <v>10246</v>
      </c>
      <c r="BE225" s="199" t="s">
        <v>10246</v>
      </c>
      <c r="BF225" s="203" t="s">
        <v>10812</v>
      </c>
      <c r="BG225" s="199" t="s">
        <v>10266</v>
      </c>
      <c r="BH225" s="199" t="s">
        <v>10266</v>
      </c>
      <c r="BI225" s="203" t="s">
        <v>11042</v>
      </c>
      <c r="BJ225" s="203" t="s">
        <v>10376</v>
      </c>
      <c r="BK225" s="199" t="s">
        <v>10246</v>
      </c>
    </row>
    <row r="226" s="192" customFormat="1" customHeight="1" spans="1:63">
      <c r="A226" s="199" t="s">
        <v>3613</v>
      </c>
      <c r="B226" s="199" t="s">
        <v>3573</v>
      </c>
      <c r="C226" s="199" t="s">
        <v>316</v>
      </c>
      <c r="D226" s="199">
        <v>22</v>
      </c>
      <c r="E226" s="199">
        <v>9</v>
      </c>
      <c r="F226" s="199" t="s">
        <v>11494</v>
      </c>
      <c r="G226" s="199">
        <v>0</v>
      </c>
      <c r="H226" s="199" t="s">
        <v>10243</v>
      </c>
      <c r="I226" s="199">
        <v>0</v>
      </c>
      <c r="J226" s="199" t="s">
        <v>10243</v>
      </c>
      <c r="K226" s="199">
        <v>0</v>
      </c>
      <c r="L226" s="199">
        <v>0</v>
      </c>
      <c r="M226" s="199" t="s">
        <v>10243</v>
      </c>
      <c r="N226" s="199">
        <v>0</v>
      </c>
      <c r="O226" s="199">
        <v>0</v>
      </c>
      <c r="P226" s="199">
        <v>0</v>
      </c>
      <c r="Q226" s="199"/>
      <c r="R226" s="199"/>
      <c r="S226" s="199">
        <v>20</v>
      </c>
      <c r="T226" s="199"/>
      <c r="U226" s="199"/>
      <c r="V226" s="199"/>
      <c r="W226" s="199"/>
      <c r="X226" s="199"/>
      <c r="Y226" s="199"/>
      <c r="Z226" s="199">
        <v>3</v>
      </c>
      <c r="AA226" s="199"/>
      <c r="AB226" s="199">
        <v>10</v>
      </c>
      <c r="AC226" s="199"/>
      <c r="AD226" s="199" t="s">
        <v>10243</v>
      </c>
      <c r="AE226" s="199" t="s">
        <v>11495</v>
      </c>
      <c r="AF226" s="199" t="s">
        <v>10243</v>
      </c>
      <c r="AG226" s="199" t="s">
        <v>10266</v>
      </c>
      <c r="AH226" s="199" t="s">
        <v>10266</v>
      </c>
      <c r="AI226" s="199" t="s">
        <v>10246</v>
      </c>
      <c r="AJ226" s="199" t="s">
        <v>10246</v>
      </c>
      <c r="AK226" s="199" t="s">
        <v>10266</v>
      </c>
      <c r="AL226" s="199" t="s">
        <v>10266</v>
      </c>
      <c r="AM226" s="199" t="s">
        <v>10266</v>
      </c>
      <c r="AN226" s="199" t="s">
        <v>10266</v>
      </c>
      <c r="AO226" s="199" t="s">
        <v>10266</v>
      </c>
      <c r="AP226" s="199" t="s">
        <v>10246</v>
      </c>
      <c r="AQ226" s="199" t="s">
        <v>10246</v>
      </c>
      <c r="AR226" s="199" t="s">
        <v>10266</v>
      </c>
      <c r="AS226" s="202" t="s">
        <v>11496</v>
      </c>
      <c r="AT226" s="199" t="s">
        <v>10266</v>
      </c>
      <c r="AU226" s="199" t="s">
        <v>10266</v>
      </c>
      <c r="AV226" s="199" t="s">
        <v>10266</v>
      </c>
      <c r="AW226" s="199" t="s">
        <v>10246</v>
      </c>
      <c r="AX226" s="199" t="s">
        <v>10246</v>
      </c>
      <c r="AY226" s="202" t="s">
        <v>11497</v>
      </c>
      <c r="AZ226" s="199" t="s">
        <v>10266</v>
      </c>
      <c r="BA226" s="199" t="s">
        <v>10266</v>
      </c>
      <c r="BB226" s="199" t="s">
        <v>10266</v>
      </c>
      <c r="BC226" s="199" t="s">
        <v>10266</v>
      </c>
      <c r="BD226" s="199" t="s">
        <v>10246</v>
      </c>
      <c r="BE226" s="202" t="s">
        <v>11498</v>
      </c>
      <c r="BF226" s="202" t="s">
        <v>11499</v>
      </c>
      <c r="BG226" s="199" t="s">
        <v>10266</v>
      </c>
      <c r="BH226" s="199" t="s">
        <v>10266</v>
      </c>
      <c r="BI226" s="199" t="s">
        <v>10266</v>
      </c>
      <c r="BJ226" s="199" t="s">
        <v>10266</v>
      </c>
      <c r="BK226" s="199" t="s">
        <v>10246</v>
      </c>
    </row>
    <row r="227" s="192" customFormat="1" customHeight="1" spans="1:63">
      <c r="A227" s="199" t="s">
        <v>3603</v>
      </c>
      <c r="B227" s="199" t="s">
        <v>3573</v>
      </c>
      <c r="C227" s="199" t="s">
        <v>316</v>
      </c>
      <c r="D227" s="199">
        <v>20</v>
      </c>
      <c r="E227" s="199">
        <v>9</v>
      </c>
      <c r="F227" s="199" t="s">
        <v>11500</v>
      </c>
      <c r="G227" s="199">
        <v>0</v>
      </c>
      <c r="H227" s="199" t="s">
        <v>10243</v>
      </c>
      <c r="I227" s="199">
        <v>0</v>
      </c>
      <c r="J227" s="199" t="s">
        <v>10243</v>
      </c>
      <c r="K227" s="199">
        <v>0</v>
      </c>
      <c r="L227" s="199">
        <v>0</v>
      </c>
      <c r="M227" s="199" t="s">
        <v>10243</v>
      </c>
      <c r="N227" s="199">
        <v>5</v>
      </c>
      <c r="O227" s="199">
        <v>1</v>
      </c>
      <c r="P227" s="199">
        <v>0</v>
      </c>
      <c r="Q227" s="199"/>
      <c r="R227" s="199"/>
      <c r="S227" s="199">
        <v>0</v>
      </c>
      <c r="T227" s="199">
        <v>16</v>
      </c>
      <c r="U227" s="199"/>
      <c r="V227" s="199"/>
      <c r="W227" s="199"/>
      <c r="X227" s="199"/>
      <c r="Y227" s="199"/>
      <c r="Z227" s="199"/>
      <c r="AA227" s="199"/>
      <c r="AB227" s="199"/>
      <c r="AC227" s="199"/>
      <c r="AD227" s="199" t="s">
        <v>10243</v>
      </c>
      <c r="AE227" s="199" t="s">
        <v>10243</v>
      </c>
      <c r="AF227" s="199" t="s">
        <v>10243</v>
      </c>
      <c r="AG227" s="202" t="s">
        <v>11501</v>
      </c>
      <c r="AH227" s="199" t="s">
        <v>10266</v>
      </c>
      <c r="AI227" s="199" t="s">
        <v>10246</v>
      </c>
      <c r="AJ227" s="199" t="s">
        <v>10246</v>
      </c>
      <c r="AK227" s="202" t="s">
        <v>11022</v>
      </c>
      <c r="AL227" s="199" t="s">
        <v>10266</v>
      </c>
      <c r="AM227" s="199" t="s">
        <v>10266</v>
      </c>
      <c r="AN227" s="199" t="s">
        <v>10266</v>
      </c>
      <c r="AO227" s="199" t="s">
        <v>10266</v>
      </c>
      <c r="AP227" s="199" t="s">
        <v>10246</v>
      </c>
      <c r="AQ227" s="199" t="s">
        <v>10246</v>
      </c>
      <c r="AR227" s="202" t="s">
        <v>11260</v>
      </c>
      <c r="AS227" s="199" t="s">
        <v>10266</v>
      </c>
      <c r="AT227" s="199" t="s">
        <v>10266</v>
      </c>
      <c r="AU227" s="202" t="s">
        <v>11024</v>
      </c>
      <c r="AV227" s="199" t="s">
        <v>10266</v>
      </c>
      <c r="AW227" s="199" t="s">
        <v>10246</v>
      </c>
      <c r="AX227" s="199" t="s">
        <v>10246</v>
      </c>
      <c r="AY227" s="199" t="s">
        <v>10266</v>
      </c>
      <c r="AZ227" s="199" t="s">
        <v>10266</v>
      </c>
      <c r="BA227" s="199" t="s">
        <v>10266</v>
      </c>
      <c r="BB227" s="199" t="s">
        <v>10266</v>
      </c>
      <c r="BC227" s="199" t="s">
        <v>10266</v>
      </c>
      <c r="BD227" s="199" t="s">
        <v>10246</v>
      </c>
      <c r="BE227" s="199" t="s">
        <v>10246</v>
      </c>
      <c r="BF227" s="202" t="s">
        <v>11025</v>
      </c>
      <c r="BG227" s="202" t="s">
        <v>11502</v>
      </c>
      <c r="BH227" s="199" t="s">
        <v>10266</v>
      </c>
      <c r="BI227" s="199" t="s">
        <v>10266</v>
      </c>
      <c r="BJ227" s="199" t="s">
        <v>10266</v>
      </c>
      <c r="BK227" s="199" t="s">
        <v>10246</v>
      </c>
    </row>
    <row r="228" s="192" customFormat="1" customHeight="1" spans="1:63">
      <c r="A228" s="199" t="s">
        <v>3583</v>
      </c>
      <c r="B228" s="199" t="s">
        <v>3573</v>
      </c>
      <c r="C228" s="199" t="s">
        <v>3584</v>
      </c>
      <c r="D228" s="199">
        <v>21</v>
      </c>
      <c r="E228" s="199">
        <v>9</v>
      </c>
      <c r="F228" s="199" t="s">
        <v>11503</v>
      </c>
      <c r="G228" s="199">
        <v>0</v>
      </c>
      <c r="H228" s="199" t="s">
        <v>10243</v>
      </c>
      <c r="I228" s="199">
        <v>0</v>
      </c>
      <c r="J228" s="199" t="s">
        <v>10243</v>
      </c>
      <c r="K228" s="199">
        <v>0</v>
      </c>
      <c r="L228" s="199">
        <v>0</v>
      </c>
      <c r="M228" s="199" t="s">
        <v>10243</v>
      </c>
      <c r="N228" s="199">
        <v>1</v>
      </c>
      <c r="O228" s="199">
        <v>0</v>
      </c>
      <c r="P228" s="199">
        <v>1</v>
      </c>
      <c r="Q228" s="199"/>
      <c r="R228" s="199"/>
      <c r="S228" s="199">
        <v>9.8</v>
      </c>
      <c r="T228" s="199">
        <v>8</v>
      </c>
      <c r="U228" s="199"/>
      <c r="V228" s="199"/>
      <c r="W228" s="199"/>
      <c r="X228" s="199"/>
      <c r="Y228" s="199"/>
      <c r="Z228" s="199"/>
      <c r="AA228" s="199"/>
      <c r="AB228" s="199"/>
      <c r="AC228" s="199"/>
      <c r="AD228" s="199" t="s">
        <v>10243</v>
      </c>
      <c r="AE228" s="199" t="s">
        <v>10243</v>
      </c>
      <c r="AF228" s="199" t="s">
        <v>10243</v>
      </c>
      <c r="AG228" s="199" t="s">
        <v>10266</v>
      </c>
      <c r="AH228" s="199" t="s">
        <v>10266</v>
      </c>
      <c r="AI228" s="199" t="s">
        <v>10246</v>
      </c>
      <c r="AJ228" s="199" t="s">
        <v>10246</v>
      </c>
      <c r="AK228" s="202" t="s">
        <v>11504</v>
      </c>
      <c r="AL228" s="199" t="s">
        <v>10266</v>
      </c>
      <c r="AM228" s="199" t="s">
        <v>10266</v>
      </c>
      <c r="AN228" s="199" t="s">
        <v>10266</v>
      </c>
      <c r="AO228" s="199" t="s">
        <v>10266</v>
      </c>
      <c r="AP228" s="199" t="s">
        <v>10246</v>
      </c>
      <c r="AQ228" s="199" t="s">
        <v>10246</v>
      </c>
      <c r="AR228" s="199" t="s">
        <v>10266</v>
      </c>
      <c r="AS228" s="199" t="s">
        <v>10266</v>
      </c>
      <c r="AT228" s="199" t="s">
        <v>10266</v>
      </c>
      <c r="AU228" s="199" t="s">
        <v>10266</v>
      </c>
      <c r="AV228" s="199" t="s">
        <v>10266</v>
      </c>
      <c r="AW228" s="199" t="s">
        <v>10246</v>
      </c>
      <c r="AX228" s="199" t="s">
        <v>10246</v>
      </c>
      <c r="AY228" s="199" t="s">
        <v>10266</v>
      </c>
      <c r="AZ228" s="199" t="s">
        <v>10266</v>
      </c>
      <c r="BA228" s="199" t="s">
        <v>10266</v>
      </c>
      <c r="BB228" s="199" t="s">
        <v>10266</v>
      </c>
      <c r="BC228" s="202" t="s">
        <v>11505</v>
      </c>
      <c r="BD228" s="199" t="s">
        <v>10246</v>
      </c>
      <c r="BE228" s="199" t="s">
        <v>10246</v>
      </c>
      <c r="BF228" s="199" t="s">
        <v>10266</v>
      </c>
      <c r="BG228" s="199" t="s">
        <v>10266</v>
      </c>
      <c r="BH228" s="199" t="s">
        <v>10266</v>
      </c>
      <c r="BI228" s="199" t="s">
        <v>10266</v>
      </c>
      <c r="BJ228" s="199" t="s">
        <v>10266</v>
      </c>
      <c r="BK228" s="199" t="s">
        <v>10246</v>
      </c>
    </row>
    <row r="229" s="192" customFormat="1" customHeight="1" spans="1:63">
      <c r="A229" s="199" t="s">
        <v>11506</v>
      </c>
      <c r="B229" s="199" t="s">
        <v>3573</v>
      </c>
      <c r="C229" s="199" t="s">
        <v>316</v>
      </c>
      <c r="D229" s="199">
        <v>1</v>
      </c>
      <c r="E229" s="199">
        <v>0</v>
      </c>
      <c r="F229" s="199" t="s">
        <v>10243</v>
      </c>
      <c r="G229" s="199">
        <v>1</v>
      </c>
      <c r="H229" s="199" t="s">
        <v>11507</v>
      </c>
      <c r="I229" s="199">
        <v>0</v>
      </c>
      <c r="J229" s="199" t="s">
        <v>10243</v>
      </c>
      <c r="K229" s="199">
        <v>0</v>
      </c>
      <c r="L229" s="199">
        <v>0</v>
      </c>
      <c r="M229" s="199" t="s">
        <v>10243</v>
      </c>
      <c r="N229" s="199">
        <v>0</v>
      </c>
      <c r="O229" s="199">
        <v>1</v>
      </c>
      <c r="P229" s="199">
        <v>0</v>
      </c>
      <c r="Q229" s="199"/>
      <c r="R229" s="199"/>
      <c r="S229" s="199"/>
      <c r="T229" s="199"/>
      <c r="U229" s="199"/>
      <c r="V229" s="199"/>
      <c r="W229" s="199"/>
      <c r="X229" s="199"/>
      <c r="Y229" s="199"/>
      <c r="Z229" s="199"/>
      <c r="AA229" s="199"/>
      <c r="AB229" s="199"/>
      <c r="AC229" s="199"/>
      <c r="AD229" s="199" t="s">
        <v>10243</v>
      </c>
      <c r="AE229" s="199" t="s">
        <v>10243</v>
      </c>
      <c r="AF229" s="199" t="s">
        <v>10243</v>
      </c>
      <c r="AG229" s="199"/>
      <c r="AH229" s="199"/>
      <c r="AI229" s="199"/>
      <c r="AJ229" s="199"/>
      <c r="AK229" s="199"/>
      <c r="AL229" s="199"/>
      <c r="AM229" s="199"/>
      <c r="AN229" s="199"/>
      <c r="AO229" s="199"/>
      <c r="AP229" s="199"/>
      <c r="AQ229" s="199"/>
      <c r="AR229" s="199"/>
      <c r="AS229" s="199"/>
      <c r="AT229" s="199"/>
      <c r="AU229" s="199"/>
      <c r="AV229" s="199"/>
      <c r="AW229" s="199"/>
      <c r="AX229" s="199"/>
      <c r="AY229" s="199" t="s">
        <v>11011</v>
      </c>
      <c r="AZ229" s="199"/>
      <c r="BA229" s="199"/>
      <c r="BB229" s="199"/>
      <c r="BC229" s="199"/>
      <c r="BD229" s="199"/>
      <c r="BE229" s="199"/>
      <c r="BF229" s="199"/>
      <c r="BG229" s="199"/>
      <c r="BH229" s="199"/>
      <c r="BI229" s="199"/>
      <c r="BJ229" s="199"/>
      <c r="BK229" s="199"/>
    </row>
    <row r="230" s="192" customFormat="1" customHeight="1" spans="1:63">
      <c r="A230" s="199" t="s">
        <v>3572</v>
      </c>
      <c r="B230" s="199" t="s">
        <v>3573</v>
      </c>
      <c r="C230" s="199" t="s">
        <v>316</v>
      </c>
      <c r="D230" s="199">
        <v>10</v>
      </c>
      <c r="E230" s="199">
        <v>3</v>
      </c>
      <c r="F230" s="199" t="s">
        <v>11508</v>
      </c>
      <c r="G230" s="199">
        <v>1</v>
      </c>
      <c r="H230" s="199" t="s">
        <v>11509</v>
      </c>
      <c r="I230" s="199">
        <v>0</v>
      </c>
      <c r="J230" s="199" t="s">
        <v>10243</v>
      </c>
      <c r="K230" s="199">
        <v>0</v>
      </c>
      <c r="L230" s="199">
        <v>0</v>
      </c>
      <c r="M230" s="199" t="s">
        <v>10243</v>
      </c>
      <c r="N230" s="199">
        <v>0</v>
      </c>
      <c r="O230" s="199">
        <v>0</v>
      </c>
      <c r="P230" s="199">
        <v>0</v>
      </c>
      <c r="Q230" s="199"/>
      <c r="R230" s="199"/>
      <c r="S230" s="199">
        <v>13.1</v>
      </c>
      <c r="T230" s="199"/>
      <c r="U230" s="199"/>
      <c r="V230" s="199"/>
      <c r="W230" s="199"/>
      <c r="X230" s="199"/>
      <c r="Y230" s="199"/>
      <c r="Z230" s="199"/>
      <c r="AA230" s="199"/>
      <c r="AB230" s="199"/>
      <c r="AC230" s="199"/>
      <c r="AD230" s="199" t="s">
        <v>10243</v>
      </c>
      <c r="AE230" s="199" t="s">
        <v>10243</v>
      </c>
      <c r="AF230" s="199" t="s">
        <v>10243</v>
      </c>
      <c r="AG230" s="199"/>
      <c r="AH230" s="199"/>
      <c r="AI230" s="199"/>
      <c r="AJ230" s="199"/>
      <c r="AK230" s="199"/>
      <c r="AL230" s="199"/>
      <c r="AM230" s="199"/>
      <c r="AN230" s="199"/>
      <c r="AO230" s="199"/>
      <c r="AP230" s="199"/>
      <c r="AQ230" s="199"/>
      <c r="AR230" s="199"/>
      <c r="AS230" s="199"/>
      <c r="AT230" s="199"/>
      <c r="AU230" s="199"/>
      <c r="AV230" s="199"/>
      <c r="AW230" s="199"/>
      <c r="AX230" s="199"/>
      <c r="AY230" s="203" t="s">
        <v>11510</v>
      </c>
      <c r="AZ230" s="199" t="s">
        <v>10266</v>
      </c>
      <c r="BA230" s="202" t="s">
        <v>11511</v>
      </c>
      <c r="BB230" s="199" t="s">
        <v>10266</v>
      </c>
      <c r="BC230" s="199" t="s">
        <v>10266</v>
      </c>
      <c r="BD230" s="199" t="s">
        <v>10246</v>
      </c>
      <c r="BE230" s="199" t="s">
        <v>10246</v>
      </c>
      <c r="BF230" s="199" t="s">
        <v>10266</v>
      </c>
      <c r="BG230" s="199" t="s">
        <v>10266</v>
      </c>
      <c r="BH230" s="199" t="s">
        <v>10266</v>
      </c>
      <c r="BI230" s="199" t="s">
        <v>10266</v>
      </c>
      <c r="BJ230" s="199" t="s">
        <v>10266</v>
      </c>
      <c r="BK230" s="199" t="s">
        <v>10246</v>
      </c>
    </row>
    <row r="231" s="192" customFormat="1" customHeight="1" spans="1:63">
      <c r="A231" s="199" t="s">
        <v>3678</v>
      </c>
      <c r="B231" s="199" t="s">
        <v>3646</v>
      </c>
      <c r="C231" s="199" t="s">
        <v>3451</v>
      </c>
      <c r="D231" s="199">
        <v>0</v>
      </c>
      <c r="E231" s="199">
        <v>9</v>
      </c>
      <c r="F231" s="199" t="s">
        <v>10243</v>
      </c>
      <c r="G231" s="199">
        <v>0</v>
      </c>
      <c r="H231" s="199" t="s">
        <v>10243</v>
      </c>
      <c r="I231" s="199">
        <v>0</v>
      </c>
      <c r="J231" s="199" t="s">
        <v>10243</v>
      </c>
      <c r="K231" s="199">
        <v>0</v>
      </c>
      <c r="L231" s="199">
        <v>0</v>
      </c>
      <c r="M231" s="199" t="s">
        <v>10243</v>
      </c>
      <c r="N231" s="199">
        <v>0</v>
      </c>
      <c r="O231" s="199">
        <v>0</v>
      </c>
      <c r="P231" s="199">
        <v>0</v>
      </c>
      <c r="Q231" s="199"/>
      <c r="R231" s="199"/>
      <c r="S231" s="199"/>
      <c r="T231" s="199"/>
      <c r="U231" s="199">
        <v>176</v>
      </c>
      <c r="V231" s="199"/>
      <c r="W231" s="199"/>
      <c r="X231" s="199"/>
      <c r="Y231" s="199"/>
      <c r="Z231" s="199"/>
      <c r="AA231" s="199"/>
      <c r="AB231" s="199"/>
      <c r="AC231" s="199"/>
      <c r="AD231" s="199" t="s">
        <v>10243</v>
      </c>
      <c r="AE231" s="199" t="s">
        <v>10243</v>
      </c>
      <c r="AF231" s="199" t="s">
        <v>10243</v>
      </c>
      <c r="AG231" s="202" t="s">
        <v>11512</v>
      </c>
      <c r="AH231" s="202" t="s">
        <v>11512</v>
      </c>
      <c r="AI231" s="202" t="s">
        <v>11513</v>
      </c>
      <c r="AJ231" s="202" t="s">
        <v>11513</v>
      </c>
      <c r="AK231" s="202" t="s">
        <v>11512</v>
      </c>
      <c r="AL231" s="202" t="s">
        <v>11512</v>
      </c>
      <c r="AM231" s="202" t="s">
        <v>11512</v>
      </c>
      <c r="AN231" s="202" t="s">
        <v>11512</v>
      </c>
      <c r="AO231" s="202" t="s">
        <v>11512</v>
      </c>
      <c r="AP231" s="202" t="s">
        <v>11513</v>
      </c>
      <c r="AQ231" s="202" t="s">
        <v>11513</v>
      </c>
      <c r="AR231" s="202" t="s">
        <v>11512</v>
      </c>
      <c r="AS231" s="202" t="s">
        <v>11512</v>
      </c>
      <c r="AT231" s="202" t="s">
        <v>11512</v>
      </c>
      <c r="AU231" s="202" t="s">
        <v>11512</v>
      </c>
      <c r="AV231" s="202" t="s">
        <v>11512</v>
      </c>
      <c r="AW231" s="202" t="s">
        <v>11513</v>
      </c>
      <c r="AX231" s="202" t="s">
        <v>11513</v>
      </c>
      <c r="AY231" s="202" t="s">
        <v>11512</v>
      </c>
      <c r="AZ231" s="202" t="s">
        <v>11512</v>
      </c>
      <c r="BA231" s="202" t="s">
        <v>11512</v>
      </c>
      <c r="BB231" s="202" t="s">
        <v>11512</v>
      </c>
      <c r="BC231" s="202" t="s">
        <v>11512</v>
      </c>
      <c r="BD231" s="202" t="s">
        <v>11513</v>
      </c>
      <c r="BE231" s="202" t="s">
        <v>11513</v>
      </c>
      <c r="BF231" s="202" t="s">
        <v>11512</v>
      </c>
      <c r="BG231" s="202" t="s">
        <v>11512</v>
      </c>
      <c r="BH231" s="202" t="s">
        <v>11512</v>
      </c>
      <c r="BI231" s="202" t="s">
        <v>11512</v>
      </c>
      <c r="BJ231" s="202" t="s">
        <v>11512</v>
      </c>
      <c r="BK231" s="202" t="s">
        <v>11513</v>
      </c>
    </row>
    <row r="232" s="192" customFormat="1" customHeight="1" spans="1:63">
      <c r="A232" s="199" t="s">
        <v>3660</v>
      </c>
      <c r="B232" s="199" t="s">
        <v>3646</v>
      </c>
      <c r="C232" s="199" t="s">
        <v>316</v>
      </c>
      <c r="D232" s="199">
        <v>23</v>
      </c>
      <c r="E232" s="199">
        <v>9</v>
      </c>
      <c r="F232" s="199" t="s">
        <v>11514</v>
      </c>
      <c r="G232" s="199">
        <v>3</v>
      </c>
      <c r="H232" s="199" t="s">
        <v>11515</v>
      </c>
      <c r="I232" s="199">
        <v>0</v>
      </c>
      <c r="J232" s="199" t="s">
        <v>10243</v>
      </c>
      <c r="K232" s="199">
        <v>0</v>
      </c>
      <c r="L232" s="199">
        <v>0</v>
      </c>
      <c r="M232" s="199" t="s">
        <v>10243</v>
      </c>
      <c r="N232" s="199">
        <v>0</v>
      </c>
      <c r="O232" s="199">
        <v>0</v>
      </c>
      <c r="P232" s="199">
        <v>0</v>
      </c>
      <c r="Q232" s="199"/>
      <c r="R232" s="199"/>
      <c r="S232" s="199"/>
      <c r="T232" s="199"/>
      <c r="U232" s="199"/>
      <c r="V232" s="199"/>
      <c r="W232" s="199"/>
      <c r="X232" s="199"/>
      <c r="Y232" s="199"/>
      <c r="Z232" s="199"/>
      <c r="AA232" s="199"/>
      <c r="AB232" s="199">
        <v>8.4</v>
      </c>
      <c r="AC232" s="199"/>
      <c r="AD232" s="199" t="s">
        <v>10243</v>
      </c>
      <c r="AE232" s="199" t="s">
        <v>10990</v>
      </c>
      <c r="AF232" s="199" t="s">
        <v>10243</v>
      </c>
      <c r="AG232" s="199" t="s">
        <v>10266</v>
      </c>
      <c r="AH232" s="199" t="s">
        <v>10266</v>
      </c>
      <c r="AI232" s="199" t="s">
        <v>10246</v>
      </c>
      <c r="AJ232" s="199" t="s">
        <v>10246</v>
      </c>
      <c r="AK232" s="203" t="s">
        <v>11042</v>
      </c>
      <c r="AL232" s="199" t="s">
        <v>10266</v>
      </c>
      <c r="AM232" s="203" t="s">
        <v>10328</v>
      </c>
      <c r="AN232" s="199" t="s">
        <v>10266</v>
      </c>
      <c r="AO232" s="199" t="s">
        <v>10266</v>
      </c>
      <c r="AP232" s="199" t="s">
        <v>10246</v>
      </c>
      <c r="AQ232" s="202" t="s">
        <v>11516</v>
      </c>
      <c r="AR232" s="199" t="s">
        <v>10266</v>
      </c>
      <c r="AS232" s="199" t="s">
        <v>10266</v>
      </c>
      <c r="AT232" s="199" t="s">
        <v>10266</v>
      </c>
      <c r="AU232" s="199" t="s">
        <v>10266</v>
      </c>
      <c r="AV232" s="199" t="s">
        <v>10266</v>
      </c>
      <c r="AW232" s="199" t="s">
        <v>10246</v>
      </c>
      <c r="AX232" s="199" t="s">
        <v>10246</v>
      </c>
      <c r="AY232" s="199" t="s">
        <v>10266</v>
      </c>
      <c r="AZ232" s="199" t="s">
        <v>10266</v>
      </c>
      <c r="BA232" s="199" t="s">
        <v>10266</v>
      </c>
      <c r="BB232" s="199" t="s">
        <v>10266</v>
      </c>
      <c r="BC232" s="199" t="s">
        <v>10266</v>
      </c>
      <c r="BD232" s="199" t="s">
        <v>10246</v>
      </c>
      <c r="BE232" s="199" t="s">
        <v>10246</v>
      </c>
      <c r="BF232" s="199" t="s">
        <v>10266</v>
      </c>
      <c r="BG232" s="203" t="s">
        <v>10282</v>
      </c>
      <c r="BH232" s="199" t="s">
        <v>10266</v>
      </c>
      <c r="BI232" s="199" t="s">
        <v>10266</v>
      </c>
      <c r="BJ232" s="199" t="s">
        <v>10266</v>
      </c>
      <c r="BK232" s="199" t="s">
        <v>10246</v>
      </c>
    </row>
    <row r="233" s="192" customFormat="1" customHeight="1" spans="1:63">
      <c r="A233" s="199" t="s">
        <v>3645</v>
      </c>
      <c r="B233" s="199" t="s">
        <v>3646</v>
      </c>
      <c r="C233" s="199" t="s">
        <v>316</v>
      </c>
      <c r="D233" s="199">
        <v>19</v>
      </c>
      <c r="E233" s="199">
        <v>9</v>
      </c>
      <c r="F233" s="199" t="s">
        <v>11517</v>
      </c>
      <c r="G233" s="199">
        <v>7</v>
      </c>
      <c r="H233" s="199" t="s">
        <v>11518</v>
      </c>
      <c r="I233" s="199">
        <v>0</v>
      </c>
      <c r="J233" s="199" t="s">
        <v>10243</v>
      </c>
      <c r="K233" s="199">
        <v>0</v>
      </c>
      <c r="L233" s="199">
        <v>0</v>
      </c>
      <c r="M233" s="199" t="s">
        <v>10243</v>
      </c>
      <c r="N233" s="199">
        <v>3</v>
      </c>
      <c r="O233" s="199">
        <v>0</v>
      </c>
      <c r="P233" s="199">
        <v>0</v>
      </c>
      <c r="Q233" s="199"/>
      <c r="R233" s="199"/>
      <c r="S233" s="199">
        <v>3</v>
      </c>
      <c r="T233" s="199">
        <v>21</v>
      </c>
      <c r="U233" s="199"/>
      <c r="V233" s="199"/>
      <c r="W233" s="199"/>
      <c r="X233" s="199"/>
      <c r="Y233" s="199"/>
      <c r="Z233" s="199">
        <v>3</v>
      </c>
      <c r="AA233" s="199"/>
      <c r="AB233" s="199"/>
      <c r="AC233" s="199"/>
      <c r="AD233" s="199" t="s">
        <v>10243</v>
      </c>
      <c r="AE233" s="199" t="s">
        <v>10243</v>
      </c>
      <c r="AF233" s="199" t="s">
        <v>10243</v>
      </c>
      <c r="AG233" s="199" t="s">
        <v>10266</v>
      </c>
      <c r="AH233" s="202" t="s">
        <v>11519</v>
      </c>
      <c r="AI233" s="199" t="s">
        <v>10246</v>
      </c>
      <c r="AJ233" s="199" t="s">
        <v>10246</v>
      </c>
      <c r="AK233" s="203" t="s">
        <v>11042</v>
      </c>
      <c r="AL233" s="199" t="s">
        <v>10266</v>
      </c>
      <c r="AM233" s="199" t="s">
        <v>10266</v>
      </c>
      <c r="AN233" s="203" t="s">
        <v>10328</v>
      </c>
      <c r="AO233" s="199" t="s">
        <v>10266</v>
      </c>
      <c r="AP233" s="199" t="s">
        <v>10246</v>
      </c>
      <c r="AQ233" s="199" t="s">
        <v>10246</v>
      </c>
      <c r="AR233" s="202" t="s">
        <v>11520</v>
      </c>
      <c r="AS233" s="203" t="s">
        <v>10376</v>
      </c>
      <c r="AT233" s="199" t="s">
        <v>10266</v>
      </c>
      <c r="AU233" s="199" t="s">
        <v>10266</v>
      </c>
      <c r="AV233" s="199" t="s">
        <v>10266</v>
      </c>
      <c r="AW233" s="199" t="s">
        <v>10246</v>
      </c>
      <c r="AX233" s="199" t="s">
        <v>10246</v>
      </c>
      <c r="AY233" s="202" t="s">
        <v>11521</v>
      </c>
      <c r="AZ233" s="199" t="s">
        <v>10266</v>
      </c>
      <c r="BA233" s="202" t="s">
        <v>11447</v>
      </c>
      <c r="BB233" s="199" t="s">
        <v>10266</v>
      </c>
      <c r="BC233" s="203" t="s">
        <v>10325</v>
      </c>
      <c r="BD233" s="199" t="s">
        <v>10246</v>
      </c>
      <c r="BE233" s="199" t="s">
        <v>10246</v>
      </c>
      <c r="BF233" s="203" t="s">
        <v>10253</v>
      </c>
      <c r="BG233" s="203" t="s">
        <v>10282</v>
      </c>
      <c r="BH233" s="202" t="s">
        <v>11522</v>
      </c>
      <c r="BI233" s="202" t="s">
        <v>11523</v>
      </c>
      <c r="BJ233" s="203" t="s">
        <v>10376</v>
      </c>
      <c r="BK233" s="199" t="s">
        <v>10246</v>
      </c>
    </row>
    <row r="234" s="192" customFormat="1" customHeight="1" spans="1:63">
      <c r="A234" s="199" t="s">
        <v>3679</v>
      </c>
      <c r="B234" s="199" t="s">
        <v>3680</v>
      </c>
      <c r="C234" s="199" t="s">
        <v>3681</v>
      </c>
      <c r="D234" s="199">
        <v>0</v>
      </c>
      <c r="E234" s="199">
        <v>9</v>
      </c>
      <c r="F234" s="199" t="s">
        <v>10243</v>
      </c>
      <c r="G234" s="199">
        <v>0</v>
      </c>
      <c r="H234" s="199" t="s">
        <v>10243</v>
      </c>
      <c r="I234" s="199">
        <v>0</v>
      </c>
      <c r="J234" s="199" t="s">
        <v>10243</v>
      </c>
      <c r="K234" s="199">
        <v>0</v>
      </c>
      <c r="L234" s="199">
        <v>0</v>
      </c>
      <c r="M234" s="199" t="s">
        <v>10243</v>
      </c>
      <c r="N234" s="199">
        <v>0</v>
      </c>
      <c r="O234" s="199">
        <v>0</v>
      </c>
      <c r="P234" s="199">
        <v>22</v>
      </c>
      <c r="Q234" s="199"/>
      <c r="R234" s="199"/>
      <c r="S234" s="199"/>
      <c r="T234" s="199"/>
      <c r="U234" s="199"/>
      <c r="V234" s="199"/>
      <c r="W234" s="199"/>
      <c r="X234" s="199"/>
      <c r="Y234" s="199"/>
      <c r="Z234" s="199"/>
      <c r="AA234" s="199"/>
      <c r="AB234" s="199"/>
      <c r="AC234" s="199"/>
      <c r="AD234" s="199" t="s">
        <v>10243</v>
      </c>
      <c r="AE234" s="199" t="s">
        <v>10243</v>
      </c>
      <c r="AF234" s="199" t="s">
        <v>10243</v>
      </c>
      <c r="AG234" s="205" t="s">
        <v>33</v>
      </c>
      <c r="AH234" s="205" t="s">
        <v>33</v>
      </c>
      <c r="AI234" s="199" t="s">
        <v>10246</v>
      </c>
      <c r="AJ234" s="199" t="s">
        <v>10246</v>
      </c>
      <c r="AK234" s="205" t="s">
        <v>33</v>
      </c>
      <c r="AL234" s="205" t="s">
        <v>33</v>
      </c>
      <c r="AM234" s="205" t="s">
        <v>33</v>
      </c>
      <c r="AN234" s="205" t="s">
        <v>33</v>
      </c>
      <c r="AO234" s="205" t="s">
        <v>33</v>
      </c>
      <c r="AP234" s="199" t="s">
        <v>10246</v>
      </c>
      <c r="AQ234" s="199" t="s">
        <v>10246</v>
      </c>
      <c r="AR234" s="205" t="s">
        <v>33</v>
      </c>
      <c r="AS234" s="205" t="s">
        <v>33</v>
      </c>
      <c r="AT234" s="205" t="s">
        <v>33</v>
      </c>
      <c r="AU234" s="205" t="s">
        <v>33</v>
      </c>
      <c r="AV234" s="205" t="s">
        <v>33</v>
      </c>
      <c r="AW234" s="199" t="s">
        <v>10246</v>
      </c>
      <c r="AX234" s="199" t="s">
        <v>10246</v>
      </c>
      <c r="AY234" s="205" t="s">
        <v>33</v>
      </c>
      <c r="AZ234" s="205" t="s">
        <v>33</v>
      </c>
      <c r="BA234" s="205" t="s">
        <v>33</v>
      </c>
      <c r="BB234" s="205" t="s">
        <v>33</v>
      </c>
      <c r="BC234" s="205" t="s">
        <v>33</v>
      </c>
      <c r="BD234" s="199" t="s">
        <v>10246</v>
      </c>
      <c r="BE234" s="199" t="s">
        <v>10246</v>
      </c>
      <c r="BF234" s="205" t="s">
        <v>33</v>
      </c>
      <c r="BG234" s="205" t="s">
        <v>33</v>
      </c>
      <c r="BH234" s="205" t="s">
        <v>33</v>
      </c>
      <c r="BI234" s="205" t="s">
        <v>33</v>
      </c>
      <c r="BJ234" s="205" t="s">
        <v>33</v>
      </c>
      <c r="BK234" s="199" t="s">
        <v>10246</v>
      </c>
    </row>
    <row r="235" s="192" customFormat="1" customHeight="1" spans="1:63">
      <c r="A235" s="199" t="s">
        <v>3682</v>
      </c>
      <c r="B235" s="199" t="s">
        <v>3683</v>
      </c>
      <c r="C235" s="199" t="s">
        <v>3684</v>
      </c>
      <c r="D235" s="199">
        <v>22</v>
      </c>
      <c r="E235" s="199">
        <v>9</v>
      </c>
      <c r="F235" s="199" t="s">
        <v>11524</v>
      </c>
      <c r="G235" s="199">
        <v>3</v>
      </c>
      <c r="H235" s="199" t="s">
        <v>11425</v>
      </c>
      <c r="I235" s="199">
        <v>0</v>
      </c>
      <c r="J235" s="199" t="s">
        <v>10243</v>
      </c>
      <c r="K235" s="199">
        <v>0</v>
      </c>
      <c r="L235" s="199">
        <v>0</v>
      </c>
      <c r="M235" s="199" t="s">
        <v>10243</v>
      </c>
      <c r="N235" s="199">
        <v>0</v>
      </c>
      <c r="O235" s="199">
        <v>0</v>
      </c>
      <c r="P235" s="199">
        <v>0</v>
      </c>
      <c r="Q235" s="199"/>
      <c r="R235" s="199"/>
      <c r="S235" s="199"/>
      <c r="T235" s="199"/>
      <c r="U235" s="199"/>
      <c r="V235" s="199"/>
      <c r="W235" s="199"/>
      <c r="X235" s="199"/>
      <c r="Y235" s="199"/>
      <c r="Z235" s="199"/>
      <c r="AA235" s="199"/>
      <c r="AB235" s="199"/>
      <c r="AC235" s="199"/>
      <c r="AD235" s="199" t="s">
        <v>10243</v>
      </c>
      <c r="AE235" s="199" t="s">
        <v>10243</v>
      </c>
      <c r="AF235" s="199" t="s">
        <v>10243</v>
      </c>
      <c r="AG235" s="199" t="s">
        <v>10266</v>
      </c>
      <c r="AH235" s="203" t="s">
        <v>10812</v>
      </c>
      <c r="AI235" s="199" t="s">
        <v>10246</v>
      </c>
      <c r="AJ235" s="199" t="s">
        <v>10246</v>
      </c>
      <c r="AK235" s="199" t="s">
        <v>10266</v>
      </c>
      <c r="AL235" s="203" t="s">
        <v>10376</v>
      </c>
      <c r="AM235" s="199" t="s">
        <v>10266</v>
      </c>
      <c r="AN235" s="199" t="s">
        <v>10266</v>
      </c>
      <c r="AO235" s="199" t="s">
        <v>10266</v>
      </c>
      <c r="AP235" s="199" t="s">
        <v>10246</v>
      </c>
      <c r="AQ235" s="199" t="s">
        <v>10246</v>
      </c>
      <c r="AR235" s="199" t="s">
        <v>10266</v>
      </c>
      <c r="AS235" s="199" t="s">
        <v>10266</v>
      </c>
      <c r="AT235" s="199" t="s">
        <v>10266</v>
      </c>
      <c r="AU235" s="199" t="s">
        <v>10266</v>
      </c>
      <c r="AV235" s="199" t="s">
        <v>10266</v>
      </c>
      <c r="AW235" s="199" t="s">
        <v>10246</v>
      </c>
      <c r="AX235" s="199" t="s">
        <v>10246</v>
      </c>
      <c r="AY235" s="199" t="s">
        <v>10266</v>
      </c>
      <c r="AZ235" s="199" t="s">
        <v>10266</v>
      </c>
      <c r="BA235" s="199" t="s">
        <v>10266</v>
      </c>
      <c r="BB235" s="203" t="s">
        <v>10376</v>
      </c>
      <c r="BC235" s="199" t="s">
        <v>10266</v>
      </c>
      <c r="BD235" s="199" t="s">
        <v>10246</v>
      </c>
      <c r="BE235" s="199" t="s">
        <v>10246</v>
      </c>
      <c r="BF235" s="199" t="s">
        <v>10266</v>
      </c>
      <c r="BG235" s="199" t="s">
        <v>10266</v>
      </c>
      <c r="BH235" s="199" t="s">
        <v>10266</v>
      </c>
      <c r="BI235" s="199" t="s">
        <v>10266</v>
      </c>
      <c r="BJ235" s="199" t="s">
        <v>10266</v>
      </c>
      <c r="BK235" s="199" t="s">
        <v>10246</v>
      </c>
    </row>
    <row r="236" s="192" customFormat="1" customHeight="1" spans="1:63">
      <c r="A236" s="199" t="s">
        <v>3723</v>
      </c>
      <c r="B236" s="199" t="s">
        <v>3698</v>
      </c>
      <c r="C236" s="199" t="s">
        <v>3724</v>
      </c>
      <c r="D236" s="199">
        <v>18</v>
      </c>
      <c r="E236" s="199">
        <v>9</v>
      </c>
      <c r="F236" s="199" t="s">
        <v>11525</v>
      </c>
      <c r="G236" s="199">
        <v>5</v>
      </c>
      <c r="H236" s="199" t="s">
        <v>11526</v>
      </c>
      <c r="I236" s="199">
        <v>0</v>
      </c>
      <c r="J236" s="199" t="s">
        <v>10243</v>
      </c>
      <c r="K236" s="199">
        <v>0</v>
      </c>
      <c r="L236" s="199">
        <v>0</v>
      </c>
      <c r="M236" s="199" t="s">
        <v>10243</v>
      </c>
      <c r="N236" s="199">
        <v>0</v>
      </c>
      <c r="O236" s="199">
        <v>0</v>
      </c>
      <c r="P236" s="199">
        <v>0</v>
      </c>
      <c r="Q236" s="199">
        <v>16</v>
      </c>
      <c r="R236" s="199">
        <v>21</v>
      </c>
      <c r="S236" s="199">
        <v>1</v>
      </c>
      <c r="T236" s="199"/>
      <c r="U236" s="199"/>
      <c r="V236" s="199"/>
      <c r="W236" s="199"/>
      <c r="X236" s="199"/>
      <c r="Y236" s="199"/>
      <c r="Z236" s="199"/>
      <c r="AA236" s="199"/>
      <c r="AB236" s="199"/>
      <c r="AC236" s="199"/>
      <c r="AD236" s="199" t="s">
        <v>10243</v>
      </c>
      <c r="AE236" s="199" t="s">
        <v>10243</v>
      </c>
      <c r="AF236" s="199" t="s">
        <v>10243</v>
      </c>
      <c r="AG236" s="199" t="s">
        <v>10266</v>
      </c>
      <c r="AH236" s="202" t="s">
        <v>11527</v>
      </c>
      <c r="AI236" s="199" t="s">
        <v>10246</v>
      </c>
      <c r="AJ236" s="199" t="s">
        <v>10246</v>
      </c>
      <c r="AK236" s="202" t="s">
        <v>11528</v>
      </c>
      <c r="AL236" s="202" t="s">
        <v>11528</v>
      </c>
      <c r="AM236" s="199" t="s">
        <v>10266</v>
      </c>
      <c r="AN236" s="199" t="s">
        <v>10266</v>
      </c>
      <c r="AO236" s="199" t="s">
        <v>10266</v>
      </c>
      <c r="AP236" s="199" t="s">
        <v>10246</v>
      </c>
      <c r="AQ236" s="199" t="s">
        <v>10246</v>
      </c>
      <c r="AR236" s="202" t="s">
        <v>11529</v>
      </c>
      <c r="AS236" s="199" t="s">
        <v>10266</v>
      </c>
      <c r="AT236" s="199" t="s">
        <v>10266</v>
      </c>
      <c r="AU236" s="203" t="s">
        <v>10253</v>
      </c>
      <c r="AV236" s="202" t="s">
        <v>11530</v>
      </c>
      <c r="AW236" s="199" t="s">
        <v>10246</v>
      </c>
      <c r="AX236" s="199" t="s">
        <v>10246</v>
      </c>
      <c r="AY236" s="199" t="s">
        <v>10266</v>
      </c>
      <c r="AZ236" s="203" t="s">
        <v>10257</v>
      </c>
      <c r="BA236" s="199" t="s">
        <v>10266</v>
      </c>
      <c r="BB236" s="203" t="s">
        <v>10253</v>
      </c>
      <c r="BC236" s="199" t="s">
        <v>10266</v>
      </c>
      <c r="BD236" s="199" t="s">
        <v>10246</v>
      </c>
      <c r="BE236" s="199" t="s">
        <v>10246</v>
      </c>
      <c r="BF236" s="199" t="s">
        <v>10266</v>
      </c>
      <c r="BG236" s="199" t="s">
        <v>10266</v>
      </c>
      <c r="BH236" s="202" t="s">
        <v>11531</v>
      </c>
      <c r="BI236" s="199" t="s">
        <v>10266</v>
      </c>
      <c r="BJ236" s="203" t="s">
        <v>10253</v>
      </c>
      <c r="BK236" s="199" t="s">
        <v>10246</v>
      </c>
    </row>
    <row r="237" s="192" customFormat="1" customHeight="1" spans="1:63">
      <c r="A237" s="199" t="s">
        <v>3711</v>
      </c>
      <c r="B237" s="199" t="s">
        <v>3698</v>
      </c>
      <c r="C237" s="199" t="s">
        <v>3699</v>
      </c>
      <c r="D237" s="199">
        <v>22</v>
      </c>
      <c r="E237" s="199">
        <v>9</v>
      </c>
      <c r="F237" s="199" t="s">
        <v>11532</v>
      </c>
      <c r="G237" s="199">
        <v>1</v>
      </c>
      <c r="H237" s="199" t="s">
        <v>10280</v>
      </c>
      <c r="I237" s="199">
        <v>0</v>
      </c>
      <c r="J237" s="199" t="s">
        <v>10243</v>
      </c>
      <c r="K237" s="199">
        <v>0</v>
      </c>
      <c r="L237" s="199">
        <v>0</v>
      </c>
      <c r="M237" s="199" t="s">
        <v>10243</v>
      </c>
      <c r="N237" s="199">
        <v>0</v>
      </c>
      <c r="O237" s="199">
        <v>0</v>
      </c>
      <c r="P237" s="199">
        <v>0</v>
      </c>
      <c r="Q237" s="199"/>
      <c r="R237" s="199"/>
      <c r="S237" s="199">
        <v>3</v>
      </c>
      <c r="T237" s="199"/>
      <c r="U237" s="199"/>
      <c r="V237" s="199"/>
      <c r="W237" s="199"/>
      <c r="X237" s="199"/>
      <c r="Y237" s="199"/>
      <c r="Z237" s="199"/>
      <c r="AA237" s="199"/>
      <c r="AB237" s="199"/>
      <c r="AC237" s="199"/>
      <c r="AD237" s="199" t="s">
        <v>10243</v>
      </c>
      <c r="AE237" s="199" t="s">
        <v>10243</v>
      </c>
      <c r="AF237" s="199" t="s">
        <v>10243</v>
      </c>
      <c r="AG237" s="199" t="s">
        <v>10266</v>
      </c>
      <c r="AH237" s="199" t="s">
        <v>10266</v>
      </c>
      <c r="AI237" s="199" t="s">
        <v>10246</v>
      </c>
      <c r="AJ237" s="199" t="s">
        <v>10246</v>
      </c>
      <c r="AK237" s="202" t="s">
        <v>11533</v>
      </c>
      <c r="AL237" s="199" t="s">
        <v>10266</v>
      </c>
      <c r="AM237" s="199" t="s">
        <v>10266</v>
      </c>
      <c r="AN237" s="199" t="s">
        <v>10266</v>
      </c>
      <c r="AO237" s="199" t="s">
        <v>10266</v>
      </c>
      <c r="AP237" s="199" t="s">
        <v>10246</v>
      </c>
      <c r="AQ237" s="199" t="s">
        <v>10246</v>
      </c>
      <c r="AR237" s="202" t="s">
        <v>11534</v>
      </c>
      <c r="AS237" s="199" t="s">
        <v>10266</v>
      </c>
      <c r="AT237" s="199" t="s">
        <v>10266</v>
      </c>
      <c r="AU237" s="199" t="s">
        <v>10266</v>
      </c>
      <c r="AV237" s="199" t="s">
        <v>10266</v>
      </c>
      <c r="AW237" s="199" t="s">
        <v>10246</v>
      </c>
      <c r="AX237" s="199" t="s">
        <v>10246</v>
      </c>
      <c r="AY237" s="199" t="s">
        <v>10266</v>
      </c>
      <c r="AZ237" s="199" t="s">
        <v>10266</v>
      </c>
      <c r="BA237" s="199" t="s">
        <v>10266</v>
      </c>
      <c r="BB237" s="199" t="s">
        <v>10266</v>
      </c>
      <c r="BC237" s="203" t="s">
        <v>10282</v>
      </c>
      <c r="BD237" s="199" t="s">
        <v>10246</v>
      </c>
      <c r="BE237" s="199" t="s">
        <v>10246</v>
      </c>
      <c r="BF237" s="199" t="s">
        <v>10266</v>
      </c>
      <c r="BG237" s="199" t="s">
        <v>10266</v>
      </c>
      <c r="BH237" s="199" t="s">
        <v>10266</v>
      </c>
      <c r="BI237" s="202" t="s">
        <v>11535</v>
      </c>
      <c r="BJ237" s="199" t="s">
        <v>10266</v>
      </c>
      <c r="BK237" s="199" t="s">
        <v>10246</v>
      </c>
    </row>
    <row r="238" s="192" customFormat="1" customHeight="1" spans="1:63">
      <c r="A238" s="199" t="s">
        <v>3697</v>
      </c>
      <c r="B238" s="199" t="s">
        <v>3698</v>
      </c>
      <c r="C238" s="199" t="s">
        <v>3699</v>
      </c>
      <c r="D238" s="199">
        <v>20</v>
      </c>
      <c r="E238" s="199">
        <v>7</v>
      </c>
      <c r="F238" s="199" t="s">
        <v>11536</v>
      </c>
      <c r="G238" s="199">
        <v>1</v>
      </c>
      <c r="H238" s="199" t="s">
        <v>11537</v>
      </c>
      <c r="I238" s="199">
        <v>0</v>
      </c>
      <c r="J238" s="199" t="s">
        <v>10243</v>
      </c>
      <c r="K238" s="199">
        <v>0</v>
      </c>
      <c r="L238" s="199">
        <v>0</v>
      </c>
      <c r="M238" s="199" t="s">
        <v>10243</v>
      </c>
      <c r="N238" s="199">
        <v>0</v>
      </c>
      <c r="O238" s="199">
        <v>0</v>
      </c>
      <c r="P238" s="199">
        <v>0</v>
      </c>
      <c r="Q238" s="199"/>
      <c r="R238" s="199"/>
      <c r="S238" s="199"/>
      <c r="T238" s="199"/>
      <c r="U238" s="199"/>
      <c r="V238" s="199"/>
      <c r="W238" s="199"/>
      <c r="X238" s="199"/>
      <c r="Y238" s="199"/>
      <c r="Z238" s="199"/>
      <c r="AA238" s="199"/>
      <c r="AB238" s="199"/>
      <c r="AC238" s="199"/>
      <c r="AD238" s="199" t="s">
        <v>10243</v>
      </c>
      <c r="AE238" s="199" t="s">
        <v>10243</v>
      </c>
      <c r="AF238" s="199" t="s">
        <v>10243</v>
      </c>
      <c r="AG238" s="199"/>
      <c r="AH238" s="199"/>
      <c r="AI238" s="199"/>
      <c r="AJ238" s="199"/>
      <c r="AK238" s="203" t="s">
        <v>11538</v>
      </c>
      <c r="AL238" s="199" t="s">
        <v>10266</v>
      </c>
      <c r="AM238" s="199" t="s">
        <v>10266</v>
      </c>
      <c r="AN238" s="199" t="s">
        <v>10266</v>
      </c>
      <c r="AO238" s="199" t="s">
        <v>10266</v>
      </c>
      <c r="AP238" s="199" t="s">
        <v>10246</v>
      </c>
      <c r="AQ238" s="199" t="s">
        <v>10246</v>
      </c>
      <c r="AR238" s="199" t="s">
        <v>10266</v>
      </c>
      <c r="AS238" s="199" t="s">
        <v>10266</v>
      </c>
      <c r="AT238" s="199" t="s">
        <v>10266</v>
      </c>
      <c r="AU238" s="199" t="s">
        <v>10266</v>
      </c>
      <c r="AV238" s="199" t="s">
        <v>10266</v>
      </c>
      <c r="AW238" s="199" t="s">
        <v>10246</v>
      </c>
      <c r="AX238" s="199" t="s">
        <v>10246</v>
      </c>
      <c r="AY238" s="199" t="s">
        <v>10266</v>
      </c>
      <c r="AZ238" s="199" t="s">
        <v>10266</v>
      </c>
      <c r="BA238" s="199" t="s">
        <v>10266</v>
      </c>
      <c r="BB238" s="199" t="s">
        <v>10266</v>
      </c>
      <c r="BC238" s="199" t="s">
        <v>10266</v>
      </c>
      <c r="BD238" s="199" t="s">
        <v>10246</v>
      </c>
      <c r="BE238" s="199" t="s">
        <v>10246</v>
      </c>
      <c r="BF238" s="199" t="s">
        <v>10266</v>
      </c>
      <c r="BG238" s="199" t="s">
        <v>10266</v>
      </c>
      <c r="BH238" s="199" t="s">
        <v>10266</v>
      </c>
      <c r="BI238" s="199" t="s">
        <v>10266</v>
      </c>
      <c r="BJ238" s="199" t="s">
        <v>10266</v>
      </c>
      <c r="BK238" s="199" t="s">
        <v>10246</v>
      </c>
    </row>
    <row r="239" s="192" customFormat="1" customHeight="1" spans="1:63">
      <c r="A239" s="199" t="s">
        <v>3746</v>
      </c>
      <c r="B239" s="199" t="s">
        <v>3737</v>
      </c>
      <c r="C239" s="199" t="s">
        <v>3747</v>
      </c>
      <c r="D239" s="199">
        <v>21</v>
      </c>
      <c r="E239" s="199">
        <v>9</v>
      </c>
      <c r="F239" s="199" t="s">
        <v>11539</v>
      </c>
      <c r="G239" s="199">
        <v>0</v>
      </c>
      <c r="H239" s="199" t="s">
        <v>10243</v>
      </c>
      <c r="I239" s="199">
        <v>0</v>
      </c>
      <c r="J239" s="199" t="s">
        <v>10243</v>
      </c>
      <c r="K239" s="199">
        <v>0</v>
      </c>
      <c r="L239" s="199">
        <v>0</v>
      </c>
      <c r="M239" s="199" t="s">
        <v>10243</v>
      </c>
      <c r="N239" s="199">
        <v>0</v>
      </c>
      <c r="O239" s="199">
        <v>0</v>
      </c>
      <c r="P239" s="199">
        <v>0</v>
      </c>
      <c r="Q239" s="199"/>
      <c r="R239" s="199">
        <v>13.5</v>
      </c>
      <c r="S239" s="199"/>
      <c r="T239" s="199"/>
      <c r="U239" s="199"/>
      <c r="V239" s="199"/>
      <c r="W239" s="199"/>
      <c r="X239" s="199"/>
      <c r="Y239" s="199"/>
      <c r="Z239" s="199"/>
      <c r="AA239" s="199"/>
      <c r="AB239" s="199"/>
      <c r="AC239" s="199"/>
      <c r="AD239" s="199" t="s">
        <v>10243</v>
      </c>
      <c r="AE239" s="199" t="s">
        <v>10243</v>
      </c>
      <c r="AF239" s="199" t="s">
        <v>10243</v>
      </c>
      <c r="AG239" s="199" t="s">
        <v>10266</v>
      </c>
      <c r="AH239" s="199" t="s">
        <v>10266</v>
      </c>
      <c r="AI239" s="199" t="s">
        <v>10246</v>
      </c>
      <c r="AJ239" s="199" t="s">
        <v>10246</v>
      </c>
      <c r="AK239" s="199" t="s">
        <v>10266</v>
      </c>
      <c r="AL239" s="199" t="s">
        <v>10266</v>
      </c>
      <c r="AM239" s="199" t="s">
        <v>10266</v>
      </c>
      <c r="AN239" s="199" t="s">
        <v>10266</v>
      </c>
      <c r="AO239" s="199" t="s">
        <v>10266</v>
      </c>
      <c r="AP239" s="199" t="s">
        <v>10246</v>
      </c>
      <c r="AQ239" s="199" t="s">
        <v>10246</v>
      </c>
      <c r="AR239" s="202" t="s">
        <v>11529</v>
      </c>
      <c r="AS239" s="199" t="s">
        <v>10266</v>
      </c>
      <c r="AT239" s="199" t="s">
        <v>10266</v>
      </c>
      <c r="AU239" s="199" t="s">
        <v>10266</v>
      </c>
      <c r="AV239" s="199" t="s">
        <v>10266</v>
      </c>
      <c r="AW239" s="199" t="s">
        <v>10246</v>
      </c>
      <c r="AX239" s="199" t="s">
        <v>10246</v>
      </c>
      <c r="AY239" s="199" t="s">
        <v>10266</v>
      </c>
      <c r="AZ239" s="199" t="s">
        <v>10266</v>
      </c>
      <c r="BA239" s="199" t="s">
        <v>10266</v>
      </c>
      <c r="BB239" s="199" t="s">
        <v>10266</v>
      </c>
      <c r="BC239" s="199" t="s">
        <v>10266</v>
      </c>
      <c r="BD239" s="199" t="s">
        <v>10246</v>
      </c>
      <c r="BE239" s="199" t="s">
        <v>10246</v>
      </c>
      <c r="BF239" s="199" t="s">
        <v>10266</v>
      </c>
      <c r="BG239" s="199" t="s">
        <v>10266</v>
      </c>
      <c r="BH239" s="202" t="s">
        <v>11540</v>
      </c>
      <c r="BI239" s="199" t="s">
        <v>10266</v>
      </c>
      <c r="BJ239" s="199" t="s">
        <v>10266</v>
      </c>
      <c r="BK239" s="199" t="s">
        <v>10246</v>
      </c>
    </row>
    <row r="240" s="192" customFormat="1" customHeight="1" spans="1:63">
      <c r="A240" s="199" t="s">
        <v>3736</v>
      </c>
      <c r="B240" s="199" t="s">
        <v>3737</v>
      </c>
      <c r="C240" s="199" t="s">
        <v>3738</v>
      </c>
      <c r="D240" s="199">
        <v>13</v>
      </c>
      <c r="E240" s="199">
        <v>5</v>
      </c>
      <c r="F240" s="199" t="s">
        <v>11541</v>
      </c>
      <c r="G240" s="199">
        <v>1</v>
      </c>
      <c r="H240" s="199" t="s">
        <v>11012</v>
      </c>
      <c r="I240" s="199">
        <v>0</v>
      </c>
      <c r="J240" s="199" t="s">
        <v>10243</v>
      </c>
      <c r="K240" s="199">
        <v>0</v>
      </c>
      <c r="L240" s="199">
        <v>0</v>
      </c>
      <c r="M240" s="199" t="s">
        <v>10243</v>
      </c>
      <c r="N240" s="199">
        <v>0</v>
      </c>
      <c r="O240" s="199">
        <v>0</v>
      </c>
      <c r="P240" s="199">
        <v>0</v>
      </c>
      <c r="Q240" s="199"/>
      <c r="R240" s="199">
        <v>5.5</v>
      </c>
      <c r="S240" s="199">
        <v>1.5</v>
      </c>
      <c r="T240" s="199"/>
      <c r="U240" s="199"/>
      <c r="V240" s="199"/>
      <c r="W240" s="199"/>
      <c r="X240" s="199"/>
      <c r="Y240" s="199"/>
      <c r="Z240" s="199"/>
      <c r="AA240" s="199"/>
      <c r="AB240" s="199"/>
      <c r="AC240" s="199"/>
      <c r="AD240" s="199" t="s">
        <v>10243</v>
      </c>
      <c r="AE240" s="199" t="s">
        <v>10243</v>
      </c>
      <c r="AF240" s="199" t="s">
        <v>10243</v>
      </c>
      <c r="AG240" s="199"/>
      <c r="AH240" s="199"/>
      <c r="AI240" s="199"/>
      <c r="AJ240" s="199"/>
      <c r="AK240" s="199"/>
      <c r="AL240" s="199"/>
      <c r="AM240" s="199"/>
      <c r="AN240" s="199"/>
      <c r="AO240" s="199"/>
      <c r="AP240" s="199"/>
      <c r="AQ240" s="199"/>
      <c r="AR240" s="199"/>
      <c r="AS240" s="199"/>
      <c r="AT240" s="203" t="s">
        <v>11542</v>
      </c>
      <c r="AU240" s="202" t="s">
        <v>11543</v>
      </c>
      <c r="AV240" s="202" t="s">
        <v>11544</v>
      </c>
      <c r="AW240" s="199" t="s">
        <v>10246</v>
      </c>
      <c r="AX240" s="199" t="s">
        <v>10246</v>
      </c>
      <c r="AY240" s="199" t="s">
        <v>10266</v>
      </c>
      <c r="AZ240" s="199" t="s">
        <v>10266</v>
      </c>
      <c r="BA240" s="199" t="s">
        <v>10266</v>
      </c>
      <c r="BB240" s="199" t="s">
        <v>10266</v>
      </c>
      <c r="BC240" s="199" t="s">
        <v>10266</v>
      </c>
      <c r="BD240" s="199" t="s">
        <v>10246</v>
      </c>
      <c r="BE240" s="199" t="s">
        <v>10246</v>
      </c>
      <c r="BF240" s="199" t="s">
        <v>10266</v>
      </c>
      <c r="BG240" s="199" t="s">
        <v>10266</v>
      </c>
      <c r="BH240" s="202" t="s">
        <v>11540</v>
      </c>
      <c r="BI240" s="199" t="s">
        <v>10266</v>
      </c>
      <c r="BJ240" s="199" t="s">
        <v>10266</v>
      </c>
      <c r="BK240" s="199" t="s">
        <v>10246</v>
      </c>
    </row>
    <row r="241" s="192" customFormat="1" customHeight="1" spans="1:63">
      <c r="A241" s="199" t="s">
        <v>3806</v>
      </c>
      <c r="B241" s="199" t="s">
        <v>3767</v>
      </c>
      <c r="C241" s="199" t="s">
        <v>3699</v>
      </c>
      <c r="D241" s="199">
        <v>21</v>
      </c>
      <c r="E241" s="199">
        <v>9</v>
      </c>
      <c r="F241" s="199" t="s">
        <v>11545</v>
      </c>
      <c r="G241" s="199">
        <v>0</v>
      </c>
      <c r="H241" s="199" t="s">
        <v>10243</v>
      </c>
      <c r="I241" s="199">
        <v>0</v>
      </c>
      <c r="J241" s="199" t="s">
        <v>10243</v>
      </c>
      <c r="K241" s="199">
        <v>0</v>
      </c>
      <c r="L241" s="199">
        <v>0</v>
      </c>
      <c r="M241" s="199" t="s">
        <v>10243</v>
      </c>
      <c r="N241" s="199">
        <v>0</v>
      </c>
      <c r="O241" s="199">
        <v>1</v>
      </c>
      <c r="P241" s="199">
        <v>0</v>
      </c>
      <c r="Q241" s="199"/>
      <c r="R241" s="199">
        <v>10</v>
      </c>
      <c r="S241" s="199">
        <v>0</v>
      </c>
      <c r="T241" s="199"/>
      <c r="U241" s="199"/>
      <c r="V241" s="199"/>
      <c r="W241" s="199"/>
      <c r="X241" s="199"/>
      <c r="Y241" s="199"/>
      <c r="Z241" s="199"/>
      <c r="AA241" s="199"/>
      <c r="AB241" s="199"/>
      <c r="AC241" s="199"/>
      <c r="AD241" s="199" t="s">
        <v>10243</v>
      </c>
      <c r="AE241" s="199" t="s">
        <v>10243</v>
      </c>
      <c r="AF241" s="199" t="s">
        <v>10243</v>
      </c>
      <c r="AG241" s="199" t="s">
        <v>10266</v>
      </c>
      <c r="AH241" s="199" t="s">
        <v>10266</v>
      </c>
      <c r="AI241" s="199" t="s">
        <v>10246</v>
      </c>
      <c r="AJ241" s="199" t="s">
        <v>10246</v>
      </c>
      <c r="AK241" s="199" t="s">
        <v>10266</v>
      </c>
      <c r="AL241" s="199" t="s">
        <v>10266</v>
      </c>
      <c r="AM241" s="199" t="s">
        <v>10266</v>
      </c>
      <c r="AN241" s="199" t="s">
        <v>10266</v>
      </c>
      <c r="AO241" s="199" t="s">
        <v>10266</v>
      </c>
      <c r="AP241" s="199" t="s">
        <v>10246</v>
      </c>
      <c r="AQ241" s="199" t="s">
        <v>10246</v>
      </c>
      <c r="AR241" s="199" t="s">
        <v>10266</v>
      </c>
      <c r="AS241" s="199" t="s">
        <v>10266</v>
      </c>
      <c r="AT241" s="199" t="s">
        <v>10266</v>
      </c>
      <c r="AU241" s="202" t="s">
        <v>11546</v>
      </c>
      <c r="AV241" s="199" t="s">
        <v>10266</v>
      </c>
      <c r="AW241" s="199" t="s">
        <v>10246</v>
      </c>
      <c r="AX241" s="199" t="s">
        <v>10246</v>
      </c>
      <c r="AY241" s="199" t="s">
        <v>10266</v>
      </c>
      <c r="AZ241" s="199" t="s">
        <v>10266</v>
      </c>
      <c r="BA241" s="202" t="s">
        <v>11547</v>
      </c>
      <c r="BB241" s="199" t="s">
        <v>10266</v>
      </c>
      <c r="BC241" s="199" t="s">
        <v>10266</v>
      </c>
      <c r="BD241" s="199" t="s">
        <v>10246</v>
      </c>
      <c r="BE241" s="199" t="s">
        <v>10246</v>
      </c>
      <c r="BF241" s="202" t="s">
        <v>11548</v>
      </c>
      <c r="BG241" s="199" t="s">
        <v>10266</v>
      </c>
      <c r="BH241" s="199" t="s">
        <v>10266</v>
      </c>
      <c r="BI241" s="199" t="s">
        <v>10266</v>
      </c>
      <c r="BJ241" s="199" t="s">
        <v>10266</v>
      </c>
      <c r="BK241" s="199" t="s">
        <v>10246</v>
      </c>
    </row>
    <row r="242" s="192" customFormat="1" customHeight="1" spans="1:63">
      <c r="A242" s="199" t="s">
        <v>3802</v>
      </c>
      <c r="B242" s="199" t="s">
        <v>3767</v>
      </c>
      <c r="C242" s="199" t="s">
        <v>3699</v>
      </c>
      <c r="D242" s="199">
        <v>22</v>
      </c>
      <c r="E242" s="199">
        <v>9</v>
      </c>
      <c r="F242" s="199" t="s">
        <v>11549</v>
      </c>
      <c r="G242" s="199">
        <v>0</v>
      </c>
      <c r="H242" s="199" t="s">
        <v>10243</v>
      </c>
      <c r="I242" s="199">
        <v>0</v>
      </c>
      <c r="J242" s="199" t="s">
        <v>10243</v>
      </c>
      <c r="K242" s="199">
        <v>0</v>
      </c>
      <c r="L242" s="199">
        <v>0</v>
      </c>
      <c r="M242" s="199" t="s">
        <v>10243</v>
      </c>
      <c r="N242" s="199">
        <v>0</v>
      </c>
      <c r="O242" s="199">
        <v>0</v>
      </c>
      <c r="P242" s="199">
        <v>0</v>
      </c>
      <c r="Q242" s="199"/>
      <c r="R242" s="199">
        <v>6</v>
      </c>
      <c r="S242" s="199"/>
      <c r="T242" s="199"/>
      <c r="U242" s="199"/>
      <c r="V242" s="199"/>
      <c r="W242" s="199"/>
      <c r="X242" s="199"/>
      <c r="Y242" s="199"/>
      <c r="Z242" s="199"/>
      <c r="AA242" s="199"/>
      <c r="AB242" s="199"/>
      <c r="AC242" s="199"/>
      <c r="AD242" s="199" t="s">
        <v>10243</v>
      </c>
      <c r="AE242" s="199" t="s">
        <v>10243</v>
      </c>
      <c r="AF242" s="199" t="s">
        <v>10243</v>
      </c>
      <c r="AG242" s="199" t="s">
        <v>10266</v>
      </c>
      <c r="AH242" s="199" t="s">
        <v>10266</v>
      </c>
      <c r="AI242" s="199" t="s">
        <v>10246</v>
      </c>
      <c r="AJ242" s="199" t="s">
        <v>10246</v>
      </c>
      <c r="AK242" s="199" t="s">
        <v>10266</v>
      </c>
      <c r="AL242" s="199" t="s">
        <v>10266</v>
      </c>
      <c r="AM242" s="199" t="s">
        <v>10266</v>
      </c>
      <c r="AN242" s="199" t="s">
        <v>10266</v>
      </c>
      <c r="AO242" s="199" t="s">
        <v>10266</v>
      </c>
      <c r="AP242" s="199" t="s">
        <v>10246</v>
      </c>
      <c r="AQ242" s="199" t="s">
        <v>10246</v>
      </c>
      <c r="AR242" s="199" t="s">
        <v>10266</v>
      </c>
      <c r="AS242" s="202" t="s">
        <v>11550</v>
      </c>
      <c r="AT242" s="199" t="s">
        <v>10266</v>
      </c>
      <c r="AU242" s="199" t="s">
        <v>10266</v>
      </c>
      <c r="AV242" s="199" t="s">
        <v>10266</v>
      </c>
      <c r="AW242" s="199" t="s">
        <v>10246</v>
      </c>
      <c r="AX242" s="199" t="s">
        <v>10246</v>
      </c>
      <c r="AY242" s="199" t="s">
        <v>10266</v>
      </c>
      <c r="AZ242" s="199" t="s">
        <v>10266</v>
      </c>
      <c r="BA242" s="199" t="s">
        <v>10266</v>
      </c>
      <c r="BB242" s="199" t="s">
        <v>10266</v>
      </c>
      <c r="BC242" s="199" t="s">
        <v>10266</v>
      </c>
      <c r="BD242" s="199" t="s">
        <v>10246</v>
      </c>
      <c r="BE242" s="199" t="s">
        <v>10246</v>
      </c>
      <c r="BF242" s="199" t="s">
        <v>10266</v>
      </c>
      <c r="BG242" s="199" t="s">
        <v>10266</v>
      </c>
      <c r="BH242" s="199" t="s">
        <v>10266</v>
      </c>
      <c r="BI242" s="199" t="s">
        <v>10266</v>
      </c>
      <c r="BJ242" s="199" t="s">
        <v>10266</v>
      </c>
      <c r="BK242" s="199" t="s">
        <v>10246</v>
      </c>
    </row>
    <row r="243" s="192" customFormat="1" customHeight="1" spans="1:63">
      <c r="A243" s="199" t="s">
        <v>3790</v>
      </c>
      <c r="B243" s="199" t="s">
        <v>3767</v>
      </c>
      <c r="C243" s="199" t="s">
        <v>3747</v>
      </c>
      <c r="D243" s="199">
        <v>23</v>
      </c>
      <c r="E243" s="199">
        <v>9</v>
      </c>
      <c r="F243" s="199" t="s">
        <v>11551</v>
      </c>
      <c r="G243" s="199">
        <v>1</v>
      </c>
      <c r="H243" s="199" t="s">
        <v>11552</v>
      </c>
      <c r="I243" s="199">
        <v>0</v>
      </c>
      <c r="J243" s="199" t="s">
        <v>10243</v>
      </c>
      <c r="K243" s="199">
        <v>0</v>
      </c>
      <c r="L243" s="199">
        <v>0</v>
      </c>
      <c r="M243" s="199" t="s">
        <v>10243</v>
      </c>
      <c r="N243" s="199">
        <v>2</v>
      </c>
      <c r="O243" s="199">
        <v>0</v>
      </c>
      <c r="P243" s="199">
        <v>0</v>
      </c>
      <c r="Q243" s="199"/>
      <c r="R243" s="199">
        <v>13.1</v>
      </c>
      <c r="S243" s="199">
        <v>0</v>
      </c>
      <c r="T243" s="199"/>
      <c r="U243" s="199"/>
      <c r="V243" s="199"/>
      <c r="W243" s="199"/>
      <c r="X243" s="199"/>
      <c r="Y243" s="199"/>
      <c r="Z243" s="199">
        <v>1</v>
      </c>
      <c r="AA243" s="199"/>
      <c r="AB243" s="199">
        <v>6</v>
      </c>
      <c r="AC243" s="199"/>
      <c r="AD243" s="199" t="s">
        <v>10243</v>
      </c>
      <c r="AE243" s="199" t="s">
        <v>11379</v>
      </c>
      <c r="AF243" s="199" t="s">
        <v>10243</v>
      </c>
      <c r="AG243" s="199" t="s">
        <v>10266</v>
      </c>
      <c r="AH243" s="199" t="s">
        <v>10266</v>
      </c>
      <c r="AI243" s="199" t="s">
        <v>10246</v>
      </c>
      <c r="AJ243" s="199" t="s">
        <v>10246</v>
      </c>
      <c r="AK243" s="202" t="s">
        <v>11553</v>
      </c>
      <c r="AL243" s="199" t="s">
        <v>10266</v>
      </c>
      <c r="AM243" s="199" t="s">
        <v>10266</v>
      </c>
      <c r="AN243" s="202" t="s">
        <v>11554</v>
      </c>
      <c r="AO243" s="199" t="s">
        <v>10266</v>
      </c>
      <c r="AP243" s="199" t="s">
        <v>10246</v>
      </c>
      <c r="AQ243" s="199" t="s">
        <v>10246</v>
      </c>
      <c r="AR243" s="199" t="s">
        <v>10266</v>
      </c>
      <c r="AS243" s="199" t="s">
        <v>10266</v>
      </c>
      <c r="AT243" s="199" t="s">
        <v>10266</v>
      </c>
      <c r="AU243" s="199" t="s">
        <v>10266</v>
      </c>
      <c r="AV243" s="199" t="s">
        <v>10266</v>
      </c>
      <c r="AW243" s="199" t="s">
        <v>10246</v>
      </c>
      <c r="AX243" s="199" t="s">
        <v>10246</v>
      </c>
      <c r="AY243" s="199" t="s">
        <v>10266</v>
      </c>
      <c r="AZ243" s="199" t="s">
        <v>10266</v>
      </c>
      <c r="BA243" s="202" t="s">
        <v>11555</v>
      </c>
      <c r="BB243" s="202" t="s">
        <v>11556</v>
      </c>
      <c r="BC243" s="199" t="s">
        <v>10266</v>
      </c>
      <c r="BD243" s="202" t="s">
        <v>11557</v>
      </c>
      <c r="BE243" s="199" t="s">
        <v>10246</v>
      </c>
      <c r="BF243" s="199" t="s">
        <v>10266</v>
      </c>
      <c r="BG243" s="202" t="s">
        <v>11558</v>
      </c>
      <c r="BH243" s="202" t="s">
        <v>11559</v>
      </c>
      <c r="BI243" s="199" t="s">
        <v>10266</v>
      </c>
      <c r="BJ243" s="202" t="s">
        <v>11560</v>
      </c>
      <c r="BK243" s="199" t="s">
        <v>10246</v>
      </c>
    </row>
    <row r="244" s="192" customFormat="1" customHeight="1" spans="1:63">
      <c r="A244" s="199" t="s">
        <v>3780</v>
      </c>
      <c r="B244" s="199" t="s">
        <v>3767</v>
      </c>
      <c r="C244" s="199" t="s">
        <v>3699</v>
      </c>
      <c r="D244" s="199">
        <v>22</v>
      </c>
      <c r="E244" s="199">
        <v>9</v>
      </c>
      <c r="F244" s="199" t="s">
        <v>11561</v>
      </c>
      <c r="G244" s="199">
        <v>1</v>
      </c>
      <c r="H244" s="199" t="s">
        <v>10280</v>
      </c>
      <c r="I244" s="199">
        <v>0</v>
      </c>
      <c r="J244" s="199" t="s">
        <v>10243</v>
      </c>
      <c r="K244" s="199">
        <v>0</v>
      </c>
      <c r="L244" s="199">
        <v>0</v>
      </c>
      <c r="M244" s="199" t="s">
        <v>10243</v>
      </c>
      <c r="N244" s="199">
        <v>0</v>
      </c>
      <c r="O244" s="199">
        <v>0</v>
      </c>
      <c r="P244" s="199">
        <v>0</v>
      </c>
      <c r="Q244" s="199"/>
      <c r="R244" s="199"/>
      <c r="S244" s="199"/>
      <c r="T244" s="199"/>
      <c r="U244" s="199"/>
      <c r="V244" s="199"/>
      <c r="W244" s="199"/>
      <c r="X244" s="199"/>
      <c r="Y244" s="199"/>
      <c r="Z244" s="199">
        <v>1</v>
      </c>
      <c r="AA244" s="199"/>
      <c r="AB244" s="199"/>
      <c r="AC244" s="199"/>
      <c r="AD244" s="199" t="s">
        <v>10243</v>
      </c>
      <c r="AE244" s="199" t="s">
        <v>10243</v>
      </c>
      <c r="AF244" s="199" t="s">
        <v>10243</v>
      </c>
      <c r="AG244" s="199" t="s">
        <v>10266</v>
      </c>
      <c r="AH244" s="199" t="s">
        <v>10266</v>
      </c>
      <c r="AI244" s="199" t="s">
        <v>10246</v>
      </c>
      <c r="AJ244" s="199" t="s">
        <v>10246</v>
      </c>
      <c r="AK244" s="199" t="s">
        <v>10266</v>
      </c>
      <c r="AL244" s="199" t="s">
        <v>10266</v>
      </c>
      <c r="AM244" s="199" t="s">
        <v>10266</v>
      </c>
      <c r="AN244" s="199" t="s">
        <v>10266</v>
      </c>
      <c r="AO244" s="199" t="s">
        <v>10266</v>
      </c>
      <c r="AP244" s="199" t="s">
        <v>10246</v>
      </c>
      <c r="AQ244" s="199" t="s">
        <v>10246</v>
      </c>
      <c r="AR244" s="199" t="s">
        <v>10266</v>
      </c>
      <c r="AS244" s="199" t="s">
        <v>10266</v>
      </c>
      <c r="AT244" s="199" t="s">
        <v>10266</v>
      </c>
      <c r="AU244" s="199" t="s">
        <v>10266</v>
      </c>
      <c r="AV244" s="199" t="s">
        <v>10266</v>
      </c>
      <c r="AW244" s="199" t="s">
        <v>10246</v>
      </c>
      <c r="AX244" s="199" t="s">
        <v>10246</v>
      </c>
      <c r="AY244" s="202" t="s">
        <v>11562</v>
      </c>
      <c r="AZ244" s="199" t="s">
        <v>10266</v>
      </c>
      <c r="BA244" s="203" t="s">
        <v>10282</v>
      </c>
      <c r="BB244" s="199" t="s">
        <v>10266</v>
      </c>
      <c r="BC244" s="199" t="s">
        <v>10266</v>
      </c>
      <c r="BD244" s="199" t="s">
        <v>10246</v>
      </c>
      <c r="BE244" s="199" t="s">
        <v>10246</v>
      </c>
      <c r="BF244" s="199" t="s">
        <v>10266</v>
      </c>
      <c r="BG244" s="199" t="s">
        <v>10266</v>
      </c>
      <c r="BH244" s="199" t="s">
        <v>10266</v>
      </c>
      <c r="BI244" s="199" t="s">
        <v>10266</v>
      </c>
      <c r="BJ244" s="199" t="s">
        <v>10266</v>
      </c>
      <c r="BK244" s="199" t="s">
        <v>10246</v>
      </c>
    </row>
    <row r="245" s="192" customFormat="1" customHeight="1" spans="1:63">
      <c r="A245" s="199" t="s">
        <v>3766</v>
      </c>
      <c r="B245" s="199" t="s">
        <v>3767</v>
      </c>
      <c r="C245" s="199" t="s">
        <v>3768</v>
      </c>
      <c r="D245" s="199">
        <v>22</v>
      </c>
      <c r="E245" s="199">
        <v>9</v>
      </c>
      <c r="F245" s="199" t="s">
        <v>11563</v>
      </c>
      <c r="G245" s="199">
        <v>0</v>
      </c>
      <c r="H245" s="199" t="s">
        <v>10243</v>
      </c>
      <c r="I245" s="199">
        <v>0</v>
      </c>
      <c r="J245" s="199" t="s">
        <v>10243</v>
      </c>
      <c r="K245" s="199">
        <v>0</v>
      </c>
      <c r="L245" s="199">
        <v>0</v>
      </c>
      <c r="M245" s="199" t="s">
        <v>10243</v>
      </c>
      <c r="N245" s="199">
        <v>0</v>
      </c>
      <c r="O245" s="199">
        <v>1</v>
      </c>
      <c r="P245" s="199">
        <v>0</v>
      </c>
      <c r="Q245" s="199"/>
      <c r="R245" s="199">
        <v>6</v>
      </c>
      <c r="S245" s="199">
        <v>0.5</v>
      </c>
      <c r="T245" s="199"/>
      <c r="U245" s="199"/>
      <c r="V245" s="199"/>
      <c r="W245" s="199"/>
      <c r="X245" s="199">
        <v>12</v>
      </c>
      <c r="Y245" s="199"/>
      <c r="Z245" s="199"/>
      <c r="AA245" s="199"/>
      <c r="AB245" s="199">
        <v>5</v>
      </c>
      <c r="AC245" s="199"/>
      <c r="AD245" s="199" t="s">
        <v>10243</v>
      </c>
      <c r="AE245" s="199" t="s">
        <v>11564</v>
      </c>
      <c r="AF245" s="199" t="s">
        <v>10243</v>
      </c>
      <c r="AG245" s="199" t="s">
        <v>10266</v>
      </c>
      <c r="AH245" s="199" t="s">
        <v>10266</v>
      </c>
      <c r="AI245" s="199" t="s">
        <v>10246</v>
      </c>
      <c r="AJ245" s="199" t="s">
        <v>10246</v>
      </c>
      <c r="AK245" s="202" t="s">
        <v>11565</v>
      </c>
      <c r="AL245" s="199" t="s">
        <v>10266</v>
      </c>
      <c r="AM245" s="199" t="s">
        <v>10266</v>
      </c>
      <c r="AN245" s="199" t="s">
        <v>10266</v>
      </c>
      <c r="AO245" s="199" t="s">
        <v>10266</v>
      </c>
      <c r="AP245" s="199" t="s">
        <v>10246</v>
      </c>
      <c r="AQ245" s="199" t="s">
        <v>10246</v>
      </c>
      <c r="AR245" s="199" t="s">
        <v>10266</v>
      </c>
      <c r="AS245" s="199" t="s">
        <v>10266</v>
      </c>
      <c r="AT245" s="199" t="s">
        <v>10266</v>
      </c>
      <c r="AU245" s="199" t="s">
        <v>10266</v>
      </c>
      <c r="AV245" s="199" t="s">
        <v>10266</v>
      </c>
      <c r="AW245" s="199" t="s">
        <v>10246</v>
      </c>
      <c r="AX245" s="199" t="s">
        <v>10246</v>
      </c>
      <c r="AY245" s="202" t="s">
        <v>11566</v>
      </c>
      <c r="AZ245" s="199" t="s">
        <v>10266</v>
      </c>
      <c r="BA245" s="202" t="s">
        <v>11567</v>
      </c>
      <c r="BB245" s="202" t="s">
        <v>11568</v>
      </c>
      <c r="BC245" s="199" t="s">
        <v>10266</v>
      </c>
      <c r="BD245" s="202" t="s">
        <v>11569</v>
      </c>
      <c r="BE245" s="199" t="s">
        <v>10246</v>
      </c>
      <c r="BF245" s="199" t="s">
        <v>10266</v>
      </c>
      <c r="BG245" s="199" t="s">
        <v>10266</v>
      </c>
      <c r="BH245" s="199" t="s">
        <v>10266</v>
      </c>
      <c r="BI245" s="202" t="s">
        <v>11570</v>
      </c>
      <c r="BJ245" s="202" t="s">
        <v>10814</v>
      </c>
      <c r="BK245" s="199" t="s">
        <v>10246</v>
      </c>
    </row>
    <row r="246" s="192" customFormat="1" customHeight="1" spans="1:63">
      <c r="A246" s="199" t="s">
        <v>3847</v>
      </c>
      <c r="B246" s="199" t="s">
        <v>3825</v>
      </c>
      <c r="C246" s="199" t="s">
        <v>3838</v>
      </c>
      <c r="D246" s="199">
        <v>22</v>
      </c>
      <c r="E246" s="199">
        <v>9</v>
      </c>
      <c r="F246" s="199" t="s">
        <v>11571</v>
      </c>
      <c r="G246" s="199">
        <v>0</v>
      </c>
      <c r="H246" s="199" t="s">
        <v>10243</v>
      </c>
      <c r="I246" s="199">
        <v>0</v>
      </c>
      <c r="J246" s="199" t="s">
        <v>10243</v>
      </c>
      <c r="K246" s="199">
        <v>0</v>
      </c>
      <c r="L246" s="199">
        <v>0</v>
      </c>
      <c r="M246" s="199" t="s">
        <v>10243</v>
      </c>
      <c r="N246" s="199">
        <v>0</v>
      </c>
      <c r="O246" s="199">
        <v>0</v>
      </c>
      <c r="P246" s="199">
        <v>0</v>
      </c>
      <c r="Q246" s="199"/>
      <c r="R246" s="199"/>
      <c r="S246" s="199">
        <v>0.5</v>
      </c>
      <c r="T246" s="199"/>
      <c r="U246" s="199"/>
      <c r="V246" s="199"/>
      <c r="W246" s="199"/>
      <c r="X246" s="199"/>
      <c r="Y246" s="199"/>
      <c r="Z246" s="199"/>
      <c r="AA246" s="199"/>
      <c r="AB246" s="199"/>
      <c r="AC246" s="199"/>
      <c r="AD246" s="199" t="s">
        <v>10243</v>
      </c>
      <c r="AE246" s="199" t="s">
        <v>10243</v>
      </c>
      <c r="AF246" s="199" t="s">
        <v>10243</v>
      </c>
      <c r="AG246" s="199" t="s">
        <v>10266</v>
      </c>
      <c r="AH246" s="199" t="s">
        <v>10266</v>
      </c>
      <c r="AI246" s="199" t="s">
        <v>10246</v>
      </c>
      <c r="AJ246" s="199" t="s">
        <v>10246</v>
      </c>
      <c r="AK246" s="199" t="s">
        <v>10266</v>
      </c>
      <c r="AL246" s="199" t="s">
        <v>10266</v>
      </c>
      <c r="AM246" s="199" t="s">
        <v>10266</v>
      </c>
      <c r="AN246" s="199" t="s">
        <v>10266</v>
      </c>
      <c r="AO246" s="199" t="s">
        <v>10266</v>
      </c>
      <c r="AP246" s="199" t="s">
        <v>10246</v>
      </c>
      <c r="AQ246" s="199" t="s">
        <v>10246</v>
      </c>
      <c r="AR246" s="199" t="s">
        <v>10266</v>
      </c>
      <c r="AS246" s="199" t="s">
        <v>10266</v>
      </c>
      <c r="AT246" s="199" t="s">
        <v>10266</v>
      </c>
      <c r="AU246" s="199" t="s">
        <v>10266</v>
      </c>
      <c r="AV246" s="199" t="s">
        <v>10266</v>
      </c>
      <c r="AW246" s="199" t="s">
        <v>10246</v>
      </c>
      <c r="AX246" s="199" t="s">
        <v>10246</v>
      </c>
      <c r="AY246" s="202" t="s">
        <v>11572</v>
      </c>
      <c r="AZ246" s="199" t="s">
        <v>10266</v>
      </c>
      <c r="BA246" s="199" t="s">
        <v>10266</v>
      </c>
      <c r="BB246" s="199" t="s">
        <v>10266</v>
      </c>
      <c r="BC246" s="199" t="s">
        <v>10266</v>
      </c>
      <c r="BD246" s="199" t="s">
        <v>10246</v>
      </c>
      <c r="BE246" s="199" t="s">
        <v>10246</v>
      </c>
      <c r="BF246" s="199" t="s">
        <v>10266</v>
      </c>
      <c r="BG246" s="199" t="s">
        <v>10266</v>
      </c>
      <c r="BH246" s="199" t="s">
        <v>10266</v>
      </c>
      <c r="BI246" s="199" t="s">
        <v>10266</v>
      </c>
      <c r="BJ246" s="199" t="s">
        <v>10266</v>
      </c>
      <c r="BK246" s="199" t="s">
        <v>10246</v>
      </c>
    </row>
    <row r="247" s="192" customFormat="1" customHeight="1" spans="1:63">
      <c r="A247" s="199" t="s">
        <v>3837</v>
      </c>
      <c r="B247" s="199" t="s">
        <v>3825</v>
      </c>
      <c r="C247" s="199" t="s">
        <v>3838</v>
      </c>
      <c r="D247" s="199">
        <v>15</v>
      </c>
      <c r="E247" s="199">
        <v>5</v>
      </c>
      <c r="F247" s="199" t="s">
        <v>11573</v>
      </c>
      <c r="G247" s="199">
        <v>1</v>
      </c>
      <c r="H247" s="199" t="s">
        <v>11574</v>
      </c>
      <c r="I247" s="199">
        <v>0</v>
      </c>
      <c r="J247" s="199" t="s">
        <v>10243</v>
      </c>
      <c r="K247" s="199">
        <v>0</v>
      </c>
      <c r="L247" s="199">
        <v>0</v>
      </c>
      <c r="M247" s="199" t="s">
        <v>10243</v>
      </c>
      <c r="N247" s="199">
        <v>0</v>
      </c>
      <c r="O247" s="199">
        <v>0</v>
      </c>
      <c r="P247" s="199">
        <v>0</v>
      </c>
      <c r="Q247" s="199"/>
      <c r="R247" s="199"/>
      <c r="S247" s="199">
        <v>1.5</v>
      </c>
      <c r="T247" s="199">
        <v>4</v>
      </c>
      <c r="U247" s="199"/>
      <c r="V247" s="199"/>
      <c r="W247" s="199"/>
      <c r="X247" s="199"/>
      <c r="Y247" s="199"/>
      <c r="Z247" s="199"/>
      <c r="AA247" s="199"/>
      <c r="AB247" s="199"/>
      <c r="AC247" s="199"/>
      <c r="AD247" s="199" t="s">
        <v>10243</v>
      </c>
      <c r="AE247" s="199" t="s">
        <v>10243</v>
      </c>
      <c r="AF247" s="199" t="s">
        <v>10243</v>
      </c>
      <c r="AG247" s="199"/>
      <c r="AH247" s="199"/>
      <c r="AI247" s="199"/>
      <c r="AJ247" s="199"/>
      <c r="AK247" s="199"/>
      <c r="AL247" s="199"/>
      <c r="AM247" s="199"/>
      <c r="AN247" s="199"/>
      <c r="AO247" s="199"/>
      <c r="AP247" s="199"/>
      <c r="AQ247" s="199"/>
      <c r="AR247" s="203" t="s">
        <v>11575</v>
      </c>
      <c r="AS247" s="202" t="s">
        <v>11576</v>
      </c>
      <c r="AT247" s="202" t="s">
        <v>11577</v>
      </c>
      <c r="AU247" s="202" t="s">
        <v>11543</v>
      </c>
      <c r="AV247" s="199" t="s">
        <v>10266</v>
      </c>
      <c r="AW247" s="199" t="s">
        <v>10246</v>
      </c>
      <c r="AX247" s="199" t="s">
        <v>10246</v>
      </c>
      <c r="AY247" s="199" t="s">
        <v>10266</v>
      </c>
      <c r="AZ247" s="199" t="s">
        <v>10266</v>
      </c>
      <c r="BA247" s="199" t="s">
        <v>10266</v>
      </c>
      <c r="BB247" s="202" t="s">
        <v>11578</v>
      </c>
      <c r="BC247" s="199" t="s">
        <v>10266</v>
      </c>
      <c r="BD247" s="199" t="s">
        <v>10246</v>
      </c>
      <c r="BE247" s="199" t="s">
        <v>10246</v>
      </c>
      <c r="BF247" s="199" t="s">
        <v>10266</v>
      </c>
      <c r="BG247" s="199" t="s">
        <v>10266</v>
      </c>
      <c r="BH247" s="199" t="s">
        <v>10266</v>
      </c>
      <c r="BI247" s="199" t="s">
        <v>10266</v>
      </c>
      <c r="BJ247" s="199" t="s">
        <v>10266</v>
      </c>
      <c r="BK247" s="199" t="s">
        <v>10246</v>
      </c>
    </row>
    <row r="248" s="192" customFormat="1" customHeight="1" spans="1:63">
      <c r="A248" s="199" t="s">
        <v>3824</v>
      </c>
      <c r="B248" s="199" t="s">
        <v>3825</v>
      </c>
      <c r="C248" s="199" t="s">
        <v>3826</v>
      </c>
      <c r="D248" s="199">
        <v>22</v>
      </c>
      <c r="E248" s="199">
        <v>9</v>
      </c>
      <c r="F248" s="199" t="s">
        <v>11579</v>
      </c>
      <c r="G248" s="199">
        <v>0</v>
      </c>
      <c r="H248" s="199" t="s">
        <v>10243</v>
      </c>
      <c r="I248" s="199">
        <v>0</v>
      </c>
      <c r="J248" s="199" t="s">
        <v>10243</v>
      </c>
      <c r="K248" s="199">
        <v>0</v>
      </c>
      <c r="L248" s="199">
        <v>0</v>
      </c>
      <c r="M248" s="199" t="s">
        <v>10243</v>
      </c>
      <c r="N248" s="199">
        <v>0</v>
      </c>
      <c r="O248" s="199">
        <v>0</v>
      </c>
      <c r="P248" s="199">
        <v>0</v>
      </c>
      <c r="Q248" s="199"/>
      <c r="R248" s="199"/>
      <c r="S248" s="199"/>
      <c r="T248" s="199"/>
      <c r="U248" s="199"/>
      <c r="V248" s="199"/>
      <c r="W248" s="199"/>
      <c r="X248" s="199"/>
      <c r="Y248" s="199"/>
      <c r="Z248" s="199"/>
      <c r="AA248" s="199"/>
      <c r="AB248" s="199"/>
      <c r="AC248" s="199"/>
      <c r="AD248" s="199" t="s">
        <v>10243</v>
      </c>
      <c r="AE248" s="199" t="s">
        <v>10243</v>
      </c>
      <c r="AF248" s="199" t="s">
        <v>10243</v>
      </c>
      <c r="AG248" s="199" t="s">
        <v>10266</v>
      </c>
      <c r="AH248" s="199" t="s">
        <v>10266</v>
      </c>
      <c r="AI248" s="199" t="s">
        <v>10246</v>
      </c>
      <c r="AJ248" s="199" t="s">
        <v>10246</v>
      </c>
      <c r="AK248" s="199" t="s">
        <v>10266</v>
      </c>
      <c r="AL248" s="199" t="s">
        <v>10266</v>
      </c>
      <c r="AM248" s="199" t="s">
        <v>10266</v>
      </c>
      <c r="AN248" s="199" t="s">
        <v>10266</v>
      </c>
      <c r="AO248" s="199" t="s">
        <v>10266</v>
      </c>
      <c r="AP248" s="199" t="s">
        <v>10246</v>
      </c>
      <c r="AQ248" s="199" t="s">
        <v>10246</v>
      </c>
      <c r="AR248" s="199" t="s">
        <v>10266</v>
      </c>
      <c r="AS248" s="199" t="s">
        <v>10266</v>
      </c>
      <c r="AT248" s="199" t="s">
        <v>10266</v>
      </c>
      <c r="AU248" s="199" t="s">
        <v>10266</v>
      </c>
      <c r="AV248" s="199" t="s">
        <v>10266</v>
      </c>
      <c r="AW248" s="199" t="s">
        <v>10246</v>
      </c>
      <c r="AX248" s="199" t="s">
        <v>10246</v>
      </c>
      <c r="AY248" s="199" t="s">
        <v>10266</v>
      </c>
      <c r="AZ248" s="199" t="s">
        <v>10266</v>
      </c>
      <c r="BA248" s="199" t="s">
        <v>10266</v>
      </c>
      <c r="BB248" s="199" t="s">
        <v>10266</v>
      </c>
      <c r="BC248" s="199" t="s">
        <v>10266</v>
      </c>
      <c r="BD248" s="199" t="s">
        <v>10246</v>
      </c>
      <c r="BE248" s="199" t="s">
        <v>10246</v>
      </c>
      <c r="BF248" s="199" t="s">
        <v>10266</v>
      </c>
      <c r="BG248" s="199" t="s">
        <v>10266</v>
      </c>
      <c r="BH248" s="199" t="s">
        <v>10266</v>
      </c>
      <c r="BI248" s="199" t="s">
        <v>10266</v>
      </c>
      <c r="BJ248" s="199" t="s">
        <v>10266</v>
      </c>
      <c r="BK248" s="199" t="s">
        <v>10246</v>
      </c>
    </row>
    <row r="249" s="192" customFormat="1" customHeight="1" spans="1:63">
      <c r="A249" s="199" t="s">
        <v>3895</v>
      </c>
      <c r="B249" s="199" t="s">
        <v>3865</v>
      </c>
      <c r="C249" s="199" t="s">
        <v>3896</v>
      </c>
      <c r="D249" s="199">
        <v>21</v>
      </c>
      <c r="E249" s="199">
        <v>9</v>
      </c>
      <c r="F249" s="199" t="s">
        <v>11580</v>
      </c>
      <c r="G249" s="199">
        <v>0</v>
      </c>
      <c r="H249" s="199" t="s">
        <v>10243</v>
      </c>
      <c r="I249" s="199">
        <v>0</v>
      </c>
      <c r="J249" s="199" t="s">
        <v>10243</v>
      </c>
      <c r="K249" s="199">
        <v>0</v>
      </c>
      <c r="L249" s="199">
        <v>0</v>
      </c>
      <c r="M249" s="199" t="s">
        <v>10243</v>
      </c>
      <c r="N249" s="199">
        <v>0</v>
      </c>
      <c r="O249" s="199">
        <v>0</v>
      </c>
      <c r="P249" s="199">
        <v>0</v>
      </c>
      <c r="Q249" s="199">
        <v>8</v>
      </c>
      <c r="R249" s="199">
        <v>5</v>
      </c>
      <c r="S249" s="199"/>
      <c r="T249" s="199"/>
      <c r="U249" s="199"/>
      <c r="V249" s="199"/>
      <c r="W249" s="199"/>
      <c r="X249" s="199"/>
      <c r="Y249" s="199"/>
      <c r="Z249" s="199"/>
      <c r="AA249" s="199"/>
      <c r="AB249" s="199"/>
      <c r="AC249" s="199"/>
      <c r="AD249" s="199" t="s">
        <v>10243</v>
      </c>
      <c r="AE249" s="199" t="s">
        <v>10243</v>
      </c>
      <c r="AF249" s="199" t="s">
        <v>10243</v>
      </c>
      <c r="AG249" s="202" t="s">
        <v>11581</v>
      </c>
      <c r="AH249" s="199" t="s">
        <v>10266</v>
      </c>
      <c r="AI249" s="199" t="s">
        <v>10246</v>
      </c>
      <c r="AJ249" s="199" t="s">
        <v>10246</v>
      </c>
      <c r="AK249" s="199" t="s">
        <v>10266</v>
      </c>
      <c r="AL249" s="199" t="s">
        <v>10266</v>
      </c>
      <c r="AM249" s="199" t="s">
        <v>10266</v>
      </c>
      <c r="AN249" s="199" t="s">
        <v>10266</v>
      </c>
      <c r="AO249" s="199" t="s">
        <v>10266</v>
      </c>
      <c r="AP249" s="199" t="s">
        <v>10246</v>
      </c>
      <c r="AQ249" s="199" t="s">
        <v>10246</v>
      </c>
      <c r="AR249" s="199" t="s">
        <v>10266</v>
      </c>
      <c r="AS249" s="199" t="s">
        <v>10266</v>
      </c>
      <c r="AT249" s="199" t="s">
        <v>10266</v>
      </c>
      <c r="AU249" s="199" t="s">
        <v>10266</v>
      </c>
      <c r="AV249" s="199" t="s">
        <v>10266</v>
      </c>
      <c r="AW249" s="199" t="s">
        <v>10246</v>
      </c>
      <c r="AX249" s="199" t="s">
        <v>10246</v>
      </c>
      <c r="AY249" s="199" t="s">
        <v>10266</v>
      </c>
      <c r="AZ249" s="202" t="s">
        <v>11582</v>
      </c>
      <c r="BA249" s="199" t="s">
        <v>10266</v>
      </c>
      <c r="BB249" s="199" t="s">
        <v>10266</v>
      </c>
      <c r="BC249" s="199" t="s">
        <v>10266</v>
      </c>
      <c r="BD249" s="199" t="s">
        <v>10246</v>
      </c>
      <c r="BE249" s="199" t="s">
        <v>10246</v>
      </c>
      <c r="BF249" s="199" t="s">
        <v>10266</v>
      </c>
      <c r="BG249" s="199" t="s">
        <v>10266</v>
      </c>
      <c r="BH249" s="199" t="s">
        <v>10266</v>
      </c>
      <c r="BI249" s="199" t="s">
        <v>10266</v>
      </c>
      <c r="BJ249" s="199" t="s">
        <v>10266</v>
      </c>
      <c r="BK249" s="199" t="s">
        <v>10246</v>
      </c>
    </row>
    <row r="250" s="192" customFormat="1" customHeight="1" spans="1:63">
      <c r="A250" s="199" t="s">
        <v>3886</v>
      </c>
      <c r="B250" s="199" t="s">
        <v>3865</v>
      </c>
      <c r="C250" s="199" t="s">
        <v>3887</v>
      </c>
      <c r="D250" s="199">
        <v>18</v>
      </c>
      <c r="E250" s="199">
        <v>9</v>
      </c>
      <c r="F250" s="199" t="s">
        <v>11583</v>
      </c>
      <c r="G250" s="199">
        <v>0</v>
      </c>
      <c r="H250" s="199" t="s">
        <v>10243</v>
      </c>
      <c r="I250" s="199">
        <v>0</v>
      </c>
      <c r="J250" s="199" t="s">
        <v>10243</v>
      </c>
      <c r="K250" s="199">
        <v>0</v>
      </c>
      <c r="L250" s="199">
        <v>0</v>
      </c>
      <c r="M250" s="199" t="s">
        <v>10243</v>
      </c>
      <c r="N250" s="199">
        <v>1</v>
      </c>
      <c r="O250" s="199">
        <v>0</v>
      </c>
      <c r="P250" s="199">
        <v>0</v>
      </c>
      <c r="Q250" s="199"/>
      <c r="R250" s="199">
        <v>9</v>
      </c>
      <c r="S250" s="199"/>
      <c r="T250" s="199">
        <v>24</v>
      </c>
      <c r="U250" s="199"/>
      <c r="V250" s="199"/>
      <c r="W250" s="199"/>
      <c r="X250" s="199"/>
      <c r="Y250" s="199"/>
      <c r="Z250" s="199"/>
      <c r="AA250" s="199"/>
      <c r="AB250" s="199"/>
      <c r="AC250" s="199"/>
      <c r="AD250" s="199" t="s">
        <v>10243</v>
      </c>
      <c r="AE250" s="199" t="s">
        <v>10243</v>
      </c>
      <c r="AF250" s="199" t="s">
        <v>10243</v>
      </c>
      <c r="AG250" s="199" t="s">
        <v>10266</v>
      </c>
      <c r="AH250" s="199" t="s">
        <v>10266</v>
      </c>
      <c r="AI250" s="199" t="s">
        <v>10246</v>
      </c>
      <c r="AJ250" s="199" t="s">
        <v>10246</v>
      </c>
      <c r="AK250" s="202" t="s">
        <v>11584</v>
      </c>
      <c r="AL250" s="199" t="s">
        <v>10266</v>
      </c>
      <c r="AM250" s="199" t="s">
        <v>10266</v>
      </c>
      <c r="AN250" s="199" t="s">
        <v>10266</v>
      </c>
      <c r="AO250" s="199" t="s">
        <v>10266</v>
      </c>
      <c r="AP250" s="199" t="s">
        <v>10246</v>
      </c>
      <c r="AQ250" s="199" t="s">
        <v>10246</v>
      </c>
      <c r="AR250" s="199" t="s">
        <v>10266</v>
      </c>
      <c r="AS250" s="199" t="s">
        <v>10266</v>
      </c>
      <c r="AT250" s="199" t="s">
        <v>10266</v>
      </c>
      <c r="AU250" s="199" t="s">
        <v>10266</v>
      </c>
      <c r="AV250" s="199" t="s">
        <v>10266</v>
      </c>
      <c r="AW250" s="199" t="s">
        <v>10246</v>
      </c>
      <c r="AX250" s="199" t="s">
        <v>10246</v>
      </c>
      <c r="AY250" s="199" t="s">
        <v>10266</v>
      </c>
      <c r="AZ250" s="199" t="s">
        <v>10266</v>
      </c>
      <c r="BA250" s="199" t="s">
        <v>10266</v>
      </c>
      <c r="BB250" s="199" t="s">
        <v>10266</v>
      </c>
      <c r="BC250" s="199" t="s">
        <v>10266</v>
      </c>
      <c r="BD250" s="199" t="s">
        <v>10246</v>
      </c>
      <c r="BE250" s="199" t="s">
        <v>10246</v>
      </c>
      <c r="BF250" s="199" t="s">
        <v>10266</v>
      </c>
      <c r="BG250" s="199" t="s">
        <v>10266</v>
      </c>
      <c r="BH250" s="202" t="s">
        <v>11585</v>
      </c>
      <c r="BI250" s="202" t="s">
        <v>11586</v>
      </c>
      <c r="BJ250" s="202" t="s">
        <v>11586</v>
      </c>
      <c r="BK250" s="199" t="s">
        <v>10246</v>
      </c>
    </row>
    <row r="251" s="192" customFormat="1" customHeight="1" spans="1:63">
      <c r="A251" s="199" t="s">
        <v>3876</v>
      </c>
      <c r="B251" s="199" t="s">
        <v>3865</v>
      </c>
      <c r="C251" s="199" t="s">
        <v>3877</v>
      </c>
      <c r="D251" s="199">
        <v>20</v>
      </c>
      <c r="E251" s="199">
        <v>9</v>
      </c>
      <c r="F251" s="199" t="s">
        <v>11587</v>
      </c>
      <c r="G251" s="199">
        <v>0</v>
      </c>
      <c r="H251" s="199" t="s">
        <v>10243</v>
      </c>
      <c r="I251" s="199">
        <v>0</v>
      </c>
      <c r="J251" s="199" t="s">
        <v>10243</v>
      </c>
      <c r="K251" s="199">
        <v>0</v>
      </c>
      <c r="L251" s="199">
        <v>0</v>
      </c>
      <c r="M251" s="199" t="s">
        <v>10243</v>
      </c>
      <c r="N251" s="199">
        <v>0</v>
      </c>
      <c r="O251" s="199">
        <v>1</v>
      </c>
      <c r="P251" s="199">
        <v>0</v>
      </c>
      <c r="Q251" s="199">
        <v>7.4</v>
      </c>
      <c r="R251" s="199">
        <v>12</v>
      </c>
      <c r="S251" s="199"/>
      <c r="T251" s="199"/>
      <c r="U251" s="199"/>
      <c r="V251" s="199"/>
      <c r="W251" s="199"/>
      <c r="X251" s="199">
        <v>16</v>
      </c>
      <c r="Y251" s="199"/>
      <c r="Z251" s="199"/>
      <c r="AA251" s="199"/>
      <c r="AB251" s="199"/>
      <c r="AC251" s="199"/>
      <c r="AD251" s="199" t="s">
        <v>10243</v>
      </c>
      <c r="AE251" s="199" t="s">
        <v>10243</v>
      </c>
      <c r="AF251" s="199" t="s">
        <v>10243</v>
      </c>
      <c r="AG251" s="199" t="s">
        <v>10266</v>
      </c>
      <c r="AH251" s="199" t="s">
        <v>10266</v>
      </c>
      <c r="AI251" s="199" t="s">
        <v>10246</v>
      </c>
      <c r="AJ251" s="199" t="s">
        <v>10246</v>
      </c>
      <c r="AK251" s="199" t="s">
        <v>10266</v>
      </c>
      <c r="AL251" s="199" t="s">
        <v>10266</v>
      </c>
      <c r="AM251" s="199" t="s">
        <v>10266</v>
      </c>
      <c r="AN251" s="199" t="s">
        <v>10266</v>
      </c>
      <c r="AO251" s="199" t="s">
        <v>10266</v>
      </c>
      <c r="AP251" s="199" t="s">
        <v>10246</v>
      </c>
      <c r="AQ251" s="199" t="s">
        <v>10246</v>
      </c>
      <c r="AR251" s="199" t="s">
        <v>10266</v>
      </c>
      <c r="AS251" s="199" t="s">
        <v>10266</v>
      </c>
      <c r="AT251" s="199" t="s">
        <v>10266</v>
      </c>
      <c r="AU251" s="202" t="s">
        <v>11588</v>
      </c>
      <c r="AV251" s="199" t="s">
        <v>10266</v>
      </c>
      <c r="AW251" s="199" t="s">
        <v>10246</v>
      </c>
      <c r="AX251" s="199" t="s">
        <v>10246</v>
      </c>
      <c r="AY251" s="199" t="s">
        <v>10266</v>
      </c>
      <c r="AZ251" s="202" t="s">
        <v>11589</v>
      </c>
      <c r="BA251" s="199" t="s">
        <v>10266</v>
      </c>
      <c r="BB251" s="202" t="s">
        <v>11590</v>
      </c>
      <c r="BC251" s="199" t="s">
        <v>10266</v>
      </c>
      <c r="BD251" s="199" t="s">
        <v>10246</v>
      </c>
      <c r="BE251" s="199" t="s">
        <v>10246</v>
      </c>
      <c r="BF251" s="202" t="s">
        <v>11591</v>
      </c>
      <c r="BG251" s="202" t="s">
        <v>11591</v>
      </c>
      <c r="BH251" s="199" t="s">
        <v>10266</v>
      </c>
      <c r="BI251" s="199" t="s">
        <v>10266</v>
      </c>
      <c r="BJ251" s="204" t="s">
        <v>10264</v>
      </c>
      <c r="BK251" s="199" t="s">
        <v>10246</v>
      </c>
    </row>
    <row r="252" s="192" customFormat="1" customHeight="1" spans="1:63">
      <c r="A252" s="199" t="s">
        <v>3864</v>
      </c>
      <c r="B252" s="199" t="s">
        <v>3865</v>
      </c>
      <c r="C252" s="199" t="s">
        <v>3866</v>
      </c>
      <c r="D252" s="199">
        <v>20</v>
      </c>
      <c r="E252" s="199">
        <v>9</v>
      </c>
      <c r="F252" s="199" t="s">
        <v>11592</v>
      </c>
      <c r="G252" s="199">
        <v>0</v>
      </c>
      <c r="H252" s="199" t="s">
        <v>10243</v>
      </c>
      <c r="I252" s="199">
        <v>0</v>
      </c>
      <c r="J252" s="199" t="s">
        <v>10243</v>
      </c>
      <c r="K252" s="199">
        <v>0</v>
      </c>
      <c r="L252" s="199">
        <v>0</v>
      </c>
      <c r="M252" s="199" t="s">
        <v>10243</v>
      </c>
      <c r="N252" s="199">
        <v>0</v>
      </c>
      <c r="O252" s="199">
        <v>0</v>
      </c>
      <c r="P252" s="199">
        <v>0</v>
      </c>
      <c r="Q252" s="199"/>
      <c r="R252" s="199">
        <v>33</v>
      </c>
      <c r="S252" s="199">
        <v>0.5</v>
      </c>
      <c r="T252" s="199"/>
      <c r="U252" s="199"/>
      <c r="V252" s="199"/>
      <c r="W252" s="199"/>
      <c r="X252" s="199"/>
      <c r="Y252" s="199"/>
      <c r="Z252" s="199"/>
      <c r="AA252" s="199"/>
      <c r="AB252" s="199"/>
      <c r="AC252" s="199"/>
      <c r="AD252" s="199" t="s">
        <v>10243</v>
      </c>
      <c r="AE252" s="199" t="s">
        <v>10243</v>
      </c>
      <c r="AF252" s="199" t="s">
        <v>10243</v>
      </c>
      <c r="AG252" s="199" t="s">
        <v>10266</v>
      </c>
      <c r="AH252" s="199" t="s">
        <v>10266</v>
      </c>
      <c r="AI252" s="199" t="s">
        <v>10246</v>
      </c>
      <c r="AJ252" s="199" t="s">
        <v>10246</v>
      </c>
      <c r="AK252" s="202" t="s">
        <v>11584</v>
      </c>
      <c r="AL252" s="199" t="s">
        <v>10266</v>
      </c>
      <c r="AM252" s="199" t="s">
        <v>10266</v>
      </c>
      <c r="AN252" s="199" t="s">
        <v>10266</v>
      </c>
      <c r="AO252" s="202" t="s">
        <v>11593</v>
      </c>
      <c r="AP252" s="199" t="s">
        <v>10246</v>
      </c>
      <c r="AQ252" s="199" t="s">
        <v>10246</v>
      </c>
      <c r="AR252" s="199" t="s">
        <v>10266</v>
      </c>
      <c r="AS252" s="199" t="s">
        <v>10266</v>
      </c>
      <c r="AT252" s="199" t="s">
        <v>10266</v>
      </c>
      <c r="AU252" s="202" t="s">
        <v>11594</v>
      </c>
      <c r="AV252" s="199" t="s">
        <v>10266</v>
      </c>
      <c r="AW252" s="199" t="s">
        <v>10246</v>
      </c>
      <c r="AX252" s="199" t="s">
        <v>10246</v>
      </c>
      <c r="AY252" s="199" t="s">
        <v>10266</v>
      </c>
      <c r="AZ252" s="199" t="s">
        <v>10266</v>
      </c>
      <c r="BA252" s="199" t="s">
        <v>10266</v>
      </c>
      <c r="BB252" s="202" t="s">
        <v>11595</v>
      </c>
      <c r="BC252" s="199" t="s">
        <v>10266</v>
      </c>
      <c r="BD252" s="199" t="s">
        <v>10246</v>
      </c>
      <c r="BE252" s="199" t="s">
        <v>10246</v>
      </c>
      <c r="BF252" s="199" t="s">
        <v>10266</v>
      </c>
      <c r="BG252" s="202" t="s">
        <v>11596</v>
      </c>
      <c r="BH252" s="199" t="s">
        <v>10266</v>
      </c>
      <c r="BI252" s="199" t="s">
        <v>10266</v>
      </c>
      <c r="BJ252" s="202" t="s">
        <v>11597</v>
      </c>
      <c r="BK252" s="199" t="s">
        <v>10246</v>
      </c>
    </row>
    <row r="253" s="192" customFormat="1" customHeight="1" spans="1:63">
      <c r="A253" s="199" t="s">
        <v>3933</v>
      </c>
      <c r="B253" s="199" t="s">
        <v>3906</v>
      </c>
      <c r="C253" s="199" t="s">
        <v>3907</v>
      </c>
      <c r="D253" s="199">
        <v>22</v>
      </c>
      <c r="E253" s="199">
        <v>9</v>
      </c>
      <c r="F253" s="199" t="s">
        <v>11598</v>
      </c>
      <c r="G253" s="199">
        <v>0</v>
      </c>
      <c r="H253" s="199" t="s">
        <v>10243</v>
      </c>
      <c r="I253" s="199">
        <v>0</v>
      </c>
      <c r="J253" s="199" t="s">
        <v>10243</v>
      </c>
      <c r="K253" s="199">
        <v>0</v>
      </c>
      <c r="L253" s="199">
        <v>0</v>
      </c>
      <c r="M253" s="199" t="s">
        <v>10243</v>
      </c>
      <c r="N253" s="199">
        <v>0</v>
      </c>
      <c r="O253" s="199">
        <v>1</v>
      </c>
      <c r="P253" s="199">
        <v>0</v>
      </c>
      <c r="Q253" s="199"/>
      <c r="R253" s="199"/>
      <c r="S253" s="199">
        <v>0.1</v>
      </c>
      <c r="T253" s="199"/>
      <c r="U253" s="199"/>
      <c r="V253" s="199"/>
      <c r="W253" s="199"/>
      <c r="X253" s="199"/>
      <c r="Y253" s="199"/>
      <c r="Z253" s="199"/>
      <c r="AA253" s="199"/>
      <c r="AB253" s="199"/>
      <c r="AC253" s="199"/>
      <c r="AD253" s="199" t="s">
        <v>10243</v>
      </c>
      <c r="AE253" s="199" t="s">
        <v>10243</v>
      </c>
      <c r="AF253" s="199" t="s">
        <v>10243</v>
      </c>
      <c r="AG253" s="199" t="s">
        <v>10266</v>
      </c>
      <c r="AH253" s="199" t="s">
        <v>10266</v>
      </c>
      <c r="AI253" s="199" t="s">
        <v>10246</v>
      </c>
      <c r="AJ253" s="199" t="s">
        <v>10246</v>
      </c>
      <c r="AK253" s="202" t="s">
        <v>11599</v>
      </c>
      <c r="AL253" s="199" t="s">
        <v>10266</v>
      </c>
      <c r="AM253" s="199" t="s">
        <v>10266</v>
      </c>
      <c r="AN253" s="199" t="s">
        <v>10266</v>
      </c>
      <c r="AO253" s="199" t="s">
        <v>10266</v>
      </c>
      <c r="AP253" s="199" t="s">
        <v>10246</v>
      </c>
      <c r="AQ253" s="199" t="s">
        <v>10246</v>
      </c>
      <c r="AR253" s="199" t="s">
        <v>10266</v>
      </c>
      <c r="AS253" s="199" t="s">
        <v>10266</v>
      </c>
      <c r="AT253" s="199" t="s">
        <v>10266</v>
      </c>
      <c r="AU253" s="202" t="s">
        <v>11600</v>
      </c>
      <c r="AV253" s="199" t="s">
        <v>10266</v>
      </c>
      <c r="AW253" s="199" t="s">
        <v>10246</v>
      </c>
      <c r="AX253" s="199" t="s">
        <v>10246</v>
      </c>
      <c r="AY253" s="199" t="s">
        <v>10266</v>
      </c>
      <c r="AZ253" s="199" t="s">
        <v>10266</v>
      </c>
      <c r="BA253" s="202" t="s">
        <v>11601</v>
      </c>
      <c r="BB253" s="199" t="s">
        <v>10266</v>
      </c>
      <c r="BC253" s="199" t="s">
        <v>10266</v>
      </c>
      <c r="BD253" s="199" t="s">
        <v>10246</v>
      </c>
      <c r="BE253" s="199" t="s">
        <v>10246</v>
      </c>
      <c r="BF253" s="199" t="s">
        <v>10266</v>
      </c>
      <c r="BG253" s="199" t="s">
        <v>10266</v>
      </c>
      <c r="BH253" s="199" t="s">
        <v>10266</v>
      </c>
      <c r="BI253" s="199" t="s">
        <v>10266</v>
      </c>
      <c r="BJ253" s="199" t="s">
        <v>10266</v>
      </c>
      <c r="BK253" s="199" t="s">
        <v>10246</v>
      </c>
    </row>
    <row r="254" s="192" customFormat="1" customHeight="1" spans="1:63">
      <c r="A254" s="199" t="s">
        <v>11602</v>
      </c>
      <c r="B254" s="199" t="s">
        <v>3906</v>
      </c>
      <c r="C254" s="199" t="s">
        <v>3926</v>
      </c>
      <c r="D254" s="199">
        <v>22</v>
      </c>
      <c r="E254" s="199">
        <v>9</v>
      </c>
      <c r="F254" s="199" t="s">
        <v>11603</v>
      </c>
      <c r="G254" s="199">
        <v>0</v>
      </c>
      <c r="H254" s="199" t="s">
        <v>10243</v>
      </c>
      <c r="I254" s="199">
        <v>0</v>
      </c>
      <c r="J254" s="199" t="s">
        <v>10243</v>
      </c>
      <c r="K254" s="199">
        <v>0</v>
      </c>
      <c r="L254" s="199">
        <v>0</v>
      </c>
      <c r="M254" s="199" t="s">
        <v>10243</v>
      </c>
      <c r="N254" s="199">
        <v>0</v>
      </c>
      <c r="O254" s="199">
        <v>0</v>
      </c>
      <c r="P254" s="199">
        <v>0</v>
      </c>
      <c r="Q254" s="199"/>
      <c r="R254" s="199">
        <v>10</v>
      </c>
      <c r="S254" s="199"/>
      <c r="T254" s="199"/>
      <c r="U254" s="199"/>
      <c r="V254" s="199"/>
      <c r="W254" s="199"/>
      <c r="X254" s="199"/>
      <c r="Y254" s="199"/>
      <c r="Z254" s="199"/>
      <c r="AA254" s="199"/>
      <c r="AB254" s="199"/>
      <c r="AC254" s="199"/>
      <c r="AD254" s="199" t="s">
        <v>10243</v>
      </c>
      <c r="AE254" s="199" t="s">
        <v>10243</v>
      </c>
      <c r="AF254" s="199" t="s">
        <v>10243</v>
      </c>
      <c r="AG254" s="199" t="s">
        <v>10266</v>
      </c>
      <c r="AH254" s="199" t="s">
        <v>10266</v>
      </c>
      <c r="AI254" s="199" t="s">
        <v>10246</v>
      </c>
      <c r="AJ254" s="199" t="s">
        <v>10246</v>
      </c>
      <c r="AK254" s="199" t="s">
        <v>10266</v>
      </c>
      <c r="AL254" s="199" t="s">
        <v>10266</v>
      </c>
      <c r="AM254" s="199" t="s">
        <v>10266</v>
      </c>
      <c r="AN254" s="199" t="s">
        <v>10266</v>
      </c>
      <c r="AO254" s="199" t="s">
        <v>10266</v>
      </c>
      <c r="AP254" s="199" t="s">
        <v>10246</v>
      </c>
      <c r="AQ254" s="199" t="s">
        <v>10246</v>
      </c>
      <c r="AR254" s="199" t="s">
        <v>10266</v>
      </c>
      <c r="AS254" s="199" t="s">
        <v>10266</v>
      </c>
      <c r="AT254" s="199" t="s">
        <v>10266</v>
      </c>
      <c r="AU254" s="199" t="s">
        <v>10266</v>
      </c>
      <c r="AV254" s="199" t="s">
        <v>10266</v>
      </c>
      <c r="AW254" s="199" t="s">
        <v>10246</v>
      </c>
      <c r="AX254" s="199" t="s">
        <v>10246</v>
      </c>
      <c r="AY254" s="199" t="s">
        <v>10266</v>
      </c>
      <c r="AZ254" s="199" t="s">
        <v>10266</v>
      </c>
      <c r="BA254" s="199" t="s">
        <v>10266</v>
      </c>
      <c r="BB254" s="202" t="s">
        <v>11595</v>
      </c>
      <c r="BC254" s="199" t="s">
        <v>10266</v>
      </c>
      <c r="BD254" s="199" t="s">
        <v>10246</v>
      </c>
      <c r="BE254" s="199" t="s">
        <v>10246</v>
      </c>
      <c r="BF254" s="199" t="s">
        <v>10266</v>
      </c>
      <c r="BG254" s="202" t="s">
        <v>11604</v>
      </c>
      <c r="BH254" s="199" t="s">
        <v>10266</v>
      </c>
      <c r="BI254" s="199" t="s">
        <v>10266</v>
      </c>
      <c r="BJ254" s="199" t="s">
        <v>10266</v>
      </c>
      <c r="BK254" s="199" t="s">
        <v>10246</v>
      </c>
    </row>
    <row r="255" s="192" customFormat="1" customHeight="1" spans="1:63">
      <c r="A255" s="199" t="s">
        <v>3915</v>
      </c>
      <c r="B255" s="199" t="s">
        <v>3906</v>
      </c>
      <c r="C255" s="199" t="s">
        <v>3916</v>
      </c>
      <c r="D255" s="199">
        <v>21</v>
      </c>
      <c r="E255" s="199">
        <v>9</v>
      </c>
      <c r="F255" s="199" t="s">
        <v>11605</v>
      </c>
      <c r="G255" s="199">
        <v>5</v>
      </c>
      <c r="H255" s="199" t="s">
        <v>11606</v>
      </c>
      <c r="I255" s="199">
        <v>0</v>
      </c>
      <c r="J255" s="199" t="s">
        <v>10243</v>
      </c>
      <c r="K255" s="199">
        <v>0</v>
      </c>
      <c r="L255" s="199">
        <v>0</v>
      </c>
      <c r="M255" s="199" t="s">
        <v>10243</v>
      </c>
      <c r="N255" s="199">
        <v>0</v>
      </c>
      <c r="O255" s="199">
        <v>1</v>
      </c>
      <c r="P255" s="199">
        <v>0</v>
      </c>
      <c r="Q255" s="199"/>
      <c r="R255" s="199">
        <v>5</v>
      </c>
      <c r="S255" s="199">
        <v>0.8</v>
      </c>
      <c r="T255" s="199"/>
      <c r="U255" s="199"/>
      <c r="V255" s="199"/>
      <c r="W255" s="199"/>
      <c r="X255" s="199">
        <v>12</v>
      </c>
      <c r="Y255" s="199"/>
      <c r="Z255" s="199"/>
      <c r="AA255" s="199"/>
      <c r="AB255" s="199"/>
      <c r="AC255" s="199"/>
      <c r="AD255" s="199" t="s">
        <v>10243</v>
      </c>
      <c r="AE255" s="199" t="s">
        <v>10243</v>
      </c>
      <c r="AF255" s="199" t="s">
        <v>10243</v>
      </c>
      <c r="AG255" s="199" t="s">
        <v>10266</v>
      </c>
      <c r="AH255" s="203" t="s">
        <v>10282</v>
      </c>
      <c r="AI255" s="199" t="s">
        <v>10246</v>
      </c>
      <c r="AJ255" s="199" t="s">
        <v>10246</v>
      </c>
      <c r="AK255" s="202" t="s">
        <v>11607</v>
      </c>
      <c r="AL255" s="202" t="s">
        <v>11608</v>
      </c>
      <c r="AM255" s="199" t="s">
        <v>10266</v>
      </c>
      <c r="AN255" s="199" t="s">
        <v>10266</v>
      </c>
      <c r="AO255" s="199" t="s">
        <v>10266</v>
      </c>
      <c r="AP255" s="199" t="s">
        <v>10246</v>
      </c>
      <c r="AQ255" s="199" t="s">
        <v>10246</v>
      </c>
      <c r="AR255" s="203" t="s">
        <v>10374</v>
      </c>
      <c r="AS255" s="199" t="s">
        <v>10266</v>
      </c>
      <c r="AT255" s="199" t="s">
        <v>10266</v>
      </c>
      <c r="AU255" s="202" t="s">
        <v>11609</v>
      </c>
      <c r="AV255" s="203" t="s">
        <v>10374</v>
      </c>
      <c r="AW255" s="199" t="s">
        <v>10246</v>
      </c>
      <c r="AX255" s="199" t="s">
        <v>10246</v>
      </c>
      <c r="AY255" s="199" t="s">
        <v>10266</v>
      </c>
      <c r="AZ255" s="202" t="s">
        <v>11610</v>
      </c>
      <c r="BA255" s="204" t="s">
        <v>10264</v>
      </c>
      <c r="BB255" s="199" t="s">
        <v>10266</v>
      </c>
      <c r="BC255" s="199" t="s">
        <v>10266</v>
      </c>
      <c r="BD255" s="199" t="s">
        <v>10246</v>
      </c>
      <c r="BE255" s="199" t="s">
        <v>10246</v>
      </c>
      <c r="BF255" s="203" t="s">
        <v>11042</v>
      </c>
      <c r="BG255" s="199" t="s">
        <v>10266</v>
      </c>
      <c r="BH255" s="199" t="s">
        <v>10266</v>
      </c>
      <c r="BI255" s="202" t="s">
        <v>11611</v>
      </c>
      <c r="BJ255" s="199" t="s">
        <v>10266</v>
      </c>
      <c r="BK255" s="199" t="s">
        <v>10246</v>
      </c>
    </row>
    <row r="256" s="192" customFormat="1" customHeight="1" spans="1:63">
      <c r="A256" s="199" t="s">
        <v>3905</v>
      </c>
      <c r="B256" s="199" t="s">
        <v>3906</v>
      </c>
      <c r="C256" s="199" t="s">
        <v>3907</v>
      </c>
      <c r="D256" s="199">
        <v>21</v>
      </c>
      <c r="E256" s="199">
        <v>9</v>
      </c>
      <c r="F256" s="199" t="s">
        <v>11612</v>
      </c>
      <c r="G256" s="199">
        <v>0</v>
      </c>
      <c r="H256" s="199" t="s">
        <v>10243</v>
      </c>
      <c r="I256" s="199">
        <v>0</v>
      </c>
      <c r="J256" s="199" t="s">
        <v>10243</v>
      </c>
      <c r="K256" s="199">
        <v>0</v>
      </c>
      <c r="L256" s="199">
        <v>0</v>
      </c>
      <c r="M256" s="199" t="s">
        <v>10243</v>
      </c>
      <c r="N256" s="199">
        <v>0</v>
      </c>
      <c r="O256" s="199">
        <v>0</v>
      </c>
      <c r="P256" s="199">
        <v>0</v>
      </c>
      <c r="Q256" s="199"/>
      <c r="R256" s="199">
        <v>10</v>
      </c>
      <c r="S256" s="199">
        <v>0.2</v>
      </c>
      <c r="T256" s="199"/>
      <c r="U256" s="199"/>
      <c r="V256" s="199">
        <v>8</v>
      </c>
      <c r="W256" s="199"/>
      <c r="X256" s="199"/>
      <c r="Y256" s="199"/>
      <c r="Z256" s="199"/>
      <c r="AA256" s="199"/>
      <c r="AB256" s="199"/>
      <c r="AC256" s="199"/>
      <c r="AD256" s="199" t="s">
        <v>10243</v>
      </c>
      <c r="AE256" s="199" t="s">
        <v>10243</v>
      </c>
      <c r="AF256" s="199" t="s">
        <v>10243</v>
      </c>
      <c r="AG256" s="199" t="s">
        <v>10266</v>
      </c>
      <c r="AH256" s="199" t="s">
        <v>10266</v>
      </c>
      <c r="AI256" s="199" t="s">
        <v>10246</v>
      </c>
      <c r="AJ256" s="199" t="s">
        <v>10246</v>
      </c>
      <c r="AK256" s="202" t="s">
        <v>11613</v>
      </c>
      <c r="AL256" s="199" t="s">
        <v>10266</v>
      </c>
      <c r="AM256" s="199" t="s">
        <v>10266</v>
      </c>
      <c r="AN256" s="199" t="s">
        <v>10266</v>
      </c>
      <c r="AO256" s="199" t="s">
        <v>10266</v>
      </c>
      <c r="AP256" s="199" t="s">
        <v>10246</v>
      </c>
      <c r="AQ256" s="199" t="s">
        <v>10246</v>
      </c>
      <c r="AR256" s="199" t="s">
        <v>10266</v>
      </c>
      <c r="AS256" s="199" t="s">
        <v>10266</v>
      </c>
      <c r="AT256" s="199" t="s">
        <v>10266</v>
      </c>
      <c r="AU256" s="199" t="s">
        <v>10266</v>
      </c>
      <c r="AV256" s="199" t="s">
        <v>10266</v>
      </c>
      <c r="AW256" s="199" t="s">
        <v>10246</v>
      </c>
      <c r="AX256" s="199" t="s">
        <v>10246</v>
      </c>
      <c r="AY256" s="199" t="s">
        <v>10266</v>
      </c>
      <c r="AZ256" s="199" t="s">
        <v>10266</v>
      </c>
      <c r="BA256" s="202" t="s">
        <v>11614</v>
      </c>
      <c r="BB256" s="202" t="s">
        <v>11595</v>
      </c>
      <c r="BC256" s="199" t="s">
        <v>10266</v>
      </c>
      <c r="BD256" s="199" t="s">
        <v>10246</v>
      </c>
      <c r="BE256" s="199" t="s">
        <v>10246</v>
      </c>
      <c r="BF256" s="199" t="s">
        <v>10266</v>
      </c>
      <c r="BG256" s="202" t="s">
        <v>11604</v>
      </c>
      <c r="BH256" s="202" t="s">
        <v>11615</v>
      </c>
      <c r="BI256" s="199" t="s">
        <v>10266</v>
      </c>
      <c r="BJ256" s="199" t="s">
        <v>10266</v>
      </c>
      <c r="BK256" s="199" t="s">
        <v>10246</v>
      </c>
    </row>
    <row r="257" s="192" customFormat="1" customHeight="1" spans="1:63">
      <c r="A257" s="199" t="s">
        <v>4352</v>
      </c>
      <c r="B257" s="199" t="s">
        <v>4313</v>
      </c>
      <c r="C257" s="199" t="s">
        <v>115</v>
      </c>
      <c r="D257" s="199">
        <v>21</v>
      </c>
      <c r="E257" s="199">
        <v>9</v>
      </c>
      <c r="F257" s="199" t="s">
        <v>11616</v>
      </c>
      <c r="G257" s="199">
        <v>1</v>
      </c>
      <c r="H257" s="199" t="s">
        <v>11143</v>
      </c>
      <c r="I257" s="199">
        <v>0</v>
      </c>
      <c r="J257" s="199" t="s">
        <v>10243</v>
      </c>
      <c r="K257" s="199">
        <v>0</v>
      </c>
      <c r="L257" s="199">
        <v>0</v>
      </c>
      <c r="M257" s="199" t="s">
        <v>10243</v>
      </c>
      <c r="N257" s="199">
        <v>0</v>
      </c>
      <c r="O257" s="199">
        <v>1</v>
      </c>
      <c r="P257" s="199">
        <v>0</v>
      </c>
      <c r="Q257" s="199"/>
      <c r="R257" s="199"/>
      <c r="S257" s="199"/>
      <c r="T257" s="199"/>
      <c r="U257" s="199"/>
      <c r="V257" s="199"/>
      <c r="W257" s="199"/>
      <c r="X257" s="199"/>
      <c r="Y257" s="199"/>
      <c r="Z257" s="199">
        <v>16</v>
      </c>
      <c r="AA257" s="199"/>
      <c r="AB257" s="199"/>
      <c r="AC257" s="199"/>
      <c r="AD257" s="199" t="s">
        <v>10243</v>
      </c>
      <c r="AE257" s="199" t="s">
        <v>10243</v>
      </c>
      <c r="AF257" s="199" t="s">
        <v>10243</v>
      </c>
      <c r="AG257" s="199" t="s">
        <v>10266</v>
      </c>
      <c r="AH257" s="199" t="s">
        <v>10266</v>
      </c>
      <c r="AI257" s="199" t="s">
        <v>10246</v>
      </c>
      <c r="AJ257" s="199" t="s">
        <v>10246</v>
      </c>
      <c r="AK257" s="199" t="s">
        <v>10266</v>
      </c>
      <c r="AL257" s="199" t="s">
        <v>10266</v>
      </c>
      <c r="AM257" s="199" t="s">
        <v>10266</v>
      </c>
      <c r="AN257" s="202" t="s">
        <v>11617</v>
      </c>
      <c r="AO257" s="202" t="s">
        <v>10804</v>
      </c>
      <c r="AP257" s="199" t="s">
        <v>10246</v>
      </c>
      <c r="AQ257" s="199" t="s">
        <v>10246</v>
      </c>
      <c r="AR257" s="199" t="s">
        <v>10266</v>
      </c>
      <c r="AS257" s="199" t="s">
        <v>10266</v>
      </c>
      <c r="AT257" s="199" t="s">
        <v>10266</v>
      </c>
      <c r="AU257" s="199" t="s">
        <v>10266</v>
      </c>
      <c r="AV257" s="204" t="s">
        <v>10264</v>
      </c>
      <c r="AW257" s="199" t="s">
        <v>10433</v>
      </c>
      <c r="AX257" s="199" t="s">
        <v>10246</v>
      </c>
      <c r="AY257" s="199" t="s">
        <v>10266</v>
      </c>
      <c r="AZ257" s="199" t="s">
        <v>10266</v>
      </c>
      <c r="BA257" s="199" t="s">
        <v>10266</v>
      </c>
      <c r="BB257" s="199" t="s">
        <v>10266</v>
      </c>
      <c r="BC257" s="199" t="s">
        <v>10266</v>
      </c>
      <c r="BD257" s="199" t="s">
        <v>10246</v>
      </c>
      <c r="BE257" s="199" t="s">
        <v>10246</v>
      </c>
      <c r="BF257" s="203" t="s">
        <v>11056</v>
      </c>
      <c r="BG257" s="199" t="s">
        <v>10266</v>
      </c>
      <c r="BH257" s="199" t="s">
        <v>10266</v>
      </c>
      <c r="BI257" s="199" t="s">
        <v>10266</v>
      </c>
      <c r="BJ257" s="199" t="s">
        <v>10266</v>
      </c>
      <c r="BK257" s="199" t="s">
        <v>10246</v>
      </c>
    </row>
    <row r="258" s="192" customFormat="1" customHeight="1" spans="1:63">
      <c r="A258" s="199" t="s">
        <v>4370</v>
      </c>
      <c r="B258" s="199" t="s">
        <v>4371</v>
      </c>
      <c r="C258" s="199" t="s">
        <v>4372</v>
      </c>
      <c r="D258" s="199">
        <v>14</v>
      </c>
      <c r="E258" s="199">
        <v>8</v>
      </c>
      <c r="F258" s="199" t="s">
        <v>11618</v>
      </c>
      <c r="G258" s="199">
        <v>11</v>
      </c>
      <c r="H258" s="199" t="s">
        <v>11619</v>
      </c>
      <c r="I258" s="199">
        <v>0</v>
      </c>
      <c r="J258" s="199" t="s">
        <v>10243</v>
      </c>
      <c r="K258" s="199">
        <v>0</v>
      </c>
      <c r="L258" s="199">
        <v>0</v>
      </c>
      <c r="M258" s="199" t="s">
        <v>10243</v>
      </c>
      <c r="N258" s="199">
        <v>6</v>
      </c>
      <c r="O258" s="199">
        <v>5</v>
      </c>
      <c r="P258" s="199">
        <v>4</v>
      </c>
      <c r="Q258" s="199"/>
      <c r="R258" s="199"/>
      <c r="S258" s="199"/>
      <c r="T258" s="199">
        <v>8</v>
      </c>
      <c r="U258" s="199"/>
      <c r="V258" s="199"/>
      <c r="W258" s="199"/>
      <c r="X258" s="199"/>
      <c r="Y258" s="199"/>
      <c r="Z258" s="199">
        <v>16</v>
      </c>
      <c r="AA258" s="199"/>
      <c r="AB258" s="199">
        <v>20</v>
      </c>
      <c r="AC258" s="199"/>
      <c r="AD258" s="199" t="s">
        <v>10285</v>
      </c>
      <c r="AE258" s="199" t="s">
        <v>11564</v>
      </c>
      <c r="AF258" s="199" t="s">
        <v>10243</v>
      </c>
      <c r="AG258" s="204" t="s">
        <v>11620</v>
      </c>
      <c r="AH258" s="204" t="s">
        <v>10255</v>
      </c>
      <c r="AI258" s="199" t="s">
        <v>10246</v>
      </c>
      <c r="AJ258" s="199" t="s">
        <v>10246</v>
      </c>
      <c r="AK258" s="202" t="s">
        <v>11621</v>
      </c>
      <c r="AL258" s="204" t="s">
        <v>11622</v>
      </c>
      <c r="AM258" s="203" t="s">
        <v>10326</v>
      </c>
      <c r="AN258" s="204" t="s">
        <v>11623</v>
      </c>
      <c r="AO258" s="203" t="s">
        <v>11624</v>
      </c>
      <c r="AP258" s="199" t="s">
        <v>10246</v>
      </c>
      <c r="AQ258" s="202" t="s">
        <v>11625</v>
      </c>
      <c r="AR258" s="202" t="s">
        <v>11626</v>
      </c>
      <c r="AS258" s="204" t="s">
        <v>11627</v>
      </c>
      <c r="AT258" s="204" t="s">
        <v>10255</v>
      </c>
      <c r="AU258" s="202" t="s">
        <v>11628</v>
      </c>
      <c r="AV258" s="202" t="s">
        <v>11629</v>
      </c>
      <c r="AW258" s="199" t="s">
        <v>10246</v>
      </c>
      <c r="AX258" s="199" t="s">
        <v>10246</v>
      </c>
      <c r="AY258" s="203" t="s">
        <v>10263</v>
      </c>
      <c r="AZ258" s="205" t="s">
        <v>33</v>
      </c>
      <c r="BA258" s="203" t="s">
        <v>11630</v>
      </c>
      <c r="BB258" s="204" t="s">
        <v>11631</v>
      </c>
      <c r="BC258" s="204" t="s">
        <v>10255</v>
      </c>
      <c r="BD258" s="199" t="s">
        <v>10246</v>
      </c>
      <c r="BE258" s="199" t="s">
        <v>10246</v>
      </c>
      <c r="BF258" s="203" t="s">
        <v>11632</v>
      </c>
      <c r="BG258" s="205" t="s">
        <v>33</v>
      </c>
      <c r="BH258" s="205" t="s">
        <v>33</v>
      </c>
      <c r="BI258" s="199"/>
      <c r="BJ258" s="199"/>
      <c r="BK258" s="199"/>
    </row>
    <row r="259" s="192" customFormat="1" customHeight="1" spans="1:63">
      <c r="A259" s="199" t="s">
        <v>4327</v>
      </c>
      <c r="B259" s="199" t="s">
        <v>4313</v>
      </c>
      <c r="C259" s="199" t="s">
        <v>115</v>
      </c>
      <c r="D259" s="199">
        <v>24</v>
      </c>
      <c r="E259" s="199">
        <v>9</v>
      </c>
      <c r="F259" s="199" t="s">
        <v>11633</v>
      </c>
      <c r="G259" s="199">
        <v>0</v>
      </c>
      <c r="H259" s="199" t="s">
        <v>10243</v>
      </c>
      <c r="I259" s="199">
        <v>0</v>
      </c>
      <c r="J259" s="199" t="s">
        <v>10243</v>
      </c>
      <c r="K259" s="199">
        <v>0</v>
      </c>
      <c r="L259" s="199">
        <v>0</v>
      </c>
      <c r="M259" s="199" t="s">
        <v>10243</v>
      </c>
      <c r="N259" s="199">
        <v>0</v>
      </c>
      <c r="O259" s="199">
        <v>0</v>
      </c>
      <c r="P259" s="199">
        <v>0</v>
      </c>
      <c r="Q259" s="199"/>
      <c r="R259" s="199"/>
      <c r="S259" s="199">
        <v>9.5</v>
      </c>
      <c r="T259" s="199"/>
      <c r="U259" s="199"/>
      <c r="V259" s="199"/>
      <c r="W259" s="199"/>
      <c r="X259" s="199"/>
      <c r="Y259" s="199"/>
      <c r="Z259" s="199"/>
      <c r="AA259" s="199"/>
      <c r="AB259" s="199"/>
      <c r="AC259" s="199"/>
      <c r="AD259" s="199" t="s">
        <v>10243</v>
      </c>
      <c r="AE259" s="199" t="s">
        <v>10243</v>
      </c>
      <c r="AF259" s="199" t="s">
        <v>10243</v>
      </c>
      <c r="AG259" s="199" t="s">
        <v>10266</v>
      </c>
      <c r="AH259" s="199" t="s">
        <v>10266</v>
      </c>
      <c r="AI259" s="199" t="s">
        <v>10246</v>
      </c>
      <c r="AJ259" s="199" t="s">
        <v>10433</v>
      </c>
      <c r="AK259" s="199" t="s">
        <v>10266</v>
      </c>
      <c r="AL259" s="199" t="s">
        <v>10266</v>
      </c>
      <c r="AM259" s="199" t="s">
        <v>10266</v>
      </c>
      <c r="AN259" s="199" t="s">
        <v>10266</v>
      </c>
      <c r="AO259" s="202" t="s">
        <v>11634</v>
      </c>
      <c r="AP259" s="199" t="s">
        <v>10246</v>
      </c>
      <c r="AQ259" s="199" t="s">
        <v>10246</v>
      </c>
      <c r="AR259" s="199" t="s">
        <v>10266</v>
      </c>
      <c r="AS259" s="199" t="s">
        <v>10266</v>
      </c>
      <c r="AT259" s="199" t="s">
        <v>10266</v>
      </c>
      <c r="AU259" s="199" t="s">
        <v>10266</v>
      </c>
      <c r="AV259" s="199" t="s">
        <v>10266</v>
      </c>
      <c r="AW259" s="199" t="s">
        <v>10246</v>
      </c>
      <c r="AX259" s="199" t="s">
        <v>10246</v>
      </c>
      <c r="AY259" s="199" t="s">
        <v>10266</v>
      </c>
      <c r="AZ259" s="199" t="s">
        <v>10266</v>
      </c>
      <c r="BA259" s="199" t="s">
        <v>10266</v>
      </c>
      <c r="BB259" s="199" t="s">
        <v>10266</v>
      </c>
      <c r="BC259" s="199" t="s">
        <v>10266</v>
      </c>
      <c r="BD259" s="199" t="s">
        <v>10246</v>
      </c>
      <c r="BE259" s="199" t="s">
        <v>10433</v>
      </c>
      <c r="BF259" s="199" t="s">
        <v>10266</v>
      </c>
      <c r="BG259" s="199" t="s">
        <v>10266</v>
      </c>
      <c r="BH259" s="199" t="s">
        <v>10266</v>
      </c>
      <c r="BI259" s="199" t="s">
        <v>10266</v>
      </c>
      <c r="BJ259" s="199" t="s">
        <v>10266</v>
      </c>
      <c r="BK259" s="199" t="s">
        <v>10246</v>
      </c>
    </row>
    <row r="260" s="192" customFormat="1" customHeight="1" spans="1:63">
      <c r="A260" s="199" t="s">
        <v>4312</v>
      </c>
      <c r="B260" s="199" t="s">
        <v>4313</v>
      </c>
      <c r="C260" s="199" t="s">
        <v>115</v>
      </c>
      <c r="D260" s="199">
        <v>16</v>
      </c>
      <c r="E260" s="199">
        <v>8</v>
      </c>
      <c r="F260" s="199" t="s">
        <v>11635</v>
      </c>
      <c r="G260" s="199">
        <v>10</v>
      </c>
      <c r="H260" s="199" t="s">
        <v>11636</v>
      </c>
      <c r="I260" s="199">
        <v>0</v>
      </c>
      <c r="J260" s="199" t="s">
        <v>10243</v>
      </c>
      <c r="K260" s="199">
        <v>0</v>
      </c>
      <c r="L260" s="199">
        <v>0</v>
      </c>
      <c r="M260" s="199" t="s">
        <v>10243</v>
      </c>
      <c r="N260" s="199">
        <v>3</v>
      </c>
      <c r="O260" s="199">
        <v>3</v>
      </c>
      <c r="P260" s="199">
        <v>2</v>
      </c>
      <c r="Q260" s="199"/>
      <c r="R260" s="199"/>
      <c r="S260" s="199"/>
      <c r="T260" s="199"/>
      <c r="U260" s="199"/>
      <c r="V260" s="199"/>
      <c r="W260" s="199"/>
      <c r="X260" s="199"/>
      <c r="Y260" s="199"/>
      <c r="Z260" s="199">
        <v>3</v>
      </c>
      <c r="AA260" s="199"/>
      <c r="AB260" s="199"/>
      <c r="AC260" s="199"/>
      <c r="AD260" s="199" t="s">
        <v>10243</v>
      </c>
      <c r="AE260" s="199" t="s">
        <v>10243</v>
      </c>
      <c r="AF260" s="199" t="s">
        <v>10243</v>
      </c>
      <c r="AG260" s="203" t="s">
        <v>10374</v>
      </c>
      <c r="AH260" s="203" t="s">
        <v>11637</v>
      </c>
      <c r="AI260" s="199" t="s">
        <v>10246</v>
      </c>
      <c r="AJ260" s="199" t="s">
        <v>10246</v>
      </c>
      <c r="AK260" s="204" t="s">
        <v>11638</v>
      </c>
      <c r="AL260" s="204" t="s">
        <v>10255</v>
      </c>
      <c r="AM260" s="199" t="s">
        <v>10266</v>
      </c>
      <c r="AN260" s="203" t="s">
        <v>11639</v>
      </c>
      <c r="AO260" s="205" t="s">
        <v>33</v>
      </c>
      <c r="AP260" s="199" t="s">
        <v>10246</v>
      </c>
      <c r="AQ260" s="199" t="s">
        <v>10246</v>
      </c>
      <c r="AR260" s="204" t="s">
        <v>10256</v>
      </c>
      <c r="AS260" s="199" t="s">
        <v>10266</v>
      </c>
      <c r="AT260" s="203" t="s">
        <v>10811</v>
      </c>
      <c r="AU260" s="203" t="s">
        <v>11338</v>
      </c>
      <c r="AV260" s="204" t="s">
        <v>10255</v>
      </c>
      <c r="AW260" s="199" t="s">
        <v>10246</v>
      </c>
      <c r="AX260" s="199" t="s">
        <v>10246</v>
      </c>
      <c r="AY260" s="203" t="s">
        <v>10351</v>
      </c>
      <c r="AZ260" s="204" t="s">
        <v>10255</v>
      </c>
      <c r="BA260" s="203" t="s">
        <v>10352</v>
      </c>
      <c r="BB260" s="202" t="s">
        <v>11055</v>
      </c>
      <c r="BC260" s="204" t="s">
        <v>11285</v>
      </c>
      <c r="BD260" s="199" t="s">
        <v>10246</v>
      </c>
      <c r="BE260" s="199" t="s">
        <v>10246</v>
      </c>
      <c r="BF260" s="199"/>
      <c r="BG260" s="199"/>
      <c r="BH260" s="199"/>
      <c r="BI260" s="199"/>
      <c r="BJ260" s="199"/>
      <c r="BK260" s="199"/>
    </row>
    <row r="261" s="192" customFormat="1" customHeight="1" spans="1:63">
      <c r="A261" s="199" t="s">
        <v>4386</v>
      </c>
      <c r="B261" s="199" t="s">
        <v>4387</v>
      </c>
      <c r="C261" s="199" t="s">
        <v>4388</v>
      </c>
      <c r="D261" s="199">
        <v>22</v>
      </c>
      <c r="E261" s="199">
        <v>9</v>
      </c>
      <c r="F261" s="199" t="s">
        <v>11640</v>
      </c>
      <c r="G261" s="199">
        <v>1</v>
      </c>
      <c r="H261" s="199" t="s">
        <v>11041</v>
      </c>
      <c r="I261" s="199">
        <v>0</v>
      </c>
      <c r="J261" s="199" t="s">
        <v>10243</v>
      </c>
      <c r="K261" s="199">
        <v>0</v>
      </c>
      <c r="L261" s="199">
        <v>0</v>
      </c>
      <c r="M261" s="199" t="s">
        <v>10243</v>
      </c>
      <c r="N261" s="199">
        <v>21</v>
      </c>
      <c r="O261" s="199">
        <v>0</v>
      </c>
      <c r="P261" s="199">
        <v>0</v>
      </c>
      <c r="Q261" s="199"/>
      <c r="R261" s="199"/>
      <c r="S261" s="199"/>
      <c r="T261" s="199"/>
      <c r="U261" s="199"/>
      <c r="V261" s="199"/>
      <c r="W261" s="199"/>
      <c r="X261" s="199"/>
      <c r="Y261" s="199"/>
      <c r="Z261" s="199"/>
      <c r="AA261" s="199"/>
      <c r="AB261" s="199"/>
      <c r="AC261" s="199"/>
      <c r="AD261" s="199" t="s">
        <v>10243</v>
      </c>
      <c r="AE261" s="199" t="s">
        <v>10243</v>
      </c>
      <c r="AF261" s="199" t="s">
        <v>10243</v>
      </c>
      <c r="AG261" s="204" t="s">
        <v>10255</v>
      </c>
      <c r="AH261" s="204" t="s">
        <v>10255</v>
      </c>
      <c r="AI261" s="199" t="s">
        <v>10246</v>
      </c>
      <c r="AJ261" s="199" t="s">
        <v>10246</v>
      </c>
      <c r="AK261" s="204" t="s">
        <v>10255</v>
      </c>
      <c r="AL261" s="204" t="s">
        <v>10255</v>
      </c>
      <c r="AM261" s="204" t="s">
        <v>10255</v>
      </c>
      <c r="AN261" s="204" t="s">
        <v>10255</v>
      </c>
      <c r="AO261" s="204" t="s">
        <v>10255</v>
      </c>
      <c r="AP261" s="199" t="s">
        <v>10246</v>
      </c>
      <c r="AQ261" s="199" t="s">
        <v>10246</v>
      </c>
      <c r="AR261" s="204" t="s">
        <v>10255</v>
      </c>
      <c r="AS261" s="203" t="s">
        <v>10813</v>
      </c>
      <c r="AT261" s="204" t="s">
        <v>10255</v>
      </c>
      <c r="AU261" s="204" t="s">
        <v>10255</v>
      </c>
      <c r="AV261" s="204" t="s">
        <v>10255</v>
      </c>
      <c r="AW261" s="199" t="s">
        <v>10246</v>
      </c>
      <c r="AX261" s="199" t="s">
        <v>10246</v>
      </c>
      <c r="AY261" s="204" t="s">
        <v>10255</v>
      </c>
      <c r="AZ261" s="204" t="s">
        <v>10255</v>
      </c>
      <c r="BA261" s="204" t="s">
        <v>10255</v>
      </c>
      <c r="BB261" s="204" t="s">
        <v>10255</v>
      </c>
      <c r="BC261" s="204" t="s">
        <v>10255</v>
      </c>
      <c r="BD261" s="199" t="s">
        <v>10246</v>
      </c>
      <c r="BE261" s="199" t="s">
        <v>10246</v>
      </c>
      <c r="BF261" s="204" t="s">
        <v>10255</v>
      </c>
      <c r="BG261" s="204" t="s">
        <v>10255</v>
      </c>
      <c r="BH261" s="204" t="s">
        <v>10255</v>
      </c>
      <c r="BI261" s="204" t="s">
        <v>10255</v>
      </c>
      <c r="BJ261" s="204" t="s">
        <v>10255</v>
      </c>
      <c r="BK261" s="199" t="s">
        <v>10246</v>
      </c>
    </row>
    <row r="262" s="192" customFormat="1" customHeight="1" spans="1:63">
      <c r="A262" s="199" t="s">
        <v>4424</v>
      </c>
      <c r="B262" s="199" t="s">
        <v>4402</v>
      </c>
      <c r="C262" s="199" t="s">
        <v>4425</v>
      </c>
      <c r="D262" s="199">
        <v>20</v>
      </c>
      <c r="E262" s="199">
        <v>9</v>
      </c>
      <c r="F262" s="199" t="s">
        <v>11641</v>
      </c>
      <c r="G262" s="199">
        <v>19</v>
      </c>
      <c r="H262" s="199" t="s">
        <v>11642</v>
      </c>
      <c r="I262" s="199">
        <v>0</v>
      </c>
      <c r="J262" s="199" t="s">
        <v>10243</v>
      </c>
      <c r="K262" s="199">
        <v>0</v>
      </c>
      <c r="L262" s="199">
        <v>0</v>
      </c>
      <c r="M262" s="199" t="s">
        <v>10243</v>
      </c>
      <c r="N262" s="199">
        <v>0</v>
      </c>
      <c r="O262" s="199">
        <v>0</v>
      </c>
      <c r="P262" s="199">
        <v>0</v>
      </c>
      <c r="Q262" s="199"/>
      <c r="R262" s="199"/>
      <c r="S262" s="199"/>
      <c r="T262" s="199"/>
      <c r="U262" s="199"/>
      <c r="V262" s="199"/>
      <c r="W262" s="199">
        <v>16</v>
      </c>
      <c r="X262" s="199"/>
      <c r="Y262" s="199"/>
      <c r="Z262" s="199"/>
      <c r="AA262" s="199"/>
      <c r="AB262" s="199"/>
      <c r="AC262" s="199"/>
      <c r="AD262" s="199" t="s">
        <v>10243</v>
      </c>
      <c r="AE262" s="199" t="s">
        <v>10243</v>
      </c>
      <c r="AF262" s="199" t="s">
        <v>10243</v>
      </c>
      <c r="AG262" s="202" t="s">
        <v>11643</v>
      </c>
      <c r="AH262" s="202" t="s">
        <v>11643</v>
      </c>
      <c r="AI262" s="202" t="s">
        <v>11644</v>
      </c>
      <c r="AJ262" s="199" t="s">
        <v>10246</v>
      </c>
      <c r="AK262" s="203" t="s">
        <v>10374</v>
      </c>
      <c r="AL262" s="203" t="s">
        <v>10376</v>
      </c>
      <c r="AM262" s="199" t="s">
        <v>10266</v>
      </c>
      <c r="AN262" s="203" t="s">
        <v>11095</v>
      </c>
      <c r="AO262" s="203" t="s">
        <v>11645</v>
      </c>
      <c r="AP262" s="199" t="s">
        <v>10246</v>
      </c>
      <c r="AQ262" s="199" t="s">
        <v>10246</v>
      </c>
      <c r="AR262" s="203" t="s">
        <v>10251</v>
      </c>
      <c r="AS262" s="203" t="s">
        <v>10376</v>
      </c>
      <c r="AT262" s="203" t="s">
        <v>10257</v>
      </c>
      <c r="AU262" s="203" t="s">
        <v>11646</v>
      </c>
      <c r="AV262" s="203" t="s">
        <v>10257</v>
      </c>
      <c r="AW262" s="199" t="s">
        <v>10246</v>
      </c>
      <c r="AX262" s="199" t="s">
        <v>10246</v>
      </c>
      <c r="AY262" s="203" t="s">
        <v>10402</v>
      </c>
      <c r="AZ262" s="203" t="s">
        <v>11095</v>
      </c>
      <c r="BA262" s="203" t="s">
        <v>11095</v>
      </c>
      <c r="BB262" s="203" t="s">
        <v>10326</v>
      </c>
      <c r="BC262" s="203" t="s">
        <v>11338</v>
      </c>
      <c r="BD262" s="199" t="s">
        <v>10246</v>
      </c>
      <c r="BE262" s="199" t="s">
        <v>10246</v>
      </c>
      <c r="BF262" s="203" t="s">
        <v>10326</v>
      </c>
      <c r="BG262" s="203" t="s">
        <v>11042</v>
      </c>
      <c r="BH262" s="203" t="s">
        <v>10402</v>
      </c>
      <c r="BI262" s="203" t="s">
        <v>11157</v>
      </c>
      <c r="BJ262" s="203" t="s">
        <v>10402</v>
      </c>
      <c r="BK262" s="199" t="s">
        <v>10246</v>
      </c>
    </row>
    <row r="263" s="192" customFormat="1" customHeight="1" spans="1:63">
      <c r="A263" s="199" t="s">
        <v>4401</v>
      </c>
      <c r="B263" s="199" t="s">
        <v>4402</v>
      </c>
      <c r="C263" s="199" t="s">
        <v>4403</v>
      </c>
      <c r="D263" s="199">
        <v>22</v>
      </c>
      <c r="E263" s="199">
        <v>9</v>
      </c>
      <c r="F263" s="199" t="s">
        <v>11647</v>
      </c>
      <c r="G263" s="199">
        <v>3</v>
      </c>
      <c r="H263" s="199" t="s">
        <v>10480</v>
      </c>
      <c r="I263" s="199">
        <v>0</v>
      </c>
      <c r="J263" s="199" t="s">
        <v>10243</v>
      </c>
      <c r="K263" s="199">
        <v>0</v>
      </c>
      <c r="L263" s="199">
        <v>0</v>
      </c>
      <c r="M263" s="199" t="s">
        <v>10243</v>
      </c>
      <c r="N263" s="199">
        <v>0</v>
      </c>
      <c r="O263" s="199">
        <v>0</v>
      </c>
      <c r="P263" s="199">
        <v>0</v>
      </c>
      <c r="Q263" s="199"/>
      <c r="R263" s="199"/>
      <c r="S263" s="199"/>
      <c r="T263" s="199"/>
      <c r="U263" s="199"/>
      <c r="V263" s="199"/>
      <c r="W263" s="199"/>
      <c r="X263" s="199"/>
      <c r="Y263" s="199"/>
      <c r="Z263" s="199"/>
      <c r="AA263" s="199"/>
      <c r="AB263" s="199"/>
      <c r="AC263" s="199"/>
      <c r="AD263" s="199" t="s">
        <v>10243</v>
      </c>
      <c r="AE263" s="199" t="s">
        <v>10243</v>
      </c>
      <c r="AF263" s="199" t="s">
        <v>10243</v>
      </c>
      <c r="AG263" s="199" t="s">
        <v>10266</v>
      </c>
      <c r="AH263" s="199" t="s">
        <v>10266</v>
      </c>
      <c r="AI263" s="199" t="s">
        <v>10246</v>
      </c>
      <c r="AJ263" s="199" t="s">
        <v>10246</v>
      </c>
      <c r="AK263" s="199" t="s">
        <v>10266</v>
      </c>
      <c r="AL263" s="203" t="s">
        <v>10282</v>
      </c>
      <c r="AM263" s="203" t="s">
        <v>10282</v>
      </c>
      <c r="AN263" s="199" t="s">
        <v>10266</v>
      </c>
      <c r="AO263" s="199" t="s">
        <v>10266</v>
      </c>
      <c r="AP263" s="199" t="s">
        <v>10246</v>
      </c>
      <c r="AQ263" s="199" t="s">
        <v>10246</v>
      </c>
      <c r="AR263" s="199" t="s">
        <v>10266</v>
      </c>
      <c r="AS263" s="199" t="s">
        <v>10266</v>
      </c>
      <c r="AT263" s="199" t="s">
        <v>10266</v>
      </c>
      <c r="AU263" s="199" t="s">
        <v>10266</v>
      </c>
      <c r="AV263" s="203" t="s">
        <v>10282</v>
      </c>
      <c r="AW263" s="199" t="s">
        <v>10246</v>
      </c>
      <c r="AX263" s="199" t="s">
        <v>10246</v>
      </c>
      <c r="AY263" s="199" t="s">
        <v>10266</v>
      </c>
      <c r="AZ263" s="199" t="s">
        <v>10266</v>
      </c>
      <c r="BA263" s="199" t="s">
        <v>10266</v>
      </c>
      <c r="BB263" s="199" t="s">
        <v>10266</v>
      </c>
      <c r="BC263" s="199" t="s">
        <v>10266</v>
      </c>
      <c r="BD263" s="199" t="s">
        <v>10246</v>
      </c>
      <c r="BE263" s="199" t="s">
        <v>10246</v>
      </c>
      <c r="BF263" s="199" t="s">
        <v>10266</v>
      </c>
      <c r="BG263" s="199" t="s">
        <v>10266</v>
      </c>
      <c r="BH263" s="199" t="s">
        <v>10266</v>
      </c>
      <c r="BI263" s="199" t="s">
        <v>10266</v>
      </c>
      <c r="BJ263" s="199" t="s">
        <v>10266</v>
      </c>
      <c r="BK263" s="199" t="s">
        <v>10246</v>
      </c>
    </row>
    <row r="264" s="192" customFormat="1" customHeight="1" spans="1:63">
      <c r="A264" s="199" t="s">
        <v>4529</v>
      </c>
      <c r="B264" s="199" t="s">
        <v>4447</v>
      </c>
      <c r="C264" s="199" t="s">
        <v>4448</v>
      </c>
      <c r="D264" s="199">
        <v>16</v>
      </c>
      <c r="E264" s="199">
        <v>9</v>
      </c>
      <c r="F264" s="199" t="s">
        <v>11648</v>
      </c>
      <c r="G264" s="199">
        <v>3</v>
      </c>
      <c r="H264" s="199" t="s">
        <v>10373</v>
      </c>
      <c r="I264" s="199">
        <v>0</v>
      </c>
      <c r="J264" s="199" t="s">
        <v>10243</v>
      </c>
      <c r="K264" s="199">
        <v>0</v>
      </c>
      <c r="L264" s="199">
        <v>0</v>
      </c>
      <c r="M264" s="199" t="s">
        <v>10243</v>
      </c>
      <c r="N264" s="199">
        <v>1</v>
      </c>
      <c r="O264" s="199">
        <v>0</v>
      </c>
      <c r="P264" s="199">
        <v>0</v>
      </c>
      <c r="Q264" s="199"/>
      <c r="R264" s="199"/>
      <c r="S264" s="199"/>
      <c r="T264" s="199"/>
      <c r="U264" s="199"/>
      <c r="V264" s="199"/>
      <c r="W264" s="199"/>
      <c r="X264" s="199">
        <v>48</v>
      </c>
      <c r="Y264" s="199"/>
      <c r="Z264" s="199"/>
      <c r="AA264" s="199"/>
      <c r="AB264" s="199"/>
      <c r="AC264" s="199"/>
      <c r="AD264" s="199" t="s">
        <v>10243</v>
      </c>
      <c r="AE264" s="199" t="s">
        <v>10243</v>
      </c>
      <c r="AF264" s="199" t="s">
        <v>10243</v>
      </c>
      <c r="AG264" s="203" t="s">
        <v>11042</v>
      </c>
      <c r="AH264" s="203" t="s">
        <v>10253</v>
      </c>
      <c r="AI264" s="199" t="s">
        <v>10246</v>
      </c>
      <c r="AJ264" s="199" t="s">
        <v>10246</v>
      </c>
      <c r="AK264" s="199" t="s">
        <v>10266</v>
      </c>
      <c r="AL264" s="199" t="s">
        <v>10266</v>
      </c>
      <c r="AM264" s="199" t="s">
        <v>10266</v>
      </c>
      <c r="AN264" s="203" t="s">
        <v>10282</v>
      </c>
      <c r="AO264" s="199" t="s">
        <v>10266</v>
      </c>
      <c r="AP264" s="199" t="s">
        <v>10246</v>
      </c>
      <c r="AQ264" s="199" t="s">
        <v>10246</v>
      </c>
      <c r="AR264" s="202" t="s">
        <v>11649</v>
      </c>
      <c r="AS264" s="202" t="s">
        <v>11650</v>
      </c>
      <c r="AT264" s="202" t="s">
        <v>11650</v>
      </c>
      <c r="AU264" s="202" t="s">
        <v>11650</v>
      </c>
      <c r="AV264" s="202" t="s">
        <v>11650</v>
      </c>
      <c r="AW264" s="202" t="s">
        <v>11651</v>
      </c>
      <c r="AX264" s="202" t="s">
        <v>11651</v>
      </c>
      <c r="AY264" s="202" t="s">
        <v>11650</v>
      </c>
      <c r="AZ264" s="199" t="s">
        <v>10266</v>
      </c>
      <c r="BA264" s="199" t="s">
        <v>10266</v>
      </c>
      <c r="BB264" s="199" t="s">
        <v>10266</v>
      </c>
      <c r="BC264" s="199" t="s">
        <v>10266</v>
      </c>
      <c r="BD264" s="199" t="s">
        <v>10246</v>
      </c>
      <c r="BE264" s="199" t="s">
        <v>10246</v>
      </c>
      <c r="BF264" s="199" t="s">
        <v>10266</v>
      </c>
      <c r="BG264" s="199" t="s">
        <v>10266</v>
      </c>
      <c r="BH264" s="199" t="s">
        <v>10266</v>
      </c>
      <c r="BI264" s="199" t="s">
        <v>10266</v>
      </c>
      <c r="BJ264" s="199" t="s">
        <v>10266</v>
      </c>
      <c r="BK264" s="199" t="s">
        <v>10246</v>
      </c>
    </row>
    <row r="265" s="192" customFormat="1" customHeight="1" spans="1:63">
      <c r="A265" s="199" t="s">
        <v>4511</v>
      </c>
      <c r="B265" s="199" t="s">
        <v>4447</v>
      </c>
      <c r="C265" s="199" t="s">
        <v>2409</v>
      </c>
      <c r="D265" s="199">
        <v>22</v>
      </c>
      <c r="E265" s="199">
        <v>9</v>
      </c>
      <c r="F265" s="199" t="s">
        <v>11652</v>
      </c>
      <c r="G265" s="199">
        <v>0</v>
      </c>
      <c r="H265" s="199" t="s">
        <v>10243</v>
      </c>
      <c r="I265" s="199">
        <v>0</v>
      </c>
      <c r="J265" s="199" t="s">
        <v>10243</v>
      </c>
      <c r="K265" s="199">
        <v>0</v>
      </c>
      <c r="L265" s="199">
        <v>0</v>
      </c>
      <c r="M265" s="199" t="s">
        <v>10243</v>
      </c>
      <c r="N265" s="199">
        <v>0</v>
      </c>
      <c r="O265" s="199">
        <v>0</v>
      </c>
      <c r="P265" s="199">
        <v>0</v>
      </c>
      <c r="Q265" s="199"/>
      <c r="R265" s="199"/>
      <c r="S265" s="199"/>
      <c r="T265" s="199"/>
      <c r="U265" s="199"/>
      <c r="V265" s="199"/>
      <c r="W265" s="199"/>
      <c r="X265" s="199"/>
      <c r="Y265" s="199"/>
      <c r="Z265" s="199"/>
      <c r="AA265" s="199"/>
      <c r="AB265" s="199"/>
      <c r="AC265" s="199"/>
      <c r="AD265" s="199" t="s">
        <v>10243</v>
      </c>
      <c r="AE265" s="199" t="s">
        <v>10243</v>
      </c>
      <c r="AF265" s="199" t="s">
        <v>10243</v>
      </c>
      <c r="AG265" s="199" t="s">
        <v>10266</v>
      </c>
      <c r="AH265" s="199" t="s">
        <v>10266</v>
      </c>
      <c r="AI265" s="199" t="s">
        <v>10246</v>
      </c>
      <c r="AJ265" s="199" t="s">
        <v>10246</v>
      </c>
      <c r="AK265" s="199" t="s">
        <v>10266</v>
      </c>
      <c r="AL265" s="199" t="s">
        <v>10266</v>
      </c>
      <c r="AM265" s="199" t="s">
        <v>10266</v>
      </c>
      <c r="AN265" s="199" t="s">
        <v>10266</v>
      </c>
      <c r="AO265" s="199" t="s">
        <v>10266</v>
      </c>
      <c r="AP265" s="199" t="s">
        <v>10246</v>
      </c>
      <c r="AQ265" s="199" t="s">
        <v>10246</v>
      </c>
      <c r="AR265" s="199" t="s">
        <v>10266</v>
      </c>
      <c r="AS265" s="199" t="s">
        <v>10266</v>
      </c>
      <c r="AT265" s="199" t="s">
        <v>10266</v>
      </c>
      <c r="AU265" s="199" t="s">
        <v>10266</v>
      </c>
      <c r="AV265" s="199" t="s">
        <v>10266</v>
      </c>
      <c r="AW265" s="199" t="s">
        <v>10246</v>
      </c>
      <c r="AX265" s="199" t="s">
        <v>10246</v>
      </c>
      <c r="AY265" s="199" t="s">
        <v>10266</v>
      </c>
      <c r="AZ265" s="199" t="s">
        <v>10266</v>
      </c>
      <c r="BA265" s="199" t="s">
        <v>10266</v>
      </c>
      <c r="BB265" s="199" t="s">
        <v>10266</v>
      </c>
      <c r="BC265" s="199" t="s">
        <v>10266</v>
      </c>
      <c r="BD265" s="199" t="s">
        <v>10246</v>
      </c>
      <c r="BE265" s="199" t="s">
        <v>10246</v>
      </c>
      <c r="BF265" s="199" t="s">
        <v>10266</v>
      </c>
      <c r="BG265" s="199" t="s">
        <v>10266</v>
      </c>
      <c r="BH265" s="199" t="s">
        <v>10266</v>
      </c>
      <c r="BI265" s="199" t="s">
        <v>10266</v>
      </c>
      <c r="BJ265" s="199" t="s">
        <v>10266</v>
      </c>
      <c r="BK265" s="199" t="s">
        <v>10246</v>
      </c>
    </row>
    <row r="266" s="192" customFormat="1" customHeight="1" spans="1:63">
      <c r="A266" s="199" t="s">
        <v>4491</v>
      </c>
      <c r="B266" s="199" t="s">
        <v>4447</v>
      </c>
      <c r="C266" s="199" t="s">
        <v>2409</v>
      </c>
      <c r="D266" s="199">
        <v>21</v>
      </c>
      <c r="E266" s="199">
        <v>9</v>
      </c>
      <c r="F266" s="199" t="s">
        <v>11653</v>
      </c>
      <c r="G266" s="199">
        <v>21</v>
      </c>
      <c r="H266" s="199" t="s">
        <v>11654</v>
      </c>
      <c r="I266" s="199">
        <v>0</v>
      </c>
      <c r="J266" s="199" t="s">
        <v>10243</v>
      </c>
      <c r="K266" s="199">
        <v>0</v>
      </c>
      <c r="L266" s="199">
        <v>0</v>
      </c>
      <c r="M266" s="199" t="s">
        <v>10243</v>
      </c>
      <c r="N266" s="199">
        <v>0</v>
      </c>
      <c r="O266" s="199">
        <v>1</v>
      </c>
      <c r="P266" s="199">
        <v>0</v>
      </c>
      <c r="Q266" s="199"/>
      <c r="R266" s="199"/>
      <c r="S266" s="199">
        <v>9.3</v>
      </c>
      <c r="T266" s="199"/>
      <c r="U266" s="199"/>
      <c r="V266" s="199"/>
      <c r="W266" s="199"/>
      <c r="X266" s="199"/>
      <c r="Y266" s="199"/>
      <c r="Z266" s="199"/>
      <c r="AA266" s="199"/>
      <c r="AB266" s="199"/>
      <c r="AC266" s="199"/>
      <c r="AD266" s="199" t="s">
        <v>10243</v>
      </c>
      <c r="AE266" s="199" t="s">
        <v>10243</v>
      </c>
      <c r="AF266" s="199" t="s">
        <v>10243</v>
      </c>
      <c r="AG266" s="202" t="s">
        <v>11655</v>
      </c>
      <c r="AH266" s="203" t="s">
        <v>11338</v>
      </c>
      <c r="AI266" s="199" t="s">
        <v>10246</v>
      </c>
      <c r="AJ266" s="199" t="s">
        <v>10246</v>
      </c>
      <c r="AK266" s="203" t="s">
        <v>11338</v>
      </c>
      <c r="AL266" s="203" t="s">
        <v>10257</v>
      </c>
      <c r="AM266" s="203" t="s">
        <v>11056</v>
      </c>
      <c r="AN266" s="203" t="s">
        <v>10251</v>
      </c>
      <c r="AO266" s="203" t="s">
        <v>11656</v>
      </c>
      <c r="AP266" s="199" t="s">
        <v>10246</v>
      </c>
      <c r="AQ266" s="199" t="s">
        <v>10246</v>
      </c>
      <c r="AR266" s="203" t="s">
        <v>11095</v>
      </c>
      <c r="AS266" s="203" t="s">
        <v>10402</v>
      </c>
      <c r="AT266" s="203" t="s">
        <v>10343</v>
      </c>
      <c r="AU266" s="203" t="s">
        <v>11338</v>
      </c>
      <c r="AV266" s="203" t="s">
        <v>10402</v>
      </c>
      <c r="AW266" s="199" t="s">
        <v>10246</v>
      </c>
      <c r="AX266" s="199" t="s">
        <v>10246</v>
      </c>
      <c r="AY266" s="203" t="s">
        <v>11095</v>
      </c>
      <c r="AZ266" s="204" t="s">
        <v>11657</v>
      </c>
      <c r="BA266" s="203" t="s">
        <v>11095</v>
      </c>
      <c r="BB266" s="203" t="s">
        <v>10252</v>
      </c>
      <c r="BC266" s="203" t="s">
        <v>11632</v>
      </c>
      <c r="BD266" s="199" t="s">
        <v>10246</v>
      </c>
      <c r="BE266" s="199" t="s">
        <v>10246</v>
      </c>
      <c r="BF266" s="203" t="s">
        <v>10260</v>
      </c>
      <c r="BG266" s="203" t="s">
        <v>10326</v>
      </c>
      <c r="BH266" s="203" t="s">
        <v>11095</v>
      </c>
      <c r="BI266" s="203" t="s">
        <v>11658</v>
      </c>
      <c r="BJ266" s="203" t="s">
        <v>11133</v>
      </c>
      <c r="BK266" s="199" t="s">
        <v>10246</v>
      </c>
    </row>
    <row r="267" s="192" customFormat="1" customHeight="1" spans="1:63">
      <c r="A267" s="199" t="s">
        <v>4469</v>
      </c>
      <c r="B267" s="199" t="s">
        <v>4447</v>
      </c>
      <c r="C267" s="199" t="s">
        <v>2735</v>
      </c>
      <c r="D267" s="199">
        <v>22</v>
      </c>
      <c r="E267" s="199">
        <v>9</v>
      </c>
      <c r="F267" s="199" t="s">
        <v>11659</v>
      </c>
      <c r="G267" s="199">
        <v>21</v>
      </c>
      <c r="H267" s="199" t="s">
        <v>11660</v>
      </c>
      <c r="I267" s="199">
        <v>0</v>
      </c>
      <c r="J267" s="199" t="s">
        <v>10243</v>
      </c>
      <c r="K267" s="199">
        <v>0</v>
      </c>
      <c r="L267" s="199">
        <v>0</v>
      </c>
      <c r="M267" s="199" t="s">
        <v>10243</v>
      </c>
      <c r="N267" s="199">
        <v>1</v>
      </c>
      <c r="O267" s="199">
        <v>0</v>
      </c>
      <c r="P267" s="199">
        <v>0</v>
      </c>
      <c r="Q267" s="199"/>
      <c r="R267" s="199"/>
      <c r="S267" s="199"/>
      <c r="T267" s="199"/>
      <c r="U267" s="199"/>
      <c r="V267" s="199"/>
      <c r="W267" s="199"/>
      <c r="X267" s="199"/>
      <c r="Y267" s="199"/>
      <c r="Z267" s="199"/>
      <c r="AA267" s="199"/>
      <c r="AB267" s="199"/>
      <c r="AC267" s="199"/>
      <c r="AD267" s="199" t="s">
        <v>10243</v>
      </c>
      <c r="AE267" s="199" t="s">
        <v>10243</v>
      </c>
      <c r="AF267" s="199" t="s">
        <v>10243</v>
      </c>
      <c r="AG267" s="203" t="s">
        <v>11095</v>
      </c>
      <c r="AH267" s="203" t="s">
        <v>11074</v>
      </c>
      <c r="AI267" s="199" t="s">
        <v>10246</v>
      </c>
      <c r="AJ267" s="199" t="s">
        <v>10246</v>
      </c>
      <c r="AK267" s="203" t="s">
        <v>10262</v>
      </c>
      <c r="AL267" s="203" t="s">
        <v>10262</v>
      </c>
      <c r="AM267" s="203" t="s">
        <v>11056</v>
      </c>
      <c r="AN267" s="203" t="s">
        <v>10811</v>
      </c>
      <c r="AO267" s="203" t="s">
        <v>11134</v>
      </c>
      <c r="AP267" s="199" t="s">
        <v>10246</v>
      </c>
      <c r="AQ267" s="199" t="s">
        <v>10246</v>
      </c>
      <c r="AR267" s="203" t="s">
        <v>10326</v>
      </c>
      <c r="AS267" s="203" t="s">
        <v>10402</v>
      </c>
      <c r="AT267" s="203" t="s">
        <v>10326</v>
      </c>
      <c r="AU267" s="203" t="s">
        <v>11095</v>
      </c>
      <c r="AV267" s="203" t="s">
        <v>11056</v>
      </c>
      <c r="AW267" s="199" t="s">
        <v>10246</v>
      </c>
      <c r="AX267" s="199" t="s">
        <v>10246</v>
      </c>
      <c r="AY267" s="203" t="s">
        <v>11095</v>
      </c>
      <c r="AZ267" s="203" t="s">
        <v>10257</v>
      </c>
      <c r="BA267" s="203" t="s">
        <v>11095</v>
      </c>
      <c r="BB267" s="203" t="s">
        <v>11157</v>
      </c>
      <c r="BC267" s="203" t="s">
        <v>11338</v>
      </c>
      <c r="BD267" s="199" t="s">
        <v>10246</v>
      </c>
      <c r="BE267" s="199" t="s">
        <v>10246</v>
      </c>
      <c r="BF267" s="203" t="s">
        <v>11095</v>
      </c>
      <c r="BG267" s="203" t="s">
        <v>10326</v>
      </c>
      <c r="BH267" s="203" t="s">
        <v>10402</v>
      </c>
      <c r="BI267" s="204" t="s">
        <v>10255</v>
      </c>
      <c r="BJ267" s="203" t="s">
        <v>11095</v>
      </c>
      <c r="BK267" s="199" t="s">
        <v>10246</v>
      </c>
    </row>
    <row r="268" s="192" customFormat="1" customHeight="1" spans="1:63">
      <c r="A268" s="199" t="s">
        <v>4446</v>
      </c>
      <c r="B268" s="199" t="s">
        <v>4447</v>
      </c>
      <c r="C268" s="199" t="s">
        <v>4448</v>
      </c>
      <c r="D268" s="199">
        <v>22</v>
      </c>
      <c r="E268" s="199">
        <v>9</v>
      </c>
      <c r="F268" s="199" t="s">
        <v>11661</v>
      </c>
      <c r="G268" s="199">
        <v>21</v>
      </c>
      <c r="H268" s="199" t="s">
        <v>11662</v>
      </c>
      <c r="I268" s="199">
        <v>0</v>
      </c>
      <c r="J268" s="199" t="s">
        <v>10243</v>
      </c>
      <c r="K268" s="199">
        <v>0</v>
      </c>
      <c r="L268" s="199">
        <v>0</v>
      </c>
      <c r="M268" s="199" t="s">
        <v>10243</v>
      </c>
      <c r="N268" s="199">
        <v>1</v>
      </c>
      <c r="O268" s="199">
        <v>0</v>
      </c>
      <c r="P268" s="199">
        <v>0</v>
      </c>
      <c r="Q268" s="199"/>
      <c r="R268" s="199"/>
      <c r="S268" s="199"/>
      <c r="T268" s="199"/>
      <c r="U268" s="199"/>
      <c r="V268" s="199"/>
      <c r="W268" s="199"/>
      <c r="X268" s="199"/>
      <c r="Y268" s="199"/>
      <c r="Z268" s="199"/>
      <c r="AA268" s="199"/>
      <c r="AB268" s="199"/>
      <c r="AC268" s="199"/>
      <c r="AD268" s="199" t="s">
        <v>10243</v>
      </c>
      <c r="AE268" s="199" t="s">
        <v>10243</v>
      </c>
      <c r="AF268" s="199" t="s">
        <v>10243</v>
      </c>
      <c r="AG268" s="203" t="s">
        <v>10402</v>
      </c>
      <c r="AH268" s="203" t="s">
        <v>11338</v>
      </c>
      <c r="AI268" s="199" t="s">
        <v>10246</v>
      </c>
      <c r="AJ268" s="199" t="s">
        <v>10246</v>
      </c>
      <c r="AK268" s="203" t="s">
        <v>10263</v>
      </c>
      <c r="AL268" s="203" t="s">
        <v>10263</v>
      </c>
      <c r="AM268" s="203" t="s">
        <v>11074</v>
      </c>
      <c r="AN268" s="203" t="s">
        <v>10326</v>
      </c>
      <c r="AO268" s="203" t="s">
        <v>11389</v>
      </c>
      <c r="AP268" s="199" t="s">
        <v>10246</v>
      </c>
      <c r="AQ268" s="199" t="s">
        <v>10246</v>
      </c>
      <c r="AR268" s="203" t="s">
        <v>11663</v>
      </c>
      <c r="AS268" s="203" t="s">
        <v>10253</v>
      </c>
      <c r="AT268" s="203" t="s">
        <v>10813</v>
      </c>
      <c r="AU268" s="203" t="s">
        <v>10260</v>
      </c>
      <c r="AV268" s="203" t="s">
        <v>10402</v>
      </c>
      <c r="AW268" s="199" t="s">
        <v>10246</v>
      </c>
      <c r="AX268" s="199" t="s">
        <v>10246</v>
      </c>
      <c r="AY268" s="203" t="s">
        <v>10262</v>
      </c>
      <c r="AZ268" s="203" t="s">
        <v>11157</v>
      </c>
      <c r="BA268" s="203" t="s">
        <v>11664</v>
      </c>
      <c r="BB268" s="203" t="s">
        <v>11157</v>
      </c>
      <c r="BC268" s="203" t="s">
        <v>11338</v>
      </c>
      <c r="BD268" s="199" t="s">
        <v>10246</v>
      </c>
      <c r="BE268" s="199" t="s">
        <v>10246</v>
      </c>
      <c r="BF268" s="203" t="s">
        <v>11645</v>
      </c>
      <c r="BG268" s="203" t="s">
        <v>10257</v>
      </c>
      <c r="BH268" s="203" t="s">
        <v>11338</v>
      </c>
      <c r="BI268" s="204" t="s">
        <v>10255</v>
      </c>
      <c r="BJ268" s="203" t="s">
        <v>10253</v>
      </c>
      <c r="BK268" s="199" t="s">
        <v>10246</v>
      </c>
    </row>
    <row r="269" s="192" customFormat="1" customHeight="1" spans="1:63">
      <c r="A269" s="199" t="s">
        <v>4715</v>
      </c>
      <c r="B269" s="199" t="s">
        <v>4543</v>
      </c>
      <c r="C269" s="199" t="s">
        <v>1823</v>
      </c>
      <c r="D269" s="199">
        <v>22</v>
      </c>
      <c r="E269" s="199">
        <v>9</v>
      </c>
      <c r="F269" s="199" t="s">
        <v>11665</v>
      </c>
      <c r="G269" s="199">
        <v>15</v>
      </c>
      <c r="H269" s="199" t="s">
        <v>11666</v>
      </c>
      <c r="I269" s="199">
        <v>0</v>
      </c>
      <c r="J269" s="199" t="s">
        <v>10243</v>
      </c>
      <c r="K269" s="199">
        <v>0</v>
      </c>
      <c r="L269" s="199">
        <v>0</v>
      </c>
      <c r="M269" s="199" t="s">
        <v>10243</v>
      </c>
      <c r="N269" s="199">
        <v>1</v>
      </c>
      <c r="O269" s="199">
        <v>0</v>
      </c>
      <c r="P269" s="199">
        <v>0</v>
      </c>
      <c r="Q269" s="199"/>
      <c r="R269" s="199"/>
      <c r="S269" s="199"/>
      <c r="T269" s="199"/>
      <c r="U269" s="199"/>
      <c r="V269" s="199"/>
      <c r="W269" s="199"/>
      <c r="X269" s="199"/>
      <c r="Y269" s="199"/>
      <c r="Z269" s="199"/>
      <c r="AA269" s="199"/>
      <c r="AB269" s="199"/>
      <c r="AC269" s="199"/>
      <c r="AD269" s="199" t="s">
        <v>10243</v>
      </c>
      <c r="AE269" s="199" t="s">
        <v>10243</v>
      </c>
      <c r="AF269" s="199" t="s">
        <v>10243</v>
      </c>
      <c r="AG269" s="199" t="s">
        <v>10266</v>
      </c>
      <c r="AH269" s="199" t="s">
        <v>10266</v>
      </c>
      <c r="AI269" s="199" t="s">
        <v>10246</v>
      </c>
      <c r="AJ269" s="199" t="s">
        <v>10246</v>
      </c>
      <c r="AK269" s="199" t="s">
        <v>10266</v>
      </c>
      <c r="AL269" s="199" t="s">
        <v>10266</v>
      </c>
      <c r="AM269" s="199" t="s">
        <v>10266</v>
      </c>
      <c r="AN269" s="204" t="s">
        <v>10255</v>
      </c>
      <c r="AO269" s="203" t="s">
        <v>10328</v>
      </c>
      <c r="AP269" s="199" t="s">
        <v>10246</v>
      </c>
      <c r="AQ269" s="199" t="s">
        <v>10246</v>
      </c>
      <c r="AR269" s="203" t="s">
        <v>10325</v>
      </c>
      <c r="AS269" s="203" t="s">
        <v>10253</v>
      </c>
      <c r="AT269" s="203" t="s">
        <v>10376</v>
      </c>
      <c r="AU269" s="203" t="s">
        <v>10812</v>
      </c>
      <c r="AV269" s="203" t="s">
        <v>10402</v>
      </c>
      <c r="AW269" s="199" t="s">
        <v>10246</v>
      </c>
      <c r="AX269" s="199" t="s">
        <v>10246</v>
      </c>
      <c r="AY269" s="203" t="s">
        <v>10325</v>
      </c>
      <c r="AZ269" s="203" t="s">
        <v>10325</v>
      </c>
      <c r="BA269" s="203" t="s">
        <v>11042</v>
      </c>
      <c r="BB269" s="203" t="s">
        <v>10325</v>
      </c>
      <c r="BC269" s="203" t="s">
        <v>10812</v>
      </c>
      <c r="BD269" s="199" t="s">
        <v>10246</v>
      </c>
      <c r="BE269" s="199" t="s">
        <v>10246</v>
      </c>
      <c r="BF269" s="203" t="s">
        <v>10374</v>
      </c>
      <c r="BG269" s="203" t="s">
        <v>10812</v>
      </c>
      <c r="BH269" s="199" t="s">
        <v>10266</v>
      </c>
      <c r="BI269" s="203" t="s">
        <v>10328</v>
      </c>
      <c r="BJ269" s="203" t="s">
        <v>10376</v>
      </c>
      <c r="BK269" s="199" t="s">
        <v>10246</v>
      </c>
    </row>
    <row r="270" s="192" customFormat="1" customHeight="1" spans="1:63">
      <c r="A270" s="199" t="s">
        <v>4704</v>
      </c>
      <c r="B270" s="199" t="s">
        <v>4543</v>
      </c>
      <c r="C270" s="199" t="s">
        <v>4544</v>
      </c>
      <c r="D270" s="199">
        <v>18</v>
      </c>
      <c r="E270" s="199">
        <v>9</v>
      </c>
      <c r="F270" s="199" t="s">
        <v>11667</v>
      </c>
      <c r="G270" s="199">
        <v>5</v>
      </c>
      <c r="H270" s="199" t="s">
        <v>11668</v>
      </c>
      <c r="I270" s="199">
        <v>0</v>
      </c>
      <c r="J270" s="199" t="s">
        <v>10243</v>
      </c>
      <c r="K270" s="199">
        <v>0</v>
      </c>
      <c r="L270" s="199">
        <v>0</v>
      </c>
      <c r="M270" s="199" t="s">
        <v>10243</v>
      </c>
      <c r="N270" s="199">
        <v>0</v>
      </c>
      <c r="O270" s="199">
        <v>7</v>
      </c>
      <c r="P270" s="199">
        <v>4</v>
      </c>
      <c r="Q270" s="199"/>
      <c r="R270" s="199"/>
      <c r="S270" s="199"/>
      <c r="T270" s="199"/>
      <c r="U270" s="199"/>
      <c r="V270" s="199"/>
      <c r="W270" s="199"/>
      <c r="X270" s="199"/>
      <c r="Y270" s="199"/>
      <c r="Z270" s="199"/>
      <c r="AA270" s="199"/>
      <c r="AB270" s="199"/>
      <c r="AC270" s="199"/>
      <c r="AD270" s="199" t="s">
        <v>10243</v>
      </c>
      <c r="AE270" s="199" t="s">
        <v>10243</v>
      </c>
      <c r="AF270" s="199" t="s">
        <v>10243</v>
      </c>
      <c r="AG270" s="199" t="s">
        <v>10266</v>
      </c>
      <c r="AH270" s="199" t="s">
        <v>10266</v>
      </c>
      <c r="AI270" s="199" t="s">
        <v>10246</v>
      </c>
      <c r="AJ270" s="199" t="s">
        <v>10246</v>
      </c>
      <c r="AK270" s="204" t="s">
        <v>11669</v>
      </c>
      <c r="AL270" s="204" t="s">
        <v>10264</v>
      </c>
      <c r="AM270" s="199" t="s">
        <v>10266</v>
      </c>
      <c r="AN270" s="199" t="s">
        <v>10266</v>
      </c>
      <c r="AO270" s="199" t="s">
        <v>10266</v>
      </c>
      <c r="AP270" s="199" t="s">
        <v>10246</v>
      </c>
      <c r="AQ270" s="199" t="s">
        <v>10246</v>
      </c>
      <c r="AR270" s="199" t="s">
        <v>10266</v>
      </c>
      <c r="AS270" s="199" t="s">
        <v>10266</v>
      </c>
      <c r="AT270" s="199" t="s">
        <v>10266</v>
      </c>
      <c r="AU270" s="204" t="s">
        <v>11670</v>
      </c>
      <c r="AV270" s="204" t="s">
        <v>10264</v>
      </c>
      <c r="AW270" s="199" t="s">
        <v>10246</v>
      </c>
      <c r="AX270" s="199" t="s">
        <v>10246</v>
      </c>
      <c r="AY270" s="199" t="s">
        <v>10266</v>
      </c>
      <c r="AZ270" s="204" t="s">
        <v>11671</v>
      </c>
      <c r="BA270" s="204" t="s">
        <v>10264</v>
      </c>
      <c r="BB270" s="203" t="s">
        <v>11672</v>
      </c>
      <c r="BC270" s="203" t="s">
        <v>11673</v>
      </c>
      <c r="BD270" s="199" t="s">
        <v>10246</v>
      </c>
      <c r="BE270" s="199" t="s">
        <v>10246</v>
      </c>
      <c r="BF270" s="204" t="s">
        <v>10264</v>
      </c>
      <c r="BG270" s="205" t="s">
        <v>33</v>
      </c>
      <c r="BH270" s="205" t="s">
        <v>33</v>
      </c>
      <c r="BI270" s="205" t="s">
        <v>33</v>
      </c>
      <c r="BJ270" s="205" t="s">
        <v>33</v>
      </c>
      <c r="BK270" s="199" t="s">
        <v>10246</v>
      </c>
    </row>
    <row r="271" s="192" customFormat="1" customHeight="1" spans="1:63">
      <c r="A271" s="199" t="s">
        <v>4688</v>
      </c>
      <c r="B271" s="199" t="s">
        <v>4543</v>
      </c>
      <c r="C271" s="199" t="s">
        <v>4582</v>
      </c>
      <c r="D271" s="199">
        <v>18</v>
      </c>
      <c r="E271" s="199">
        <v>9</v>
      </c>
      <c r="F271" s="199" t="s">
        <v>11674</v>
      </c>
      <c r="G271" s="199">
        <v>8</v>
      </c>
      <c r="H271" s="199" t="s">
        <v>11675</v>
      </c>
      <c r="I271" s="199">
        <v>0</v>
      </c>
      <c r="J271" s="199" t="s">
        <v>10243</v>
      </c>
      <c r="K271" s="199">
        <v>0</v>
      </c>
      <c r="L271" s="199">
        <v>0</v>
      </c>
      <c r="M271" s="199" t="s">
        <v>10243</v>
      </c>
      <c r="N271" s="199">
        <v>4</v>
      </c>
      <c r="O271" s="199">
        <v>0</v>
      </c>
      <c r="P271" s="199">
        <v>0</v>
      </c>
      <c r="Q271" s="199"/>
      <c r="R271" s="199"/>
      <c r="S271" s="199">
        <v>32</v>
      </c>
      <c r="T271" s="199"/>
      <c r="U271" s="199"/>
      <c r="V271" s="199"/>
      <c r="W271" s="199"/>
      <c r="X271" s="199"/>
      <c r="Y271" s="199"/>
      <c r="Z271" s="199">
        <v>32</v>
      </c>
      <c r="AA271" s="199"/>
      <c r="AB271" s="199">
        <v>28</v>
      </c>
      <c r="AC271" s="199">
        <v>14</v>
      </c>
      <c r="AD271" s="199" t="s">
        <v>11676</v>
      </c>
      <c r="AE271" s="199" t="s">
        <v>11129</v>
      </c>
      <c r="AF271" s="199" t="s">
        <v>10243</v>
      </c>
      <c r="AG271" s="202" t="s">
        <v>11677</v>
      </c>
      <c r="AH271" s="199" t="s">
        <v>10266</v>
      </c>
      <c r="AI271" s="199" t="s">
        <v>10246</v>
      </c>
      <c r="AJ271" s="199" t="s">
        <v>10246</v>
      </c>
      <c r="AK271" s="202" t="s">
        <v>11006</v>
      </c>
      <c r="AL271" s="202" t="s">
        <v>11678</v>
      </c>
      <c r="AM271" s="202" t="s">
        <v>11679</v>
      </c>
      <c r="AN271" s="202" t="s">
        <v>11680</v>
      </c>
      <c r="AO271" s="199" t="s">
        <v>10266</v>
      </c>
      <c r="AP271" s="199" t="s">
        <v>10246</v>
      </c>
      <c r="AQ271" s="199" t="s">
        <v>10246</v>
      </c>
      <c r="AR271" s="199" t="s">
        <v>10266</v>
      </c>
      <c r="AS271" s="202" t="s">
        <v>11681</v>
      </c>
      <c r="AT271" s="202" t="s">
        <v>11682</v>
      </c>
      <c r="AU271" s="203" t="s">
        <v>10812</v>
      </c>
      <c r="AV271" s="203" t="s">
        <v>10261</v>
      </c>
      <c r="AW271" s="199" t="s">
        <v>10246</v>
      </c>
      <c r="AX271" s="202" t="s">
        <v>11683</v>
      </c>
      <c r="AY271" s="202" t="s">
        <v>11684</v>
      </c>
      <c r="AZ271" s="202" t="s">
        <v>11685</v>
      </c>
      <c r="BA271" s="203" t="s">
        <v>11013</v>
      </c>
      <c r="BB271" s="199" t="s">
        <v>10266</v>
      </c>
      <c r="BC271" s="203" t="s">
        <v>10402</v>
      </c>
      <c r="BD271" s="199" t="s">
        <v>10246</v>
      </c>
      <c r="BE271" s="199" t="s">
        <v>10246</v>
      </c>
      <c r="BF271" s="203" t="s">
        <v>10811</v>
      </c>
      <c r="BG271" s="203" t="s">
        <v>10252</v>
      </c>
      <c r="BH271" s="203" t="s">
        <v>10263</v>
      </c>
      <c r="BI271" s="199" t="s">
        <v>10266</v>
      </c>
      <c r="BJ271" s="203" t="s">
        <v>10326</v>
      </c>
      <c r="BK271" s="199" t="s">
        <v>10246</v>
      </c>
    </row>
    <row r="272" s="192" customFormat="1" customHeight="1" spans="1:63">
      <c r="A272" s="199" t="s">
        <v>4673</v>
      </c>
      <c r="B272" s="199" t="s">
        <v>4543</v>
      </c>
      <c r="C272" s="199" t="s">
        <v>4582</v>
      </c>
      <c r="D272" s="199">
        <v>17</v>
      </c>
      <c r="E272" s="199">
        <v>9</v>
      </c>
      <c r="F272" s="199" t="s">
        <v>11686</v>
      </c>
      <c r="G272" s="199">
        <v>0</v>
      </c>
      <c r="H272" s="199" t="s">
        <v>10243</v>
      </c>
      <c r="I272" s="199">
        <v>0</v>
      </c>
      <c r="J272" s="199" t="s">
        <v>10243</v>
      </c>
      <c r="K272" s="199">
        <v>0</v>
      </c>
      <c r="L272" s="199">
        <v>0</v>
      </c>
      <c r="M272" s="199" t="s">
        <v>10243</v>
      </c>
      <c r="N272" s="199">
        <v>0</v>
      </c>
      <c r="O272" s="199">
        <v>0</v>
      </c>
      <c r="P272" s="199">
        <v>4</v>
      </c>
      <c r="Q272" s="199"/>
      <c r="R272" s="199"/>
      <c r="S272" s="199"/>
      <c r="T272" s="199"/>
      <c r="U272" s="199"/>
      <c r="V272" s="199"/>
      <c r="W272" s="199"/>
      <c r="X272" s="199"/>
      <c r="Y272" s="199"/>
      <c r="Z272" s="199">
        <v>13</v>
      </c>
      <c r="AA272" s="199"/>
      <c r="AB272" s="199"/>
      <c r="AC272" s="199"/>
      <c r="AD272" s="199" t="s">
        <v>10243</v>
      </c>
      <c r="AE272" s="199" t="s">
        <v>10243</v>
      </c>
      <c r="AF272" s="199" t="s">
        <v>10243</v>
      </c>
      <c r="AG272" s="199" t="s">
        <v>10266</v>
      </c>
      <c r="AH272" s="199" t="s">
        <v>10266</v>
      </c>
      <c r="AI272" s="199" t="s">
        <v>10246</v>
      </c>
      <c r="AJ272" s="199" t="s">
        <v>10246</v>
      </c>
      <c r="AK272" s="199" t="s">
        <v>10266</v>
      </c>
      <c r="AL272" s="199" t="s">
        <v>10266</v>
      </c>
      <c r="AM272" s="199" t="s">
        <v>10266</v>
      </c>
      <c r="AN272" s="199" t="s">
        <v>10266</v>
      </c>
      <c r="AO272" s="199" t="s">
        <v>10266</v>
      </c>
      <c r="AP272" s="199" t="s">
        <v>10246</v>
      </c>
      <c r="AQ272" s="199" t="s">
        <v>10246</v>
      </c>
      <c r="AR272" s="199" t="s">
        <v>10266</v>
      </c>
      <c r="AS272" s="199" t="s">
        <v>10266</v>
      </c>
      <c r="AT272" s="199" t="s">
        <v>10266</v>
      </c>
      <c r="AU272" s="199" t="s">
        <v>10266</v>
      </c>
      <c r="AV272" s="202" t="s">
        <v>11687</v>
      </c>
      <c r="AW272" s="199" t="s">
        <v>10246</v>
      </c>
      <c r="AX272" s="199" t="s">
        <v>10246</v>
      </c>
      <c r="AY272" s="199" t="s">
        <v>10266</v>
      </c>
      <c r="AZ272" s="199" t="s">
        <v>10266</v>
      </c>
      <c r="BA272" s="199" t="s">
        <v>10266</v>
      </c>
      <c r="BB272" s="199" t="s">
        <v>10266</v>
      </c>
      <c r="BC272" s="202" t="s">
        <v>11688</v>
      </c>
      <c r="BD272" s="199" t="s">
        <v>10246</v>
      </c>
      <c r="BE272" s="199" t="s">
        <v>10246</v>
      </c>
      <c r="BF272" s="199" t="s">
        <v>10266</v>
      </c>
      <c r="BG272" s="205" t="s">
        <v>33</v>
      </c>
      <c r="BH272" s="205" t="s">
        <v>33</v>
      </c>
      <c r="BI272" s="205" t="s">
        <v>33</v>
      </c>
      <c r="BJ272" s="205" t="s">
        <v>33</v>
      </c>
      <c r="BK272" s="199" t="s">
        <v>10246</v>
      </c>
    </row>
    <row r="273" s="192" customFormat="1" customHeight="1" spans="1:63">
      <c r="A273" s="199" t="s">
        <v>4663</v>
      </c>
      <c r="B273" s="199" t="s">
        <v>4543</v>
      </c>
      <c r="C273" s="199" t="s">
        <v>1421</v>
      </c>
      <c r="D273" s="199">
        <v>20</v>
      </c>
      <c r="E273" s="199">
        <v>9</v>
      </c>
      <c r="F273" s="199" t="s">
        <v>11689</v>
      </c>
      <c r="G273" s="199">
        <v>3</v>
      </c>
      <c r="H273" s="199" t="s">
        <v>11690</v>
      </c>
      <c r="I273" s="199">
        <v>0</v>
      </c>
      <c r="J273" s="199" t="s">
        <v>10243</v>
      </c>
      <c r="K273" s="199">
        <v>0</v>
      </c>
      <c r="L273" s="199">
        <v>0</v>
      </c>
      <c r="M273" s="199" t="s">
        <v>10243</v>
      </c>
      <c r="N273" s="199">
        <v>0</v>
      </c>
      <c r="O273" s="199">
        <v>0</v>
      </c>
      <c r="P273" s="199">
        <v>0</v>
      </c>
      <c r="Q273" s="199"/>
      <c r="R273" s="199"/>
      <c r="S273" s="199">
        <v>0.5</v>
      </c>
      <c r="T273" s="199">
        <v>16</v>
      </c>
      <c r="U273" s="199"/>
      <c r="V273" s="199"/>
      <c r="W273" s="199"/>
      <c r="X273" s="199"/>
      <c r="Y273" s="199"/>
      <c r="Z273" s="199"/>
      <c r="AA273" s="199"/>
      <c r="AB273" s="199"/>
      <c r="AC273" s="199"/>
      <c r="AD273" s="199" t="s">
        <v>10243</v>
      </c>
      <c r="AE273" s="199" t="s">
        <v>10243</v>
      </c>
      <c r="AF273" s="199" t="s">
        <v>10243</v>
      </c>
      <c r="AG273" s="202" t="s">
        <v>11691</v>
      </c>
      <c r="AH273" s="202" t="s">
        <v>11692</v>
      </c>
      <c r="AI273" s="199" t="s">
        <v>10246</v>
      </c>
      <c r="AJ273" s="199" t="s">
        <v>10246</v>
      </c>
      <c r="AK273" s="203" t="s">
        <v>11056</v>
      </c>
      <c r="AL273" s="199" t="s">
        <v>10266</v>
      </c>
      <c r="AM273" s="203" t="s">
        <v>11338</v>
      </c>
      <c r="AN273" s="199" t="s">
        <v>10266</v>
      </c>
      <c r="AO273" s="199" t="s">
        <v>10266</v>
      </c>
      <c r="AP273" s="199" t="s">
        <v>10246</v>
      </c>
      <c r="AQ273" s="199" t="s">
        <v>10246</v>
      </c>
      <c r="AR273" s="199" t="s">
        <v>10266</v>
      </c>
      <c r="AS273" s="199" t="s">
        <v>10266</v>
      </c>
      <c r="AT273" s="202" t="s">
        <v>11577</v>
      </c>
      <c r="AU273" s="203" t="s">
        <v>10262</v>
      </c>
      <c r="AV273" s="199" t="s">
        <v>10266</v>
      </c>
      <c r="AW273" s="199" t="s">
        <v>10246</v>
      </c>
      <c r="AX273" s="199" t="s">
        <v>10246</v>
      </c>
      <c r="AY273" s="199" t="s">
        <v>10266</v>
      </c>
      <c r="AZ273" s="199" t="s">
        <v>10266</v>
      </c>
      <c r="BA273" s="199" t="s">
        <v>10266</v>
      </c>
      <c r="BB273" s="199" t="s">
        <v>10266</v>
      </c>
      <c r="BC273" s="199" t="s">
        <v>10266</v>
      </c>
      <c r="BD273" s="199" t="s">
        <v>10246</v>
      </c>
      <c r="BE273" s="199" t="s">
        <v>10246</v>
      </c>
      <c r="BF273" s="199" t="s">
        <v>10266</v>
      </c>
      <c r="BG273" s="199" t="s">
        <v>10266</v>
      </c>
      <c r="BH273" s="199" t="s">
        <v>10266</v>
      </c>
      <c r="BI273" s="199" t="s">
        <v>10266</v>
      </c>
      <c r="BJ273" s="199" t="s">
        <v>10266</v>
      </c>
      <c r="BK273" s="199" t="s">
        <v>10246</v>
      </c>
    </row>
    <row r="274" s="192" customFormat="1" customHeight="1" spans="1:63">
      <c r="A274" s="199" t="s">
        <v>4647</v>
      </c>
      <c r="B274" s="199" t="s">
        <v>4543</v>
      </c>
      <c r="C274" s="199" t="s">
        <v>4566</v>
      </c>
      <c r="D274" s="199">
        <v>22</v>
      </c>
      <c r="E274" s="199">
        <v>9</v>
      </c>
      <c r="F274" s="199" t="s">
        <v>11693</v>
      </c>
      <c r="G274" s="199">
        <v>0</v>
      </c>
      <c r="H274" s="199" t="s">
        <v>10243</v>
      </c>
      <c r="I274" s="199">
        <v>0</v>
      </c>
      <c r="J274" s="199" t="s">
        <v>10243</v>
      </c>
      <c r="K274" s="199">
        <v>0</v>
      </c>
      <c r="L274" s="199">
        <v>0</v>
      </c>
      <c r="M274" s="199" t="s">
        <v>10243</v>
      </c>
      <c r="N274" s="199">
        <v>0</v>
      </c>
      <c r="O274" s="199">
        <v>0</v>
      </c>
      <c r="P274" s="199">
        <v>0</v>
      </c>
      <c r="Q274" s="199"/>
      <c r="R274" s="199"/>
      <c r="S274" s="199">
        <v>12</v>
      </c>
      <c r="T274" s="199"/>
      <c r="U274" s="199"/>
      <c r="V274" s="199"/>
      <c r="W274" s="199"/>
      <c r="X274" s="199"/>
      <c r="Y274" s="199"/>
      <c r="Z274" s="199"/>
      <c r="AA274" s="199"/>
      <c r="AB274" s="199">
        <v>32</v>
      </c>
      <c r="AC274" s="199"/>
      <c r="AD274" s="199" t="s">
        <v>10243</v>
      </c>
      <c r="AE274" s="199" t="s">
        <v>11694</v>
      </c>
      <c r="AF274" s="199" t="s">
        <v>10243</v>
      </c>
      <c r="AG274" s="199" t="s">
        <v>10266</v>
      </c>
      <c r="AH274" s="199" t="s">
        <v>10266</v>
      </c>
      <c r="AI274" s="202" t="s">
        <v>11695</v>
      </c>
      <c r="AJ274" s="202" t="s">
        <v>11696</v>
      </c>
      <c r="AK274" s="202" t="s">
        <v>11697</v>
      </c>
      <c r="AL274" s="199" t="s">
        <v>10266</v>
      </c>
      <c r="AM274" s="199" t="s">
        <v>10266</v>
      </c>
      <c r="AN274" s="199" t="s">
        <v>10266</v>
      </c>
      <c r="AO274" s="199" t="s">
        <v>10266</v>
      </c>
      <c r="AP274" s="199" t="s">
        <v>10246</v>
      </c>
      <c r="AQ274" s="199" t="s">
        <v>10246</v>
      </c>
      <c r="AR274" s="199" t="s">
        <v>10266</v>
      </c>
      <c r="AS274" s="199" t="s">
        <v>10266</v>
      </c>
      <c r="AT274" s="199" t="s">
        <v>10266</v>
      </c>
      <c r="AU274" s="199" t="s">
        <v>10266</v>
      </c>
      <c r="AV274" s="199" t="s">
        <v>10266</v>
      </c>
      <c r="AW274" s="202" t="s">
        <v>11698</v>
      </c>
      <c r="AX274" s="202" t="s">
        <v>11009</v>
      </c>
      <c r="AY274" s="199" t="s">
        <v>10266</v>
      </c>
      <c r="AZ274" s="199" t="s">
        <v>10266</v>
      </c>
      <c r="BA274" s="199" t="s">
        <v>10266</v>
      </c>
      <c r="BB274" s="199" t="s">
        <v>10266</v>
      </c>
      <c r="BC274" s="199" t="s">
        <v>10266</v>
      </c>
      <c r="BD274" s="199" t="s">
        <v>10246</v>
      </c>
      <c r="BE274" s="199" t="s">
        <v>10246</v>
      </c>
      <c r="BF274" s="199" t="s">
        <v>10266</v>
      </c>
      <c r="BG274" s="199" t="s">
        <v>10266</v>
      </c>
      <c r="BH274" s="199" t="s">
        <v>10266</v>
      </c>
      <c r="BI274" s="199" t="s">
        <v>10266</v>
      </c>
      <c r="BJ274" s="199" t="s">
        <v>10266</v>
      </c>
      <c r="BK274" s="199" t="s">
        <v>10246</v>
      </c>
    </row>
    <row r="275" s="192" customFormat="1" customHeight="1" spans="1:63">
      <c r="A275" s="199" t="s">
        <v>4637</v>
      </c>
      <c r="B275" s="199" t="s">
        <v>4543</v>
      </c>
      <c r="C275" s="199" t="s">
        <v>4566</v>
      </c>
      <c r="D275" s="199">
        <v>19</v>
      </c>
      <c r="E275" s="199">
        <v>9</v>
      </c>
      <c r="F275" s="199" t="s">
        <v>11699</v>
      </c>
      <c r="G275" s="199">
        <v>0</v>
      </c>
      <c r="H275" s="199" t="s">
        <v>10243</v>
      </c>
      <c r="I275" s="199">
        <v>0</v>
      </c>
      <c r="J275" s="199" t="s">
        <v>10243</v>
      </c>
      <c r="K275" s="199">
        <v>0</v>
      </c>
      <c r="L275" s="199">
        <v>0</v>
      </c>
      <c r="M275" s="199" t="s">
        <v>10243</v>
      </c>
      <c r="N275" s="199">
        <v>0</v>
      </c>
      <c r="O275" s="199">
        <v>0</v>
      </c>
      <c r="P275" s="199">
        <v>0</v>
      </c>
      <c r="Q275" s="199"/>
      <c r="R275" s="199"/>
      <c r="S275" s="199"/>
      <c r="T275" s="199"/>
      <c r="U275" s="199"/>
      <c r="V275" s="199"/>
      <c r="W275" s="199"/>
      <c r="X275" s="199"/>
      <c r="Y275" s="199"/>
      <c r="Z275" s="199">
        <v>24</v>
      </c>
      <c r="AA275" s="199"/>
      <c r="AB275" s="199">
        <v>36</v>
      </c>
      <c r="AC275" s="199"/>
      <c r="AD275" s="199" t="s">
        <v>10243</v>
      </c>
      <c r="AE275" s="199" t="s">
        <v>11700</v>
      </c>
      <c r="AF275" s="199" t="s">
        <v>10243</v>
      </c>
      <c r="AG275" s="202" t="s">
        <v>11701</v>
      </c>
      <c r="AH275" s="199" t="s">
        <v>10266</v>
      </c>
      <c r="AI275" s="202" t="s">
        <v>11702</v>
      </c>
      <c r="AJ275" s="199" t="s">
        <v>10246</v>
      </c>
      <c r="AK275" s="202" t="s">
        <v>11006</v>
      </c>
      <c r="AL275" s="199" t="s">
        <v>10266</v>
      </c>
      <c r="AM275" s="199" t="s">
        <v>10266</v>
      </c>
      <c r="AN275" s="199" t="s">
        <v>10266</v>
      </c>
      <c r="AO275" s="199" t="s">
        <v>10266</v>
      </c>
      <c r="AP275" s="202" t="s">
        <v>11703</v>
      </c>
      <c r="AQ275" s="199" t="s">
        <v>10246</v>
      </c>
      <c r="AR275" s="199" t="s">
        <v>10266</v>
      </c>
      <c r="AS275" s="199" t="s">
        <v>10266</v>
      </c>
      <c r="AT275" s="199" t="s">
        <v>10266</v>
      </c>
      <c r="AU275" s="199" t="s">
        <v>10266</v>
      </c>
      <c r="AV275" s="202" t="s">
        <v>11687</v>
      </c>
      <c r="AW275" s="202" t="s">
        <v>11704</v>
      </c>
      <c r="AX275" s="199" t="s">
        <v>10246</v>
      </c>
      <c r="AY275" s="199" t="s">
        <v>10266</v>
      </c>
      <c r="AZ275" s="199" t="s">
        <v>10266</v>
      </c>
      <c r="BA275" s="199" t="s">
        <v>10266</v>
      </c>
      <c r="BB275" s="199" t="s">
        <v>10266</v>
      </c>
      <c r="BC275" s="199" t="s">
        <v>10266</v>
      </c>
      <c r="BD275" s="202" t="s">
        <v>11705</v>
      </c>
      <c r="BE275" s="199" t="s">
        <v>10246</v>
      </c>
      <c r="BF275" s="199" t="s">
        <v>10266</v>
      </c>
      <c r="BG275" s="199" t="s">
        <v>10266</v>
      </c>
      <c r="BH275" s="199" t="s">
        <v>10266</v>
      </c>
      <c r="BI275" s="199" t="s">
        <v>10266</v>
      </c>
      <c r="BJ275" s="199" t="s">
        <v>10266</v>
      </c>
      <c r="BK275" s="199" t="s">
        <v>10246</v>
      </c>
    </row>
    <row r="276" s="192" customFormat="1" customHeight="1" spans="1:63">
      <c r="A276" s="199" t="s">
        <v>4628</v>
      </c>
      <c r="B276" s="199" t="s">
        <v>4543</v>
      </c>
      <c r="C276" s="199" t="s">
        <v>1823</v>
      </c>
      <c r="D276" s="199">
        <v>22</v>
      </c>
      <c r="E276" s="199">
        <v>9</v>
      </c>
      <c r="F276" s="199" t="s">
        <v>11706</v>
      </c>
      <c r="G276" s="199">
        <v>4</v>
      </c>
      <c r="H276" s="199" t="s">
        <v>11707</v>
      </c>
      <c r="I276" s="199">
        <v>0</v>
      </c>
      <c r="J276" s="199" t="s">
        <v>10243</v>
      </c>
      <c r="K276" s="199">
        <v>0</v>
      </c>
      <c r="L276" s="199">
        <v>0</v>
      </c>
      <c r="M276" s="199" t="s">
        <v>10243</v>
      </c>
      <c r="N276" s="199">
        <v>9</v>
      </c>
      <c r="O276" s="199">
        <v>0</v>
      </c>
      <c r="P276" s="199">
        <v>0</v>
      </c>
      <c r="Q276" s="199"/>
      <c r="R276" s="199"/>
      <c r="S276" s="199"/>
      <c r="T276" s="199"/>
      <c r="U276" s="199"/>
      <c r="V276" s="199"/>
      <c r="W276" s="199"/>
      <c r="X276" s="199"/>
      <c r="Y276" s="199"/>
      <c r="Z276" s="199"/>
      <c r="AA276" s="199"/>
      <c r="AB276" s="199">
        <v>8.5</v>
      </c>
      <c r="AC276" s="199"/>
      <c r="AD276" s="199" t="s">
        <v>10243</v>
      </c>
      <c r="AE276" s="199" t="s">
        <v>10990</v>
      </c>
      <c r="AF276" s="199" t="s">
        <v>10243</v>
      </c>
      <c r="AG276" s="199" t="s">
        <v>10266</v>
      </c>
      <c r="AH276" s="199" t="s">
        <v>10266</v>
      </c>
      <c r="AI276" s="199" t="s">
        <v>10246</v>
      </c>
      <c r="AJ276" s="199" t="s">
        <v>10246</v>
      </c>
      <c r="AK276" s="199" t="s">
        <v>10266</v>
      </c>
      <c r="AL276" s="204" t="s">
        <v>10255</v>
      </c>
      <c r="AM276" s="204" t="s">
        <v>10255</v>
      </c>
      <c r="AN276" s="203" t="s">
        <v>10326</v>
      </c>
      <c r="AO276" s="203" t="s">
        <v>10374</v>
      </c>
      <c r="AP276" s="199" t="s">
        <v>10246</v>
      </c>
      <c r="AQ276" s="199" t="s">
        <v>10246</v>
      </c>
      <c r="AR276" s="199" t="s">
        <v>10266</v>
      </c>
      <c r="AS276" s="204" t="s">
        <v>10255</v>
      </c>
      <c r="AT276" s="204" t="s">
        <v>10255</v>
      </c>
      <c r="AU276" s="204" t="s">
        <v>10255</v>
      </c>
      <c r="AV276" s="203" t="s">
        <v>11338</v>
      </c>
      <c r="AW276" s="199" t="s">
        <v>10246</v>
      </c>
      <c r="AX276" s="199" t="s">
        <v>10246</v>
      </c>
      <c r="AY276" s="199" t="s">
        <v>10266</v>
      </c>
      <c r="AZ276" s="199" t="s">
        <v>10266</v>
      </c>
      <c r="BA276" s="204" t="s">
        <v>10255</v>
      </c>
      <c r="BB276" s="203" t="s">
        <v>10325</v>
      </c>
      <c r="BC276" s="204" t="s">
        <v>10255</v>
      </c>
      <c r="BD276" s="202" t="s">
        <v>11708</v>
      </c>
      <c r="BE276" s="199" t="s">
        <v>10246</v>
      </c>
      <c r="BF276" s="199" t="s">
        <v>10266</v>
      </c>
      <c r="BG276" s="204" t="s">
        <v>10255</v>
      </c>
      <c r="BH276" s="199" t="s">
        <v>10266</v>
      </c>
      <c r="BI276" s="204" t="s">
        <v>10255</v>
      </c>
      <c r="BJ276" s="199" t="s">
        <v>10266</v>
      </c>
      <c r="BK276" s="199" t="s">
        <v>10246</v>
      </c>
    </row>
    <row r="277" s="192" customFormat="1" customHeight="1" spans="1:63">
      <c r="A277" s="199" t="s">
        <v>4622</v>
      </c>
      <c r="B277" s="199" t="s">
        <v>4543</v>
      </c>
      <c r="C277" s="199" t="s">
        <v>4623</v>
      </c>
      <c r="D277" s="199">
        <v>8</v>
      </c>
      <c r="E277" s="199">
        <v>3</v>
      </c>
      <c r="F277" s="199" t="s">
        <v>11709</v>
      </c>
      <c r="G277" s="199">
        <v>1</v>
      </c>
      <c r="H277" s="199" t="s">
        <v>11710</v>
      </c>
      <c r="I277" s="199">
        <v>0</v>
      </c>
      <c r="J277" s="199" t="s">
        <v>10243</v>
      </c>
      <c r="K277" s="199">
        <v>0</v>
      </c>
      <c r="L277" s="199">
        <v>0</v>
      </c>
      <c r="M277" s="199" t="s">
        <v>10243</v>
      </c>
      <c r="N277" s="199">
        <v>0</v>
      </c>
      <c r="O277" s="199">
        <v>1</v>
      </c>
      <c r="P277" s="199">
        <v>0</v>
      </c>
      <c r="Q277" s="199"/>
      <c r="R277" s="199"/>
      <c r="S277" s="199"/>
      <c r="T277" s="199"/>
      <c r="U277" s="199"/>
      <c r="V277" s="199"/>
      <c r="W277" s="199"/>
      <c r="X277" s="199"/>
      <c r="Y277" s="199"/>
      <c r="Z277" s="199"/>
      <c r="AA277" s="199"/>
      <c r="AB277" s="199"/>
      <c r="AC277" s="199"/>
      <c r="AD277" s="199" t="s">
        <v>10243</v>
      </c>
      <c r="AE277" s="199" t="s">
        <v>10243</v>
      </c>
      <c r="AF277" s="199" t="s">
        <v>10243</v>
      </c>
      <c r="AG277" s="199"/>
      <c r="AH277" s="199"/>
      <c r="AI277" s="199"/>
      <c r="AJ277" s="199"/>
      <c r="AK277" s="199"/>
      <c r="AL277" s="199"/>
      <c r="AM277" s="199"/>
      <c r="AN277" s="199"/>
      <c r="AO277" s="199"/>
      <c r="AP277" s="199"/>
      <c r="AQ277" s="199"/>
      <c r="AR277" s="199"/>
      <c r="AS277" s="199"/>
      <c r="AT277" s="199"/>
      <c r="AU277" s="199"/>
      <c r="AV277" s="199"/>
      <c r="AW277" s="199"/>
      <c r="AX277" s="199"/>
      <c r="AY277" s="199"/>
      <c r="AZ277" s="199"/>
      <c r="BA277" s="203" t="s">
        <v>11711</v>
      </c>
      <c r="BB277" s="199" t="s">
        <v>10266</v>
      </c>
      <c r="BC277" s="199" t="s">
        <v>10266</v>
      </c>
      <c r="BD277" s="199" t="s">
        <v>10246</v>
      </c>
      <c r="BE277" s="199" t="s">
        <v>10246</v>
      </c>
      <c r="BF277" s="199" t="s">
        <v>10266</v>
      </c>
      <c r="BG277" s="199" t="s">
        <v>10266</v>
      </c>
      <c r="BH277" s="199" t="s">
        <v>10266</v>
      </c>
      <c r="BI277" s="199" t="s">
        <v>10266</v>
      </c>
      <c r="BJ277" s="204" t="s">
        <v>10264</v>
      </c>
      <c r="BK277" s="199" t="s">
        <v>10246</v>
      </c>
    </row>
    <row r="278" s="192" customFormat="1" customHeight="1" spans="1:63">
      <c r="A278" s="199" t="s">
        <v>4597</v>
      </c>
      <c r="B278" s="199" t="s">
        <v>4543</v>
      </c>
      <c r="C278" s="199" t="s">
        <v>4582</v>
      </c>
      <c r="D278" s="199">
        <v>20</v>
      </c>
      <c r="E278" s="199">
        <v>9</v>
      </c>
      <c r="F278" s="199" t="s">
        <v>11712</v>
      </c>
      <c r="G278" s="199">
        <v>15</v>
      </c>
      <c r="H278" s="199" t="s">
        <v>11713</v>
      </c>
      <c r="I278" s="199">
        <v>0</v>
      </c>
      <c r="J278" s="199" t="s">
        <v>10243</v>
      </c>
      <c r="K278" s="199">
        <v>0</v>
      </c>
      <c r="L278" s="199">
        <v>0</v>
      </c>
      <c r="M278" s="199" t="s">
        <v>10243</v>
      </c>
      <c r="N278" s="199">
        <v>0</v>
      </c>
      <c r="O278" s="199">
        <v>1</v>
      </c>
      <c r="P278" s="199">
        <v>0</v>
      </c>
      <c r="Q278" s="199"/>
      <c r="R278" s="199"/>
      <c r="S278" s="199"/>
      <c r="T278" s="199"/>
      <c r="U278" s="199"/>
      <c r="V278" s="199"/>
      <c r="W278" s="199"/>
      <c r="X278" s="199"/>
      <c r="Y278" s="199"/>
      <c r="Z278" s="199">
        <v>16</v>
      </c>
      <c r="AA278" s="199"/>
      <c r="AB278" s="199">
        <v>24</v>
      </c>
      <c r="AC278" s="199"/>
      <c r="AD278" s="199" t="s">
        <v>10243</v>
      </c>
      <c r="AE278" s="199" t="s">
        <v>11714</v>
      </c>
      <c r="AF278" s="199" t="s">
        <v>10243</v>
      </c>
      <c r="AG278" s="203" t="s">
        <v>10263</v>
      </c>
      <c r="AH278" s="203" t="s">
        <v>10253</v>
      </c>
      <c r="AI278" s="202" t="s">
        <v>11715</v>
      </c>
      <c r="AJ278" s="199" t="s">
        <v>10246</v>
      </c>
      <c r="AK278" s="203" t="s">
        <v>10812</v>
      </c>
      <c r="AL278" s="199" t="s">
        <v>10266</v>
      </c>
      <c r="AM278" s="199" t="s">
        <v>10266</v>
      </c>
      <c r="AN278" s="203" t="s">
        <v>10251</v>
      </c>
      <c r="AO278" s="199" t="s">
        <v>10266</v>
      </c>
      <c r="AP278" s="199" t="s">
        <v>10246</v>
      </c>
      <c r="AQ278" s="199" t="s">
        <v>10246</v>
      </c>
      <c r="AR278" s="203" t="s">
        <v>10260</v>
      </c>
      <c r="AS278" s="204" t="s">
        <v>11716</v>
      </c>
      <c r="AT278" s="203" t="s">
        <v>10811</v>
      </c>
      <c r="AU278" s="203" t="s">
        <v>10252</v>
      </c>
      <c r="AV278" s="202" t="s">
        <v>11687</v>
      </c>
      <c r="AW278" s="202" t="s">
        <v>11717</v>
      </c>
      <c r="AX278" s="199" t="s">
        <v>10246</v>
      </c>
      <c r="AY278" s="203" t="s">
        <v>10263</v>
      </c>
      <c r="AZ278" s="203" t="s">
        <v>11133</v>
      </c>
      <c r="BA278" s="203" t="s">
        <v>11637</v>
      </c>
      <c r="BB278" s="203" t="s">
        <v>10261</v>
      </c>
      <c r="BC278" s="203" t="s">
        <v>10252</v>
      </c>
      <c r="BD278" s="202" t="s">
        <v>11718</v>
      </c>
      <c r="BE278" s="199" t="s">
        <v>10246</v>
      </c>
      <c r="BF278" s="203" t="s">
        <v>10811</v>
      </c>
      <c r="BG278" s="202" t="s">
        <v>11719</v>
      </c>
      <c r="BH278" s="199" t="s">
        <v>10266</v>
      </c>
      <c r="BI278" s="199" t="s">
        <v>10266</v>
      </c>
      <c r="BJ278" s="203" t="s">
        <v>11338</v>
      </c>
      <c r="BK278" s="199" t="s">
        <v>10246</v>
      </c>
    </row>
    <row r="279" s="192" customFormat="1" customHeight="1" spans="1:63">
      <c r="A279" s="199" t="s">
        <v>4589</v>
      </c>
      <c r="B279" s="199" t="s">
        <v>4543</v>
      </c>
      <c r="C279" s="199" t="s">
        <v>4566</v>
      </c>
      <c r="D279" s="199">
        <v>19</v>
      </c>
      <c r="E279" s="199">
        <v>9</v>
      </c>
      <c r="F279" s="199" t="s">
        <v>11720</v>
      </c>
      <c r="G279" s="199">
        <v>0</v>
      </c>
      <c r="H279" s="199" t="s">
        <v>10243</v>
      </c>
      <c r="I279" s="199">
        <v>0</v>
      </c>
      <c r="J279" s="199" t="s">
        <v>10243</v>
      </c>
      <c r="K279" s="199">
        <v>0</v>
      </c>
      <c r="L279" s="199">
        <v>0</v>
      </c>
      <c r="M279" s="199" t="s">
        <v>10243</v>
      </c>
      <c r="N279" s="199">
        <v>1</v>
      </c>
      <c r="O279" s="199">
        <v>0</v>
      </c>
      <c r="P279" s="199">
        <v>1</v>
      </c>
      <c r="Q279" s="199"/>
      <c r="R279" s="199"/>
      <c r="S279" s="199">
        <v>16</v>
      </c>
      <c r="T279" s="199"/>
      <c r="U279" s="199"/>
      <c r="V279" s="199"/>
      <c r="W279" s="199"/>
      <c r="X279" s="199"/>
      <c r="Y279" s="199"/>
      <c r="Z279" s="199">
        <v>16</v>
      </c>
      <c r="AA279" s="199"/>
      <c r="AB279" s="199">
        <v>16</v>
      </c>
      <c r="AC279" s="199"/>
      <c r="AD279" s="199" t="s">
        <v>10243</v>
      </c>
      <c r="AE279" s="199" t="s">
        <v>11005</v>
      </c>
      <c r="AF279" s="199" t="s">
        <v>10243</v>
      </c>
      <c r="AG279" s="199" t="s">
        <v>10266</v>
      </c>
      <c r="AH279" s="199" t="s">
        <v>10266</v>
      </c>
      <c r="AI279" s="199" t="s">
        <v>10246</v>
      </c>
      <c r="AJ279" s="199" t="s">
        <v>10246</v>
      </c>
      <c r="AK279" s="199" t="s">
        <v>10266</v>
      </c>
      <c r="AL279" s="199" t="s">
        <v>10266</v>
      </c>
      <c r="AM279" s="202" t="s">
        <v>11721</v>
      </c>
      <c r="AN279" s="202" t="s">
        <v>11722</v>
      </c>
      <c r="AO279" s="202" t="s">
        <v>10804</v>
      </c>
      <c r="AP279" s="199" t="s">
        <v>10246</v>
      </c>
      <c r="AQ279" s="202" t="s">
        <v>11723</v>
      </c>
      <c r="AR279" s="199" t="s">
        <v>10266</v>
      </c>
      <c r="AS279" s="199" t="s">
        <v>10266</v>
      </c>
      <c r="AT279" s="199" t="s">
        <v>10266</v>
      </c>
      <c r="AU279" s="199" t="s">
        <v>10266</v>
      </c>
      <c r="AV279" s="199" t="s">
        <v>10266</v>
      </c>
      <c r="AW279" s="199" t="s">
        <v>10246</v>
      </c>
      <c r="AX279" s="199" t="s">
        <v>10246</v>
      </c>
      <c r="AY279" s="199" t="s">
        <v>10266</v>
      </c>
      <c r="AZ279" s="199" t="s">
        <v>10266</v>
      </c>
      <c r="BA279" s="204" t="s">
        <v>10255</v>
      </c>
      <c r="BB279" s="199" t="s">
        <v>10266</v>
      </c>
      <c r="BC279" s="202" t="s">
        <v>11257</v>
      </c>
      <c r="BD279" s="199" t="s">
        <v>10246</v>
      </c>
      <c r="BE279" s="202" t="s">
        <v>11724</v>
      </c>
      <c r="BF279" s="199" t="s">
        <v>10266</v>
      </c>
      <c r="BG279" s="199" t="s">
        <v>10266</v>
      </c>
      <c r="BH279" s="199" t="s">
        <v>10266</v>
      </c>
      <c r="BI279" s="205" t="s">
        <v>33</v>
      </c>
      <c r="BJ279" s="199" t="s">
        <v>10266</v>
      </c>
      <c r="BK279" s="199" t="s">
        <v>10246</v>
      </c>
    </row>
    <row r="280" s="192" customFormat="1" customHeight="1" spans="1:63">
      <c r="A280" s="199" t="s">
        <v>4581</v>
      </c>
      <c r="B280" s="199" t="s">
        <v>4543</v>
      </c>
      <c r="C280" s="199" t="s">
        <v>4582</v>
      </c>
      <c r="D280" s="199">
        <v>18</v>
      </c>
      <c r="E280" s="199">
        <v>9</v>
      </c>
      <c r="F280" s="199" t="s">
        <v>11725</v>
      </c>
      <c r="G280" s="199">
        <v>7</v>
      </c>
      <c r="H280" s="199" t="s">
        <v>11726</v>
      </c>
      <c r="I280" s="199">
        <v>0</v>
      </c>
      <c r="J280" s="199" t="s">
        <v>10243</v>
      </c>
      <c r="K280" s="199">
        <v>0</v>
      </c>
      <c r="L280" s="199">
        <v>0</v>
      </c>
      <c r="M280" s="199" t="s">
        <v>10243</v>
      </c>
      <c r="N280" s="199">
        <v>1</v>
      </c>
      <c r="O280" s="199">
        <v>1</v>
      </c>
      <c r="P280" s="199">
        <v>4</v>
      </c>
      <c r="Q280" s="199"/>
      <c r="R280" s="199"/>
      <c r="S280" s="199">
        <v>27</v>
      </c>
      <c r="T280" s="199"/>
      <c r="U280" s="199"/>
      <c r="V280" s="199"/>
      <c r="W280" s="199"/>
      <c r="X280" s="199"/>
      <c r="Y280" s="199"/>
      <c r="Z280" s="199"/>
      <c r="AA280" s="199"/>
      <c r="AB280" s="199"/>
      <c r="AC280" s="199"/>
      <c r="AD280" s="199" t="s">
        <v>10243</v>
      </c>
      <c r="AE280" s="199" t="s">
        <v>10243</v>
      </c>
      <c r="AF280" s="199" t="s">
        <v>10243</v>
      </c>
      <c r="AG280" s="202" t="s">
        <v>11727</v>
      </c>
      <c r="AH280" s="199" t="s">
        <v>10266</v>
      </c>
      <c r="AI280" s="199" t="s">
        <v>10246</v>
      </c>
      <c r="AJ280" s="199" t="s">
        <v>10246</v>
      </c>
      <c r="AK280" s="199" t="s">
        <v>10266</v>
      </c>
      <c r="AL280" s="199" t="s">
        <v>10266</v>
      </c>
      <c r="AM280" s="199" t="s">
        <v>10266</v>
      </c>
      <c r="AN280" s="199" t="s">
        <v>10266</v>
      </c>
      <c r="AO280" s="202" t="s">
        <v>11306</v>
      </c>
      <c r="AP280" s="199" t="s">
        <v>10246</v>
      </c>
      <c r="AQ280" s="199" t="s">
        <v>10246</v>
      </c>
      <c r="AR280" s="203" t="s">
        <v>10812</v>
      </c>
      <c r="AS280" s="199" t="s">
        <v>10266</v>
      </c>
      <c r="AT280" s="203" t="s">
        <v>10282</v>
      </c>
      <c r="AU280" s="204" t="s">
        <v>10264</v>
      </c>
      <c r="AV280" s="202" t="s">
        <v>10991</v>
      </c>
      <c r="AW280" s="199" t="s">
        <v>10246</v>
      </c>
      <c r="AX280" s="199" t="s">
        <v>10246</v>
      </c>
      <c r="AY280" s="203" t="s">
        <v>10402</v>
      </c>
      <c r="AZ280" s="203" t="s">
        <v>11095</v>
      </c>
      <c r="BA280" s="203" t="s">
        <v>11095</v>
      </c>
      <c r="BB280" s="204" t="s">
        <v>10255</v>
      </c>
      <c r="BC280" s="203" t="s">
        <v>10402</v>
      </c>
      <c r="BD280" s="199" t="s">
        <v>10246</v>
      </c>
      <c r="BE280" s="199" t="s">
        <v>10246</v>
      </c>
      <c r="BF280" s="203" t="s">
        <v>11338</v>
      </c>
      <c r="BG280" s="205" t="s">
        <v>33</v>
      </c>
      <c r="BH280" s="205" t="s">
        <v>33</v>
      </c>
      <c r="BI280" s="205" t="s">
        <v>33</v>
      </c>
      <c r="BJ280" s="205" t="s">
        <v>33</v>
      </c>
      <c r="BK280" s="199" t="s">
        <v>10246</v>
      </c>
    </row>
    <row r="281" s="192" customFormat="1" customHeight="1" spans="1:63">
      <c r="A281" s="199" t="s">
        <v>11728</v>
      </c>
      <c r="B281" s="199" t="s">
        <v>4543</v>
      </c>
      <c r="C281" s="199" t="s">
        <v>4566</v>
      </c>
      <c r="D281" s="199">
        <v>21</v>
      </c>
      <c r="E281" s="199">
        <v>9</v>
      </c>
      <c r="F281" s="199" t="s">
        <v>11729</v>
      </c>
      <c r="G281" s="199">
        <v>11</v>
      </c>
      <c r="H281" s="199" t="s">
        <v>11730</v>
      </c>
      <c r="I281" s="199">
        <v>0</v>
      </c>
      <c r="J281" s="199" t="s">
        <v>10243</v>
      </c>
      <c r="K281" s="199">
        <v>0</v>
      </c>
      <c r="L281" s="199">
        <v>0</v>
      </c>
      <c r="M281" s="199" t="s">
        <v>10243</v>
      </c>
      <c r="N281" s="199">
        <v>2</v>
      </c>
      <c r="O281" s="199">
        <v>4</v>
      </c>
      <c r="P281" s="199">
        <v>1</v>
      </c>
      <c r="Q281" s="199"/>
      <c r="R281" s="199"/>
      <c r="S281" s="199"/>
      <c r="T281" s="199"/>
      <c r="U281" s="199"/>
      <c r="V281" s="199"/>
      <c r="W281" s="199"/>
      <c r="X281" s="199"/>
      <c r="Y281" s="199"/>
      <c r="Z281" s="199"/>
      <c r="AA281" s="199"/>
      <c r="AB281" s="199">
        <v>14</v>
      </c>
      <c r="AC281" s="199"/>
      <c r="AD281" s="199" t="s">
        <v>11731</v>
      </c>
      <c r="AE281" s="199" t="s">
        <v>10243</v>
      </c>
      <c r="AF281" s="199" t="s">
        <v>10243</v>
      </c>
      <c r="AG281" s="203" t="s">
        <v>11732</v>
      </c>
      <c r="AH281" s="203" t="s">
        <v>11733</v>
      </c>
      <c r="AI281" s="199" t="s">
        <v>10246</v>
      </c>
      <c r="AJ281" s="199" t="s">
        <v>10246</v>
      </c>
      <c r="AK281" s="204" t="s">
        <v>11657</v>
      </c>
      <c r="AL281" s="203" t="s">
        <v>11157</v>
      </c>
      <c r="AM281" s="203" t="s">
        <v>11157</v>
      </c>
      <c r="AN281" s="204" t="s">
        <v>10255</v>
      </c>
      <c r="AO281" s="203" t="s">
        <v>11734</v>
      </c>
      <c r="AP281" s="199" t="s">
        <v>10246</v>
      </c>
      <c r="AQ281" s="199" t="s">
        <v>10246</v>
      </c>
      <c r="AR281" s="203" t="s">
        <v>10253</v>
      </c>
      <c r="AS281" s="199" t="s">
        <v>10266</v>
      </c>
      <c r="AT281" s="202" t="s">
        <v>11735</v>
      </c>
      <c r="AU281" s="202" t="s">
        <v>11736</v>
      </c>
      <c r="AV281" s="199" t="s">
        <v>10266</v>
      </c>
      <c r="AW281" s="199" t="s">
        <v>10246</v>
      </c>
      <c r="AX281" s="199" t="s">
        <v>10246</v>
      </c>
      <c r="AY281" s="204" t="s">
        <v>11737</v>
      </c>
      <c r="AZ281" s="205" t="s">
        <v>33</v>
      </c>
      <c r="BA281" s="203" t="s">
        <v>10325</v>
      </c>
      <c r="BB281" s="204" t="s">
        <v>10255</v>
      </c>
      <c r="BC281" s="203" t="s">
        <v>11074</v>
      </c>
      <c r="BD281" s="199" t="s">
        <v>10246</v>
      </c>
      <c r="BE281" s="199" t="s">
        <v>10246</v>
      </c>
      <c r="BF281" s="199" t="s">
        <v>10266</v>
      </c>
      <c r="BG281" s="199" t="s">
        <v>10266</v>
      </c>
      <c r="BH281" s="199" t="s">
        <v>10266</v>
      </c>
      <c r="BI281" s="199" t="s">
        <v>10266</v>
      </c>
      <c r="BJ281" s="199" t="s">
        <v>10266</v>
      </c>
      <c r="BK281" s="199" t="s">
        <v>10246</v>
      </c>
    </row>
    <row r="282" s="192" customFormat="1" customHeight="1" spans="1:63">
      <c r="A282" s="199" t="s">
        <v>4542</v>
      </c>
      <c r="B282" s="199" t="s">
        <v>4543</v>
      </c>
      <c r="C282" s="199" t="s">
        <v>4544</v>
      </c>
      <c r="D282" s="199">
        <v>22</v>
      </c>
      <c r="E282" s="199">
        <v>9</v>
      </c>
      <c r="F282" s="199" t="s">
        <v>11738</v>
      </c>
      <c r="G282" s="199">
        <v>7</v>
      </c>
      <c r="H282" s="199" t="s">
        <v>11739</v>
      </c>
      <c r="I282" s="199">
        <v>0</v>
      </c>
      <c r="J282" s="199" t="s">
        <v>10243</v>
      </c>
      <c r="K282" s="199">
        <v>0</v>
      </c>
      <c r="L282" s="199">
        <v>0</v>
      </c>
      <c r="M282" s="199" t="s">
        <v>10243</v>
      </c>
      <c r="N282" s="199">
        <v>0</v>
      </c>
      <c r="O282" s="199">
        <v>4</v>
      </c>
      <c r="P282" s="199">
        <v>0</v>
      </c>
      <c r="Q282" s="199"/>
      <c r="R282" s="199"/>
      <c r="S282" s="199"/>
      <c r="T282" s="199"/>
      <c r="U282" s="199"/>
      <c r="V282" s="199"/>
      <c r="W282" s="199"/>
      <c r="X282" s="199"/>
      <c r="Y282" s="199"/>
      <c r="Z282" s="199"/>
      <c r="AA282" s="199"/>
      <c r="AB282" s="199"/>
      <c r="AC282" s="199"/>
      <c r="AD282" s="199" t="s">
        <v>10243</v>
      </c>
      <c r="AE282" s="199" t="s">
        <v>10243</v>
      </c>
      <c r="AF282" s="199" t="s">
        <v>10243</v>
      </c>
      <c r="AG282" s="199" t="s">
        <v>10266</v>
      </c>
      <c r="AH282" s="199" t="s">
        <v>10266</v>
      </c>
      <c r="AI282" s="199" t="s">
        <v>10246</v>
      </c>
      <c r="AJ282" s="199" t="s">
        <v>10246</v>
      </c>
      <c r="AK282" s="199" t="s">
        <v>10266</v>
      </c>
      <c r="AL282" s="199" t="s">
        <v>10266</v>
      </c>
      <c r="AM282" s="199" t="s">
        <v>10266</v>
      </c>
      <c r="AN282" s="204" t="s">
        <v>11740</v>
      </c>
      <c r="AO282" s="204" t="s">
        <v>10264</v>
      </c>
      <c r="AP282" s="199" t="s">
        <v>10246</v>
      </c>
      <c r="AQ282" s="199" t="s">
        <v>10246</v>
      </c>
      <c r="AR282" s="204" t="s">
        <v>11671</v>
      </c>
      <c r="AS282" s="204" t="s">
        <v>10264</v>
      </c>
      <c r="AT282" s="199" t="s">
        <v>10266</v>
      </c>
      <c r="AU282" s="199" t="s">
        <v>10266</v>
      </c>
      <c r="AV282" s="199" t="s">
        <v>10266</v>
      </c>
      <c r="AW282" s="199" t="s">
        <v>10246</v>
      </c>
      <c r="AX282" s="199" t="s">
        <v>10246</v>
      </c>
      <c r="AY282" s="199" t="s">
        <v>10266</v>
      </c>
      <c r="AZ282" s="199" t="s">
        <v>10266</v>
      </c>
      <c r="BA282" s="199" t="s">
        <v>10266</v>
      </c>
      <c r="BB282" s="199" t="s">
        <v>10266</v>
      </c>
      <c r="BC282" s="199" t="s">
        <v>10266</v>
      </c>
      <c r="BD282" s="199" t="s">
        <v>10246</v>
      </c>
      <c r="BE282" s="199" t="s">
        <v>10246</v>
      </c>
      <c r="BF282" s="203" t="s">
        <v>11741</v>
      </c>
      <c r="BG282" s="203" t="s">
        <v>11742</v>
      </c>
      <c r="BH282" s="203" t="s">
        <v>11743</v>
      </c>
      <c r="BI282" s="203" t="s">
        <v>11743</v>
      </c>
      <c r="BJ282" s="203" t="s">
        <v>11744</v>
      </c>
      <c r="BK282" s="199" t="s">
        <v>10246</v>
      </c>
    </row>
    <row r="283" s="192" customFormat="1" customHeight="1" spans="1:63">
      <c r="A283" s="199" t="s">
        <v>4615</v>
      </c>
      <c r="B283" s="199" t="s">
        <v>4543</v>
      </c>
      <c r="C283" s="199" t="s">
        <v>4566</v>
      </c>
      <c r="D283" s="199">
        <v>15</v>
      </c>
      <c r="E283" s="199">
        <v>9</v>
      </c>
      <c r="F283" s="199" t="s">
        <v>11745</v>
      </c>
      <c r="G283" s="199">
        <v>0</v>
      </c>
      <c r="H283" s="199" t="s">
        <v>10243</v>
      </c>
      <c r="I283" s="199">
        <v>0</v>
      </c>
      <c r="J283" s="199" t="s">
        <v>10243</v>
      </c>
      <c r="K283" s="199">
        <v>0</v>
      </c>
      <c r="L283" s="199">
        <v>0</v>
      </c>
      <c r="M283" s="199" t="s">
        <v>10243</v>
      </c>
      <c r="N283" s="199">
        <v>0</v>
      </c>
      <c r="O283" s="199">
        <v>1</v>
      </c>
      <c r="P283" s="199">
        <v>1</v>
      </c>
      <c r="Q283" s="199"/>
      <c r="R283" s="199"/>
      <c r="S283" s="199">
        <v>0.1</v>
      </c>
      <c r="T283" s="199"/>
      <c r="U283" s="199"/>
      <c r="V283" s="199"/>
      <c r="W283" s="199"/>
      <c r="X283" s="199"/>
      <c r="Y283" s="199"/>
      <c r="Z283" s="199">
        <v>48</v>
      </c>
      <c r="AA283" s="199"/>
      <c r="AB283" s="199">
        <v>55</v>
      </c>
      <c r="AC283" s="199">
        <v>20</v>
      </c>
      <c r="AD283" s="199" t="s">
        <v>11746</v>
      </c>
      <c r="AE283" s="199" t="s">
        <v>11747</v>
      </c>
      <c r="AF283" s="199" t="s">
        <v>10243</v>
      </c>
      <c r="AG283" s="199" t="s">
        <v>10266</v>
      </c>
      <c r="AH283" s="199" t="s">
        <v>10266</v>
      </c>
      <c r="AI283" s="202" t="s">
        <v>11702</v>
      </c>
      <c r="AJ283" s="199" t="s">
        <v>10246</v>
      </c>
      <c r="AK283" s="202" t="s">
        <v>10383</v>
      </c>
      <c r="AL283" s="202" t="s">
        <v>11748</v>
      </c>
      <c r="AM283" s="202" t="s">
        <v>11749</v>
      </c>
      <c r="AN283" s="199" t="s">
        <v>10266</v>
      </c>
      <c r="AO283" s="199" t="s">
        <v>10266</v>
      </c>
      <c r="AP283" s="202" t="s">
        <v>11750</v>
      </c>
      <c r="AQ283" s="202" t="s">
        <v>11625</v>
      </c>
      <c r="AR283" s="202" t="s">
        <v>11751</v>
      </c>
      <c r="AS283" s="202" t="s">
        <v>11752</v>
      </c>
      <c r="AT283" s="199" t="s">
        <v>10266</v>
      </c>
      <c r="AU283" s="202" t="s">
        <v>10387</v>
      </c>
      <c r="AV283" s="202" t="s">
        <v>11753</v>
      </c>
      <c r="AW283" s="202" t="s">
        <v>11754</v>
      </c>
      <c r="AX283" s="202" t="s">
        <v>11755</v>
      </c>
      <c r="AY283" s="202" t="s">
        <v>11303</v>
      </c>
      <c r="AZ283" s="199" t="s">
        <v>10266</v>
      </c>
      <c r="BA283" s="202" t="s">
        <v>11756</v>
      </c>
      <c r="BB283" s="202" t="s">
        <v>11757</v>
      </c>
      <c r="BC283" s="202" t="s">
        <v>11257</v>
      </c>
      <c r="BD283" s="199" t="s">
        <v>10246</v>
      </c>
      <c r="BE283" s="202" t="s">
        <v>11758</v>
      </c>
      <c r="BF283" s="199" t="s">
        <v>10266</v>
      </c>
      <c r="BG283" s="204" t="s">
        <v>10264</v>
      </c>
      <c r="BH283" s="205" t="s">
        <v>33</v>
      </c>
      <c r="BI283" s="199" t="s">
        <v>10266</v>
      </c>
      <c r="BJ283" s="199" t="s">
        <v>10266</v>
      </c>
      <c r="BK283" s="199" t="s">
        <v>10246</v>
      </c>
    </row>
    <row r="284" s="192" customFormat="1" customHeight="1" spans="1:63">
      <c r="A284" s="199" t="s">
        <v>4729</v>
      </c>
      <c r="B284" s="199" t="s">
        <v>4730</v>
      </c>
      <c r="C284" s="199" t="s">
        <v>87</v>
      </c>
      <c r="D284" s="199">
        <v>14</v>
      </c>
      <c r="E284" s="199">
        <v>5</v>
      </c>
      <c r="F284" s="199" t="s">
        <v>11759</v>
      </c>
      <c r="G284" s="199">
        <v>1</v>
      </c>
      <c r="H284" s="199" t="s">
        <v>11760</v>
      </c>
      <c r="I284" s="199">
        <v>0</v>
      </c>
      <c r="J284" s="199" t="s">
        <v>10243</v>
      </c>
      <c r="K284" s="199">
        <v>0</v>
      </c>
      <c r="L284" s="199">
        <v>0</v>
      </c>
      <c r="M284" s="199" t="s">
        <v>10243</v>
      </c>
      <c r="N284" s="199">
        <v>0</v>
      </c>
      <c r="O284" s="199">
        <v>1</v>
      </c>
      <c r="P284" s="199">
        <v>0</v>
      </c>
      <c r="Q284" s="199"/>
      <c r="R284" s="199"/>
      <c r="S284" s="199">
        <v>0.2</v>
      </c>
      <c r="T284" s="199"/>
      <c r="U284" s="199"/>
      <c r="V284" s="199"/>
      <c r="W284" s="199"/>
      <c r="X284" s="199"/>
      <c r="Y284" s="199"/>
      <c r="Z284" s="199"/>
      <c r="AA284" s="199"/>
      <c r="AB284" s="199"/>
      <c r="AC284" s="199"/>
      <c r="AD284" s="199" t="s">
        <v>10243</v>
      </c>
      <c r="AE284" s="199" t="s">
        <v>10243</v>
      </c>
      <c r="AF284" s="199" t="s">
        <v>10243</v>
      </c>
      <c r="AG284" s="199"/>
      <c r="AH284" s="199"/>
      <c r="AI284" s="199"/>
      <c r="AJ284" s="199"/>
      <c r="AK284" s="199"/>
      <c r="AL284" s="199"/>
      <c r="AM284" s="199"/>
      <c r="AN284" s="199"/>
      <c r="AO284" s="199"/>
      <c r="AP284" s="199"/>
      <c r="AQ284" s="199"/>
      <c r="AR284" s="199"/>
      <c r="AS284" s="203" t="s">
        <v>11761</v>
      </c>
      <c r="AT284" s="199" t="s">
        <v>10266</v>
      </c>
      <c r="AU284" s="199" t="s">
        <v>10266</v>
      </c>
      <c r="AV284" s="199" t="s">
        <v>10266</v>
      </c>
      <c r="AW284" s="199" t="s">
        <v>10246</v>
      </c>
      <c r="AX284" s="199" t="s">
        <v>10246</v>
      </c>
      <c r="AY284" s="202" t="s">
        <v>11762</v>
      </c>
      <c r="AZ284" s="199" t="s">
        <v>10266</v>
      </c>
      <c r="BA284" s="199" t="s">
        <v>10266</v>
      </c>
      <c r="BB284" s="199" t="s">
        <v>10266</v>
      </c>
      <c r="BC284" s="199" t="s">
        <v>10266</v>
      </c>
      <c r="BD284" s="199" t="s">
        <v>10246</v>
      </c>
      <c r="BE284" s="199" t="s">
        <v>10246</v>
      </c>
      <c r="BF284" s="199" t="s">
        <v>10266</v>
      </c>
      <c r="BG284" s="199" t="s">
        <v>10266</v>
      </c>
      <c r="BH284" s="199" t="s">
        <v>10266</v>
      </c>
      <c r="BI284" s="199" t="s">
        <v>10266</v>
      </c>
      <c r="BJ284" s="199" t="s">
        <v>10266</v>
      </c>
      <c r="BK284" s="199" t="s">
        <v>10246</v>
      </c>
    </row>
    <row r="285" s="192" customFormat="1" customHeight="1" spans="1:63">
      <c r="A285" s="199" t="s">
        <v>4775</v>
      </c>
      <c r="B285" s="199" t="s">
        <v>4737</v>
      </c>
      <c r="C285" s="199" t="s">
        <v>162</v>
      </c>
      <c r="D285" s="199">
        <v>22</v>
      </c>
      <c r="E285" s="199">
        <v>9</v>
      </c>
      <c r="F285" s="199" t="s">
        <v>11763</v>
      </c>
      <c r="G285" s="199">
        <v>0</v>
      </c>
      <c r="H285" s="199" t="s">
        <v>10243</v>
      </c>
      <c r="I285" s="199">
        <v>0</v>
      </c>
      <c r="J285" s="199" t="s">
        <v>10243</v>
      </c>
      <c r="K285" s="199">
        <v>0</v>
      </c>
      <c r="L285" s="199">
        <v>0</v>
      </c>
      <c r="M285" s="199" t="s">
        <v>10243</v>
      </c>
      <c r="N285" s="199">
        <v>0</v>
      </c>
      <c r="O285" s="199">
        <v>0</v>
      </c>
      <c r="P285" s="199">
        <v>0</v>
      </c>
      <c r="Q285" s="199"/>
      <c r="R285" s="199"/>
      <c r="S285" s="199"/>
      <c r="T285" s="199"/>
      <c r="U285" s="199"/>
      <c r="V285" s="199"/>
      <c r="W285" s="199"/>
      <c r="X285" s="199"/>
      <c r="Y285" s="199"/>
      <c r="Z285" s="199"/>
      <c r="AA285" s="199"/>
      <c r="AB285" s="199"/>
      <c r="AC285" s="199"/>
      <c r="AD285" s="199" t="s">
        <v>10243</v>
      </c>
      <c r="AE285" s="199" t="s">
        <v>10243</v>
      </c>
      <c r="AF285" s="199" t="s">
        <v>10243</v>
      </c>
      <c r="AG285" s="199" t="s">
        <v>10266</v>
      </c>
      <c r="AH285" s="199" t="s">
        <v>10266</v>
      </c>
      <c r="AI285" s="199" t="s">
        <v>10246</v>
      </c>
      <c r="AJ285" s="199" t="s">
        <v>10246</v>
      </c>
      <c r="AK285" s="199" t="s">
        <v>10266</v>
      </c>
      <c r="AL285" s="199" t="s">
        <v>10266</v>
      </c>
      <c r="AM285" s="199" t="s">
        <v>10266</v>
      </c>
      <c r="AN285" s="199" t="s">
        <v>10266</v>
      </c>
      <c r="AO285" s="199" t="s">
        <v>10266</v>
      </c>
      <c r="AP285" s="199" t="s">
        <v>10246</v>
      </c>
      <c r="AQ285" s="199" t="s">
        <v>10246</v>
      </c>
      <c r="AR285" s="199" t="s">
        <v>10266</v>
      </c>
      <c r="AS285" s="199" t="s">
        <v>10266</v>
      </c>
      <c r="AT285" s="199" t="s">
        <v>10266</v>
      </c>
      <c r="AU285" s="199" t="s">
        <v>10266</v>
      </c>
      <c r="AV285" s="199" t="s">
        <v>10266</v>
      </c>
      <c r="AW285" s="199" t="s">
        <v>10246</v>
      </c>
      <c r="AX285" s="199" t="s">
        <v>10246</v>
      </c>
      <c r="AY285" s="199" t="s">
        <v>10266</v>
      </c>
      <c r="AZ285" s="199" t="s">
        <v>10266</v>
      </c>
      <c r="BA285" s="199" t="s">
        <v>10266</v>
      </c>
      <c r="BB285" s="199" t="s">
        <v>10266</v>
      </c>
      <c r="BC285" s="199" t="s">
        <v>10266</v>
      </c>
      <c r="BD285" s="199" t="s">
        <v>10246</v>
      </c>
      <c r="BE285" s="199" t="s">
        <v>10246</v>
      </c>
      <c r="BF285" s="199" t="s">
        <v>10266</v>
      </c>
      <c r="BG285" s="199" t="s">
        <v>10266</v>
      </c>
      <c r="BH285" s="199" t="s">
        <v>10266</v>
      </c>
      <c r="BI285" s="199" t="s">
        <v>10266</v>
      </c>
      <c r="BJ285" s="199" t="s">
        <v>10266</v>
      </c>
      <c r="BK285" s="199" t="s">
        <v>10246</v>
      </c>
    </row>
    <row r="286" s="192" customFormat="1" customHeight="1" spans="1:63">
      <c r="A286" s="199" t="s">
        <v>4757</v>
      </c>
      <c r="B286" s="199" t="s">
        <v>4737</v>
      </c>
      <c r="C286" s="199" t="s">
        <v>3214</v>
      </c>
      <c r="D286" s="199">
        <v>22</v>
      </c>
      <c r="E286" s="199">
        <v>9</v>
      </c>
      <c r="F286" s="199" t="s">
        <v>11764</v>
      </c>
      <c r="G286" s="199">
        <v>0</v>
      </c>
      <c r="H286" s="199" t="s">
        <v>10243</v>
      </c>
      <c r="I286" s="199">
        <v>0</v>
      </c>
      <c r="J286" s="199" t="s">
        <v>10243</v>
      </c>
      <c r="K286" s="199">
        <v>0</v>
      </c>
      <c r="L286" s="199">
        <v>0</v>
      </c>
      <c r="M286" s="199" t="s">
        <v>10243</v>
      </c>
      <c r="N286" s="199">
        <v>0</v>
      </c>
      <c r="O286" s="199">
        <v>0</v>
      </c>
      <c r="P286" s="199">
        <v>0</v>
      </c>
      <c r="Q286" s="199"/>
      <c r="R286" s="199"/>
      <c r="S286" s="199"/>
      <c r="T286" s="199"/>
      <c r="U286" s="199"/>
      <c r="V286" s="199"/>
      <c r="W286" s="199"/>
      <c r="X286" s="199"/>
      <c r="Y286" s="199"/>
      <c r="Z286" s="199"/>
      <c r="AA286" s="199"/>
      <c r="AB286" s="199"/>
      <c r="AC286" s="199"/>
      <c r="AD286" s="199" t="s">
        <v>10243</v>
      </c>
      <c r="AE286" s="199" t="s">
        <v>10243</v>
      </c>
      <c r="AF286" s="199" t="s">
        <v>10243</v>
      </c>
      <c r="AG286" s="199" t="s">
        <v>10266</v>
      </c>
      <c r="AH286" s="199" t="s">
        <v>10266</v>
      </c>
      <c r="AI286" s="199" t="s">
        <v>10246</v>
      </c>
      <c r="AJ286" s="199" t="s">
        <v>10246</v>
      </c>
      <c r="AK286" s="199" t="s">
        <v>10266</v>
      </c>
      <c r="AL286" s="199" t="s">
        <v>10266</v>
      </c>
      <c r="AM286" s="199" t="s">
        <v>10266</v>
      </c>
      <c r="AN286" s="199" t="s">
        <v>10266</v>
      </c>
      <c r="AO286" s="199" t="s">
        <v>10266</v>
      </c>
      <c r="AP286" s="199" t="s">
        <v>10246</v>
      </c>
      <c r="AQ286" s="199" t="s">
        <v>10246</v>
      </c>
      <c r="AR286" s="199" t="s">
        <v>10266</v>
      </c>
      <c r="AS286" s="199" t="s">
        <v>10266</v>
      </c>
      <c r="AT286" s="199" t="s">
        <v>10266</v>
      </c>
      <c r="AU286" s="199" t="s">
        <v>10266</v>
      </c>
      <c r="AV286" s="199" t="s">
        <v>10266</v>
      </c>
      <c r="AW286" s="199" t="s">
        <v>10246</v>
      </c>
      <c r="AX286" s="199" t="s">
        <v>10246</v>
      </c>
      <c r="AY286" s="199" t="s">
        <v>10266</v>
      </c>
      <c r="AZ286" s="199" t="s">
        <v>10266</v>
      </c>
      <c r="BA286" s="199" t="s">
        <v>10266</v>
      </c>
      <c r="BB286" s="199" t="s">
        <v>10266</v>
      </c>
      <c r="BC286" s="199" t="s">
        <v>10266</v>
      </c>
      <c r="BD286" s="199" t="s">
        <v>10246</v>
      </c>
      <c r="BE286" s="199" t="s">
        <v>10246</v>
      </c>
      <c r="BF286" s="199" t="s">
        <v>10266</v>
      </c>
      <c r="BG286" s="199" t="s">
        <v>10266</v>
      </c>
      <c r="BH286" s="199" t="s">
        <v>10266</v>
      </c>
      <c r="BI286" s="199" t="s">
        <v>10266</v>
      </c>
      <c r="BJ286" s="199" t="s">
        <v>10266</v>
      </c>
      <c r="BK286" s="199" t="s">
        <v>10246</v>
      </c>
    </row>
    <row r="287" s="192" customFormat="1" customHeight="1" spans="1:63">
      <c r="A287" s="199" t="s">
        <v>4745</v>
      </c>
      <c r="B287" s="199" t="s">
        <v>4737</v>
      </c>
      <c r="C287" s="199" t="s">
        <v>162</v>
      </c>
      <c r="D287" s="199">
        <v>22</v>
      </c>
      <c r="E287" s="199">
        <v>9</v>
      </c>
      <c r="F287" s="199" t="s">
        <v>11765</v>
      </c>
      <c r="G287" s="199">
        <v>0</v>
      </c>
      <c r="H287" s="199" t="s">
        <v>10243</v>
      </c>
      <c r="I287" s="199">
        <v>0</v>
      </c>
      <c r="J287" s="199" t="s">
        <v>10243</v>
      </c>
      <c r="K287" s="199">
        <v>0</v>
      </c>
      <c r="L287" s="199">
        <v>0</v>
      </c>
      <c r="M287" s="199" t="s">
        <v>10243</v>
      </c>
      <c r="N287" s="199">
        <v>1</v>
      </c>
      <c r="O287" s="199">
        <v>0</v>
      </c>
      <c r="P287" s="199">
        <v>0</v>
      </c>
      <c r="Q287" s="199"/>
      <c r="R287" s="199"/>
      <c r="S287" s="199">
        <v>21.6</v>
      </c>
      <c r="T287" s="199"/>
      <c r="U287" s="199"/>
      <c r="V287" s="199"/>
      <c r="W287" s="199"/>
      <c r="X287" s="199"/>
      <c r="Y287" s="199"/>
      <c r="Z287" s="199"/>
      <c r="AA287" s="199"/>
      <c r="AB287" s="199"/>
      <c r="AC287" s="199"/>
      <c r="AD287" s="199" t="s">
        <v>10243</v>
      </c>
      <c r="AE287" s="199" t="s">
        <v>10243</v>
      </c>
      <c r="AF287" s="199" t="s">
        <v>10243</v>
      </c>
      <c r="AG287" s="199" t="s">
        <v>10266</v>
      </c>
      <c r="AH287" s="199" t="s">
        <v>10266</v>
      </c>
      <c r="AI287" s="199" t="s">
        <v>10246</v>
      </c>
      <c r="AJ287" s="199" t="s">
        <v>10246</v>
      </c>
      <c r="AK287" s="199" t="s">
        <v>10266</v>
      </c>
      <c r="AL287" s="199" t="s">
        <v>10266</v>
      </c>
      <c r="AM287" s="199" t="s">
        <v>10266</v>
      </c>
      <c r="AN287" s="199" t="s">
        <v>10266</v>
      </c>
      <c r="AO287" s="199" t="s">
        <v>10266</v>
      </c>
      <c r="AP287" s="199" t="s">
        <v>10246</v>
      </c>
      <c r="AQ287" s="199" t="s">
        <v>10246</v>
      </c>
      <c r="AR287" s="202" t="s">
        <v>11766</v>
      </c>
      <c r="AS287" s="199" t="s">
        <v>10266</v>
      </c>
      <c r="AT287" s="199" t="s">
        <v>10266</v>
      </c>
      <c r="AU287" s="199" t="s">
        <v>10266</v>
      </c>
      <c r="AV287" s="199" t="s">
        <v>10266</v>
      </c>
      <c r="AW287" s="199" t="s">
        <v>10246</v>
      </c>
      <c r="AX287" s="199" t="s">
        <v>10246</v>
      </c>
      <c r="AY287" s="199" t="s">
        <v>10266</v>
      </c>
      <c r="AZ287" s="199" t="s">
        <v>10266</v>
      </c>
      <c r="BA287" s="199" t="s">
        <v>10266</v>
      </c>
      <c r="BB287" s="199" t="s">
        <v>10266</v>
      </c>
      <c r="BC287" s="199" t="s">
        <v>10266</v>
      </c>
      <c r="BD287" s="199" t="s">
        <v>10246</v>
      </c>
      <c r="BE287" s="199" t="s">
        <v>10246</v>
      </c>
      <c r="BF287" s="199" t="s">
        <v>10266</v>
      </c>
      <c r="BG287" s="202" t="s">
        <v>11767</v>
      </c>
      <c r="BH287" s="199" t="s">
        <v>10266</v>
      </c>
      <c r="BI287" s="199" t="s">
        <v>10266</v>
      </c>
      <c r="BJ287" s="199" t="s">
        <v>10266</v>
      </c>
      <c r="BK287" s="199" t="s">
        <v>10246</v>
      </c>
    </row>
    <row r="288" s="192" customFormat="1" customHeight="1" spans="1:63">
      <c r="A288" s="199" t="s">
        <v>4741</v>
      </c>
      <c r="B288" s="199" t="s">
        <v>4737</v>
      </c>
      <c r="C288" s="199" t="s">
        <v>162</v>
      </c>
      <c r="D288" s="199">
        <v>22</v>
      </c>
      <c r="E288" s="199">
        <v>9</v>
      </c>
      <c r="F288" s="199" t="s">
        <v>11768</v>
      </c>
      <c r="G288" s="199">
        <v>1</v>
      </c>
      <c r="H288" s="199" t="s">
        <v>10280</v>
      </c>
      <c r="I288" s="199">
        <v>0</v>
      </c>
      <c r="J288" s="199" t="s">
        <v>10243</v>
      </c>
      <c r="K288" s="199">
        <v>0</v>
      </c>
      <c r="L288" s="199">
        <v>0</v>
      </c>
      <c r="M288" s="199" t="s">
        <v>10243</v>
      </c>
      <c r="N288" s="199">
        <v>1</v>
      </c>
      <c r="O288" s="199">
        <v>0</v>
      </c>
      <c r="P288" s="199">
        <v>0</v>
      </c>
      <c r="Q288" s="199"/>
      <c r="R288" s="199"/>
      <c r="S288" s="199">
        <v>0</v>
      </c>
      <c r="T288" s="199"/>
      <c r="U288" s="199"/>
      <c r="V288" s="199"/>
      <c r="W288" s="199"/>
      <c r="X288" s="199"/>
      <c r="Y288" s="199"/>
      <c r="Z288" s="199">
        <v>1</v>
      </c>
      <c r="AA288" s="199"/>
      <c r="AB288" s="199"/>
      <c r="AC288" s="199"/>
      <c r="AD288" s="199" t="s">
        <v>10243</v>
      </c>
      <c r="AE288" s="199" t="s">
        <v>10243</v>
      </c>
      <c r="AF288" s="199" t="s">
        <v>10243</v>
      </c>
      <c r="AG288" s="199" t="s">
        <v>10266</v>
      </c>
      <c r="AH288" s="199" t="s">
        <v>10266</v>
      </c>
      <c r="AI288" s="199" t="s">
        <v>10246</v>
      </c>
      <c r="AJ288" s="199" t="s">
        <v>10246</v>
      </c>
      <c r="AK288" s="199" t="s">
        <v>10266</v>
      </c>
      <c r="AL288" s="199" t="s">
        <v>10266</v>
      </c>
      <c r="AM288" s="203" t="s">
        <v>10282</v>
      </c>
      <c r="AN288" s="199" t="s">
        <v>10266</v>
      </c>
      <c r="AO288" s="199" t="s">
        <v>10266</v>
      </c>
      <c r="AP288" s="199" t="s">
        <v>10246</v>
      </c>
      <c r="AQ288" s="199" t="s">
        <v>10246</v>
      </c>
      <c r="AR288" s="199" t="s">
        <v>10266</v>
      </c>
      <c r="AS288" s="199" t="s">
        <v>10266</v>
      </c>
      <c r="AT288" s="199" t="s">
        <v>10266</v>
      </c>
      <c r="AU288" s="199" t="s">
        <v>10266</v>
      </c>
      <c r="AV288" s="199" t="s">
        <v>10266</v>
      </c>
      <c r="AW288" s="199" t="s">
        <v>10246</v>
      </c>
      <c r="AX288" s="199" t="s">
        <v>10246</v>
      </c>
      <c r="AY288" s="199" t="s">
        <v>10266</v>
      </c>
      <c r="AZ288" s="202" t="s">
        <v>11399</v>
      </c>
      <c r="BA288" s="199" t="s">
        <v>10266</v>
      </c>
      <c r="BB288" s="202" t="s">
        <v>11438</v>
      </c>
      <c r="BC288" s="199" t="s">
        <v>10266</v>
      </c>
      <c r="BD288" s="199" t="s">
        <v>10246</v>
      </c>
      <c r="BE288" s="199" t="s">
        <v>10246</v>
      </c>
      <c r="BF288" s="199" t="s">
        <v>10266</v>
      </c>
      <c r="BG288" s="202" t="s">
        <v>11769</v>
      </c>
      <c r="BH288" s="199" t="s">
        <v>10266</v>
      </c>
      <c r="BI288" s="199" t="s">
        <v>10266</v>
      </c>
      <c r="BJ288" s="199" t="s">
        <v>10266</v>
      </c>
      <c r="BK288" s="199" t="s">
        <v>10246</v>
      </c>
    </row>
    <row r="289" s="192" customFormat="1" customHeight="1" spans="1:63">
      <c r="A289" s="199" t="s">
        <v>4736</v>
      </c>
      <c r="B289" s="199" t="s">
        <v>4737</v>
      </c>
      <c r="C289" s="199" t="s">
        <v>162</v>
      </c>
      <c r="D289" s="199">
        <v>3</v>
      </c>
      <c r="E289" s="199">
        <v>1</v>
      </c>
      <c r="F289" s="199" t="s">
        <v>11770</v>
      </c>
      <c r="G289" s="199">
        <v>1</v>
      </c>
      <c r="H289" s="199" t="s">
        <v>11771</v>
      </c>
      <c r="I289" s="199">
        <v>0</v>
      </c>
      <c r="J289" s="199" t="s">
        <v>10243</v>
      </c>
      <c r="K289" s="199">
        <v>0</v>
      </c>
      <c r="L289" s="199">
        <v>0</v>
      </c>
      <c r="M289" s="199" t="s">
        <v>10243</v>
      </c>
      <c r="N289" s="199">
        <v>0</v>
      </c>
      <c r="O289" s="199">
        <v>0</v>
      </c>
      <c r="P289" s="199">
        <v>0</v>
      </c>
      <c r="Q289" s="199"/>
      <c r="R289" s="199"/>
      <c r="S289" s="199"/>
      <c r="T289" s="199"/>
      <c r="U289" s="199"/>
      <c r="V289" s="199"/>
      <c r="W289" s="199"/>
      <c r="X289" s="199"/>
      <c r="Y289" s="199"/>
      <c r="Z289" s="199"/>
      <c r="AA289" s="199"/>
      <c r="AB289" s="199"/>
      <c r="AC289" s="199"/>
      <c r="AD289" s="199" t="s">
        <v>10243</v>
      </c>
      <c r="AE289" s="199" t="s">
        <v>10243</v>
      </c>
      <c r="AF289" s="199" t="s">
        <v>10243</v>
      </c>
      <c r="AG289" s="199"/>
      <c r="AH289" s="199"/>
      <c r="AI289" s="199"/>
      <c r="AJ289" s="199"/>
      <c r="AK289" s="199"/>
      <c r="AL289" s="199"/>
      <c r="AM289" s="199"/>
      <c r="AN289" s="199"/>
      <c r="AO289" s="199"/>
      <c r="AP289" s="199"/>
      <c r="AQ289" s="199"/>
      <c r="AR289" s="199"/>
      <c r="AS289" s="199"/>
      <c r="AT289" s="199"/>
      <c r="AU289" s="199"/>
      <c r="AV289" s="199"/>
      <c r="AW289" s="199"/>
      <c r="AX289" s="199"/>
      <c r="AY289" s="199"/>
      <c r="AZ289" s="199"/>
      <c r="BA289" s="199"/>
      <c r="BB289" s="199"/>
      <c r="BC289" s="199"/>
      <c r="BD289" s="199"/>
      <c r="BE289" s="199"/>
      <c r="BF289" s="199"/>
      <c r="BG289" s="199"/>
      <c r="BH289" s="203" t="s">
        <v>11772</v>
      </c>
      <c r="BI289" s="199" t="s">
        <v>10266</v>
      </c>
      <c r="BJ289" s="199" t="s">
        <v>10266</v>
      </c>
      <c r="BK289" s="199" t="s">
        <v>10246</v>
      </c>
    </row>
    <row r="290" s="192" customFormat="1" customHeight="1" spans="1:63">
      <c r="A290" s="199" t="s">
        <v>4835</v>
      </c>
      <c r="B290" s="199" t="s">
        <v>4789</v>
      </c>
      <c r="C290" s="199" t="s">
        <v>1966</v>
      </c>
      <c r="D290" s="199">
        <v>20</v>
      </c>
      <c r="E290" s="199">
        <v>9</v>
      </c>
      <c r="F290" s="199" t="s">
        <v>11773</v>
      </c>
      <c r="G290" s="199">
        <v>0</v>
      </c>
      <c r="H290" s="199" t="s">
        <v>10243</v>
      </c>
      <c r="I290" s="199">
        <v>0</v>
      </c>
      <c r="J290" s="199" t="s">
        <v>10243</v>
      </c>
      <c r="K290" s="199">
        <v>0</v>
      </c>
      <c r="L290" s="199">
        <v>0</v>
      </c>
      <c r="M290" s="199" t="s">
        <v>10243</v>
      </c>
      <c r="N290" s="199">
        <v>0</v>
      </c>
      <c r="O290" s="199">
        <v>0</v>
      </c>
      <c r="P290" s="199">
        <v>0</v>
      </c>
      <c r="Q290" s="199"/>
      <c r="R290" s="199"/>
      <c r="S290" s="199">
        <v>16.4</v>
      </c>
      <c r="T290" s="199"/>
      <c r="U290" s="199"/>
      <c r="V290" s="199"/>
      <c r="W290" s="199"/>
      <c r="X290" s="199">
        <v>8</v>
      </c>
      <c r="Y290" s="199"/>
      <c r="Z290" s="199">
        <v>8</v>
      </c>
      <c r="AA290" s="199"/>
      <c r="AB290" s="199"/>
      <c r="AC290" s="199"/>
      <c r="AD290" s="199" t="s">
        <v>10243</v>
      </c>
      <c r="AE290" s="199" t="s">
        <v>10243</v>
      </c>
      <c r="AF290" s="199" t="s">
        <v>10243</v>
      </c>
      <c r="AG290" s="199" t="s">
        <v>10266</v>
      </c>
      <c r="AH290" s="199" t="s">
        <v>10266</v>
      </c>
      <c r="AI290" s="199" t="s">
        <v>10246</v>
      </c>
      <c r="AJ290" s="199" t="s">
        <v>10246</v>
      </c>
      <c r="AK290" s="199" t="s">
        <v>10266</v>
      </c>
      <c r="AL290" s="199" t="s">
        <v>10266</v>
      </c>
      <c r="AM290" s="199" t="s">
        <v>10266</v>
      </c>
      <c r="AN290" s="199" t="s">
        <v>10266</v>
      </c>
      <c r="AO290" s="199" t="s">
        <v>10266</v>
      </c>
      <c r="AP290" s="199" t="s">
        <v>10246</v>
      </c>
      <c r="AQ290" s="199" t="s">
        <v>10246</v>
      </c>
      <c r="AR290" s="199" t="s">
        <v>10266</v>
      </c>
      <c r="AS290" s="199" t="s">
        <v>10266</v>
      </c>
      <c r="AT290" s="199" t="s">
        <v>10266</v>
      </c>
      <c r="AU290" s="202" t="s">
        <v>11774</v>
      </c>
      <c r="AV290" s="202" t="s">
        <v>11687</v>
      </c>
      <c r="AW290" s="199" t="s">
        <v>10246</v>
      </c>
      <c r="AX290" s="199" t="s">
        <v>10246</v>
      </c>
      <c r="AY290" s="199" t="s">
        <v>10266</v>
      </c>
      <c r="AZ290" s="199" t="s">
        <v>10266</v>
      </c>
      <c r="BA290" s="199" t="s">
        <v>10266</v>
      </c>
      <c r="BB290" s="199" t="s">
        <v>10266</v>
      </c>
      <c r="BC290" s="199" t="s">
        <v>10266</v>
      </c>
      <c r="BD290" s="199" t="s">
        <v>10246</v>
      </c>
      <c r="BE290" s="199" t="s">
        <v>10246</v>
      </c>
      <c r="BF290" s="199" t="s">
        <v>10266</v>
      </c>
      <c r="BG290" s="199" t="s">
        <v>10266</v>
      </c>
      <c r="BH290" s="199" t="s">
        <v>10266</v>
      </c>
      <c r="BI290" s="202" t="s">
        <v>11775</v>
      </c>
      <c r="BJ290" s="202" t="s">
        <v>11776</v>
      </c>
      <c r="BK290" s="199" t="s">
        <v>10246</v>
      </c>
    </row>
    <row r="291" s="192" customFormat="1" customHeight="1" spans="1:63">
      <c r="A291" s="199" t="s">
        <v>4830</v>
      </c>
      <c r="B291" s="199" t="s">
        <v>4789</v>
      </c>
      <c r="C291" s="199" t="s">
        <v>115</v>
      </c>
      <c r="D291" s="199">
        <v>22</v>
      </c>
      <c r="E291" s="199">
        <v>9</v>
      </c>
      <c r="F291" s="199" t="s">
        <v>11777</v>
      </c>
      <c r="G291" s="199">
        <v>0</v>
      </c>
      <c r="H291" s="199" t="s">
        <v>10243</v>
      </c>
      <c r="I291" s="199">
        <v>0</v>
      </c>
      <c r="J291" s="199" t="s">
        <v>10243</v>
      </c>
      <c r="K291" s="199">
        <v>0</v>
      </c>
      <c r="L291" s="199">
        <v>0</v>
      </c>
      <c r="M291" s="199" t="s">
        <v>10243</v>
      </c>
      <c r="N291" s="199">
        <v>1</v>
      </c>
      <c r="O291" s="199">
        <v>0</v>
      </c>
      <c r="P291" s="199">
        <v>0</v>
      </c>
      <c r="Q291" s="199"/>
      <c r="R291" s="199"/>
      <c r="S291" s="199">
        <v>18.5</v>
      </c>
      <c r="T291" s="199"/>
      <c r="U291" s="199"/>
      <c r="V291" s="199"/>
      <c r="W291" s="199"/>
      <c r="X291" s="199"/>
      <c r="Y291" s="199"/>
      <c r="Z291" s="199"/>
      <c r="AA291" s="199"/>
      <c r="AB291" s="199"/>
      <c r="AC291" s="199"/>
      <c r="AD291" s="199" t="s">
        <v>10243</v>
      </c>
      <c r="AE291" s="199" t="s">
        <v>10243</v>
      </c>
      <c r="AF291" s="199" t="s">
        <v>10243</v>
      </c>
      <c r="AG291" s="199" t="s">
        <v>10266</v>
      </c>
      <c r="AH291" s="199" t="s">
        <v>10266</v>
      </c>
      <c r="AI291" s="199" t="s">
        <v>10246</v>
      </c>
      <c r="AJ291" s="199" t="s">
        <v>10246</v>
      </c>
      <c r="AK291" s="199" t="s">
        <v>10266</v>
      </c>
      <c r="AL291" s="202" t="s">
        <v>11778</v>
      </c>
      <c r="AM291" s="199" t="s">
        <v>10266</v>
      </c>
      <c r="AN291" s="199" t="s">
        <v>10266</v>
      </c>
      <c r="AO291" s="199" t="s">
        <v>10266</v>
      </c>
      <c r="AP291" s="199" t="s">
        <v>10246</v>
      </c>
      <c r="AQ291" s="199" t="s">
        <v>10246</v>
      </c>
      <c r="AR291" s="199" t="s">
        <v>10266</v>
      </c>
      <c r="AS291" s="199" t="s">
        <v>10266</v>
      </c>
      <c r="AT291" s="202" t="s">
        <v>11779</v>
      </c>
      <c r="AU291" s="199" t="s">
        <v>10266</v>
      </c>
      <c r="AV291" s="199" t="s">
        <v>10266</v>
      </c>
      <c r="AW291" s="199" t="s">
        <v>10246</v>
      </c>
      <c r="AX291" s="199" t="s">
        <v>10246</v>
      </c>
      <c r="AY291" s="199" t="s">
        <v>10266</v>
      </c>
      <c r="AZ291" s="199" t="s">
        <v>10266</v>
      </c>
      <c r="BA291" s="199" t="s">
        <v>10266</v>
      </c>
      <c r="BB291" s="199" t="s">
        <v>10266</v>
      </c>
      <c r="BC291" s="199" t="s">
        <v>10266</v>
      </c>
      <c r="BD291" s="199" t="s">
        <v>10246</v>
      </c>
      <c r="BE291" s="199" t="s">
        <v>10246</v>
      </c>
      <c r="BF291" s="204" t="s">
        <v>10255</v>
      </c>
      <c r="BG291" s="199" t="s">
        <v>10266</v>
      </c>
      <c r="BH291" s="199" t="s">
        <v>10266</v>
      </c>
      <c r="BI291" s="199" t="s">
        <v>10266</v>
      </c>
      <c r="BJ291" s="199" t="s">
        <v>10266</v>
      </c>
      <c r="BK291" s="199" t="s">
        <v>10246</v>
      </c>
    </row>
    <row r="292" s="192" customFormat="1" customHeight="1" spans="1:63">
      <c r="A292" s="199" t="s">
        <v>4813</v>
      </c>
      <c r="B292" s="199" t="s">
        <v>4789</v>
      </c>
      <c r="C292" s="199" t="s">
        <v>4814</v>
      </c>
      <c r="D292" s="199">
        <v>22</v>
      </c>
      <c r="E292" s="199">
        <v>9</v>
      </c>
      <c r="F292" s="199" t="s">
        <v>11780</v>
      </c>
      <c r="G292" s="199">
        <v>0</v>
      </c>
      <c r="H292" s="199" t="s">
        <v>10243</v>
      </c>
      <c r="I292" s="199">
        <v>0</v>
      </c>
      <c r="J292" s="199" t="s">
        <v>10243</v>
      </c>
      <c r="K292" s="199">
        <v>0</v>
      </c>
      <c r="L292" s="199">
        <v>0</v>
      </c>
      <c r="M292" s="199" t="s">
        <v>10243</v>
      </c>
      <c r="N292" s="199">
        <v>0</v>
      </c>
      <c r="O292" s="199">
        <v>0</v>
      </c>
      <c r="P292" s="199">
        <v>0</v>
      </c>
      <c r="Q292" s="199"/>
      <c r="R292" s="199"/>
      <c r="S292" s="199"/>
      <c r="T292" s="199"/>
      <c r="U292" s="199"/>
      <c r="V292" s="199"/>
      <c r="W292" s="199"/>
      <c r="X292" s="199"/>
      <c r="Y292" s="199"/>
      <c r="Z292" s="199"/>
      <c r="AA292" s="199"/>
      <c r="AB292" s="199"/>
      <c r="AC292" s="199"/>
      <c r="AD292" s="199" t="s">
        <v>10243</v>
      </c>
      <c r="AE292" s="199" t="s">
        <v>10243</v>
      </c>
      <c r="AF292" s="199" t="s">
        <v>10243</v>
      </c>
      <c r="AG292" s="199" t="s">
        <v>10266</v>
      </c>
      <c r="AH292" s="199" t="s">
        <v>10266</v>
      </c>
      <c r="AI292" s="199" t="s">
        <v>10246</v>
      </c>
      <c r="AJ292" s="199" t="s">
        <v>10246</v>
      </c>
      <c r="AK292" s="199" t="s">
        <v>10266</v>
      </c>
      <c r="AL292" s="199" t="s">
        <v>10266</v>
      </c>
      <c r="AM292" s="199" t="s">
        <v>10266</v>
      </c>
      <c r="AN292" s="199" t="s">
        <v>10266</v>
      </c>
      <c r="AO292" s="199" t="s">
        <v>10266</v>
      </c>
      <c r="AP292" s="199" t="s">
        <v>10246</v>
      </c>
      <c r="AQ292" s="199" t="s">
        <v>10246</v>
      </c>
      <c r="AR292" s="199" t="s">
        <v>10266</v>
      </c>
      <c r="AS292" s="199" t="s">
        <v>10266</v>
      </c>
      <c r="AT292" s="199" t="s">
        <v>10266</v>
      </c>
      <c r="AU292" s="199" t="s">
        <v>10266</v>
      </c>
      <c r="AV292" s="199" t="s">
        <v>10266</v>
      </c>
      <c r="AW292" s="199" t="s">
        <v>10246</v>
      </c>
      <c r="AX292" s="199" t="s">
        <v>10246</v>
      </c>
      <c r="AY292" s="199" t="s">
        <v>10266</v>
      </c>
      <c r="AZ292" s="199" t="s">
        <v>10266</v>
      </c>
      <c r="BA292" s="199" t="s">
        <v>10266</v>
      </c>
      <c r="BB292" s="199" t="s">
        <v>10266</v>
      </c>
      <c r="BC292" s="199" t="s">
        <v>10266</v>
      </c>
      <c r="BD292" s="199" t="s">
        <v>10246</v>
      </c>
      <c r="BE292" s="199" t="s">
        <v>10246</v>
      </c>
      <c r="BF292" s="199" t="s">
        <v>10266</v>
      </c>
      <c r="BG292" s="199" t="s">
        <v>10266</v>
      </c>
      <c r="BH292" s="199" t="s">
        <v>10266</v>
      </c>
      <c r="BI292" s="199" t="s">
        <v>10266</v>
      </c>
      <c r="BJ292" s="199" t="s">
        <v>10266</v>
      </c>
      <c r="BK292" s="199" t="s">
        <v>10246</v>
      </c>
    </row>
    <row r="293" s="192" customFormat="1" customHeight="1" spans="1:63">
      <c r="A293" s="199" t="s">
        <v>4795</v>
      </c>
      <c r="B293" s="199" t="s">
        <v>4789</v>
      </c>
      <c r="C293" s="199" t="s">
        <v>1966</v>
      </c>
      <c r="D293" s="199">
        <v>22</v>
      </c>
      <c r="E293" s="199">
        <v>9</v>
      </c>
      <c r="F293" s="199" t="s">
        <v>11781</v>
      </c>
      <c r="G293" s="199">
        <v>7</v>
      </c>
      <c r="H293" s="199" t="s">
        <v>11526</v>
      </c>
      <c r="I293" s="199">
        <v>0</v>
      </c>
      <c r="J293" s="199" t="s">
        <v>10243</v>
      </c>
      <c r="K293" s="199">
        <v>0</v>
      </c>
      <c r="L293" s="199">
        <v>0</v>
      </c>
      <c r="M293" s="199" t="s">
        <v>10243</v>
      </c>
      <c r="N293" s="199">
        <v>0</v>
      </c>
      <c r="O293" s="199">
        <v>0</v>
      </c>
      <c r="P293" s="199">
        <v>0</v>
      </c>
      <c r="Q293" s="199"/>
      <c r="R293" s="199"/>
      <c r="S293" s="199">
        <v>35.3</v>
      </c>
      <c r="T293" s="199"/>
      <c r="U293" s="199"/>
      <c r="V293" s="199"/>
      <c r="W293" s="199"/>
      <c r="X293" s="199"/>
      <c r="Y293" s="199"/>
      <c r="Z293" s="199">
        <v>2</v>
      </c>
      <c r="AA293" s="199"/>
      <c r="AB293" s="199"/>
      <c r="AC293" s="199"/>
      <c r="AD293" s="199" t="s">
        <v>10243</v>
      </c>
      <c r="AE293" s="199" t="s">
        <v>10243</v>
      </c>
      <c r="AF293" s="199" t="s">
        <v>10243</v>
      </c>
      <c r="AG293" s="203" t="s">
        <v>10282</v>
      </c>
      <c r="AH293" s="199" t="s">
        <v>10266</v>
      </c>
      <c r="AI293" s="199" t="s">
        <v>10246</v>
      </c>
      <c r="AJ293" s="199" t="s">
        <v>10246</v>
      </c>
      <c r="AK293" s="199" t="s">
        <v>10266</v>
      </c>
      <c r="AL293" s="199" t="s">
        <v>10266</v>
      </c>
      <c r="AM293" s="199" t="s">
        <v>10266</v>
      </c>
      <c r="AN293" s="199" t="s">
        <v>10266</v>
      </c>
      <c r="AO293" s="199" t="s">
        <v>10266</v>
      </c>
      <c r="AP293" s="199" t="s">
        <v>10246</v>
      </c>
      <c r="AQ293" s="199" t="s">
        <v>10246</v>
      </c>
      <c r="AR293" s="202" t="s">
        <v>11782</v>
      </c>
      <c r="AS293" s="203" t="s">
        <v>10374</v>
      </c>
      <c r="AT293" s="199" t="s">
        <v>10266</v>
      </c>
      <c r="AU293" s="203" t="s">
        <v>10253</v>
      </c>
      <c r="AV293" s="203" t="s">
        <v>10282</v>
      </c>
      <c r="AW293" s="199" t="s">
        <v>10246</v>
      </c>
      <c r="AX293" s="199" t="s">
        <v>10246</v>
      </c>
      <c r="AY293" s="202" t="s">
        <v>11783</v>
      </c>
      <c r="AZ293" s="199" t="s">
        <v>10266</v>
      </c>
      <c r="BA293" s="202" t="s">
        <v>11784</v>
      </c>
      <c r="BB293" s="199" t="s">
        <v>10266</v>
      </c>
      <c r="BC293" s="199" t="s">
        <v>10266</v>
      </c>
      <c r="BD293" s="199" t="s">
        <v>10246</v>
      </c>
      <c r="BE293" s="199" t="s">
        <v>10246</v>
      </c>
      <c r="BF293" s="199" t="s">
        <v>10266</v>
      </c>
      <c r="BG293" s="202" t="s">
        <v>11785</v>
      </c>
      <c r="BH293" s="199" t="s">
        <v>10266</v>
      </c>
      <c r="BI293" s="199" t="s">
        <v>10266</v>
      </c>
      <c r="BJ293" s="199" t="s">
        <v>10266</v>
      </c>
      <c r="BK293" s="199" t="s">
        <v>10246</v>
      </c>
    </row>
    <row r="294" s="192" customFormat="1" customHeight="1" spans="1:63">
      <c r="A294" s="199" t="s">
        <v>4788</v>
      </c>
      <c r="B294" s="199" t="s">
        <v>4789</v>
      </c>
      <c r="C294" s="199" t="s">
        <v>1966</v>
      </c>
      <c r="D294" s="199">
        <v>23</v>
      </c>
      <c r="E294" s="199">
        <v>9</v>
      </c>
      <c r="F294" s="199" t="s">
        <v>11786</v>
      </c>
      <c r="G294" s="199">
        <v>0</v>
      </c>
      <c r="H294" s="199" t="s">
        <v>10243</v>
      </c>
      <c r="I294" s="199">
        <v>0</v>
      </c>
      <c r="J294" s="199" t="s">
        <v>10243</v>
      </c>
      <c r="K294" s="199">
        <v>0</v>
      </c>
      <c r="L294" s="199">
        <v>0</v>
      </c>
      <c r="M294" s="199" t="s">
        <v>10243</v>
      </c>
      <c r="N294" s="199">
        <v>1</v>
      </c>
      <c r="O294" s="199">
        <v>0</v>
      </c>
      <c r="P294" s="199">
        <v>0</v>
      </c>
      <c r="Q294" s="199"/>
      <c r="R294" s="199"/>
      <c r="S294" s="199">
        <v>0</v>
      </c>
      <c r="T294" s="199"/>
      <c r="U294" s="199"/>
      <c r="V294" s="199"/>
      <c r="W294" s="199"/>
      <c r="X294" s="199"/>
      <c r="Y294" s="199"/>
      <c r="Z294" s="199"/>
      <c r="AA294" s="199"/>
      <c r="AB294" s="199">
        <v>6.1</v>
      </c>
      <c r="AC294" s="199"/>
      <c r="AD294" s="199" t="s">
        <v>10243</v>
      </c>
      <c r="AE294" s="199" t="s">
        <v>11379</v>
      </c>
      <c r="AF294" s="199" t="s">
        <v>10243</v>
      </c>
      <c r="AG294" s="199" t="s">
        <v>10266</v>
      </c>
      <c r="AH294" s="199" t="s">
        <v>10266</v>
      </c>
      <c r="AI294" s="199" t="s">
        <v>10246</v>
      </c>
      <c r="AJ294" s="199" t="s">
        <v>10246</v>
      </c>
      <c r="AK294" s="199" t="s">
        <v>10266</v>
      </c>
      <c r="AL294" s="199" t="s">
        <v>10266</v>
      </c>
      <c r="AM294" s="199" t="s">
        <v>10266</v>
      </c>
      <c r="AN294" s="199" t="s">
        <v>10266</v>
      </c>
      <c r="AO294" s="199" t="s">
        <v>10266</v>
      </c>
      <c r="AP294" s="199" t="s">
        <v>10246</v>
      </c>
      <c r="AQ294" s="202" t="s">
        <v>11787</v>
      </c>
      <c r="AR294" s="199" t="s">
        <v>10266</v>
      </c>
      <c r="AS294" s="199" t="s">
        <v>10266</v>
      </c>
      <c r="AT294" s="199" t="s">
        <v>10266</v>
      </c>
      <c r="AU294" s="199" t="s">
        <v>10266</v>
      </c>
      <c r="AV294" s="199" t="s">
        <v>10266</v>
      </c>
      <c r="AW294" s="199" t="s">
        <v>10246</v>
      </c>
      <c r="AX294" s="199" t="s">
        <v>10246</v>
      </c>
      <c r="AY294" s="199" t="s">
        <v>10266</v>
      </c>
      <c r="AZ294" s="199" t="s">
        <v>10266</v>
      </c>
      <c r="BA294" s="199" t="s">
        <v>10266</v>
      </c>
      <c r="BB294" s="199" t="s">
        <v>10266</v>
      </c>
      <c r="BC294" s="199" t="s">
        <v>10266</v>
      </c>
      <c r="BD294" s="199" t="s">
        <v>10246</v>
      </c>
      <c r="BE294" s="199" t="s">
        <v>10246</v>
      </c>
      <c r="BF294" s="202" t="s">
        <v>11788</v>
      </c>
      <c r="BG294" s="199" t="s">
        <v>10266</v>
      </c>
      <c r="BH294" s="199" t="s">
        <v>10266</v>
      </c>
      <c r="BI294" s="199" t="s">
        <v>10266</v>
      </c>
      <c r="BJ294" s="199" t="s">
        <v>10266</v>
      </c>
      <c r="BK294" s="199" t="s">
        <v>10246</v>
      </c>
    </row>
    <row r="295" s="192" customFormat="1" customHeight="1" spans="1:63">
      <c r="A295" s="199" t="s">
        <v>4861</v>
      </c>
      <c r="B295" s="199" t="s">
        <v>4845</v>
      </c>
      <c r="C295" s="199" t="s">
        <v>4862</v>
      </c>
      <c r="D295" s="199">
        <v>22</v>
      </c>
      <c r="E295" s="199">
        <v>9</v>
      </c>
      <c r="F295" s="199" t="s">
        <v>11789</v>
      </c>
      <c r="G295" s="199">
        <v>7</v>
      </c>
      <c r="H295" s="199" t="s">
        <v>11790</v>
      </c>
      <c r="I295" s="199">
        <v>0</v>
      </c>
      <c r="J295" s="199" t="s">
        <v>10243</v>
      </c>
      <c r="K295" s="199">
        <v>0</v>
      </c>
      <c r="L295" s="199">
        <v>0</v>
      </c>
      <c r="M295" s="199" t="s">
        <v>10243</v>
      </c>
      <c r="N295" s="199">
        <v>1</v>
      </c>
      <c r="O295" s="199">
        <v>0</v>
      </c>
      <c r="P295" s="199">
        <v>0</v>
      </c>
      <c r="Q295" s="199"/>
      <c r="R295" s="199"/>
      <c r="S295" s="199">
        <v>0</v>
      </c>
      <c r="T295" s="199"/>
      <c r="U295" s="199"/>
      <c r="V295" s="199"/>
      <c r="W295" s="199"/>
      <c r="X295" s="199"/>
      <c r="Y295" s="199"/>
      <c r="Z295" s="199"/>
      <c r="AA295" s="199"/>
      <c r="AB295" s="199"/>
      <c r="AC295" s="199"/>
      <c r="AD295" s="199" t="s">
        <v>10243</v>
      </c>
      <c r="AE295" s="199" t="s">
        <v>10243</v>
      </c>
      <c r="AF295" s="199" t="s">
        <v>10243</v>
      </c>
      <c r="AG295" s="199" t="s">
        <v>10266</v>
      </c>
      <c r="AH295" s="203" t="s">
        <v>10328</v>
      </c>
      <c r="AI295" s="199" t="s">
        <v>10246</v>
      </c>
      <c r="AJ295" s="199" t="s">
        <v>10246</v>
      </c>
      <c r="AK295" s="199" t="s">
        <v>10266</v>
      </c>
      <c r="AL295" s="203" t="s">
        <v>10282</v>
      </c>
      <c r="AM295" s="203" t="s">
        <v>10282</v>
      </c>
      <c r="AN295" s="199" t="s">
        <v>10266</v>
      </c>
      <c r="AO295" s="199" t="s">
        <v>10266</v>
      </c>
      <c r="AP295" s="199" t="s">
        <v>10246</v>
      </c>
      <c r="AQ295" s="199" t="s">
        <v>10246</v>
      </c>
      <c r="AR295" s="199" t="s">
        <v>10266</v>
      </c>
      <c r="AS295" s="199" t="s">
        <v>10266</v>
      </c>
      <c r="AT295" s="199" t="s">
        <v>10266</v>
      </c>
      <c r="AU295" s="203" t="s">
        <v>10253</v>
      </c>
      <c r="AV295" s="203" t="s">
        <v>11095</v>
      </c>
      <c r="AW295" s="199" t="s">
        <v>10246</v>
      </c>
      <c r="AX295" s="199" t="s">
        <v>10246</v>
      </c>
      <c r="AY295" s="199" t="s">
        <v>10266</v>
      </c>
      <c r="AZ295" s="199" t="s">
        <v>10266</v>
      </c>
      <c r="BA295" s="203" t="s">
        <v>10282</v>
      </c>
      <c r="BB295" s="199" t="s">
        <v>10266</v>
      </c>
      <c r="BC295" s="202" t="s">
        <v>11261</v>
      </c>
      <c r="BD295" s="199" t="s">
        <v>10246</v>
      </c>
      <c r="BE295" s="199" t="s">
        <v>10246</v>
      </c>
      <c r="BF295" s="199" t="s">
        <v>10266</v>
      </c>
      <c r="BG295" s="199" t="s">
        <v>10266</v>
      </c>
      <c r="BH295" s="203" t="s">
        <v>10251</v>
      </c>
      <c r="BI295" s="199" t="s">
        <v>10266</v>
      </c>
      <c r="BJ295" s="199" t="s">
        <v>10266</v>
      </c>
      <c r="BK295" s="199" t="s">
        <v>10246</v>
      </c>
    </row>
    <row r="296" s="192" customFormat="1" customHeight="1" spans="1:63">
      <c r="A296" s="199" t="s">
        <v>4844</v>
      </c>
      <c r="B296" s="199" t="s">
        <v>4845</v>
      </c>
      <c r="C296" s="199" t="s">
        <v>4846</v>
      </c>
      <c r="D296" s="199">
        <v>22</v>
      </c>
      <c r="E296" s="199">
        <v>9</v>
      </c>
      <c r="F296" s="199" t="s">
        <v>11791</v>
      </c>
      <c r="G296" s="199">
        <v>2</v>
      </c>
      <c r="H296" s="199" t="s">
        <v>10273</v>
      </c>
      <c r="I296" s="199">
        <v>0</v>
      </c>
      <c r="J296" s="199" t="s">
        <v>10243</v>
      </c>
      <c r="K296" s="199">
        <v>0</v>
      </c>
      <c r="L296" s="199">
        <v>0</v>
      </c>
      <c r="M296" s="199" t="s">
        <v>10243</v>
      </c>
      <c r="N296" s="199">
        <v>0</v>
      </c>
      <c r="O296" s="199">
        <v>0</v>
      </c>
      <c r="P296" s="199">
        <v>0</v>
      </c>
      <c r="Q296" s="199"/>
      <c r="R296" s="199"/>
      <c r="S296" s="199"/>
      <c r="T296" s="199"/>
      <c r="U296" s="199"/>
      <c r="V296" s="199"/>
      <c r="W296" s="199"/>
      <c r="X296" s="199"/>
      <c r="Y296" s="199"/>
      <c r="Z296" s="199"/>
      <c r="AA296" s="199"/>
      <c r="AB296" s="199"/>
      <c r="AC296" s="199"/>
      <c r="AD296" s="199" t="s">
        <v>10243</v>
      </c>
      <c r="AE296" s="199" t="s">
        <v>10243</v>
      </c>
      <c r="AF296" s="199" t="s">
        <v>10243</v>
      </c>
      <c r="AG296" s="199" t="s">
        <v>10266</v>
      </c>
      <c r="AH296" s="199" t="s">
        <v>10266</v>
      </c>
      <c r="AI296" s="199" t="s">
        <v>10246</v>
      </c>
      <c r="AJ296" s="199" t="s">
        <v>10246</v>
      </c>
      <c r="AK296" s="199" t="s">
        <v>10266</v>
      </c>
      <c r="AL296" s="203" t="s">
        <v>10282</v>
      </c>
      <c r="AM296" s="199" t="s">
        <v>10266</v>
      </c>
      <c r="AN296" s="199" t="s">
        <v>10266</v>
      </c>
      <c r="AO296" s="199" t="s">
        <v>10266</v>
      </c>
      <c r="AP296" s="199" t="s">
        <v>10246</v>
      </c>
      <c r="AQ296" s="199" t="s">
        <v>10246</v>
      </c>
      <c r="AR296" s="199" t="s">
        <v>10266</v>
      </c>
      <c r="AS296" s="199" t="s">
        <v>10266</v>
      </c>
      <c r="AT296" s="199" t="s">
        <v>10266</v>
      </c>
      <c r="AU296" s="199" t="s">
        <v>10266</v>
      </c>
      <c r="AV296" s="199" t="s">
        <v>10266</v>
      </c>
      <c r="AW296" s="199" t="s">
        <v>10246</v>
      </c>
      <c r="AX296" s="199" t="s">
        <v>10246</v>
      </c>
      <c r="AY296" s="199" t="s">
        <v>10266</v>
      </c>
      <c r="AZ296" s="199" t="s">
        <v>10266</v>
      </c>
      <c r="BA296" s="199" t="s">
        <v>10266</v>
      </c>
      <c r="BB296" s="199" t="s">
        <v>10266</v>
      </c>
      <c r="BC296" s="199" t="s">
        <v>10266</v>
      </c>
      <c r="BD296" s="199" t="s">
        <v>10246</v>
      </c>
      <c r="BE296" s="199" t="s">
        <v>10246</v>
      </c>
      <c r="BF296" s="199" t="s">
        <v>10266</v>
      </c>
      <c r="BG296" s="203" t="s">
        <v>10374</v>
      </c>
      <c r="BH296" s="199" t="s">
        <v>10266</v>
      </c>
      <c r="BI296" s="199" t="s">
        <v>10266</v>
      </c>
      <c r="BJ296" s="199" t="s">
        <v>10266</v>
      </c>
      <c r="BK296" s="199" t="s">
        <v>10246</v>
      </c>
    </row>
    <row r="297" s="192" customFormat="1" customHeight="1" spans="1:63">
      <c r="A297" s="199" t="s">
        <v>4944</v>
      </c>
      <c r="B297" s="199" t="s">
        <v>4876</v>
      </c>
      <c r="C297" s="199" t="s">
        <v>162</v>
      </c>
      <c r="D297" s="199">
        <v>22</v>
      </c>
      <c r="E297" s="199">
        <v>9</v>
      </c>
      <c r="F297" s="199" t="s">
        <v>11792</v>
      </c>
      <c r="G297" s="199">
        <v>6</v>
      </c>
      <c r="H297" s="199" t="s">
        <v>11793</v>
      </c>
      <c r="I297" s="199">
        <v>0</v>
      </c>
      <c r="J297" s="199" t="s">
        <v>10243</v>
      </c>
      <c r="K297" s="199">
        <v>0</v>
      </c>
      <c r="L297" s="199">
        <v>0</v>
      </c>
      <c r="M297" s="199" t="s">
        <v>10243</v>
      </c>
      <c r="N297" s="199">
        <v>0</v>
      </c>
      <c r="O297" s="199">
        <v>0</v>
      </c>
      <c r="P297" s="199">
        <v>0</v>
      </c>
      <c r="Q297" s="199"/>
      <c r="R297" s="199"/>
      <c r="S297" s="199">
        <v>0</v>
      </c>
      <c r="T297" s="199"/>
      <c r="U297" s="199"/>
      <c r="V297" s="199"/>
      <c r="W297" s="199"/>
      <c r="X297" s="199"/>
      <c r="Y297" s="199"/>
      <c r="Z297" s="199"/>
      <c r="AA297" s="199"/>
      <c r="AB297" s="199"/>
      <c r="AC297" s="199"/>
      <c r="AD297" s="199" t="s">
        <v>10243</v>
      </c>
      <c r="AE297" s="199" t="s">
        <v>10243</v>
      </c>
      <c r="AF297" s="199" t="s">
        <v>10243</v>
      </c>
      <c r="AG297" s="199" t="s">
        <v>10266</v>
      </c>
      <c r="AH297" s="199" t="s">
        <v>10266</v>
      </c>
      <c r="AI297" s="199" t="s">
        <v>10246</v>
      </c>
      <c r="AJ297" s="199" t="s">
        <v>10246</v>
      </c>
      <c r="AK297" s="203" t="s">
        <v>10376</v>
      </c>
      <c r="AL297" s="203" t="s">
        <v>10253</v>
      </c>
      <c r="AM297" s="203" t="s">
        <v>10282</v>
      </c>
      <c r="AN297" s="199" t="s">
        <v>10266</v>
      </c>
      <c r="AO297" s="202" t="s">
        <v>11794</v>
      </c>
      <c r="AP297" s="199" t="s">
        <v>10246</v>
      </c>
      <c r="AQ297" s="199" t="s">
        <v>10246</v>
      </c>
      <c r="AR297" s="199" t="s">
        <v>10266</v>
      </c>
      <c r="AS297" s="199" t="s">
        <v>10266</v>
      </c>
      <c r="AT297" s="199" t="s">
        <v>10266</v>
      </c>
      <c r="AU297" s="199" t="s">
        <v>10266</v>
      </c>
      <c r="AV297" s="199" t="s">
        <v>10266</v>
      </c>
      <c r="AW297" s="199" t="s">
        <v>10246</v>
      </c>
      <c r="AX297" s="199" t="s">
        <v>10246</v>
      </c>
      <c r="AY297" s="199" t="s">
        <v>10266</v>
      </c>
      <c r="AZ297" s="199" t="s">
        <v>10266</v>
      </c>
      <c r="BA297" s="199" t="s">
        <v>10266</v>
      </c>
      <c r="BB297" s="202" t="s">
        <v>11795</v>
      </c>
      <c r="BC297" s="199" t="s">
        <v>10266</v>
      </c>
      <c r="BD297" s="199" t="s">
        <v>10246</v>
      </c>
      <c r="BE297" s="199" t="s">
        <v>10246</v>
      </c>
      <c r="BF297" s="202" t="s">
        <v>11796</v>
      </c>
      <c r="BG297" s="199" t="s">
        <v>10266</v>
      </c>
      <c r="BH297" s="199" t="s">
        <v>10266</v>
      </c>
      <c r="BI297" s="203" t="s">
        <v>10376</v>
      </c>
      <c r="BJ297" s="199" t="s">
        <v>10266</v>
      </c>
      <c r="BK297" s="199" t="s">
        <v>10246</v>
      </c>
    </row>
    <row r="298" s="192" customFormat="1" customHeight="1" spans="1:63">
      <c r="A298" s="199" t="s">
        <v>4933</v>
      </c>
      <c r="B298" s="199" t="s">
        <v>4876</v>
      </c>
      <c r="C298" s="199" t="s">
        <v>2682</v>
      </c>
      <c r="D298" s="199">
        <v>22</v>
      </c>
      <c r="E298" s="199">
        <v>9</v>
      </c>
      <c r="F298" s="199" t="s">
        <v>11797</v>
      </c>
      <c r="G298" s="199">
        <v>6</v>
      </c>
      <c r="H298" s="199" t="s">
        <v>11798</v>
      </c>
      <c r="I298" s="199">
        <v>0</v>
      </c>
      <c r="J298" s="199" t="s">
        <v>10243</v>
      </c>
      <c r="K298" s="199">
        <v>0</v>
      </c>
      <c r="L298" s="199">
        <v>0</v>
      </c>
      <c r="M298" s="199" t="s">
        <v>10243</v>
      </c>
      <c r="N298" s="199">
        <v>2</v>
      </c>
      <c r="O298" s="199">
        <v>0</v>
      </c>
      <c r="P298" s="199">
        <v>0</v>
      </c>
      <c r="Q298" s="199"/>
      <c r="R298" s="199"/>
      <c r="S298" s="199">
        <v>22.4</v>
      </c>
      <c r="T298" s="199"/>
      <c r="U298" s="199"/>
      <c r="V298" s="199"/>
      <c r="W298" s="199"/>
      <c r="X298" s="199"/>
      <c r="Y298" s="199"/>
      <c r="Z298" s="199">
        <v>5</v>
      </c>
      <c r="AA298" s="199"/>
      <c r="AB298" s="199"/>
      <c r="AC298" s="199"/>
      <c r="AD298" s="199" t="s">
        <v>10243</v>
      </c>
      <c r="AE298" s="199" t="s">
        <v>10243</v>
      </c>
      <c r="AF298" s="199" t="s">
        <v>10243</v>
      </c>
      <c r="AG298" s="199" t="s">
        <v>10266</v>
      </c>
      <c r="AH298" s="203" t="s">
        <v>10326</v>
      </c>
      <c r="AI298" s="199" t="s">
        <v>10246</v>
      </c>
      <c r="AJ298" s="199" t="s">
        <v>10246</v>
      </c>
      <c r="AK298" s="202" t="s">
        <v>11799</v>
      </c>
      <c r="AL298" s="199" t="s">
        <v>10266</v>
      </c>
      <c r="AM298" s="199" t="s">
        <v>10266</v>
      </c>
      <c r="AN298" s="199" t="s">
        <v>10266</v>
      </c>
      <c r="AO298" s="202" t="s">
        <v>11800</v>
      </c>
      <c r="AP298" s="199" t="s">
        <v>10246</v>
      </c>
      <c r="AQ298" s="199" t="s">
        <v>10246</v>
      </c>
      <c r="AR298" s="203" t="s">
        <v>10376</v>
      </c>
      <c r="AS298" s="199" t="s">
        <v>10266</v>
      </c>
      <c r="AT298" s="199" t="s">
        <v>10266</v>
      </c>
      <c r="AU298" s="199" t="s">
        <v>10266</v>
      </c>
      <c r="AV298" s="202" t="s">
        <v>11035</v>
      </c>
      <c r="AW298" s="199" t="s">
        <v>10246</v>
      </c>
      <c r="AX298" s="199" t="s">
        <v>10246</v>
      </c>
      <c r="AY298" s="199" t="s">
        <v>10266</v>
      </c>
      <c r="AZ298" s="199" t="s">
        <v>10266</v>
      </c>
      <c r="BA298" s="202" t="s">
        <v>11801</v>
      </c>
      <c r="BB298" s="202" t="s">
        <v>11802</v>
      </c>
      <c r="BC298" s="199" t="s">
        <v>10266</v>
      </c>
      <c r="BD298" s="199" t="s">
        <v>10246</v>
      </c>
      <c r="BE298" s="199" t="s">
        <v>10246</v>
      </c>
      <c r="BF298" s="199" t="s">
        <v>10266</v>
      </c>
      <c r="BG298" s="202" t="s">
        <v>11803</v>
      </c>
      <c r="BH298" s="199" t="s">
        <v>10266</v>
      </c>
      <c r="BI298" s="199" t="s">
        <v>10266</v>
      </c>
      <c r="BJ298" s="199" t="s">
        <v>10266</v>
      </c>
      <c r="BK298" s="199" t="s">
        <v>10246</v>
      </c>
    </row>
    <row r="299" s="192" customFormat="1" customHeight="1" spans="1:63">
      <c r="A299" s="199" t="s">
        <v>4924</v>
      </c>
      <c r="B299" s="199" t="s">
        <v>4876</v>
      </c>
      <c r="C299" s="199" t="s">
        <v>2682</v>
      </c>
      <c r="D299" s="199">
        <v>22</v>
      </c>
      <c r="E299" s="199">
        <v>9</v>
      </c>
      <c r="F299" s="199" t="s">
        <v>11804</v>
      </c>
      <c r="G299" s="199">
        <v>0</v>
      </c>
      <c r="H299" s="199" t="s">
        <v>10243</v>
      </c>
      <c r="I299" s="199">
        <v>0</v>
      </c>
      <c r="J299" s="199" t="s">
        <v>10243</v>
      </c>
      <c r="K299" s="199">
        <v>0</v>
      </c>
      <c r="L299" s="199">
        <v>0</v>
      </c>
      <c r="M299" s="199" t="s">
        <v>10243</v>
      </c>
      <c r="N299" s="199">
        <v>0</v>
      </c>
      <c r="O299" s="199">
        <v>0</v>
      </c>
      <c r="P299" s="199">
        <v>0</v>
      </c>
      <c r="Q299" s="199"/>
      <c r="R299" s="199"/>
      <c r="S299" s="199"/>
      <c r="T299" s="199"/>
      <c r="U299" s="199"/>
      <c r="V299" s="199"/>
      <c r="W299" s="199"/>
      <c r="X299" s="199"/>
      <c r="Y299" s="199"/>
      <c r="Z299" s="199">
        <v>6</v>
      </c>
      <c r="AA299" s="199"/>
      <c r="AB299" s="199"/>
      <c r="AC299" s="199"/>
      <c r="AD299" s="199" t="s">
        <v>10243</v>
      </c>
      <c r="AE299" s="199" t="s">
        <v>10243</v>
      </c>
      <c r="AF299" s="199" t="s">
        <v>10243</v>
      </c>
      <c r="AG299" s="199" t="s">
        <v>10266</v>
      </c>
      <c r="AH299" s="199" t="s">
        <v>10266</v>
      </c>
      <c r="AI299" s="199" t="s">
        <v>10246</v>
      </c>
      <c r="AJ299" s="199" t="s">
        <v>10246</v>
      </c>
      <c r="AK299" s="199" t="s">
        <v>10266</v>
      </c>
      <c r="AL299" s="199" t="s">
        <v>10266</v>
      </c>
      <c r="AM299" s="199" t="s">
        <v>10266</v>
      </c>
      <c r="AN299" s="199" t="s">
        <v>10266</v>
      </c>
      <c r="AO299" s="202" t="s">
        <v>11334</v>
      </c>
      <c r="AP299" s="199" t="s">
        <v>10246</v>
      </c>
      <c r="AQ299" s="199" t="s">
        <v>10246</v>
      </c>
      <c r="AR299" s="202" t="s">
        <v>11805</v>
      </c>
      <c r="AS299" s="199" t="s">
        <v>10266</v>
      </c>
      <c r="AT299" s="199" t="s">
        <v>10266</v>
      </c>
      <c r="AU299" s="199" t="s">
        <v>10266</v>
      </c>
      <c r="AV299" s="199" t="s">
        <v>10266</v>
      </c>
      <c r="AW299" s="199" t="s">
        <v>10246</v>
      </c>
      <c r="AX299" s="199" t="s">
        <v>10246</v>
      </c>
      <c r="AY299" s="199" t="s">
        <v>10266</v>
      </c>
      <c r="AZ299" s="199" t="s">
        <v>10266</v>
      </c>
      <c r="BA299" s="199" t="s">
        <v>10266</v>
      </c>
      <c r="BB299" s="199" t="s">
        <v>10266</v>
      </c>
      <c r="BC299" s="199" t="s">
        <v>10266</v>
      </c>
      <c r="BD299" s="199" t="s">
        <v>10246</v>
      </c>
      <c r="BE299" s="199" t="s">
        <v>10246</v>
      </c>
      <c r="BF299" s="199" t="s">
        <v>10266</v>
      </c>
      <c r="BG299" s="199" t="s">
        <v>10266</v>
      </c>
      <c r="BH299" s="199" t="s">
        <v>10266</v>
      </c>
      <c r="BI299" s="199" t="s">
        <v>10266</v>
      </c>
      <c r="BJ299" s="199" t="s">
        <v>10266</v>
      </c>
      <c r="BK299" s="199" t="s">
        <v>10246</v>
      </c>
    </row>
    <row r="300" s="192" customFormat="1" customHeight="1" spans="1:63">
      <c r="A300" s="199" t="s">
        <v>4907</v>
      </c>
      <c r="B300" s="199" t="s">
        <v>4876</v>
      </c>
      <c r="C300" s="199" t="s">
        <v>162</v>
      </c>
      <c r="D300" s="199">
        <v>22</v>
      </c>
      <c r="E300" s="199">
        <v>9</v>
      </c>
      <c r="F300" s="199" t="s">
        <v>11806</v>
      </c>
      <c r="G300" s="199">
        <v>4</v>
      </c>
      <c r="H300" s="199" t="s">
        <v>11726</v>
      </c>
      <c r="I300" s="199">
        <v>0</v>
      </c>
      <c r="J300" s="199" t="s">
        <v>10243</v>
      </c>
      <c r="K300" s="199">
        <v>0</v>
      </c>
      <c r="L300" s="199">
        <v>0</v>
      </c>
      <c r="M300" s="199" t="s">
        <v>10243</v>
      </c>
      <c r="N300" s="199">
        <v>2</v>
      </c>
      <c r="O300" s="199">
        <v>0</v>
      </c>
      <c r="P300" s="199">
        <v>0</v>
      </c>
      <c r="Q300" s="199"/>
      <c r="R300" s="199"/>
      <c r="S300" s="199">
        <v>0</v>
      </c>
      <c r="T300" s="199"/>
      <c r="U300" s="199"/>
      <c r="V300" s="199"/>
      <c r="W300" s="199"/>
      <c r="X300" s="199"/>
      <c r="Y300" s="199"/>
      <c r="Z300" s="199">
        <v>1</v>
      </c>
      <c r="AA300" s="199"/>
      <c r="AB300" s="199"/>
      <c r="AC300" s="199"/>
      <c r="AD300" s="199" t="s">
        <v>10243</v>
      </c>
      <c r="AE300" s="199" t="s">
        <v>10243</v>
      </c>
      <c r="AF300" s="199" t="s">
        <v>10243</v>
      </c>
      <c r="AG300" s="199" t="s">
        <v>10266</v>
      </c>
      <c r="AH300" s="199" t="s">
        <v>10266</v>
      </c>
      <c r="AI300" s="199" t="s">
        <v>10246</v>
      </c>
      <c r="AJ300" s="199" t="s">
        <v>10246</v>
      </c>
      <c r="AK300" s="199" t="s">
        <v>10266</v>
      </c>
      <c r="AL300" s="199" t="s">
        <v>10266</v>
      </c>
      <c r="AM300" s="203" t="s">
        <v>10325</v>
      </c>
      <c r="AN300" s="202" t="s">
        <v>11807</v>
      </c>
      <c r="AO300" s="202" t="s">
        <v>11808</v>
      </c>
      <c r="AP300" s="199" t="s">
        <v>10246</v>
      </c>
      <c r="AQ300" s="199" t="s">
        <v>10246</v>
      </c>
      <c r="AR300" s="199" t="s">
        <v>10266</v>
      </c>
      <c r="AS300" s="199" t="s">
        <v>10266</v>
      </c>
      <c r="AT300" s="199" t="s">
        <v>10266</v>
      </c>
      <c r="AU300" s="199" t="s">
        <v>10266</v>
      </c>
      <c r="AV300" s="199" t="s">
        <v>10266</v>
      </c>
      <c r="AW300" s="199" t="s">
        <v>10246</v>
      </c>
      <c r="AX300" s="199" t="s">
        <v>10246</v>
      </c>
      <c r="AY300" s="199" t="s">
        <v>10266</v>
      </c>
      <c r="AZ300" s="199" t="s">
        <v>10266</v>
      </c>
      <c r="BA300" s="199" t="s">
        <v>10266</v>
      </c>
      <c r="BB300" s="202" t="s">
        <v>11809</v>
      </c>
      <c r="BC300" s="199" t="s">
        <v>10266</v>
      </c>
      <c r="BD300" s="199" t="s">
        <v>10246</v>
      </c>
      <c r="BE300" s="199" t="s">
        <v>10246</v>
      </c>
      <c r="BF300" s="199" t="s">
        <v>10266</v>
      </c>
      <c r="BG300" s="199" t="s">
        <v>10266</v>
      </c>
      <c r="BH300" s="199" t="s">
        <v>10266</v>
      </c>
      <c r="BI300" s="203" t="s">
        <v>10251</v>
      </c>
      <c r="BJ300" s="202" t="s">
        <v>11810</v>
      </c>
      <c r="BK300" s="199" t="s">
        <v>10246</v>
      </c>
    </row>
    <row r="301" s="192" customFormat="1" customHeight="1" spans="1:63">
      <c r="A301" s="199" t="s">
        <v>4893</v>
      </c>
      <c r="B301" s="199" t="s">
        <v>4876</v>
      </c>
      <c r="C301" s="199" t="s">
        <v>294</v>
      </c>
      <c r="D301" s="199">
        <v>22</v>
      </c>
      <c r="E301" s="199">
        <v>9</v>
      </c>
      <c r="F301" s="199" t="s">
        <v>11811</v>
      </c>
      <c r="G301" s="199">
        <v>0</v>
      </c>
      <c r="H301" s="199" t="s">
        <v>10243</v>
      </c>
      <c r="I301" s="199">
        <v>0</v>
      </c>
      <c r="J301" s="199" t="s">
        <v>10243</v>
      </c>
      <c r="K301" s="199">
        <v>0</v>
      </c>
      <c r="L301" s="199">
        <v>0</v>
      </c>
      <c r="M301" s="199" t="s">
        <v>10243</v>
      </c>
      <c r="N301" s="199">
        <v>0</v>
      </c>
      <c r="O301" s="199">
        <v>2</v>
      </c>
      <c r="P301" s="199">
        <v>0</v>
      </c>
      <c r="Q301" s="199"/>
      <c r="R301" s="199"/>
      <c r="S301" s="199">
        <v>0</v>
      </c>
      <c r="T301" s="199"/>
      <c r="U301" s="199"/>
      <c r="V301" s="199"/>
      <c r="W301" s="199"/>
      <c r="X301" s="199"/>
      <c r="Y301" s="199"/>
      <c r="Z301" s="199">
        <v>8</v>
      </c>
      <c r="AA301" s="199"/>
      <c r="AB301" s="199">
        <v>8</v>
      </c>
      <c r="AC301" s="199"/>
      <c r="AD301" s="199" t="s">
        <v>10243</v>
      </c>
      <c r="AE301" s="199" t="s">
        <v>10990</v>
      </c>
      <c r="AF301" s="199" t="s">
        <v>10243</v>
      </c>
      <c r="AG301" s="199" t="s">
        <v>10266</v>
      </c>
      <c r="AH301" s="199" t="s">
        <v>10266</v>
      </c>
      <c r="AI301" s="199" t="s">
        <v>10246</v>
      </c>
      <c r="AJ301" s="199" t="s">
        <v>10246</v>
      </c>
      <c r="AK301" s="199" t="s">
        <v>10266</v>
      </c>
      <c r="AL301" s="199" t="s">
        <v>10266</v>
      </c>
      <c r="AM301" s="202" t="s">
        <v>11812</v>
      </c>
      <c r="AN301" s="199" t="s">
        <v>10266</v>
      </c>
      <c r="AO301" s="199" t="s">
        <v>10266</v>
      </c>
      <c r="AP301" s="199" t="s">
        <v>10246</v>
      </c>
      <c r="AQ301" s="199" t="s">
        <v>10246</v>
      </c>
      <c r="AR301" s="202" t="s">
        <v>11813</v>
      </c>
      <c r="AS301" s="199" t="s">
        <v>10266</v>
      </c>
      <c r="AT301" s="199" t="s">
        <v>10266</v>
      </c>
      <c r="AU301" s="199" t="s">
        <v>10266</v>
      </c>
      <c r="AV301" s="199" t="s">
        <v>10266</v>
      </c>
      <c r="AW301" s="199" t="s">
        <v>10246</v>
      </c>
      <c r="AX301" s="199" t="s">
        <v>10246</v>
      </c>
      <c r="AY301" s="199" t="s">
        <v>10266</v>
      </c>
      <c r="AZ301" s="199" t="s">
        <v>10266</v>
      </c>
      <c r="BA301" s="199" t="s">
        <v>10266</v>
      </c>
      <c r="BB301" s="199" t="s">
        <v>10266</v>
      </c>
      <c r="BC301" s="199" t="s">
        <v>10266</v>
      </c>
      <c r="BD301" s="199" t="s">
        <v>10246</v>
      </c>
      <c r="BE301" s="199" t="s">
        <v>10246</v>
      </c>
      <c r="BF301" s="199" t="s">
        <v>10266</v>
      </c>
      <c r="BG301" s="202" t="s">
        <v>11719</v>
      </c>
      <c r="BH301" s="199" t="s">
        <v>10266</v>
      </c>
      <c r="BI301" s="199" t="s">
        <v>10266</v>
      </c>
      <c r="BJ301" s="199" t="s">
        <v>10266</v>
      </c>
      <c r="BK301" s="202" t="s">
        <v>11814</v>
      </c>
    </row>
    <row r="302" s="192" customFormat="1" customHeight="1" spans="1:63">
      <c r="A302" s="199" t="s">
        <v>4875</v>
      </c>
      <c r="B302" s="199" t="s">
        <v>4876</v>
      </c>
      <c r="C302" s="199" t="s">
        <v>356</v>
      </c>
      <c r="D302" s="199">
        <v>22</v>
      </c>
      <c r="E302" s="199">
        <v>9</v>
      </c>
      <c r="F302" s="199" t="s">
        <v>11815</v>
      </c>
      <c r="G302" s="199">
        <v>7</v>
      </c>
      <c r="H302" s="199" t="s">
        <v>11816</v>
      </c>
      <c r="I302" s="199">
        <v>0</v>
      </c>
      <c r="J302" s="199" t="s">
        <v>10243</v>
      </c>
      <c r="K302" s="199">
        <v>0</v>
      </c>
      <c r="L302" s="199">
        <v>0</v>
      </c>
      <c r="M302" s="199" t="s">
        <v>10243</v>
      </c>
      <c r="N302" s="199">
        <v>0</v>
      </c>
      <c r="O302" s="199">
        <v>0</v>
      </c>
      <c r="P302" s="199">
        <v>0</v>
      </c>
      <c r="Q302" s="199"/>
      <c r="R302" s="199"/>
      <c r="S302" s="199"/>
      <c r="T302" s="199"/>
      <c r="U302" s="199"/>
      <c r="V302" s="199"/>
      <c r="W302" s="199"/>
      <c r="X302" s="199"/>
      <c r="Y302" s="199"/>
      <c r="Z302" s="199"/>
      <c r="AA302" s="199"/>
      <c r="AB302" s="199"/>
      <c r="AC302" s="199"/>
      <c r="AD302" s="199" t="s">
        <v>10243</v>
      </c>
      <c r="AE302" s="199" t="s">
        <v>10243</v>
      </c>
      <c r="AF302" s="199" t="s">
        <v>10243</v>
      </c>
      <c r="AG302" s="199" t="s">
        <v>10266</v>
      </c>
      <c r="AH302" s="199" t="s">
        <v>10266</v>
      </c>
      <c r="AI302" s="199" t="s">
        <v>10246</v>
      </c>
      <c r="AJ302" s="199" t="s">
        <v>10246</v>
      </c>
      <c r="AK302" s="199" t="s">
        <v>10266</v>
      </c>
      <c r="AL302" s="203" t="s">
        <v>10257</v>
      </c>
      <c r="AM302" s="199" t="s">
        <v>10266</v>
      </c>
      <c r="AN302" s="203" t="s">
        <v>11042</v>
      </c>
      <c r="AO302" s="203" t="s">
        <v>10352</v>
      </c>
      <c r="AP302" s="199" t="s">
        <v>10246</v>
      </c>
      <c r="AQ302" s="199" t="s">
        <v>10246</v>
      </c>
      <c r="AR302" s="199" t="s">
        <v>10266</v>
      </c>
      <c r="AS302" s="199" t="s">
        <v>10266</v>
      </c>
      <c r="AT302" s="203" t="s">
        <v>10252</v>
      </c>
      <c r="AU302" s="199" t="s">
        <v>10266</v>
      </c>
      <c r="AV302" s="199" t="s">
        <v>10266</v>
      </c>
      <c r="AW302" s="199" t="s">
        <v>10246</v>
      </c>
      <c r="AX302" s="199" t="s">
        <v>10246</v>
      </c>
      <c r="AY302" s="199" t="s">
        <v>10266</v>
      </c>
      <c r="AZ302" s="199" t="s">
        <v>10266</v>
      </c>
      <c r="BA302" s="199" t="s">
        <v>10266</v>
      </c>
      <c r="BB302" s="203" t="s">
        <v>11817</v>
      </c>
      <c r="BC302" s="203" t="s">
        <v>10376</v>
      </c>
      <c r="BD302" s="199" t="s">
        <v>10246</v>
      </c>
      <c r="BE302" s="199" t="s">
        <v>10246</v>
      </c>
      <c r="BF302" s="199" t="s">
        <v>10266</v>
      </c>
      <c r="BG302" s="199" t="s">
        <v>10266</v>
      </c>
      <c r="BH302" s="199" t="s">
        <v>10266</v>
      </c>
      <c r="BI302" s="199" t="s">
        <v>10266</v>
      </c>
      <c r="BJ302" s="203" t="s">
        <v>10376</v>
      </c>
      <c r="BK302" s="199" t="s">
        <v>10246</v>
      </c>
    </row>
    <row r="303" s="192" customFormat="1" customHeight="1" spans="1:63">
      <c r="A303" s="199" t="s">
        <v>5154</v>
      </c>
      <c r="B303" s="199" t="s">
        <v>4954</v>
      </c>
      <c r="C303" s="199" t="s">
        <v>5155</v>
      </c>
      <c r="D303" s="199">
        <v>19</v>
      </c>
      <c r="E303" s="199">
        <v>9</v>
      </c>
      <c r="F303" s="199" t="s">
        <v>11818</v>
      </c>
      <c r="G303" s="199">
        <v>9</v>
      </c>
      <c r="H303" s="199" t="s">
        <v>11124</v>
      </c>
      <c r="I303" s="199">
        <v>0</v>
      </c>
      <c r="J303" s="199" t="s">
        <v>10243</v>
      </c>
      <c r="K303" s="199">
        <v>0</v>
      </c>
      <c r="L303" s="199">
        <v>0</v>
      </c>
      <c r="M303" s="199" t="s">
        <v>10243</v>
      </c>
      <c r="N303" s="199">
        <v>0</v>
      </c>
      <c r="O303" s="199">
        <v>0</v>
      </c>
      <c r="P303" s="199">
        <v>3</v>
      </c>
      <c r="Q303" s="199"/>
      <c r="R303" s="199"/>
      <c r="S303" s="199"/>
      <c r="T303" s="199">
        <v>10</v>
      </c>
      <c r="U303" s="199"/>
      <c r="V303" s="199"/>
      <c r="W303" s="199"/>
      <c r="X303" s="199">
        <v>16</v>
      </c>
      <c r="Y303" s="199"/>
      <c r="Z303" s="199"/>
      <c r="AA303" s="199"/>
      <c r="AB303" s="199"/>
      <c r="AC303" s="199"/>
      <c r="AD303" s="199" t="s">
        <v>10243</v>
      </c>
      <c r="AE303" s="199" t="s">
        <v>10243</v>
      </c>
      <c r="AF303" s="199" t="s">
        <v>10243</v>
      </c>
      <c r="AG303" s="199" t="s">
        <v>10266</v>
      </c>
      <c r="AH303" s="203" t="s">
        <v>10328</v>
      </c>
      <c r="AI303" s="199" t="s">
        <v>10246</v>
      </c>
      <c r="AJ303" s="199" t="s">
        <v>10246</v>
      </c>
      <c r="AK303" s="202" t="s">
        <v>11819</v>
      </c>
      <c r="AL303" s="203" t="s">
        <v>10257</v>
      </c>
      <c r="AM303" s="199" t="s">
        <v>10266</v>
      </c>
      <c r="AN303" s="202" t="s">
        <v>11820</v>
      </c>
      <c r="AO303" s="202" t="s">
        <v>11821</v>
      </c>
      <c r="AP303" s="199" t="s">
        <v>10246</v>
      </c>
      <c r="AQ303" s="199" t="s">
        <v>10246</v>
      </c>
      <c r="AR303" s="199" t="s">
        <v>10266</v>
      </c>
      <c r="AS303" s="199" t="s">
        <v>10266</v>
      </c>
      <c r="AT303" s="203" t="s">
        <v>10257</v>
      </c>
      <c r="AU303" s="203" t="s">
        <v>11645</v>
      </c>
      <c r="AV303" s="199" t="s">
        <v>10266</v>
      </c>
      <c r="AW303" s="199" t="s">
        <v>10246</v>
      </c>
      <c r="AX303" s="199" t="s">
        <v>10246</v>
      </c>
      <c r="AY303" s="202" t="s">
        <v>11822</v>
      </c>
      <c r="AZ303" s="199" t="s">
        <v>10266</v>
      </c>
      <c r="BA303" s="203" t="s">
        <v>11157</v>
      </c>
      <c r="BB303" s="199" t="s">
        <v>10266</v>
      </c>
      <c r="BC303" s="199" t="s">
        <v>10266</v>
      </c>
      <c r="BD303" s="199" t="s">
        <v>10246</v>
      </c>
      <c r="BE303" s="199" t="s">
        <v>10246</v>
      </c>
      <c r="BF303" s="202" t="s">
        <v>11823</v>
      </c>
      <c r="BG303" s="203" t="s">
        <v>10328</v>
      </c>
      <c r="BH303" s="203" t="s">
        <v>10328</v>
      </c>
      <c r="BI303" s="199" t="s">
        <v>10266</v>
      </c>
      <c r="BJ303" s="199" t="s">
        <v>10266</v>
      </c>
      <c r="BK303" s="199" t="s">
        <v>10246</v>
      </c>
    </row>
    <row r="304" s="192" customFormat="1" customHeight="1" spans="1:63">
      <c r="A304" s="199" t="s">
        <v>5135</v>
      </c>
      <c r="B304" s="199" t="s">
        <v>4954</v>
      </c>
      <c r="C304" s="199" t="s">
        <v>5071</v>
      </c>
      <c r="D304" s="199">
        <v>21</v>
      </c>
      <c r="E304" s="199">
        <v>9</v>
      </c>
      <c r="F304" s="199" t="s">
        <v>10330</v>
      </c>
      <c r="G304" s="199">
        <v>0</v>
      </c>
      <c r="H304" s="199" t="s">
        <v>10243</v>
      </c>
      <c r="I304" s="199">
        <v>0</v>
      </c>
      <c r="J304" s="199" t="s">
        <v>10243</v>
      </c>
      <c r="K304" s="199">
        <v>0</v>
      </c>
      <c r="L304" s="199">
        <v>0</v>
      </c>
      <c r="M304" s="199" t="s">
        <v>10243</v>
      </c>
      <c r="N304" s="199">
        <v>1</v>
      </c>
      <c r="O304" s="199">
        <v>0</v>
      </c>
      <c r="P304" s="199">
        <v>0</v>
      </c>
      <c r="Q304" s="199"/>
      <c r="R304" s="199"/>
      <c r="S304" s="199"/>
      <c r="T304" s="199"/>
      <c r="U304" s="199"/>
      <c r="V304" s="199"/>
      <c r="W304" s="199"/>
      <c r="X304" s="199"/>
      <c r="Y304" s="199"/>
      <c r="Z304" s="199">
        <v>32</v>
      </c>
      <c r="AA304" s="199"/>
      <c r="AB304" s="199"/>
      <c r="AC304" s="199"/>
      <c r="AD304" s="199" t="s">
        <v>10243</v>
      </c>
      <c r="AE304" s="199" t="s">
        <v>10243</v>
      </c>
      <c r="AF304" s="199" t="s">
        <v>10243</v>
      </c>
      <c r="AG304" s="202" t="s">
        <v>11824</v>
      </c>
      <c r="AH304" s="202" t="s">
        <v>11824</v>
      </c>
      <c r="AI304" s="199" t="s">
        <v>10246</v>
      </c>
      <c r="AJ304" s="199" t="s">
        <v>10246</v>
      </c>
      <c r="AK304" s="202" t="s">
        <v>11825</v>
      </c>
      <c r="AL304" s="202" t="s">
        <v>11826</v>
      </c>
      <c r="AM304" s="199" t="s">
        <v>10266</v>
      </c>
      <c r="AN304" s="199" t="s">
        <v>10266</v>
      </c>
      <c r="AO304" s="199" t="s">
        <v>10266</v>
      </c>
      <c r="AP304" s="199" t="s">
        <v>10246</v>
      </c>
      <c r="AQ304" s="199" t="s">
        <v>10433</v>
      </c>
      <c r="AR304" s="199" t="s">
        <v>10266</v>
      </c>
      <c r="AS304" s="199" t="s">
        <v>10266</v>
      </c>
      <c r="AT304" s="199" t="s">
        <v>10266</v>
      </c>
      <c r="AU304" s="199" t="s">
        <v>10266</v>
      </c>
      <c r="AV304" s="199" t="s">
        <v>10266</v>
      </c>
      <c r="AW304" s="199" t="s">
        <v>10246</v>
      </c>
      <c r="AX304" s="199" t="s">
        <v>10433</v>
      </c>
      <c r="AY304" s="199" t="s">
        <v>10266</v>
      </c>
      <c r="AZ304" s="199" t="s">
        <v>10266</v>
      </c>
      <c r="BA304" s="199" t="s">
        <v>10266</v>
      </c>
      <c r="BB304" s="199" t="s">
        <v>10266</v>
      </c>
      <c r="BC304" s="199" t="s">
        <v>10266</v>
      </c>
      <c r="BD304" s="199" t="s">
        <v>10246</v>
      </c>
      <c r="BE304" s="199" t="s">
        <v>10433</v>
      </c>
      <c r="BF304" s="199" t="s">
        <v>10266</v>
      </c>
      <c r="BG304" s="199" t="s">
        <v>10266</v>
      </c>
      <c r="BH304" s="199" t="s">
        <v>10266</v>
      </c>
      <c r="BI304" s="199" t="s">
        <v>10266</v>
      </c>
      <c r="BJ304" s="199" t="s">
        <v>10266</v>
      </c>
      <c r="BK304" s="199" t="s">
        <v>10246</v>
      </c>
    </row>
    <row r="305" s="192" customFormat="1" customHeight="1" spans="1:63">
      <c r="A305" s="199" t="s">
        <v>5115</v>
      </c>
      <c r="B305" s="199" t="s">
        <v>4954</v>
      </c>
      <c r="C305" s="199" t="s">
        <v>5116</v>
      </c>
      <c r="D305" s="199">
        <v>18</v>
      </c>
      <c r="E305" s="199">
        <v>7</v>
      </c>
      <c r="F305" s="199" t="s">
        <v>11827</v>
      </c>
      <c r="G305" s="199">
        <v>1</v>
      </c>
      <c r="H305" s="199" t="s">
        <v>11828</v>
      </c>
      <c r="I305" s="199">
        <v>0</v>
      </c>
      <c r="J305" s="199" t="s">
        <v>10243</v>
      </c>
      <c r="K305" s="199">
        <v>0</v>
      </c>
      <c r="L305" s="199">
        <v>0</v>
      </c>
      <c r="M305" s="199" t="s">
        <v>10243</v>
      </c>
      <c r="N305" s="199">
        <v>0</v>
      </c>
      <c r="O305" s="199">
        <v>0</v>
      </c>
      <c r="P305" s="199">
        <v>0</v>
      </c>
      <c r="Q305" s="199"/>
      <c r="R305" s="199"/>
      <c r="S305" s="199"/>
      <c r="T305" s="199"/>
      <c r="U305" s="199"/>
      <c r="V305" s="199"/>
      <c r="W305" s="199"/>
      <c r="X305" s="199"/>
      <c r="Y305" s="199"/>
      <c r="Z305" s="199"/>
      <c r="AA305" s="199"/>
      <c r="AB305" s="199"/>
      <c r="AC305" s="199"/>
      <c r="AD305" s="199" t="s">
        <v>10243</v>
      </c>
      <c r="AE305" s="199" t="s">
        <v>10243</v>
      </c>
      <c r="AF305" s="199" t="s">
        <v>10243</v>
      </c>
      <c r="AG305" s="199"/>
      <c r="AH305" s="199"/>
      <c r="AI305" s="199"/>
      <c r="AJ305" s="199"/>
      <c r="AK305" s="199"/>
      <c r="AL305" s="199"/>
      <c r="AM305" s="203" t="s">
        <v>11829</v>
      </c>
      <c r="AN305" s="199" t="s">
        <v>10266</v>
      </c>
      <c r="AO305" s="199" t="s">
        <v>10266</v>
      </c>
      <c r="AP305" s="199" t="s">
        <v>10246</v>
      </c>
      <c r="AQ305" s="199" t="s">
        <v>10246</v>
      </c>
      <c r="AR305" s="199" t="s">
        <v>10266</v>
      </c>
      <c r="AS305" s="199" t="s">
        <v>10266</v>
      </c>
      <c r="AT305" s="199" t="s">
        <v>10266</v>
      </c>
      <c r="AU305" s="199" t="s">
        <v>10266</v>
      </c>
      <c r="AV305" s="199" t="s">
        <v>10266</v>
      </c>
      <c r="AW305" s="199" t="s">
        <v>10246</v>
      </c>
      <c r="AX305" s="199" t="s">
        <v>10246</v>
      </c>
      <c r="AY305" s="199" t="s">
        <v>10266</v>
      </c>
      <c r="AZ305" s="199" t="s">
        <v>10266</v>
      </c>
      <c r="BA305" s="199" t="s">
        <v>10266</v>
      </c>
      <c r="BB305" s="199" t="s">
        <v>10266</v>
      </c>
      <c r="BC305" s="199" t="s">
        <v>10266</v>
      </c>
      <c r="BD305" s="199" t="s">
        <v>10246</v>
      </c>
      <c r="BE305" s="199" t="s">
        <v>10246</v>
      </c>
      <c r="BF305" s="199" t="s">
        <v>10266</v>
      </c>
      <c r="BG305" s="199" t="s">
        <v>10266</v>
      </c>
      <c r="BH305" s="199" t="s">
        <v>10266</v>
      </c>
      <c r="BI305" s="199" t="s">
        <v>10266</v>
      </c>
      <c r="BJ305" s="199" t="s">
        <v>10266</v>
      </c>
      <c r="BK305" s="199" t="s">
        <v>10246</v>
      </c>
    </row>
    <row r="306" s="192" customFormat="1" customHeight="1" spans="1:63">
      <c r="A306" s="199" t="s">
        <v>5104</v>
      </c>
      <c r="B306" s="199" t="s">
        <v>4954</v>
      </c>
      <c r="C306" s="199" t="s">
        <v>5071</v>
      </c>
      <c r="D306" s="199">
        <v>22</v>
      </c>
      <c r="E306" s="199">
        <v>9</v>
      </c>
      <c r="F306" s="199" t="s">
        <v>11830</v>
      </c>
      <c r="G306" s="199">
        <v>0</v>
      </c>
      <c r="H306" s="199" t="s">
        <v>10243</v>
      </c>
      <c r="I306" s="199">
        <v>0</v>
      </c>
      <c r="J306" s="199" t="s">
        <v>10243</v>
      </c>
      <c r="K306" s="199">
        <v>0</v>
      </c>
      <c r="L306" s="199">
        <v>0</v>
      </c>
      <c r="M306" s="199" t="s">
        <v>10243</v>
      </c>
      <c r="N306" s="199">
        <v>0</v>
      </c>
      <c r="O306" s="199">
        <v>0</v>
      </c>
      <c r="P306" s="199">
        <v>0</v>
      </c>
      <c r="Q306" s="199"/>
      <c r="R306" s="199"/>
      <c r="S306" s="199"/>
      <c r="T306" s="199"/>
      <c r="U306" s="199"/>
      <c r="V306" s="199"/>
      <c r="W306" s="199"/>
      <c r="X306" s="199"/>
      <c r="Y306" s="199"/>
      <c r="Z306" s="199"/>
      <c r="AA306" s="199"/>
      <c r="AB306" s="199"/>
      <c r="AC306" s="199"/>
      <c r="AD306" s="199" t="s">
        <v>10243</v>
      </c>
      <c r="AE306" s="199" t="s">
        <v>10243</v>
      </c>
      <c r="AF306" s="199" t="s">
        <v>10243</v>
      </c>
      <c r="AG306" s="199" t="s">
        <v>10266</v>
      </c>
      <c r="AH306" s="199" t="s">
        <v>10266</v>
      </c>
      <c r="AI306" s="199" t="s">
        <v>10246</v>
      </c>
      <c r="AJ306" s="199" t="s">
        <v>10246</v>
      </c>
      <c r="AK306" s="199" t="s">
        <v>10266</v>
      </c>
      <c r="AL306" s="199" t="s">
        <v>10266</v>
      </c>
      <c r="AM306" s="199" t="s">
        <v>10266</v>
      </c>
      <c r="AN306" s="199" t="s">
        <v>10266</v>
      </c>
      <c r="AO306" s="199" t="s">
        <v>10266</v>
      </c>
      <c r="AP306" s="199" t="s">
        <v>10246</v>
      </c>
      <c r="AQ306" s="199" t="s">
        <v>10246</v>
      </c>
      <c r="AR306" s="199" t="s">
        <v>10266</v>
      </c>
      <c r="AS306" s="199" t="s">
        <v>10266</v>
      </c>
      <c r="AT306" s="199" t="s">
        <v>10266</v>
      </c>
      <c r="AU306" s="199" t="s">
        <v>10266</v>
      </c>
      <c r="AV306" s="199" t="s">
        <v>10266</v>
      </c>
      <c r="AW306" s="199" t="s">
        <v>10246</v>
      </c>
      <c r="AX306" s="199" t="s">
        <v>10246</v>
      </c>
      <c r="AY306" s="199" t="s">
        <v>10266</v>
      </c>
      <c r="AZ306" s="199" t="s">
        <v>10266</v>
      </c>
      <c r="BA306" s="199" t="s">
        <v>10266</v>
      </c>
      <c r="BB306" s="199" t="s">
        <v>10266</v>
      </c>
      <c r="BC306" s="199" t="s">
        <v>10266</v>
      </c>
      <c r="BD306" s="199" t="s">
        <v>10246</v>
      </c>
      <c r="BE306" s="199" t="s">
        <v>10246</v>
      </c>
      <c r="BF306" s="199" t="s">
        <v>10266</v>
      </c>
      <c r="BG306" s="199" t="s">
        <v>10266</v>
      </c>
      <c r="BH306" s="199" t="s">
        <v>10266</v>
      </c>
      <c r="BI306" s="199" t="s">
        <v>10266</v>
      </c>
      <c r="BJ306" s="199" t="s">
        <v>10266</v>
      </c>
      <c r="BK306" s="199" t="s">
        <v>10246</v>
      </c>
    </row>
    <row r="307" s="192" customFormat="1" customHeight="1" spans="1:63">
      <c r="A307" s="199" t="s">
        <v>5088</v>
      </c>
      <c r="B307" s="199" t="s">
        <v>4954</v>
      </c>
      <c r="C307" s="199" t="s">
        <v>4971</v>
      </c>
      <c r="D307" s="199">
        <v>21</v>
      </c>
      <c r="E307" s="199">
        <v>9</v>
      </c>
      <c r="F307" s="199" t="s">
        <v>11831</v>
      </c>
      <c r="G307" s="199">
        <v>14</v>
      </c>
      <c r="H307" s="199" t="s">
        <v>11832</v>
      </c>
      <c r="I307" s="199">
        <v>0</v>
      </c>
      <c r="J307" s="199" t="s">
        <v>10243</v>
      </c>
      <c r="K307" s="199">
        <v>0</v>
      </c>
      <c r="L307" s="199">
        <v>0</v>
      </c>
      <c r="M307" s="199" t="s">
        <v>10243</v>
      </c>
      <c r="N307" s="199">
        <v>3</v>
      </c>
      <c r="O307" s="199">
        <v>0</v>
      </c>
      <c r="P307" s="199">
        <v>0</v>
      </c>
      <c r="Q307" s="199"/>
      <c r="R307" s="199"/>
      <c r="S307" s="199">
        <v>0</v>
      </c>
      <c r="T307" s="199">
        <v>11</v>
      </c>
      <c r="U307" s="199"/>
      <c r="V307" s="199"/>
      <c r="W307" s="199"/>
      <c r="X307" s="199"/>
      <c r="Y307" s="199"/>
      <c r="Z307" s="199"/>
      <c r="AA307" s="199"/>
      <c r="AB307" s="199"/>
      <c r="AC307" s="199"/>
      <c r="AD307" s="199" t="s">
        <v>10243</v>
      </c>
      <c r="AE307" s="199" t="s">
        <v>10243</v>
      </c>
      <c r="AF307" s="199" t="s">
        <v>10243</v>
      </c>
      <c r="AG307" s="199" t="s">
        <v>10266</v>
      </c>
      <c r="AH307" s="203" t="s">
        <v>10257</v>
      </c>
      <c r="AI307" s="199" t="s">
        <v>10246</v>
      </c>
      <c r="AJ307" s="199" t="s">
        <v>10246</v>
      </c>
      <c r="AK307" s="202" t="s">
        <v>11833</v>
      </c>
      <c r="AL307" s="203" t="s">
        <v>10257</v>
      </c>
      <c r="AM307" s="203" t="s">
        <v>10282</v>
      </c>
      <c r="AN307" s="203" t="s">
        <v>10260</v>
      </c>
      <c r="AO307" s="199" t="s">
        <v>10266</v>
      </c>
      <c r="AP307" s="199" t="s">
        <v>10246</v>
      </c>
      <c r="AQ307" s="199" t="s">
        <v>10246</v>
      </c>
      <c r="AR307" s="199" t="s">
        <v>10266</v>
      </c>
      <c r="AS307" s="199" t="s">
        <v>10266</v>
      </c>
      <c r="AT307" s="199" t="s">
        <v>10266</v>
      </c>
      <c r="AU307" s="202" t="s">
        <v>11834</v>
      </c>
      <c r="AV307" s="203" t="s">
        <v>10251</v>
      </c>
      <c r="AW307" s="199" t="s">
        <v>10246</v>
      </c>
      <c r="AX307" s="199" t="s">
        <v>10246</v>
      </c>
      <c r="AY307" s="203" t="s">
        <v>10257</v>
      </c>
      <c r="AZ307" s="203" t="s">
        <v>10282</v>
      </c>
      <c r="BA307" s="203" t="s">
        <v>10257</v>
      </c>
      <c r="BB307" s="203" t="s">
        <v>10376</v>
      </c>
      <c r="BC307" s="202" t="s">
        <v>11835</v>
      </c>
      <c r="BD307" s="199" t="s">
        <v>10246</v>
      </c>
      <c r="BE307" s="199" t="s">
        <v>10246</v>
      </c>
      <c r="BF307" s="203" t="s">
        <v>10253</v>
      </c>
      <c r="BG307" s="202" t="s">
        <v>11836</v>
      </c>
      <c r="BH307" s="203" t="s">
        <v>10328</v>
      </c>
      <c r="BI307" s="203" t="s">
        <v>10374</v>
      </c>
      <c r="BJ307" s="203" t="s">
        <v>11042</v>
      </c>
      <c r="BK307" s="199" t="s">
        <v>10246</v>
      </c>
    </row>
    <row r="308" s="192" customFormat="1" customHeight="1" spans="1:63">
      <c r="A308" s="199" t="s">
        <v>5080</v>
      </c>
      <c r="B308" s="199" t="s">
        <v>4954</v>
      </c>
      <c r="C308" s="199" t="s">
        <v>2345</v>
      </c>
      <c r="D308" s="199">
        <v>22</v>
      </c>
      <c r="E308" s="199">
        <v>9</v>
      </c>
      <c r="F308" s="199" t="s">
        <v>11837</v>
      </c>
      <c r="G308" s="199">
        <v>0</v>
      </c>
      <c r="H308" s="199" t="s">
        <v>10243</v>
      </c>
      <c r="I308" s="199">
        <v>0</v>
      </c>
      <c r="J308" s="199" t="s">
        <v>10243</v>
      </c>
      <c r="K308" s="199">
        <v>0</v>
      </c>
      <c r="L308" s="199">
        <v>0</v>
      </c>
      <c r="M308" s="199" t="s">
        <v>10243</v>
      </c>
      <c r="N308" s="199">
        <v>0</v>
      </c>
      <c r="O308" s="199">
        <v>0</v>
      </c>
      <c r="P308" s="199">
        <v>0</v>
      </c>
      <c r="Q308" s="199"/>
      <c r="R308" s="199"/>
      <c r="S308" s="199"/>
      <c r="T308" s="199"/>
      <c r="U308" s="199"/>
      <c r="V308" s="199"/>
      <c r="W308" s="199"/>
      <c r="X308" s="199"/>
      <c r="Y308" s="199"/>
      <c r="Z308" s="199"/>
      <c r="AA308" s="199"/>
      <c r="AB308" s="199"/>
      <c r="AC308" s="199"/>
      <c r="AD308" s="199" t="s">
        <v>10243</v>
      </c>
      <c r="AE308" s="199" t="s">
        <v>10243</v>
      </c>
      <c r="AF308" s="199" t="s">
        <v>10243</v>
      </c>
      <c r="AG308" s="199" t="s">
        <v>10266</v>
      </c>
      <c r="AH308" s="199" t="s">
        <v>10266</v>
      </c>
      <c r="AI308" s="199" t="s">
        <v>10246</v>
      </c>
      <c r="AJ308" s="199" t="s">
        <v>10246</v>
      </c>
      <c r="AK308" s="199" t="s">
        <v>10266</v>
      </c>
      <c r="AL308" s="199" t="s">
        <v>10266</v>
      </c>
      <c r="AM308" s="199" t="s">
        <v>10266</v>
      </c>
      <c r="AN308" s="199" t="s">
        <v>10266</v>
      </c>
      <c r="AO308" s="199" t="s">
        <v>10266</v>
      </c>
      <c r="AP308" s="199" t="s">
        <v>10246</v>
      </c>
      <c r="AQ308" s="199" t="s">
        <v>10246</v>
      </c>
      <c r="AR308" s="199" t="s">
        <v>10266</v>
      </c>
      <c r="AS308" s="199" t="s">
        <v>10266</v>
      </c>
      <c r="AT308" s="199" t="s">
        <v>10266</v>
      </c>
      <c r="AU308" s="199" t="s">
        <v>10266</v>
      </c>
      <c r="AV308" s="199" t="s">
        <v>10266</v>
      </c>
      <c r="AW308" s="199" t="s">
        <v>10246</v>
      </c>
      <c r="AX308" s="199" t="s">
        <v>10246</v>
      </c>
      <c r="AY308" s="199" t="s">
        <v>10266</v>
      </c>
      <c r="AZ308" s="199" t="s">
        <v>10266</v>
      </c>
      <c r="BA308" s="199" t="s">
        <v>10266</v>
      </c>
      <c r="BB308" s="199" t="s">
        <v>10266</v>
      </c>
      <c r="BC308" s="199" t="s">
        <v>10266</v>
      </c>
      <c r="BD308" s="199" t="s">
        <v>10246</v>
      </c>
      <c r="BE308" s="199" t="s">
        <v>10246</v>
      </c>
      <c r="BF308" s="199" t="s">
        <v>10266</v>
      </c>
      <c r="BG308" s="199" t="s">
        <v>10266</v>
      </c>
      <c r="BH308" s="199" t="s">
        <v>10266</v>
      </c>
      <c r="BI308" s="199" t="s">
        <v>10266</v>
      </c>
      <c r="BJ308" s="199" t="s">
        <v>10266</v>
      </c>
      <c r="BK308" s="199" t="s">
        <v>10246</v>
      </c>
    </row>
    <row r="309" s="192" customFormat="1" customHeight="1" spans="1:63">
      <c r="A309" s="199" t="s">
        <v>5070</v>
      </c>
      <c r="B309" s="199" t="s">
        <v>4954</v>
      </c>
      <c r="C309" s="199" t="s">
        <v>5071</v>
      </c>
      <c r="D309" s="199">
        <v>22</v>
      </c>
      <c r="E309" s="199">
        <v>9</v>
      </c>
      <c r="F309" s="199" t="s">
        <v>11838</v>
      </c>
      <c r="G309" s="199">
        <v>1</v>
      </c>
      <c r="H309" s="199" t="s">
        <v>11435</v>
      </c>
      <c r="I309" s="199">
        <v>0</v>
      </c>
      <c r="J309" s="199" t="s">
        <v>10243</v>
      </c>
      <c r="K309" s="199">
        <v>0</v>
      </c>
      <c r="L309" s="199">
        <v>0</v>
      </c>
      <c r="M309" s="199" t="s">
        <v>10243</v>
      </c>
      <c r="N309" s="199">
        <v>0</v>
      </c>
      <c r="O309" s="199">
        <v>0</v>
      </c>
      <c r="P309" s="199">
        <v>0</v>
      </c>
      <c r="Q309" s="199"/>
      <c r="R309" s="199"/>
      <c r="S309" s="199">
        <v>18.5</v>
      </c>
      <c r="T309" s="199"/>
      <c r="U309" s="199"/>
      <c r="V309" s="199"/>
      <c r="W309" s="199"/>
      <c r="X309" s="199"/>
      <c r="Y309" s="199"/>
      <c r="Z309" s="199"/>
      <c r="AA309" s="199"/>
      <c r="AB309" s="199"/>
      <c r="AC309" s="199"/>
      <c r="AD309" s="199" t="s">
        <v>10243</v>
      </c>
      <c r="AE309" s="199" t="s">
        <v>10243</v>
      </c>
      <c r="AF309" s="199" t="s">
        <v>10243</v>
      </c>
      <c r="AG309" s="199" t="s">
        <v>10266</v>
      </c>
      <c r="AH309" s="202" t="s">
        <v>11839</v>
      </c>
      <c r="AI309" s="199" t="s">
        <v>10246</v>
      </c>
      <c r="AJ309" s="199" t="s">
        <v>10246</v>
      </c>
      <c r="AK309" s="199" t="s">
        <v>10266</v>
      </c>
      <c r="AL309" s="199" t="s">
        <v>10266</v>
      </c>
      <c r="AM309" s="199" t="s">
        <v>10266</v>
      </c>
      <c r="AN309" s="199" t="s">
        <v>10266</v>
      </c>
      <c r="AO309" s="199" t="s">
        <v>10266</v>
      </c>
      <c r="AP309" s="199" t="s">
        <v>10246</v>
      </c>
      <c r="AQ309" s="199" t="s">
        <v>10246</v>
      </c>
      <c r="AR309" s="199" t="s">
        <v>10266</v>
      </c>
      <c r="AS309" s="199" t="s">
        <v>10266</v>
      </c>
      <c r="AT309" s="199" t="s">
        <v>10266</v>
      </c>
      <c r="AU309" s="202" t="s">
        <v>11840</v>
      </c>
      <c r="AV309" s="199" t="s">
        <v>10266</v>
      </c>
      <c r="AW309" s="199" t="s">
        <v>10246</v>
      </c>
      <c r="AX309" s="199" t="s">
        <v>10246</v>
      </c>
      <c r="AY309" s="199" t="s">
        <v>10266</v>
      </c>
      <c r="AZ309" s="199" t="s">
        <v>10266</v>
      </c>
      <c r="BA309" s="199" t="s">
        <v>10266</v>
      </c>
      <c r="BB309" s="199" t="s">
        <v>10266</v>
      </c>
      <c r="BC309" s="199" t="s">
        <v>10266</v>
      </c>
      <c r="BD309" s="199" t="s">
        <v>10246</v>
      </c>
      <c r="BE309" s="199" t="s">
        <v>10246</v>
      </c>
      <c r="BF309" s="199" t="s">
        <v>10266</v>
      </c>
      <c r="BG309" s="199" t="s">
        <v>10266</v>
      </c>
      <c r="BH309" s="199" t="s">
        <v>10266</v>
      </c>
      <c r="BI309" s="203" t="s">
        <v>10253</v>
      </c>
      <c r="BJ309" s="199" t="s">
        <v>10266</v>
      </c>
      <c r="BK309" s="199" t="s">
        <v>10246</v>
      </c>
    </row>
    <row r="310" s="192" customFormat="1" customHeight="1" spans="1:63">
      <c r="A310" s="199" t="s">
        <v>5049</v>
      </c>
      <c r="B310" s="199" t="s">
        <v>4954</v>
      </c>
      <c r="C310" s="199" t="s">
        <v>2409</v>
      </c>
      <c r="D310" s="199">
        <v>11</v>
      </c>
      <c r="E310" s="199">
        <v>5</v>
      </c>
      <c r="F310" s="199" t="s">
        <v>11841</v>
      </c>
      <c r="G310" s="199">
        <v>1</v>
      </c>
      <c r="H310" s="199" t="s">
        <v>11842</v>
      </c>
      <c r="I310" s="199">
        <v>0</v>
      </c>
      <c r="J310" s="199" t="s">
        <v>10243</v>
      </c>
      <c r="K310" s="199">
        <v>0</v>
      </c>
      <c r="L310" s="199">
        <v>0</v>
      </c>
      <c r="M310" s="199" t="s">
        <v>10243</v>
      </c>
      <c r="N310" s="199">
        <v>0</v>
      </c>
      <c r="O310" s="199">
        <v>0</v>
      </c>
      <c r="P310" s="199">
        <v>0</v>
      </c>
      <c r="Q310" s="199"/>
      <c r="R310" s="199"/>
      <c r="S310" s="199"/>
      <c r="T310" s="199"/>
      <c r="U310" s="199"/>
      <c r="V310" s="199"/>
      <c r="W310" s="199"/>
      <c r="X310" s="199"/>
      <c r="Y310" s="199"/>
      <c r="Z310" s="199"/>
      <c r="AA310" s="199"/>
      <c r="AB310" s="199"/>
      <c r="AC310" s="199"/>
      <c r="AD310" s="199" t="s">
        <v>10243</v>
      </c>
      <c r="AE310" s="199" t="s">
        <v>10243</v>
      </c>
      <c r="AF310" s="199" t="s">
        <v>10243</v>
      </c>
      <c r="AG310" s="199"/>
      <c r="AH310" s="199"/>
      <c r="AI310" s="199"/>
      <c r="AJ310" s="199"/>
      <c r="AK310" s="199"/>
      <c r="AL310" s="199"/>
      <c r="AM310" s="199"/>
      <c r="AN310" s="199"/>
      <c r="AO310" s="199"/>
      <c r="AP310" s="199"/>
      <c r="AQ310" s="199"/>
      <c r="AR310" s="199"/>
      <c r="AS310" s="199"/>
      <c r="AT310" s="199"/>
      <c r="AU310" s="199"/>
      <c r="AV310" s="203" t="s">
        <v>11843</v>
      </c>
      <c r="AW310" s="199" t="s">
        <v>10246</v>
      </c>
      <c r="AX310" s="199" t="s">
        <v>10246</v>
      </c>
      <c r="AY310" s="199" t="s">
        <v>10266</v>
      </c>
      <c r="AZ310" s="199" t="s">
        <v>10266</v>
      </c>
      <c r="BA310" s="199" t="s">
        <v>10266</v>
      </c>
      <c r="BB310" s="199" t="s">
        <v>10266</v>
      </c>
      <c r="BC310" s="199" t="s">
        <v>10266</v>
      </c>
      <c r="BD310" s="199" t="s">
        <v>10246</v>
      </c>
      <c r="BE310" s="199" t="s">
        <v>10246</v>
      </c>
      <c r="BF310" s="199" t="s">
        <v>10266</v>
      </c>
      <c r="BG310" s="199" t="s">
        <v>10266</v>
      </c>
      <c r="BH310" s="199" t="s">
        <v>10266</v>
      </c>
      <c r="BI310" s="199" t="s">
        <v>10266</v>
      </c>
      <c r="BJ310" s="199" t="s">
        <v>10266</v>
      </c>
      <c r="BK310" s="199" t="s">
        <v>10246</v>
      </c>
    </row>
    <row r="311" s="192" customFormat="1" customHeight="1" spans="1:63">
      <c r="A311" s="199" t="s">
        <v>5033</v>
      </c>
      <c r="B311" s="199" t="s">
        <v>4954</v>
      </c>
      <c r="C311" s="199" t="s">
        <v>5034</v>
      </c>
      <c r="D311" s="199">
        <v>22</v>
      </c>
      <c r="E311" s="199">
        <v>9</v>
      </c>
      <c r="F311" s="199" t="s">
        <v>11844</v>
      </c>
      <c r="G311" s="199">
        <v>2</v>
      </c>
      <c r="H311" s="199" t="s">
        <v>10480</v>
      </c>
      <c r="I311" s="199">
        <v>0</v>
      </c>
      <c r="J311" s="199" t="s">
        <v>10243</v>
      </c>
      <c r="K311" s="199">
        <v>0</v>
      </c>
      <c r="L311" s="199">
        <v>0</v>
      </c>
      <c r="M311" s="199" t="s">
        <v>10243</v>
      </c>
      <c r="N311" s="199">
        <v>0</v>
      </c>
      <c r="O311" s="199">
        <v>0</v>
      </c>
      <c r="P311" s="199">
        <v>0</v>
      </c>
      <c r="Q311" s="199"/>
      <c r="R311" s="199"/>
      <c r="S311" s="199"/>
      <c r="T311" s="199"/>
      <c r="U311" s="199"/>
      <c r="V311" s="199"/>
      <c r="W311" s="199"/>
      <c r="X311" s="199">
        <v>4</v>
      </c>
      <c r="Y311" s="199"/>
      <c r="Z311" s="199"/>
      <c r="AA311" s="199"/>
      <c r="AB311" s="199"/>
      <c r="AC311" s="199"/>
      <c r="AD311" s="199" t="s">
        <v>10243</v>
      </c>
      <c r="AE311" s="199" t="s">
        <v>10243</v>
      </c>
      <c r="AF311" s="199" t="s">
        <v>10243</v>
      </c>
      <c r="AG311" s="199" t="s">
        <v>10266</v>
      </c>
      <c r="AH311" s="199" t="s">
        <v>10266</v>
      </c>
      <c r="AI311" s="199" t="s">
        <v>10246</v>
      </c>
      <c r="AJ311" s="199" t="s">
        <v>10246</v>
      </c>
      <c r="AK311" s="203" t="s">
        <v>10282</v>
      </c>
      <c r="AL311" s="199" t="s">
        <v>10266</v>
      </c>
      <c r="AM311" s="199" t="s">
        <v>10266</v>
      </c>
      <c r="AN311" s="199" t="s">
        <v>10266</v>
      </c>
      <c r="AO311" s="199" t="s">
        <v>10266</v>
      </c>
      <c r="AP311" s="199" t="s">
        <v>10246</v>
      </c>
      <c r="AQ311" s="199" t="s">
        <v>10246</v>
      </c>
      <c r="AR311" s="199" t="s">
        <v>10266</v>
      </c>
      <c r="AS311" s="199" t="s">
        <v>10266</v>
      </c>
      <c r="AT311" s="199" t="s">
        <v>10266</v>
      </c>
      <c r="AU311" s="199" t="s">
        <v>10266</v>
      </c>
      <c r="AV311" s="199" t="s">
        <v>10266</v>
      </c>
      <c r="AW311" s="199" t="s">
        <v>10246</v>
      </c>
      <c r="AX311" s="199" t="s">
        <v>10246</v>
      </c>
      <c r="AY311" s="199" t="s">
        <v>10266</v>
      </c>
      <c r="AZ311" s="199" t="s">
        <v>10266</v>
      </c>
      <c r="BA311" s="203" t="s">
        <v>10328</v>
      </c>
      <c r="BB311" s="199" t="s">
        <v>10266</v>
      </c>
      <c r="BC311" s="199" t="s">
        <v>10266</v>
      </c>
      <c r="BD311" s="199" t="s">
        <v>10246</v>
      </c>
      <c r="BE311" s="199" t="s">
        <v>10246</v>
      </c>
      <c r="BF311" s="199" t="s">
        <v>10266</v>
      </c>
      <c r="BG311" s="199" t="s">
        <v>10266</v>
      </c>
      <c r="BH311" s="199" t="s">
        <v>10266</v>
      </c>
      <c r="BI311" s="199" t="s">
        <v>10266</v>
      </c>
      <c r="BJ311" s="202" t="s">
        <v>10299</v>
      </c>
      <c r="BK311" s="199" t="s">
        <v>10246</v>
      </c>
    </row>
    <row r="312" s="192" customFormat="1" customHeight="1" spans="1:63">
      <c r="A312" s="199" t="s">
        <v>5016</v>
      </c>
      <c r="B312" s="199" t="s">
        <v>4954</v>
      </c>
      <c r="C312" s="199" t="s">
        <v>4971</v>
      </c>
      <c r="D312" s="199">
        <v>21</v>
      </c>
      <c r="E312" s="199">
        <v>9</v>
      </c>
      <c r="F312" s="199" t="s">
        <v>11845</v>
      </c>
      <c r="G312" s="199">
        <v>10</v>
      </c>
      <c r="H312" s="199" t="s">
        <v>11846</v>
      </c>
      <c r="I312" s="199">
        <v>0</v>
      </c>
      <c r="J312" s="199" t="s">
        <v>10243</v>
      </c>
      <c r="K312" s="199">
        <v>0</v>
      </c>
      <c r="L312" s="199">
        <v>0</v>
      </c>
      <c r="M312" s="199" t="s">
        <v>10243</v>
      </c>
      <c r="N312" s="199">
        <v>1</v>
      </c>
      <c r="O312" s="199">
        <v>0</v>
      </c>
      <c r="P312" s="199">
        <v>0</v>
      </c>
      <c r="Q312" s="199"/>
      <c r="R312" s="199"/>
      <c r="S312" s="199">
        <v>30.7</v>
      </c>
      <c r="T312" s="199"/>
      <c r="U312" s="199"/>
      <c r="V312" s="199"/>
      <c r="W312" s="199"/>
      <c r="X312" s="199">
        <v>8</v>
      </c>
      <c r="Y312" s="199"/>
      <c r="Z312" s="199"/>
      <c r="AA312" s="199"/>
      <c r="AB312" s="199"/>
      <c r="AC312" s="199"/>
      <c r="AD312" s="199" t="s">
        <v>10243</v>
      </c>
      <c r="AE312" s="199" t="s">
        <v>10243</v>
      </c>
      <c r="AF312" s="199" t="s">
        <v>10243</v>
      </c>
      <c r="AG312" s="199" t="s">
        <v>10266</v>
      </c>
      <c r="AH312" s="199" t="s">
        <v>10266</v>
      </c>
      <c r="AI312" s="199" t="s">
        <v>10246</v>
      </c>
      <c r="AJ312" s="199" t="s">
        <v>10246</v>
      </c>
      <c r="AK312" s="203" t="s">
        <v>10257</v>
      </c>
      <c r="AL312" s="199" t="s">
        <v>10266</v>
      </c>
      <c r="AM312" s="199" t="s">
        <v>10266</v>
      </c>
      <c r="AN312" s="202" t="s">
        <v>11847</v>
      </c>
      <c r="AO312" s="202" t="s">
        <v>11848</v>
      </c>
      <c r="AP312" s="199" t="s">
        <v>10246</v>
      </c>
      <c r="AQ312" s="199" t="s">
        <v>10246</v>
      </c>
      <c r="AR312" s="199" t="s">
        <v>10266</v>
      </c>
      <c r="AS312" s="203" t="s">
        <v>10812</v>
      </c>
      <c r="AT312" s="203" t="s">
        <v>10376</v>
      </c>
      <c r="AU312" s="203" t="s">
        <v>10253</v>
      </c>
      <c r="AV312" s="202" t="s">
        <v>10974</v>
      </c>
      <c r="AW312" s="199" t="s">
        <v>10246</v>
      </c>
      <c r="AX312" s="199" t="s">
        <v>10246</v>
      </c>
      <c r="AY312" s="199" t="s">
        <v>10266</v>
      </c>
      <c r="AZ312" s="203" t="s">
        <v>10282</v>
      </c>
      <c r="BA312" s="203" t="s">
        <v>10257</v>
      </c>
      <c r="BB312" s="203" t="s">
        <v>10253</v>
      </c>
      <c r="BC312" s="199" t="s">
        <v>10266</v>
      </c>
      <c r="BD312" s="199" t="s">
        <v>10246</v>
      </c>
      <c r="BE312" s="199" t="s">
        <v>10246</v>
      </c>
      <c r="BF312" s="199" t="s">
        <v>10266</v>
      </c>
      <c r="BG312" s="199" t="s">
        <v>10266</v>
      </c>
      <c r="BH312" s="203" t="s">
        <v>10251</v>
      </c>
      <c r="BI312" s="202" t="s">
        <v>11849</v>
      </c>
      <c r="BJ312" s="199" t="s">
        <v>10266</v>
      </c>
      <c r="BK312" s="199" t="s">
        <v>10246</v>
      </c>
    </row>
    <row r="313" s="192" customFormat="1" customHeight="1" spans="1:63">
      <c r="A313" s="199" t="s">
        <v>5006</v>
      </c>
      <c r="B313" s="199" t="s">
        <v>4954</v>
      </c>
      <c r="C313" s="199" t="s">
        <v>2345</v>
      </c>
      <c r="D313" s="199">
        <v>22</v>
      </c>
      <c r="E313" s="199">
        <v>9</v>
      </c>
      <c r="F313" s="199" t="s">
        <v>11850</v>
      </c>
      <c r="G313" s="199">
        <v>0</v>
      </c>
      <c r="H313" s="199" t="s">
        <v>10243</v>
      </c>
      <c r="I313" s="199">
        <v>0</v>
      </c>
      <c r="J313" s="199" t="s">
        <v>10243</v>
      </c>
      <c r="K313" s="199">
        <v>0</v>
      </c>
      <c r="L313" s="199">
        <v>0</v>
      </c>
      <c r="M313" s="199" t="s">
        <v>10243</v>
      </c>
      <c r="N313" s="199">
        <v>0</v>
      </c>
      <c r="O313" s="199">
        <v>0</v>
      </c>
      <c r="P313" s="199">
        <v>0</v>
      </c>
      <c r="Q313" s="199"/>
      <c r="R313" s="199"/>
      <c r="S313" s="199"/>
      <c r="T313" s="199"/>
      <c r="U313" s="199"/>
      <c r="V313" s="199"/>
      <c r="W313" s="199"/>
      <c r="X313" s="199"/>
      <c r="Y313" s="199"/>
      <c r="Z313" s="199"/>
      <c r="AA313" s="199"/>
      <c r="AB313" s="199"/>
      <c r="AC313" s="199"/>
      <c r="AD313" s="199" t="s">
        <v>10243</v>
      </c>
      <c r="AE313" s="199" t="s">
        <v>10243</v>
      </c>
      <c r="AF313" s="199" t="s">
        <v>10243</v>
      </c>
      <c r="AG313" s="199" t="s">
        <v>10266</v>
      </c>
      <c r="AH313" s="199" t="s">
        <v>10266</v>
      </c>
      <c r="AI313" s="199" t="s">
        <v>10246</v>
      </c>
      <c r="AJ313" s="199" t="s">
        <v>10246</v>
      </c>
      <c r="AK313" s="199" t="s">
        <v>10266</v>
      </c>
      <c r="AL313" s="199" t="s">
        <v>10266</v>
      </c>
      <c r="AM313" s="199" t="s">
        <v>10266</v>
      </c>
      <c r="AN313" s="199" t="s">
        <v>10266</v>
      </c>
      <c r="AO313" s="199" t="s">
        <v>10266</v>
      </c>
      <c r="AP313" s="199" t="s">
        <v>10246</v>
      </c>
      <c r="AQ313" s="199" t="s">
        <v>10246</v>
      </c>
      <c r="AR313" s="199" t="s">
        <v>10266</v>
      </c>
      <c r="AS313" s="199" t="s">
        <v>10266</v>
      </c>
      <c r="AT313" s="199" t="s">
        <v>10266</v>
      </c>
      <c r="AU313" s="199" t="s">
        <v>10266</v>
      </c>
      <c r="AV313" s="199" t="s">
        <v>10266</v>
      </c>
      <c r="AW313" s="199" t="s">
        <v>10246</v>
      </c>
      <c r="AX313" s="199" t="s">
        <v>10246</v>
      </c>
      <c r="AY313" s="199" t="s">
        <v>10266</v>
      </c>
      <c r="AZ313" s="199" t="s">
        <v>10266</v>
      </c>
      <c r="BA313" s="199" t="s">
        <v>10266</v>
      </c>
      <c r="BB313" s="199" t="s">
        <v>10266</v>
      </c>
      <c r="BC313" s="199" t="s">
        <v>10266</v>
      </c>
      <c r="BD313" s="199" t="s">
        <v>10246</v>
      </c>
      <c r="BE313" s="199" t="s">
        <v>10246</v>
      </c>
      <c r="BF313" s="199" t="s">
        <v>10266</v>
      </c>
      <c r="BG313" s="199" t="s">
        <v>10266</v>
      </c>
      <c r="BH313" s="199" t="s">
        <v>10266</v>
      </c>
      <c r="BI313" s="199" t="s">
        <v>10266</v>
      </c>
      <c r="BJ313" s="199" t="s">
        <v>10266</v>
      </c>
      <c r="BK313" s="199" t="s">
        <v>10246</v>
      </c>
    </row>
    <row r="314" s="192" customFormat="1" customHeight="1" spans="1:63">
      <c r="A314" s="199" t="s">
        <v>4984</v>
      </c>
      <c r="B314" s="199" t="s">
        <v>4954</v>
      </c>
      <c r="C314" s="199" t="s">
        <v>2345</v>
      </c>
      <c r="D314" s="199">
        <v>22</v>
      </c>
      <c r="E314" s="199">
        <v>9</v>
      </c>
      <c r="F314" s="199" t="s">
        <v>11851</v>
      </c>
      <c r="G314" s="199">
        <v>22</v>
      </c>
      <c r="H314" s="199" t="s">
        <v>11852</v>
      </c>
      <c r="I314" s="199">
        <v>0</v>
      </c>
      <c r="J314" s="199" t="s">
        <v>10243</v>
      </c>
      <c r="K314" s="199">
        <v>0</v>
      </c>
      <c r="L314" s="199">
        <v>0</v>
      </c>
      <c r="M314" s="199" t="s">
        <v>10243</v>
      </c>
      <c r="N314" s="199">
        <v>0</v>
      </c>
      <c r="O314" s="199">
        <v>0</v>
      </c>
      <c r="P314" s="199">
        <v>0</v>
      </c>
      <c r="Q314" s="199"/>
      <c r="R314" s="199"/>
      <c r="S314" s="199"/>
      <c r="T314" s="199"/>
      <c r="U314" s="199"/>
      <c r="V314" s="199"/>
      <c r="W314" s="199"/>
      <c r="X314" s="199"/>
      <c r="Y314" s="199"/>
      <c r="Z314" s="199"/>
      <c r="AA314" s="199"/>
      <c r="AB314" s="199"/>
      <c r="AC314" s="199"/>
      <c r="AD314" s="199" t="s">
        <v>10243</v>
      </c>
      <c r="AE314" s="199" t="s">
        <v>10243</v>
      </c>
      <c r="AF314" s="199" t="s">
        <v>10243</v>
      </c>
      <c r="AG314" s="203" t="s">
        <v>10251</v>
      </c>
      <c r="AH314" s="203" t="s">
        <v>10253</v>
      </c>
      <c r="AI314" s="199" t="s">
        <v>10246</v>
      </c>
      <c r="AJ314" s="199" t="s">
        <v>10246</v>
      </c>
      <c r="AK314" s="203" t="s">
        <v>11632</v>
      </c>
      <c r="AL314" s="203" t="s">
        <v>10376</v>
      </c>
      <c r="AM314" s="203" t="s">
        <v>11095</v>
      </c>
      <c r="AN314" s="203" t="s">
        <v>10261</v>
      </c>
      <c r="AO314" s="203" t="s">
        <v>11056</v>
      </c>
      <c r="AP314" s="199" t="s">
        <v>10246</v>
      </c>
      <c r="AQ314" s="199" t="s">
        <v>10246</v>
      </c>
      <c r="AR314" s="203" t="s">
        <v>11056</v>
      </c>
      <c r="AS314" s="203" t="s">
        <v>10350</v>
      </c>
      <c r="AT314" s="203" t="s">
        <v>10326</v>
      </c>
      <c r="AU314" s="203" t="s">
        <v>10353</v>
      </c>
      <c r="AV314" s="203" t="s">
        <v>10251</v>
      </c>
      <c r="AW314" s="199" t="s">
        <v>10246</v>
      </c>
      <c r="AX314" s="199" t="s">
        <v>10246</v>
      </c>
      <c r="AY314" s="203" t="s">
        <v>10257</v>
      </c>
      <c r="AZ314" s="203" t="s">
        <v>11338</v>
      </c>
      <c r="BA314" s="203" t="s">
        <v>10325</v>
      </c>
      <c r="BB314" s="203" t="s">
        <v>10812</v>
      </c>
      <c r="BC314" s="203" t="s">
        <v>10257</v>
      </c>
      <c r="BD314" s="199" t="s">
        <v>10246</v>
      </c>
      <c r="BE314" s="199" t="s">
        <v>10246</v>
      </c>
      <c r="BF314" s="203" t="s">
        <v>10257</v>
      </c>
      <c r="BG314" s="203" t="s">
        <v>10325</v>
      </c>
      <c r="BH314" s="203" t="s">
        <v>10325</v>
      </c>
      <c r="BI314" s="203" t="s">
        <v>10257</v>
      </c>
      <c r="BJ314" s="203" t="s">
        <v>11042</v>
      </c>
      <c r="BK314" s="199" t="s">
        <v>10246</v>
      </c>
    </row>
    <row r="315" s="192" customFormat="1" customHeight="1" spans="1:63">
      <c r="A315" s="199" t="s">
        <v>4970</v>
      </c>
      <c r="B315" s="199" t="s">
        <v>4954</v>
      </c>
      <c r="C315" s="199" t="s">
        <v>4971</v>
      </c>
      <c r="D315" s="199">
        <v>22</v>
      </c>
      <c r="E315" s="199">
        <v>9</v>
      </c>
      <c r="F315" s="199" t="s">
        <v>11853</v>
      </c>
      <c r="G315" s="199">
        <v>0</v>
      </c>
      <c r="H315" s="199" t="s">
        <v>10243</v>
      </c>
      <c r="I315" s="199">
        <v>0</v>
      </c>
      <c r="J315" s="199" t="s">
        <v>10243</v>
      </c>
      <c r="K315" s="199">
        <v>0</v>
      </c>
      <c r="L315" s="199">
        <v>0</v>
      </c>
      <c r="M315" s="199" t="s">
        <v>10243</v>
      </c>
      <c r="N315" s="199">
        <v>0</v>
      </c>
      <c r="O315" s="199">
        <v>0</v>
      </c>
      <c r="P315" s="199">
        <v>0</v>
      </c>
      <c r="Q315" s="199"/>
      <c r="R315" s="199"/>
      <c r="S315" s="199"/>
      <c r="T315" s="199"/>
      <c r="U315" s="199"/>
      <c r="V315" s="199"/>
      <c r="W315" s="199"/>
      <c r="X315" s="199"/>
      <c r="Y315" s="199"/>
      <c r="Z315" s="199">
        <v>8</v>
      </c>
      <c r="AA315" s="199"/>
      <c r="AB315" s="199"/>
      <c r="AC315" s="199"/>
      <c r="AD315" s="199" t="s">
        <v>10243</v>
      </c>
      <c r="AE315" s="199" t="s">
        <v>10243</v>
      </c>
      <c r="AF315" s="199" t="s">
        <v>10243</v>
      </c>
      <c r="AG315" s="199" t="s">
        <v>10266</v>
      </c>
      <c r="AH315" s="199" t="s">
        <v>10266</v>
      </c>
      <c r="AI315" s="199" t="s">
        <v>10246</v>
      </c>
      <c r="AJ315" s="199" t="s">
        <v>10246</v>
      </c>
      <c r="AK315" s="199" t="s">
        <v>10266</v>
      </c>
      <c r="AL315" s="199" t="s">
        <v>10266</v>
      </c>
      <c r="AM315" s="199" t="s">
        <v>10266</v>
      </c>
      <c r="AN315" s="199" t="s">
        <v>10266</v>
      </c>
      <c r="AO315" s="202" t="s">
        <v>11854</v>
      </c>
      <c r="AP315" s="199" t="s">
        <v>10246</v>
      </c>
      <c r="AQ315" s="199" t="s">
        <v>10246</v>
      </c>
      <c r="AR315" s="199" t="s">
        <v>10266</v>
      </c>
      <c r="AS315" s="199" t="s">
        <v>10266</v>
      </c>
      <c r="AT315" s="199" t="s">
        <v>10266</v>
      </c>
      <c r="AU315" s="199" t="s">
        <v>10266</v>
      </c>
      <c r="AV315" s="199" t="s">
        <v>10266</v>
      </c>
      <c r="AW315" s="199" t="s">
        <v>10246</v>
      </c>
      <c r="AX315" s="199" t="s">
        <v>10246</v>
      </c>
      <c r="AY315" s="199" t="s">
        <v>10266</v>
      </c>
      <c r="AZ315" s="199" t="s">
        <v>10266</v>
      </c>
      <c r="BA315" s="199" t="s">
        <v>10266</v>
      </c>
      <c r="BB315" s="199" t="s">
        <v>10266</v>
      </c>
      <c r="BC315" s="199" t="s">
        <v>10266</v>
      </c>
      <c r="BD315" s="199" t="s">
        <v>10246</v>
      </c>
      <c r="BE315" s="199" t="s">
        <v>10246</v>
      </c>
      <c r="BF315" s="199" t="s">
        <v>10266</v>
      </c>
      <c r="BG315" s="199" t="s">
        <v>10266</v>
      </c>
      <c r="BH315" s="199" t="s">
        <v>10266</v>
      </c>
      <c r="BI315" s="199" t="s">
        <v>10266</v>
      </c>
      <c r="BJ315" s="202" t="s">
        <v>11855</v>
      </c>
      <c r="BK315" s="199" t="s">
        <v>10246</v>
      </c>
    </row>
    <row r="316" s="192" customFormat="1" customHeight="1" spans="1:63">
      <c r="A316" s="199" t="s">
        <v>4953</v>
      </c>
      <c r="B316" s="199" t="s">
        <v>4954</v>
      </c>
      <c r="C316" s="199" t="s">
        <v>4955</v>
      </c>
      <c r="D316" s="199">
        <v>22</v>
      </c>
      <c r="E316" s="199">
        <v>9</v>
      </c>
      <c r="F316" s="199" t="s">
        <v>11856</v>
      </c>
      <c r="G316" s="199">
        <v>0</v>
      </c>
      <c r="H316" s="199" t="s">
        <v>10243</v>
      </c>
      <c r="I316" s="199">
        <v>0</v>
      </c>
      <c r="J316" s="199" t="s">
        <v>10243</v>
      </c>
      <c r="K316" s="199">
        <v>0</v>
      </c>
      <c r="L316" s="199">
        <v>0</v>
      </c>
      <c r="M316" s="199" t="s">
        <v>10243</v>
      </c>
      <c r="N316" s="199">
        <v>1</v>
      </c>
      <c r="O316" s="199">
        <v>0</v>
      </c>
      <c r="P316" s="199">
        <v>0</v>
      </c>
      <c r="Q316" s="199"/>
      <c r="R316" s="199"/>
      <c r="S316" s="199">
        <v>0</v>
      </c>
      <c r="T316" s="199"/>
      <c r="U316" s="199"/>
      <c r="V316" s="199"/>
      <c r="W316" s="199"/>
      <c r="X316" s="199"/>
      <c r="Y316" s="199"/>
      <c r="Z316" s="199"/>
      <c r="AA316" s="199"/>
      <c r="AB316" s="199"/>
      <c r="AC316" s="199"/>
      <c r="AD316" s="199" t="s">
        <v>10243</v>
      </c>
      <c r="AE316" s="199" t="s">
        <v>10243</v>
      </c>
      <c r="AF316" s="199" t="s">
        <v>10243</v>
      </c>
      <c r="AG316" s="199" t="s">
        <v>10266</v>
      </c>
      <c r="AH316" s="199" t="s">
        <v>10266</v>
      </c>
      <c r="AI316" s="199" t="s">
        <v>10246</v>
      </c>
      <c r="AJ316" s="199" t="s">
        <v>10246</v>
      </c>
      <c r="AK316" s="199" t="s">
        <v>10266</v>
      </c>
      <c r="AL316" s="199" t="s">
        <v>10266</v>
      </c>
      <c r="AM316" s="199" t="s">
        <v>10266</v>
      </c>
      <c r="AN316" s="199" t="s">
        <v>10266</v>
      </c>
      <c r="AO316" s="199" t="s">
        <v>10266</v>
      </c>
      <c r="AP316" s="199" t="s">
        <v>10246</v>
      </c>
      <c r="AQ316" s="199" t="s">
        <v>10246</v>
      </c>
      <c r="AR316" s="199" t="s">
        <v>10266</v>
      </c>
      <c r="AS316" s="199" t="s">
        <v>10266</v>
      </c>
      <c r="AT316" s="199" t="s">
        <v>10266</v>
      </c>
      <c r="AU316" s="199" t="s">
        <v>10266</v>
      </c>
      <c r="AV316" s="199" t="s">
        <v>10266</v>
      </c>
      <c r="AW316" s="199" t="s">
        <v>10246</v>
      </c>
      <c r="AX316" s="199" t="s">
        <v>10246</v>
      </c>
      <c r="AY316" s="199" t="s">
        <v>10266</v>
      </c>
      <c r="AZ316" s="199" t="s">
        <v>10266</v>
      </c>
      <c r="BA316" s="199" t="s">
        <v>10266</v>
      </c>
      <c r="BB316" s="199" t="s">
        <v>10266</v>
      </c>
      <c r="BC316" s="199" t="s">
        <v>10266</v>
      </c>
      <c r="BD316" s="199" t="s">
        <v>10246</v>
      </c>
      <c r="BE316" s="199" t="s">
        <v>10246</v>
      </c>
      <c r="BF316" s="199" t="s">
        <v>10266</v>
      </c>
      <c r="BG316" s="199" t="s">
        <v>10266</v>
      </c>
      <c r="BH316" s="199" t="s">
        <v>10266</v>
      </c>
      <c r="BI316" s="199" t="s">
        <v>10266</v>
      </c>
      <c r="BJ316" s="202" t="s">
        <v>11857</v>
      </c>
      <c r="BK316" s="199" t="s">
        <v>10246</v>
      </c>
    </row>
    <row r="317" s="192" customFormat="1" customHeight="1" spans="1:63">
      <c r="A317" s="199" t="s">
        <v>5059</v>
      </c>
      <c r="B317" s="199" t="s">
        <v>4954</v>
      </c>
      <c r="C317" s="199" t="s">
        <v>5060</v>
      </c>
      <c r="D317" s="199">
        <v>23</v>
      </c>
      <c r="E317" s="199">
        <v>9</v>
      </c>
      <c r="F317" s="199" t="s">
        <v>11858</v>
      </c>
      <c r="G317" s="199">
        <v>7</v>
      </c>
      <c r="H317" s="199" t="s">
        <v>11149</v>
      </c>
      <c r="I317" s="199">
        <v>0</v>
      </c>
      <c r="J317" s="199" t="s">
        <v>10243</v>
      </c>
      <c r="K317" s="199">
        <v>0</v>
      </c>
      <c r="L317" s="199">
        <v>0</v>
      </c>
      <c r="M317" s="199" t="s">
        <v>10243</v>
      </c>
      <c r="N317" s="199">
        <v>0</v>
      </c>
      <c r="O317" s="199">
        <v>0</v>
      </c>
      <c r="P317" s="199">
        <v>0</v>
      </c>
      <c r="Q317" s="199"/>
      <c r="R317" s="199"/>
      <c r="S317" s="199">
        <v>8</v>
      </c>
      <c r="T317" s="199"/>
      <c r="U317" s="199"/>
      <c r="V317" s="199"/>
      <c r="W317" s="199"/>
      <c r="X317" s="199"/>
      <c r="Y317" s="199"/>
      <c r="Z317" s="199"/>
      <c r="AA317" s="199"/>
      <c r="AB317" s="199"/>
      <c r="AC317" s="199"/>
      <c r="AD317" s="199" t="s">
        <v>10243</v>
      </c>
      <c r="AE317" s="199" t="s">
        <v>10243</v>
      </c>
      <c r="AF317" s="199" t="s">
        <v>10243</v>
      </c>
      <c r="AG317" s="203" t="s">
        <v>10251</v>
      </c>
      <c r="AH317" s="199" t="s">
        <v>10266</v>
      </c>
      <c r="AI317" s="199" t="s">
        <v>10246</v>
      </c>
      <c r="AJ317" s="199" t="s">
        <v>10433</v>
      </c>
      <c r="AK317" s="199" t="s">
        <v>10266</v>
      </c>
      <c r="AL317" s="203" t="s">
        <v>10376</v>
      </c>
      <c r="AM317" s="199" t="s">
        <v>10266</v>
      </c>
      <c r="AN317" s="203" t="s">
        <v>10282</v>
      </c>
      <c r="AO317" s="203" t="s">
        <v>10374</v>
      </c>
      <c r="AP317" s="199" t="s">
        <v>10246</v>
      </c>
      <c r="AQ317" s="199" t="s">
        <v>10246</v>
      </c>
      <c r="AR317" s="199" t="s">
        <v>10266</v>
      </c>
      <c r="AS317" s="199" t="s">
        <v>10266</v>
      </c>
      <c r="AT317" s="202" t="s">
        <v>11859</v>
      </c>
      <c r="AU317" s="203" t="s">
        <v>10253</v>
      </c>
      <c r="AV317" s="199" t="s">
        <v>10266</v>
      </c>
      <c r="AW317" s="199" t="s">
        <v>10246</v>
      </c>
      <c r="AX317" s="199" t="s">
        <v>10246</v>
      </c>
      <c r="AY317" s="203" t="s">
        <v>10282</v>
      </c>
      <c r="AZ317" s="199" t="s">
        <v>10266</v>
      </c>
      <c r="BA317" s="199" t="s">
        <v>10266</v>
      </c>
      <c r="BB317" s="199" t="s">
        <v>10266</v>
      </c>
      <c r="BC317" s="199" t="s">
        <v>10266</v>
      </c>
      <c r="BD317" s="199" t="s">
        <v>10246</v>
      </c>
      <c r="BE317" s="199" t="s">
        <v>10246</v>
      </c>
      <c r="BF317" s="199" t="s">
        <v>10266</v>
      </c>
      <c r="BG317" s="199" t="s">
        <v>10266</v>
      </c>
      <c r="BH317" s="199" t="s">
        <v>10266</v>
      </c>
      <c r="BI317" s="199" t="s">
        <v>10266</v>
      </c>
      <c r="BJ317" s="203" t="s">
        <v>11133</v>
      </c>
      <c r="BK317" s="199" t="s">
        <v>10246</v>
      </c>
    </row>
    <row r="318" s="192" customFormat="1" customHeight="1" spans="1:63">
      <c r="A318" s="199" t="s">
        <v>5189</v>
      </c>
      <c r="B318" s="199" t="s">
        <v>5172</v>
      </c>
      <c r="C318" s="199" t="s">
        <v>378</v>
      </c>
      <c r="D318" s="199">
        <v>22</v>
      </c>
      <c r="E318" s="199">
        <v>9</v>
      </c>
      <c r="F318" s="199" t="s">
        <v>11291</v>
      </c>
      <c r="G318" s="199">
        <v>3</v>
      </c>
      <c r="H318" s="199" t="s">
        <v>11860</v>
      </c>
      <c r="I318" s="199">
        <v>0</v>
      </c>
      <c r="J318" s="199" t="s">
        <v>10243</v>
      </c>
      <c r="K318" s="199">
        <v>0</v>
      </c>
      <c r="L318" s="199">
        <v>0</v>
      </c>
      <c r="M318" s="199" t="s">
        <v>10243</v>
      </c>
      <c r="N318" s="199">
        <v>1</v>
      </c>
      <c r="O318" s="199">
        <v>0</v>
      </c>
      <c r="P318" s="199">
        <v>0</v>
      </c>
      <c r="Q318" s="199"/>
      <c r="R318" s="199"/>
      <c r="S318" s="199">
        <v>0</v>
      </c>
      <c r="T318" s="199"/>
      <c r="U318" s="199"/>
      <c r="V318" s="199"/>
      <c r="W318" s="199"/>
      <c r="X318" s="199"/>
      <c r="Y318" s="199"/>
      <c r="Z318" s="199"/>
      <c r="AA318" s="199"/>
      <c r="AB318" s="199"/>
      <c r="AC318" s="199"/>
      <c r="AD318" s="199" t="s">
        <v>10243</v>
      </c>
      <c r="AE318" s="199" t="s">
        <v>10243</v>
      </c>
      <c r="AF318" s="199" t="s">
        <v>10243</v>
      </c>
      <c r="AG318" s="199" t="s">
        <v>10266</v>
      </c>
      <c r="AH318" s="203" t="s">
        <v>10328</v>
      </c>
      <c r="AI318" s="199" t="s">
        <v>10246</v>
      </c>
      <c r="AJ318" s="199" t="s">
        <v>10246</v>
      </c>
      <c r="AK318" s="199" t="s">
        <v>10266</v>
      </c>
      <c r="AL318" s="203" t="s">
        <v>10282</v>
      </c>
      <c r="AM318" s="199" t="s">
        <v>10266</v>
      </c>
      <c r="AN318" s="199" t="s">
        <v>10266</v>
      </c>
      <c r="AO318" s="199" t="s">
        <v>10266</v>
      </c>
      <c r="AP318" s="199" t="s">
        <v>10246</v>
      </c>
      <c r="AQ318" s="199" t="s">
        <v>10246</v>
      </c>
      <c r="AR318" s="199" t="s">
        <v>10266</v>
      </c>
      <c r="AS318" s="199" t="s">
        <v>10266</v>
      </c>
      <c r="AT318" s="199" t="s">
        <v>10266</v>
      </c>
      <c r="AU318" s="202" t="s">
        <v>11302</v>
      </c>
      <c r="AV318" s="202" t="s">
        <v>11861</v>
      </c>
      <c r="AW318" s="199" t="s">
        <v>10246</v>
      </c>
      <c r="AX318" s="199" t="s">
        <v>10246</v>
      </c>
      <c r="AY318" s="199" t="s">
        <v>10266</v>
      </c>
      <c r="AZ318" s="199" t="s">
        <v>10266</v>
      </c>
      <c r="BA318" s="199" t="s">
        <v>10266</v>
      </c>
      <c r="BB318" s="199" t="s">
        <v>10266</v>
      </c>
      <c r="BC318" s="204" t="s">
        <v>10255</v>
      </c>
      <c r="BD318" s="199" t="s">
        <v>10246</v>
      </c>
      <c r="BE318" s="199" t="s">
        <v>10246</v>
      </c>
      <c r="BF318" s="199" t="s">
        <v>10266</v>
      </c>
      <c r="BG318" s="199" t="s">
        <v>10266</v>
      </c>
      <c r="BH318" s="203" t="s">
        <v>10251</v>
      </c>
      <c r="BI318" s="199" t="s">
        <v>10266</v>
      </c>
      <c r="BJ318" s="199" t="s">
        <v>10266</v>
      </c>
      <c r="BK318" s="199" t="s">
        <v>10246</v>
      </c>
    </row>
    <row r="319" s="192" customFormat="1" customHeight="1" spans="1:63">
      <c r="A319" s="199" t="s">
        <v>5192</v>
      </c>
      <c r="B319" s="199" t="s">
        <v>5172</v>
      </c>
      <c r="C319" s="199" t="s">
        <v>2132</v>
      </c>
      <c r="D319" s="199">
        <v>12</v>
      </c>
      <c r="E319" s="199">
        <v>5</v>
      </c>
      <c r="F319" s="199" t="s">
        <v>11862</v>
      </c>
      <c r="G319" s="199">
        <v>1</v>
      </c>
      <c r="H319" s="199" t="s">
        <v>11863</v>
      </c>
      <c r="I319" s="199">
        <v>0</v>
      </c>
      <c r="J319" s="199" t="s">
        <v>10243</v>
      </c>
      <c r="K319" s="199">
        <v>0</v>
      </c>
      <c r="L319" s="199">
        <v>0</v>
      </c>
      <c r="M319" s="199" t="s">
        <v>10243</v>
      </c>
      <c r="N319" s="199">
        <v>0</v>
      </c>
      <c r="O319" s="199">
        <v>0</v>
      </c>
      <c r="P319" s="199">
        <v>0</v>
      </c>
      <c r="Q319" s="199"/>
      <c r="R319" s="199"/>
      <c r="S319" s="199"/>
      <c r="T319" s="199"/>
      <c r="U319" s="199"/>
      <c r="V319" s="199"/>
      <c r="W319" s="199"/>
      <c r="X319" s="199"/>
      <c r="Y319" s="199"/>
      <c r="Z319" s="199"/>
      <c r="AA319" s="199"/>
      <c r="AB319" s="199"/>
      <c r="AC319" s="199"/>
      <c r="AD319" s="199" t="s">
        <v>10243</v>
      </c>
      <c r="AE319" s="199" t="s">
        <v>10243</v>
      </c>
      <c r="AF319" s="199" t="s">
        <v>10243</v>
      </c>
      <c r="AG319" s="199"/>
      <c r="AH319" s="199"/>
      <c r="AI319" s="199"/>
      <c r="AJ319" s="199"/>
      <c r="AK319" s="199"/>
      <c r="AL319" s="199"/>
      <c r="AM319" s="199"/>
      <c r="AN319" s="199"/>
      <c r="AO319" s="199"/>
      <c r="AP319" s="199"/>
      <c r="AQ319" s="199"/>
      <c r="AR319" s="199"/>
      <c r="AS319" s="199"/>
      <c r="AT319" s="199"/>
      <c r="AU319" s="203" t="s">
        <v>11864</v>
      </c>
      <c r="AV319" s="199" t="s">
        <v>10266</v>
      </c>
      <c r="AW319" s="199" t="s">
        <v>10246</v>
      </c>
      <c r="AX319" s="199" t="s">
        <v>10246</v>
      </c>
      <c r="AY319" s="199" t="s">
        <v>10266</v>
      </c>
      <c r="AZ319" s="199" t="s">
        <v>10266</v>
      </c>
      <c r="BA319" s="199" t="s">
        <v>10266</v>
      </c>
      <c r="BB319" s="199" t="s">
        <v>10266</v>
      </c>
      <c r="BC319" s="199" t="s">
        <v>10266</v>
      </c>
      <c r="BD319" s="199" t="s">
        <v>10246</v>
      </c>
      <c r="BE319" s="199" t="s">
        <v>10246</v>
      </c>
      <c r="BF319" s="199" t="s">
        <v>10266</v>
      </c>
      <c r="BG319" s="199" t="s">
        <v>10266</v>
      </c>
      <c r="BH319" s="199" t="s">
        <v>10266</v>
      </c>
      <c r="BI319" s="199" t="s">
        <v>10266</v>
      </c>
      <c r="BJ319" s="199" t="s">
        <v>10266</v>
      </c>
      <c r="BK319" s="199" t="s">
        <v>10246</v>
      </c>
    </row>
    <row r="320" s="192" customFormat="1" customHeight="1" spans="1:63">
      <c r="A320" s="199" t="s">
        <v>5183</v>
      </c>
      <c r="B320" s="199" t="s">
        <v>5172</v>
      </c>
      <c r="C320" s="199" t="s">
        <v>378</v>
      </c>
      <c r="D320" s="199">
        <v>21</v>
      </c>
      <c r="E320" s="199">
        <v>9</v>
      </c>
      <c r="F320" s="199" t="s">
        <v>11865</v>
      </c>
      <c r="G320" s="199">
        <v>0</v>
      </c>
      <c r="H320" s="199" t="s">
        <v>10243</v>
      </c>
      <c r="I320" s="199">
        <v>0</v>
      </c>
      <c r="J320" s="199" t="s">
        <v>10243</v>
      </c>
      <c r="K320" s="199">
        <v>0</v>
      </c>
      <c r="L320" s="199">
        <v>0</v>
      </c>
      <c r="M320" s="199" t="s">
        <v>10243</v>
      </c>
      <c r="N320" s="199">
        <v>1</v>
      </c>
      <c r="O320" s="199">
        <v>0</v>
      </c>
      <c r="P320" s="199">
        <v>0</v>
      </c>
      <c r="Q320" s="199"/>
      <c r="R320" s="199"/>
      <c r="S320" s="199">
        <v>10.9</v>
      </c>
      <c r="T320" s="199"/>
      <c r="U320" s="199"/>
      <c r="V320" s="199"/>
      <c r="W320" s="199"/>
      <c r="X320" s="199">
        <v>8</v>
      </c>
      <c r="Y320" s="199"/>
      <c r="Z320" s="199">
        <v>4</v>
      </c>
      <c r="AA320" s="199"/>
      <c r="AB320" s="199"/>
      <c r="AC320" s="199"/>
      <c r="AD320" s="199" t="s">
        <v>10243</v>
      </c>
      <c r="AE320" s="199" t="s">
        <v>10243</v>
      </c>
      <c r="AF320" s="199" t="s">
        <v>10243</v>
      </c>
      <c r="AG320" s="199" t="s">
        <v>10266</v>
      </c>
      <c r="AH320" s="199" t="s">
        <v>10266</v>
      </c>
      <c r="AI320" s="199" t="s">
        <v>10246</v>
      </c>
      <c r="AJ320" s="199" t="s">
        <v>10246</v>
      </c>
      <c r="AK320" s="199" t="s">
        <v>10266</v>
      </c>
      <c r="AL320" s="199" t="s">
        <v>10266</v>
      </c>
      <c r="AM320" s="199" t="s">
        <v>10266</v>
      </c>
      <c r="AN320" s="199" t="s">
        <v>10266</v>
      </c>
      <c r="AO320" s="199" t="s">
        <v>10266</v>
      </c>
      <c r="AP320" s="199" t="s">
        <v>10246</v>
      </c>
      <c r="AQ320" s="199" t="s">
        <v>10246</v>
      </c>
      <c r="AR320" s="199" t="s">
        <v>10266</v>
      </c>
      <c r="AS320" s="199" t="s">
        <v>10266</v>
      </c>
      <c r="AT320" s="199" t="s">
        <v>10266</v>
      </c>
      <c r="AU320" s="199" t="s">
        <v>10266</v>
      </c>
      <c r="AV320" s="199" t="s">
        <v>10266</v>
      </c>
      <c r="AW320" s="199" t="s">
        <v>10246</v>
      </c>
      <c r="AX320" s="199" t="s">
        <v>10246</v>
      </c>
      <c r="AY320" s="202" t="s">
        <v>11866</v>
      </c>
      <c r="AZ320" s="199" t="s">
        <v>10266</v>
      </c>
      <c r="BA320" s="199" t="s">
        <v>10266</v>
      </c>
      <c r="BB320" s="199" t="s">
        <v>10266</v>
      </c>
      <c r="BC320" s="199" t="s">
        <v>10266</v>
      </c>
      <c r="BD320" s="199" t="s">
        <v>10246</v>
      </c>
      <c r="BE320" s="199" t="s">
        <v>10246</v>
      </c>
      <c r="BF320" s="202" t="s">
        <v>11867</v>
      </c>
      <c r="BG320" s="202" t="s">
        <v>11490</v>
      </c>
      <c r="BH320" s="199" t="s">
        <v>10266</v>
      </c>
      <c r="BI320" s="199" t="s">
        <v>10266</v>
      </c>
      <c r="BJ320" s="199" t="s">
        <v>10266</v>
      </c>
      <c r="BK320" s="199" t="s">
        <v>10246</v>
      </c>
    </row>
    <row r="321" s="192" customFormat="1" customHeight="1" spans="1:63">
      <c r="A321" s="199" t="s">
        <v>5171</v>
      </c>
      <c r="B321" s="199" t="s">
        <v>5172</v>
      </c>
      <c r="C321" s="199" t="s">
        <v>378</v>
      </c>
      <c r="D321" s="199">
        <v>23</v>
      </c>
      <c r="E321" s="199">
        <v>9</v>
      </c>
      <c r="F321" s="199" t="s">
        <v>11868</v>
      </c>
      <c r="G321" s="199">
        <v>6</v>
      </c>
      <c r="H321" s="199" t="s">
        <v>10900</v>
      </c>
      <c r="I321" s="199">
        <v>0</v>
      </c>
      <c r="J321" s="199" t="s">
        <v>10243</v>
      </c>
      <c r="K321" s="199">
        <v>0</v>
      </c>
      <c r="L321" s="199">
        <v>0</v>
      </c>
      <c r="M321" s="199" t="s">
        <v>10243</v>
      </c>
      <c r="N321" s="199">
        <v>2</v>
      </c>
      <c r="O321" s="199">
        <v>0</v>
      </c>
      <c r="P321" s="199">
        <v>0</v>
      </c>
      <c r="Q321" s="199"/>
      <c r="R321" s="199"/>
      <c r="S321" s="199">
        <v>0</v>
      </c>
      <c r="T321" s="199"/>
      <c r="U321" s="199"/>
      <c r="V321" s="199"/>
      <c r="W321" s="199"/>
      <c r="X321" s="199"/>
      <c r="Y321" s="199"/>
      <c r="Z321" s="199">
        <v>7</v>
      </c>
      <c r="AA321" s="199"/>
      <c r="AB321" s="199"/>
      <c r="AC321" s="199"/>
      <c r="AD321" s="199" t="s">
        <v>10243</v>
      </c>
      <c r="AE321" s="199" t="s">
        <v>10243</v>
      </c>
      <c r="AF321" s="199" t="s">
        <v>10243</v>
      </c>
      <c r="AG321" s="199" t="s">
        <v>10266</v>
      </c>
      <c r="AH321" s="199" t="s">
        <v>10266</v>
      </c>
      <c r="AI321" s="199" t="s">
        <v>10246</v>
      </c>
      <c r="AJ321" s="199" t="s">
        <v>10246</v>
      </c>
      <c r="AK321" s="199" t="s">
        <v>10266</v>
      </c>
      <c r="AL321" s="199" t="s">
        <v>10266</v>
      </c>
      <c r="AM321" s="199" t="s">
        <v>10266</v>
      </c>
      <c r="AN321" s="202" t="s">
        <v>11869</v>
      </c>
      <c r="AO321" s="199" t="s">
        <v>10266</v>
      </c>
      <c r="AP321" s="199" t="s">
        <v>10246</v>
      </c>
      <c r="AQ321" s="199" t="s">
        <v>10246</v>
      </c>
      <c r="AR321" s="202" t="s">
        <v>11870</v>
      </c>
      <c r="AS321" s="199" t="s">
        <v>10266</v>
      </c>
      <c r="AT321" s="202" t="s">
        <v>11871</v>
      </c>
      <c r="AU321" s="203" t="s">
        <v>11042</v>
      </c>
      <c r="AV321" s="199" t="s">
        <v>10266</v>
      </c>
      <c r="AW321" s="199" t="s">
        <v>10433</v>
      </c>
      <c r="AX321" s="199" t="s">
        <v>10246</v>
      </c>
      <c r="AY321" s="203" t="s">
        <v>10374</v>
      </c>
      <c r="AZ321" s="199" t="s">
        <v>10266</v>
      </c>
      <c r="BA321" s="202" t="s">
        <v>11872</v>
      </c>
      <c r="BB321" s="199" t="s">
        <v>10266</v>
      </c>
      <c r="BC321" s="203" t="s">
        <v>10376</v>
      </c>
      <c r="BD321" s="199" t="s">
        <v>10246</v>
      </c>
      <c r="BE321" s="199" t="s">
        <v>10246</v>
      </c>
      <c r="BF321" s="203" t="s">
        <v>10325</v>
      </c>
      <c r="BG321" s="199" t="s">
        <v>10266</v>
      </c>
      <c r="BH321" s="199" t="s">
        <v>10266</v>
      </c>
      <c r="BI321" s="199" t="s">
        <v>10266</v>
      </c>
      <c r="BJ321" s="202" t="s">
        <v>11873</v>
      </c>
      <c r="BK321" s="199" t="s">
        <v>10246</v>
      </c>
    </row>
    <row r="322" s="192" customFormat="1" customHeight="1" spans="1:63">
      <c r="A322" s="199" t="s">
        <v>5202</v>
      </c>
      <c r="B322" s="199" t="s">
        <v>5203</v>
      </c>
      <c r="C322" s="199" t="s">
        <v>5204</v>
      </c>
      <c r="D322" s="199">
        <v>22</v>
      </c>
      <c r="E322" s="199">
        <v>9</v>
      </c>
      <c r="F322" s="199" t="s">
        <v>11874</v>
      </c>
      <c r="G322" s="199">
        <v>0</v>
      </c>
      <c r="H322" s="199" t="s">
        <v>10243</v>
      </c>
      <c r="I322" s="199">
        <v>0</v>
      </c>
      <c r="J322" s="199" t="s">
        <v>10243</v>
      </c>
      <c r="K322" s="199">
        <v>0</v>
      </c>
      <c r="L322" s="199">
        <v>0</v>
      </c>
      <c r="M322" s="199" t="s">
        <v>10243</v>
      </c>
      <c r="N322" s="199">
        <v>0</v>
      </c>
      <c r="O322" s="199">
        <v>0</v>
      </c>
      <c r="P322" s="199">
        <v>0</v>
      </c>
      <c r="Q322" s="199"/>
      <c r="R322" s="199"/>
      <c r="S322" s="199"/>
      <c r="T322" s="199"/>
      <c r="U322" s="199"/>
      <c r="V322" s="199"/>
      <c r="W322" s="199"/>
      <c r="X322" s="199"/>
      <c r="Y322" s="199"/>
      <c r="Z322" s="199"/>
      <c r="AA322" s="199"/>
      <c r="AB322" s="199"/>
      <c r="AC322" s="199"/>
      <c r="AD322" s="199" t="s">
        <v>10243</v>
      </c>
      <c r="AE322" s="199" t="s">
        <v>10243</v>
      </c>
      <c r="AF322" s="199" t="s">
        <v>10243</v>
      </c>
      <c r="AG322" s="199" t="s">
        <v>10266</v>
      </c>
      <c r="AH322" s="199" t="s">
        <v>10266</v>
      </c>
      <c r="AI322" s="199" t="s">
        <v>10246</v>
      </c>
      <c r="AJ322" s="199" t="s">
        <v>10246</v>
      </c>
      <c r="AK322" s="199" t="s">
        <v>10266</v>
      </c>
      <c r="AL322" s="199" t="s">
        <v>10266</v>
      </c>
      <c r="AM322" s="199" t="s">
        <v>10266</v>
      </c>
      <c r="AN322" s="199" t="s">
        <v>10266</v>
      </c>
      <c r="AO322" s="199" t="s">
        <v>10266</v>
      </c>
      <c r="AP322" s="199" t="s">
        <v>10246</v>
      </c>
      <c r="AQ322" s="199" t="s">
        <v>10246</v>
      </c>
      <c r="AR322" s="199" t="s">
        <v>10266</v>
      </c>
      <c r="AS322" s="199" t="s">
        <v>10266</v>
      </c>
      <c r="AT322" s="199" t="s">
        <v>10266</v>
      </c>
      <c r="AU322" s="199" t="s">
        <v>10266</v>
      </c>
      <c r="AV322" s="199" t="s">
        <v>10266</v>
      </c>
      <c r="AW322" s="199" t="s">
        <v>10246</v>
      </c>
      <c r="AX322" s="199" t="s">
        <v>10246</v>
      </c>
      <c r="AY322" s="199" t="s">
        <v>10266</v>
      </c>
      <c r="AZ322" s="199" t="s">
        <v>10266</v>
      </c>
      <c r="BA322" s="199" t="s">
        <v>10266</v>
      </c>
      <c r="BB322" s="199" t="s">
        <v>10266</v>
      </c>
      <c r="BC322" s="199" t="s">
        <v>10266</v>
      </c>
      <c r="BD322" s="199" t="s">
        <v>10246</v>
      </c>
      <c r="BE322" s="199" t="s">
        <v>10246</v>
      </c>
      <c r="BF322" s="199" t="s">
        <v>10266</v>
      </c>
      <c r="BG322" s="199" t="s">
        <v>10266</v>
      </c>
      <c r="BH322" s="199" t="s">
        <v>10266</v>
      </c>
      <c r="BI322" s="199" t="s">
        <v>10266</v>
      </c>
      <c r="BJ322" s="199" t="s">
        <v>10266</v>
      </c>
      <c r="BK322" s="199" t="s">
        <v>10246</v>
      </c>
    </row>
    <row r="323" s="192" customFormat="1" customHeight="1" spans="1:63">
      <c r="A323" s="199" t="s">
        <v>11875</v>
      </c>
      <c r="B323" s="199" t="s">
        <v>5489</v>
      </c>
      <c r="C323" s="199" t="s">
        <v>5490</v>
      </c>
      <c r="D323" s="199">
        <v>0</v>
      </c>
      <c r="E323" s="199">
        <v>0</v>
      </c>
      <c r="F323" s="199" t="s">
        <v>10243</v>
      </c>
      <c r="G323" s="199">
        <v>0</v>
      </c>
      <c r="H323" s="199" t="s">
        <v>10243</v>
      </c>
      <c r="I323" s="199">
        <v>0</v>
      </c>
      <c r="J323" s="199" t="s">
        <v>10243</v>
      </c>
      <c r="K323" s="199">
        <v>0</v>
      </c>
      <c r="L323" s="199">
        <v>0</v>
      </c>
      <c r="M323" s="199" t="s">
        <v>10243</v>
      </c>
      <c r="N323" s="199">
        <v>0</v>
      </c>
      <c r="O323" s="199">
        <v>0</v>
      </c>
      <c r="P323" s="199">
        <v>0</v>
      </c>
      <c r="Q323" s="199"/>
      <c r="R323" s="199"/>
      <c r="S323" s="199"/>
      <c r="T323" s="199"/>
      <c r="U323" s="199"/>
      <c r="V323" s="199"/>
      <c r="W323" s="199"/>
      <c r="X323" s="199"/>
      <c r="Y323" s="199"/>
      <c r="Z323" s="199"/>
      <c r="AA323" s="199"/>
      <c r="AB323" s="199"/>
      <c r="AC323" s="199"/>
      <c r="AD323" s="199" t="s">
        <v>10243</v>
      </c>
      <c r="AE323" s="199" t="s">
        <v>10243</v>
      </c>
      <c r="AF323" s="199" t="s">
        <v>10243</v>
      </c>
      <c r="AG323" s="199"/>
      <c r="AH323" s="199"/>
      <c r="AI323" s="199"/>
      <c r="AJ323" s="199"/>
      <c r="AK323" s="199"/>
      <c r="AL323" s="199"/>
      <c r="AM323" s="199"/>
      <c r="AN323" s="199"/>
      <c r="AO323" s="199"/>
      <c r="AP323" s="199"/>
      <c r="AQ323" s="199"/>
      <c r="AR323" s="199"/>
      <c r="AS323" s="199"/>
      <c r="AT323" s="199"/>
      <c r="AU323" s="199"/>
      <c r="AV323" s="199"/>
      <c r="AW323" s="199"/>
      <c r="AX323" s="199"/>
      <c r="AY323" s="199"/>
      <c r="AZ323" s="199"/>
      <c r="BA323" s="199"/>
      <c r="BB323" s="199"/>
      <c r="BC323" s="199"/>
      <c r="BD323" s="199"/>
      <c r="BE323" s="199"/>
      <c r="BF323" s="199"/>
      <c r="BG323" s="199"/>
      <c r="BH323" s="199"/>
      <c r="BI323" s="199"/>
      <c r="BJ323" s="199"/>
      <c r="BK323" s="199"/>
    </row>
    <row r="324" s="192" customFormat="1" customHeight="1" spans="1:63">
      <c r="A324" s="199" t="s">
        <v>5513</v>
      </c>
      <c r="B324" s="199" t="s">
        <v>5492</v>
      </c>
      <c r="C324" s="199" t="s">
        <v>5514</v>
      </c>
      <c r="D324" s="199">
        <v>21</v>
      </c>
      <c r="E324" s="199">
        <v>9</v>
      </c>
      <c r="F324" s="199" t="s">
        <v>11876</v>
      </c>
      <c r="G324" s="199">
        <v>0</v>
      </c>
      <c r="H324" s="199" t="s">
        <v>10243</v>
      </c>
      <c r="I324" s="199">
        <v>0</v>
      </c>
      <c r="J324" s="199" t="s">
        <v>10243</v>
      </c>
      <c r="K324" s="199">
        <v>0</v>
      </c>
      <c r="L324" s="199">
        <v>0</v>
      </c>
      <c r="M324" s="199" t="s">
        <v>10243</v>
      </c>
      <c r="N324" s="199">
        <v>1</v>
      </c>
      <c r="O324" s="199">
        <v>0</v>
      </c>
      <c r="P324" s="199">
        <v>0</v>
      </c>
      <c r="Q324" s="199"/>
      <c r="R324" s="199"/>
      <c r="S324" s="199"/>
      <c r="T324" s="199"/>
      <c r="U324" s="199"/>
      <c r="V324" s="199"/>
      <c r="W324" s="199"/>
      <c r="X324" s="199">
        <v>8</v>
      </c>
      <c r="Y324" s="199"/>
      <c r="Z324" s="199"/>
      <c r="AA324" s="199"/>
      <c r="AB324" s="199"/>
      <c r="AC324" s="199"/>
      <c r="AD324" s="199" t="s">
        <v>10243</v>
      </c>
      <c r="AE324" s="199" t="s">
        <v>10243</v>
      </c>
      <c r="AF324" s="199" t="s">
        <v>10243</v>
      </c>
      <c r="AG324" s="199" t="s">
        <v>10266</v>
      </c>
      <c r="AH324" s="199" t="s">
        <v>10266</v>
      </c>
      <c r="AI324" s="199" t="s">
        <v>10246</v>
      </c>
      <c r="AJ324" s="199" t="s">
        <v>10246</v>
      </c>
      <c r="AK324" s="199" t="s">
        <v>10266</v>
      </c>
      <c r="AL324" s="199" t="s">
        <v>10266</v>
      </c>
      <c r="AM324" s="199" t="s">
        <v>10266</v>
      </c>
      <c r="AN324" s="199" t="s">
        <v>10266</v>
      </c>
      <c r="AO324" s="199" t="s">
        <v>10266</v>
      </c>
      <c r="AP324" s="199" t="s">
        <v>10246</v>
      </c>
      <c r="AQ324" s="199" t="s">
        <v>10246</v>
      </c>
      <c r="AR324" s="199" t="s">
        <v>10266</v>
      </c>
      <c r="AS324" s="199" t="s">
        <v>10266</v>
      </c>
      <c r="AT324" s="199" t="s">
        <v>10266</v>
      </c>
      <c r="AU324" s="199" t="s">
        <v>10266</v>
      </c>
      <c r="AV324" s="199" t="s">
        <v>10266</v>
      </c>
      <c r="AW324" s="199" t="s">
        <v>10246</v>
      </c>
      <c r="AX324" s="199" t="s">
        <v>10246</v>
      </c>
      <c r="AY324" s="199" t="s">
        <v>10266</v>
      </c>
      <c r="AZ324" s="199" t="s">
        <v>10266</v>
      </c>
      <c r="BA324" s="199" t="s">
        <v>10266</v>
      </c>
      <c r="BB324" s="199" t="s">
        <v>10266</v>
      </c>
      <c r="BC324" s="199" t="s">
        <v>10266</v>
      </c>
      <c r="BD324" s="199" t="s">
        <v>10246</v>
      </c>
      <c r="BE324" s="199" t="s">
        <v>10246</v>
      </c>
      <c r="BF324" s="199" t="s">
        <v>10266</v>
      </c>
      <c r="BG324" s="199" t="s">
        <v>10266</v>
      </c>
      <c r="BH324" s="199" t="s">
        <v>10266</v>
      </c>
      <c r="BI324" s="199" t="s">
        <v>10266</v>
      </c>
      <c r="BJ324" s="202" t="s">
        <v>11122</v>
      </c>
      <c r="BK324" s="199" t="s">
        <v>10246</v>
      </c>
    </row>
    <row r="325" s="192" customFormat="1" customHeight="1" spans="1:63">
      <c r="A325" s="199" t="s">
        <v>5491</v>
      </c>
      <c r="B325" s="199" t="s">
        <v>5492</v>
      </c>
      <c r="C325" s="199" t="s">
        <v>5493</v>
      </c>
      <c r="D325" s="199">
        <v>22</v>
      </c>
      <c r="E325" s="199">
        <v>9</v>
      </c>
      <c r="F325" s="199" t="s">
        <v>11877</v>
      </c>
      <c r="G325" s="199">
        <v>0</v>
      </c>
      <c r="H325" s="199" t="s">
        <v>10243</v>
      </c>
      <c r="I325" s="199">
        <v>0</v>
      </c>
      <c r="J325" s="199" t="s">
        <v>10243</v>
      </c>
      <c r="K325" s="199">
        <v>0</v>
      </c>
      <c r="L325" s="199">
        <v>0</v>
      </c>
      <c r="M325" s="199" t="s">
        <v>10243</v>
      </c>
      <c r="N325" s="199">
        <v>0</v>
      </c>
      <c r="O325" s="199">
        <v>0</v>
      </c>
      <c r="P325" s="199">
        <v>0</v>
      </c>
      <c r="Q325" s="199"/>
      <c r="R325" s="199"/>
      <c r="S325" s="199"/>
      <c r="T325" s="199"/>
      <c r="U325" s="199"/>
      <c r="V325" s="199"/>
      <c r="W325" s="199"/>
      <c r="X325" s="199"/>
      <c r="Y325" s="199"/>
      <c r="Z325" s="199"/>
      <c r="AA325" s="199"/>
      <c r="AB325" s="199"/>
      <c r="AC325" s="199"/>
      <c r="AD325" s="199" t="s">
        <v>10243</v>
      </c>
      <c r="AE325" s="199" t="s">
        <v>10243</v>
      </c>
      <c r="AF325" s="199" t="s">
        <v>10243</v>
      </c>
      <c r="AG325" s="199" t="s">
        <v>10266</v>
      </c>
      <c r="AH325" s="199" t="s">
        <v>10266</v>
      </c>
      <c r="AI325" s="199" t="s">
        <v>10246</v>
      </c>
      <c r="AJ325" s="199" t="s">
        <v>10246</v>
      </c>
      <c r="AK325" s="199" t="s">
        <v>10266</v>
      </c>
      <c r="AL325" s="199" t="s">
        <v>10266</v>
      </c>
      <c r="AM325" s="199" t="s">
        <v>10266</v>
      </c>
      <c r="AN325" s="199" t="s">
        <v>10266</v>
      </c>
      <c r="AO325" s="199" t="s">
        <v>10266</v>
      </c>
      <c r="AP325" s="199" t="s">
        <v>10246</v>
      </c>
      <c r="AQ325" s="199" t="s">
        <v>10246</v>
      </c>
      <c r="AR325" s="199" t="s">
        <v>10266</v>
      </c>
      <c r="AS325" s="199" t="s">
        <v>10266</v>
      </c>
      <c r="AT325" s="199" t="s">
        <v>10266</v>
      </c>
      <c r="AU325" s="199" t="s">
        <v>10266</v>
      </c>
      <c r="AV325" s="199" t="s">
        <v>10266</v>
      </c>
      <c r="AW325" s="199" t="s">
        <v>10246</v>
      </c>
      <c r="AX325" s="199" t="s">
        <v>10246</v>
      </c>
      <c r="AY325" s="199" t="s">
        <v>10266</v>
      </c>
      <c r="AZ325" s="199" t="s">
        <v>10266</v>
      </c>
      <c r="BA325" s="199" t="s">
        <v>10266</v>
      </c>
      <c r="BB325" s="199" t="s">
        <v>10266</v>
      </c>
      <c r="BC325" s="199" t="s">
        <v>10266</v>
      </c>
      <c r="BD325" s="199" t="s">
        <v>10246</v>
      </c>
      <c r="BE325" s="199" t="s">
        <v>10246</v>
      </c>
      <c r="BF325" s="199" t="s">
        <v>10266</v>
      </c>
      <c r="BG325" s="199" t="s">
        <v>10266</v>
      </c>
      <c r="BH325" s="199" t="s">
        <v>10266</v>
      </c>
      <c r="BI325" s="199" t="s">
        <v>10266</v>
      </c>
      <c r="BJ325" s="199" t="s">
        <v>10266</v>
      </c>
      <c r="BK325" s="199" t="s">
        <v>10246</v>
      </c>
    </row>
    <row r="326" s="192" customFormat="1" customHeight="1" spans="1:63">
      <c r="A326" s="199" t="s">
        <v>9490</v>
      </c>
      <c r="B326" s="199" t="s">
        <v>5521</v>
      </c>
      <c r="C326" s="199" t="s">
        <v>5573</v>
      </c>
      <c r="D326" s="199">
        <v>0</v>
      </c>
      <c r="E326" s="199">
        <v>9</v>
      </c>
      <c r="F326" s="199" t="s">
        <v>10243</v>
      </c>
      <c r="G326" s="199">
        <v>0</v>
      </c>
      <c r="H326" s="199" t="s">
        <v>10243</v>
      </c>
      <c r="I326" s="199">
        <v>0</v>
      </c>
      <c r="J326" s="199" t="s">
        <v>10243</v>
      </c>
      <c r="K326" s="199">
        <v>0</v>
      </c>
      <c r="L326" s="199">
        <v>0</v>
      </c>
      <c r="M326" s="199" t="s">
        <v>10243</v>
      </c>
      <c r="N326" s="199">
        <v>0</v>
      </c>
      <c r="O326" s="199">
        <v>0</v>
      </c>
      <c r="P326" s="199">
        <v>22</v>
      </c>
      <c r="Q326" s="199"/>
      <c r="R326" s="199"/>
      <c r="S326" s="199"/>
      <c r="T326" s="199"/>
      <c r="U326" s="199"/>
      <c r="V326" s="199"/>
      <c r="W326" s="199"/>
      <c r="X326" s="199"/>
      <c r="Y326" s="199"/>
      <c r="Z326" s="199"/>
      <c r="AA326" s="199"/>
      <c r="AB326" s="199"/>
      <c r="AC326" s="199"/>
      <c r="AD326" s="199" t="s">
        <v>10243</v>
      </c>
      <c r="AE326" s="199" t="s">
        <v>10243</v>
      </c>
      <c r="AF326" s="199" t="s">
        <v>10243</v>
      </c>
      <c r="AG326" s="205" t="s">
        <v>33</v>
      </c>
      <c r="AH326" s="205" t="s">
        <v>33</v>
      </c>
      <c r="AI326" s="199" t="s">
        <v>10246</v>
      </c>
      <c r="AJ326" s="199" t="s">
        <v>10246</v>
      </c>
      <c r="AK326" s="205" t="s">
        <v>33</v>
      </c>
      <c r="AL326" s="205" t="s">
        <v>33</v>
      </c>
      <c r="AM326" s="205" t="s">
        <v>33</v>
      </c>
      <c r="AN326" s="205" t="s">
        <v>33</v>
      </c>
      <c r="AO326" s="205" t="s">
        <v>33</v>
      </c>
      <c r="AP326" s="199" t="s">
        <v>10246</v>
      </c>
      <c r="AQ326" s="199" t="s">
        <v>10246</v>
      </c>
      <c r="AR326" s="205" t="s">
        <v>33</v>
      </c>
      <c r="AS326" s="205" t="s">
        <v>33</v>
      </c>
      <c r="AT326" s="205" t="s">
        <v>33</v>
      </c>
      <c r="AU326" s="205" t="s">
        <v>33</v>
      </c>
      <c r="AV326" s="205" t="s">
        <v>33</v>
      </c>
      <c r="AW326" s="199" t="s">
        <v>10246</v>
      </c>
      <c r="AX326" s="199" t="s">
        <v>10246</v>
      </c>
      <c r="AY326" s="205" t="s">
        <v>33</v>
      </c>
      <c r="AZ326" s="205" t="s">
        <v>33</v>
      </c>
      <c r="BA326" s="205" t="s">
        <v>33</v>
      </c>
      <c r="BB326" s="205" t="s">
        <v>33</v>
      </c>
      <c r="BC326" s="205" t="s">
        <v>33</v>
      </c>
      <c r="BD326" s="199" t="s">
        <v>10246</v>
      </c>
      <c r="BE326" s="199" t="s">
        <v>10246</v>
      </c>
      <c r="BF326" s="205" t="s">
        <v>33</v>
      </c>
      <c r="BG326" s="205" t="s">
        <v>33</v>
      </c>
      <c r="BH326" s="205" t="s">
        <v>33</v>
      </c>
      <c r="BI326" s="205" t="s">
        <v>33</v>
      </c>
      <c r="BJ326" s="205" t="s">
        <v>33</v>
      </c>
      <c r="BK326" s="199" t="s">
        <v>10246</v>
      </c>
    </row>
    <row r="327" s="192" customFormat="1" customHeight="1" spans="1:63">
      <c r="A327" s="199" t="s">
        <v>5530</v>
      </c>
      <c r="B327" s="199" t="s">
        <v>5521</v>
      </c>
      <c r="C327" s="199" t="s">
        <v>5531</v>
      </c>
      <c r="D327" s="199">
        <v>22</v>
      </c>
      <c r="E327" s="199">
        <v>9</v>
      </c>
      <c r="F327" s="199" t="s">
        <v>11878</v>
      </c>
      <c r="G327" s="199">
        <v>0</v>
      </c>
      <c r="H327" s="199" t="s">
        <v>10243</v>
      </c>
      <c r="I327" s="199">
        <v>0</v>
      </c>
      <c r="J327" s="199" t="s">
        <v>10243</v>
      </c>
      <c r="K327" s="199">
        <v>0</v>
      </c>
      <c r="L327" s="199">
        <v>0</v>
      </c>
      <c r="M327" s="199" t="s">
        <v>10243</v>
      </c>
      <c r="N327" s="199">
        <v>0</v>
      </c>
      <c r="O327" s="199">
        <v>0</v>
      </c>
      <c r="P327" s="199">
        <v>0</v>
      </c>
      <c r="Q327" s="199"/>
      <c r="R327" s="199"/>
      <c r="S327" s="199"/>
      <c r="T327" s="199"/>
      <c r="U327" s="199"/>
      <c r="V327" s="199"/>
      <c r="W327" s="199"/>
      <c r="X327" s="199"/>
      <c r="Y327" s="199"/>
      <c r="Z327" s="199"/>
      <c r="AA327" s="199"/>
      <c r="AB327" s="199"/>
      <c r="AC327" s="199"/>
      <c r="AD327" s="199" t="s">
        <v>10243</v>
      </c>
      <c r="AE327" s="199" t="s">
        <v>10243</v>
      </c>
      <c r="AF327" s="199" t="s">
        <v>10243</v>
      </c>
      <c r="AG327" s="199" t="s">
        <v>10266</v>
      </c>
      <c r="AH327" s="199" t="s">
        <v>10266</v>
      </c>
      <c r="AI327" s="199" t="s">
        <v>10246</v>
      </c>
      <c r="AJ327" s="199" t="s">
        <v>10246</v>
      </c>
      <c r="AK327" s="199" t="s">
        <v>10266</v>
      </c>
      <c r="AL327" s="199" t="s">
        <v>10266</v>
      </c>
      <c r="AM327" s="199" t="s">
        <v>10266</v>
      </c>
      <c r="AN327" s="199" t="s">
        <v>10266</v>
      </c>
      <c r="AO327" s="199" t="s">
        <v>10266</v>
      </c>
      <c r="AP327" s="199" t="s">
        <v>10246</v>
      </c>
      <c r="AQ327" s="199" t="s">
        <v>10246</v>
      </c>
      <c r="AR327" s="199" t="s">
        <v>10266</v>
      </c>
      <c r="AS327" s="199" t="s">
        <v>10266</v>
      </c>
      <c r="AT327" s="199" t="s">
        <v>10266</v>
      </c>
      <c r="AU327" s="199" t="s">
        <v>10266</v>
      </c>
      <c r="AV327" s="199" t="s">
        <v>10266</v>
      </c>
      <c r="AW327" s="199" t="s">
        <v>10246</v>
      </c>
      <c r="AX327" s="199" t="s">
        <v>10246</v>
      </c>
      <c r="AY327" s="199" t="s">
        <v>10266</v>
      </c>
      <c r="AZ327" s="199" t="s">
        <v>10266</v>
      </c>
      <c r="BA327" s="199" t="s">
        <v>10266</v>
      </c>
      <c r="BB327" s="199" t="s">
        <v>10266</v>
      </c>
      <c r="BC327" s="199" t="s">
        <v>10266</v>
      </c>
      <c r="BD327" s="199" t="s">
        <v>10246</v>
      </c>
      <c r="BE327" s="199" t="s">
        <v>10246</v>
      </c>
      <c r="BF327" s="199" t="s">
        <v>10266</v>
      </c>
      <c r="BG327" s="199" t="s">
        <v>10266</v>
      </c>
      <c r="BH327" s="199" t="s">
        <v>10266</v>
      </c>
      <c r="BI327" s="199" t="s">
        <v>10266</v>
      </c>
      <c r="BJ327" s="199" t="s">
        <v>10266</v>
      </c>
      <c r="BK327" s="199" t="s">
        <v>10246</v>
      </c>
    </row>
    <row r="328" s="192" customFormat="1" customHeight="1" spans="1:63">
      <c r="A328" s="199" t="s">
        <v>5520</v>
      </c>
      <c r="B328" s="199" t="s">
        <v>5521</v>
      </c>
      <c r="C328" s="199" t="s">
        <v>5522</v>
      </c>
      <c r="D328" s="199">
        <v>9</v>
      </c>
      <c r="E328" s="199">
        <v>4</v>
      </c>
      <c r="F328" s="199" t="s">
        <v>11879</v>
      </c>
      <c r="G328" s="199">
        <v>0</v>
      </c>
      <c r="H328" s="199" t="s">
        <v>10243</v>
      </c>
      <c r="I328" s="199">
        <v>0</v>
      </c>
      <c r="J328" s="199" t="s">
        <v>10243</v>
      </c>
      <c r="K328" s="199">
        <v>0</v>
      </c>
      <c r="L328" s="199">
        <v>0</v>
      </c>
      <c r="M328" s="199" t="s">
        <v>10243</v>
      </c>
      <c r="N328" s="199">
        <v>0</v>
      </c>
      <c r="O328" s="199">
        <v>1</v>
      </c>
      <c r="P328" s="199">
        <v>0</v>
      </c>
      <c r="Q328" s="199"/>
      <c r="R328" s="199"/>
      <c r="S328" s="199"/>
      <c r="T328" s="199"/>
      <c r="U328" s="199"/>
      <c r="V328" s="199"/>
      <c r="W328" s="199"/>
      <c r="X328" s="199"/>
      <c r="Y328" s="199"/>
      <c r="Z328" s="199"/>
      <c r="AA328" s="199"/>
      <c r="AB328" s="199"/>
      <c r="AC328" s="199"/>
      <c r="AD328" s="199" t="s">
        <v>10243</v>
      </c>
      <c r="AE328" s="199" t="s">
        <v>10243</v>
      </c>
      <c r="AF328" s="199" t="s">
        <v>10243</v>
      </c>
      <c r="AG328" s="199" t="s">
        <v>10266</v>
      </c>
      <c r="AH328" s="199" t="s">
        <v>10266</v>
      </c>
      <c r="AI328" s="199" t="s">
        <v>10246</v>
      </c>
      <c r="AJ328" s="199" t="s">
        <v>10246</v>
      </c>
      <c r="AK328" s="199" t="s">
        <v>10266</v>
      </c>
      <c r="AL328" s="199" t="s">
        <v>10266</v>
      </c>
      <c r="AM328" s="199" t="s">
        <v>10266</v>
      </c>
      <c r="AN328" s="199" t="s">
        <v>10266</v>
      </c>
      <c r="AO328" s="199" t="s">
        <v>10266</v>
      </c>
      <c r="AP328" s="199" t="s">
        <v>10246</v>
      </c>
      <c r="AQ328" s="199" t="s">
        <v>10246</v>
      </c>
      <c r="AR328" s="199" t="s">
        <v>10266</v>
      </c>
      <c r="AS328" s="199" t="s">
        <v>11011</v>
      </c>
      <c r="AT328" s="199"/>
      <c r="AU328" s="199"/>
      <c r="AV328" s="199"/>
      <c r="AW328" s="199"/>
      <c r="AX328" s="199"/>
      <c r="AY328" s="199"/>
      <c r="AZ328" s="199"/>
      <c r="BA328" s="199"/>
      <c r="BB328" s="199"/>
      <c r="BC328" s="199"/>
      <c r="BD328" s="199"/>
      <c r="BE328" s="199"/>
      <c r="BF328" s="199"/>
      <c r="BG328" s="199"/>
      <c r="BH328" s="199"/>
      <c r="BI328" s="199"/>
      <c r="BJ328" s="199"/>
      <c r="BK328" s="199"/>
    </row>
    <row r="329" s="192" customFormat="1" customHeight="1" spans="1:63">
      <c r="A329" s="199" t="s">
        <v>9371</v>
      </c>
      <c r="B329" s="199" t="s">
        <v>11880</v>
      </c>
      <c r="C329" s="199" t="s">
        <v>5400</v>
      </c>
      <c r="D329" s="199">
        <v>0</v>
      </c>
      <c r="E329" s="199">
        <v>9</v>
      </c>
      <c r="F329" s="199" t="s">
        <v>10243</v>
      </c>
      <c r="G329" s="199">
        <v>0</v>
      </c>
      <c r="H329" s="199" t="s">
        <v>10243</v>
      </c>
      <c r="I329" s="199">
        <v>0</v>
      </c>
      <c r="J329" s="199" t="s">
        <v>10243</v>
      </c>
      <c r="K329" s="199">
        <v>0</v>
      </c>
      <c r="L329" s="199">
        <v>0</v>
      </c>
      <c r="M329" s="199" t="s">
        <v>10243</v>
      </c>
      <c r="N329" s="199">
        <v>0</v>
      </c>
      <c r="O329" s="199">
        <v>0</v>
      </c>
      <c r="P329" s="199">
        <v>22</v>
      </c>
      <c r="Q329" s="199"/>
      <c r="R329" s="199"/>
      <c r="S329" s="199"/>
      <c r="T329" s="199"/>
      <c r="U329" s="199"/>
      <c r="V329" s="199"/>
      <c r="W329" s="199"/>
      <c r="X329" s="199"/>
      <c r="Y329" s="199"/>
      <c r="Z329" s="199"/>
      <c r="AA329" s="199"/>
      <c r="AB329" s="199"/>
      <c r="AC329" s="199"/>
      <c r="AD329" s="199" t="s">
        <v>10243</v>
      </c>
      <c r="AE329" s="199" t="s">
        <v>10243</v>
      </c>
      <c r="AF329" s="199" t="s">
        <v>10243</v>
      </c>
      <c r="AG329" s="205" t="s">
        <v>33</v>
      </c>
      <c r="AH329" s="205" t="s">
        <v>33</v>
      </c>
      <c r="AI329" s="199" t="s">
        <v>10246</v>
      </c>
      <c r="AJ329" s="199" t="s">
        <v>10246</v>
      </c>
      <c r="AK329" s="205" t="s">
        <v>33</v>
      </c>
      <c r="AL329" s="205" t="s">
        <v>33</v>
      </c>
      <c r="AM329" s="205" t="s">
        <v>33</v>
      </c>
      <c r="AN329" s="205" t="s">
        <v>33</v>
      </c>
      <c r="AO329" s="205" t="s">
        <v>33</v>
      </c>
      <c r="AP329" s="199" t="s">
        <v>10246</v>
      </c>
      <c r="AQ329" s="199" t="s">
        <v>10246</v>
      </c>
      <c r="AR329" s="205" t="s">
        <v>33</v>
      </c>
      <c r="AS329" s="205" t="s">
        <v>33</v>
      </c>
      <c r="AT329" s="205" t="s">
        <v>33</v>
      </c>
      <c r="AU329" s="205" t="s">
        <v>33</v>
      </c>
      <c r="AV329" s="205" t="s">
        <v>33</v>
      </c>
      <c r="AW329" s="199" t="s">
        <v>10246</v>
      </c>
      <c r="AX329" s="199" t="s">
        <v>10246</v>
      </c>
      <c r="AY329" s="205" t="s">
        <v>33</v>
      </c>
      <c r="AZ329" s="205" t="s">
        <v>33</v>
      </c>
      <c r="BA329" s="205" t="s">
        <v>33</v>
      </c>
      <c r="BB329" s="205" t="s">
        <v>33</v>
      </c>
      <c r="BC329" s="205" t="s">
        <v>33</v>
      </c>
      <c r="BD329" s="199" t="s">
        <v>10246</v>
      </c>
      <c r="BE329" s="199" t="s">
        <v>10246</v>
      </c>
      <c r="BF329" s="205" t="s">
        <v>33</v>
      </c>
      <c r="BG329" s="205" t="s">
        <v>33</v>
      </c>
      <c r="BH329" s="205" t="s">
        <v>33</v>
      </c>
      <c r="BI329" s="205" t="s">
        <v>33</v>
      </c>
      <c r="BJ329" s="205" t="s">
        <v>33</v>
      </c>
      <c r="BK329" s="199" t="s">
        <v>10246</v>
      </c>
    </row>
    <row r="330" s="192" customFormat="1" customHeight="1" spans="1:63">
      <c r="A330" s="199" t="s">
        <v>9255</v>
      </c>
      <c r="B330" s="199" t="s">
        <v>11880</v>
      </c>
      <c r="C330" s="199" t="s">
        <v>5400</v>
      </c>
      <c r="D330" s="199">
        <v>0</v>
      </c>
      <c r="E330" s="199">
        <v>9</v>
      </c>
      <c r="F330" s="199" t="s">
        <v>10243</v>
      </c>
      <c r="G330" s="199">
        <v>0</v>
      </c>
      <c r="H330" s="199" t="s">
        <v>10243</v>
      </c>
      <c r="I330" s="199">
        <v>0</v>
      </c>
      <c r="J330" s="199" t="s">
        <v>10243</v>
      </c>
      <c r="K330" s="199">
        <v>0</v>
      </c>
      <c r="L330" s="199">
        <v>0</v>
      </c>
      <c r="M330" s="199" t="s">
        <v>10243</v>
      </c>
      <c r="N330" s="199">
        <v>0</v>
      </c>
      <c r="O330" s="199">
        <v>0</v>
      </c>
      <c r="P330" s="199">
        <v>22</v>
      </c>
      <c r="Q330" s="199"/>
      <c r="R330" s="199"/>
      <c r="S330" s="199"/>
      <c r="T330" s="199"/>
      <c r="U330" s="199"/>
      <c r="V330" s="199"/>
      <c r="W330" s="199"/>
      <c r="X330" s="199"/>
      <c r="Y330" s="199"/>
      <c r="Z330" s="199"/>
      <c r="AA330" s="199"/>
      <c r="AB330" s="199"/>
      <c r="AC330" s="199"/>
      <c r="AD330" s="199" t="s">
        <v>10243</v>
      </c>
      <c r="AE330" s="199" t="s">
        <v>10243</v>
      </c>
      <c r="AF330" s="199" t="s">
        <v>10243</v>
      </c>
      <c r="AG330" s="205" t="s">
        <v>33</v>
      </c>
      <c r="AH330" s="205" t="s">
        <v>33</v>
      </c>
      <c r="AI330" s="199" t="s">
        <v>10246</v>
      </c>
      <c r="AJ330" s="199" t="s">
        <v>10246</v>
      </c>
      <c r="AK330" s="205" t="s">
        <v>33</v>
      </c>
      <c r="AL330" s="205" t="s">
        <v>33</v>
      </c>
      <c r="AM330" s="205" t="s">
        <v>33</v>
      </c>
      <c r="AN330" s="205" t="s">
        <v>33</v>
      </c>
      <c r="AO330" s="205" t="s">
        <v>33</v>
      </c>
      <c r="AP330" s="199" t="s">
        <v>10246</v>
      </c>
      <c r="AQ330" s="199" t="s">
        <v>10246</v>
      </c>
      <c r="AR330" s="205" t="s">
        <v>33</v>
      </c>
      <c r="AS330" s="205" t="s">
        <v>33</v>
      </c>
      <c r="AT330" s="205" t="s">
        <v>33</v>
      </c>
      <c r="AU330" s="205" t="s">
        <v>33</v>
      </c>
      <c r="AV330" s="205" t="s">
        <v>33</v>
      </c>
      <c r="AW330" s="199" t="s">
        <v>10246</v>
      </c>
      <c r="AX330" s="199" t="s">
        <v>10246</v>
      </c>
      <c r="AY330" s="205" t="s">
        <v>33</v>
      </c>
      <c r="AZ330" s="205" t="s">
        <v>33</v>
      </c>
      <c r="BA330" s="205" t="s">
        <v>33</v>
      </c>
      <c r="BB330" s="205" t="s">
        <v>33</v>
      </c>
      <c r="BC330" s="205" t="s">
        <v>33</v>
      </c>
      <c r="BD330" s="199" t="s">
        <v>10246</v>
      </c>
      <c r="BE330" s="199" t="s">
        <v>10246</v>
      </c>
      <c r="BF330" s="205" t="s">
        <v>33</v>
      </c>
      <c r="BG330" s="205" t="s">
        <v>33</v>
      </c>
      <c r="BH330" s="205" t="s">
        <v>33</v>
      </c>
      <c r="BI330" s="205" t="s">
        <v>33</v>
      </c>
      <c r="BJ330" s="205" t="s">
        <v>33</v>
      </c>
      <c r="BK330" s="199" t="s">
        <v>10246</v>
      </c>
    </row>
    <row r="331" s="192" customFormat="1" customHeight="1" spans="1:63">
      <c r="A331" s="199" t="s">
        <v>9395</v>
      </c>
      <c r="B331" s="199" t="s">
        <v>11880</v>
      </c>
      <c r="C331" s="199" t="s">
        <v>5400</v>
      </c>
      <c r="D331" s="199">
        <v>0</v>
      </c>
      <c r="E331" s="199">
        <v>9</v>
      </c>
      <c r="F331" s="199" t="s">
        <v>10243</v>
      </c>
      <c r="G331" s="199">
        <v>0</v>
      </c>
      <c r="H331" s="199" t="s">
        <v>10243</v>
      </c>
      <c r="I331" s="199">
        <v>0</v>
      </c>
      <c r="J331" s="199" t="s">
        <v>10243</v>
      </c>
      <c r="K331" s="199">
        <v>0</v>
      </c>
      <c r="L331" s="199">
        <v>0</v>
      </c>
      <c r="M331" s="199" t="s">
        <v>10243</v>
      </c>
      <c r="N331" s="199">
        <v>0</v>
      </c>
      <c r="O331" s="199">
        <v>0</v>
      </c>
      <c r="P331" s="199">
        <v>22</v>
      </c>
      <c r="Q331" s="199"/>
      <c r="R331" s="199"/>
      <c r="S331" s="199"/>
      <c r="T331" s="199"/>
      <c r="U331" s="199"/>
      <c r="V331" s="199"/>
      <c r="W331" s="199"/>
      <c r="X331" s="199"/>
      <c r="Y331" s="199"/>
      <c r="Z331" s="199"/>
      <c r="AA331" s="199"/>
      <c r="AB331" s="199"/>
      <c r="AC331" s="199"/>
      <c r="AD331" s="199" t="s">
        <v>10243</v>
      </c>
      <c r="AE331" s="199" t="s">
        <v>10243</v>
      </c>
      <c r="AF331" s="199" t="s">
        <v>10243</v>
      </c>
      <c r="AG331" s="205" t="s">
        <v>33</v>
      </c>
      <c r="AH331" s="205" t="s">
        <v>33</v>
      </c>
      <c r="AI331" s="199" t="s">
        <v>10246</v>
      </c>
      <c r="AJ331" s="199" t="s">
        <v>10246</v>
      </c>
      <c r="AK331" s="205" t="s">
        <v>33</v>
      </c>
      <c r="AL331" s="205" t="s">
        <v>33</v>
      </c>
      <c r="AM331" s="205" t="s">
        <v>33</v>
      </c>
      <c r="AN331" s="205" t="s">
        <v>33</v>
      </c>
      <c r="AO331" s="205" t="s">
        <v>33</v>
      </c>
      <c r="AP331" s="199" t="s">
        <v>10246</v>
      </c>
      <c r="AQ331" s="199" t="s">
        <v>10246</v>
      </c>
      <c r="AR331" s="205" t="s">
        <v>33</v>
      </c>
      <c r="AS331" s="205" t="s">
        <v>33</v>
      </c>
      <c r="AT331" s="205" t="s">
        <v>33</v>
      </c>
      <c r="AU331" s="205" t="s">
        <v>33</v>
      </c>
      <c r="AV331" s="205" t="s">
        <v>33</v>
      </c>
      <c r="AW331" s="199" t="s">
        <v>10246</v>
      </c>
      <c r="AX331" s="199" t="s">
        <v>10246</v>
      </c>
      <c r="AY331" s="205" t="s">
        <v>33</v>
      </c>
      <c r="AZ331" s="205" t="s">
        <v>33</v>
      </c>
      <c r="BA331" s="205" t="s">
        <v>33</v>
      </c>
      <c r="BB331" s="205" t="s">
        <v>33</v>
      </c>
      <c r="BC331" s="205" t="s">
        <v>33</v>
      </c>
      <c r="BD331" s="199" t="s">
        <v>10246</v>
      </c>
      <c r="BE331" s="199" t="s">
        <v>10246</v>
      </c>
      <c r="BF331" s="205" t="s">
        <v>33</v>
      </c>
      <c r="BG331" s="205" t="s">
        <v>33</v>
      </c>
      <c r="BH331" s="205" t="s">
        <v>33</v>
      </c>
      <c r="BI331" s="205" t="s">
        <v>33</v>
      </c>
      <c r="BJ331" s="205" t="s">
        <v>33</v>
      </c>
      <c r="BK331" s="199" t="s">
        <v>10246</v>
      </c>
    </row>
    <row r="332" s="192" customFormat="1" customHeight="1" spans="1:63">
      <c r="A332" s="199" t="s">
        <v>9257</v>
      </c>
      <c r="B332" s="199" t="s">
        <v>11880</v>
      </c>
      <c r="C332" s="199" t="s">
        <v>5400</v>
      </c>
      <c r="D332" s="199">
        <v>0</v>
      </c>
      <c r="E332" s="199">
        <v>9</v>
      </c>
      <c r="F332" s="199" t="s">
        <v>10243</v>
      </c>
      <c r="G332" s="199">
        <v>0</v>
      </c>
      <c r="H332" s="199" t="s">
        <v>10243</v>
      </c>
      <c r="I332" s="199">
        <v>0</v>
      </c>
      <c r="J332" s="199" t="s">
        <v>10243</v>
      </c>
      <c r="K332" s="199">
        <v>0</v>
      </c>
      <c r="L332" s="199">
        <v>0</v>
      </c>
      <c r="M332" s="199" t="s">
        <v>10243</v>
      </c>
      <c r="N332" s="199">
        <v>0</v>
      </c>
      <c r="O332" s="199">
        <v>0</v>
      </c>
      <c r="P332" s="199">
        <v>22</v>
      </c>
      <c r="Q332" s="199"/>
      <c r="R332" s="199"/>
      <c r="S332" s="199"/>
      <c r="T332" s="199"/>
      <c r="U332" s="199"/>
      <c r="V332" s="199"/>
      <c r="W332" s="199"/>
      <c r="X332" s="199"/>
      <c r="Y332" s="199"/>
      <c r="Z332" s="199"/>
      <c r="AA332" s="199"/>
      <c r="AB332" s="199"/>
      <c r="AC332" s="199"/>
      <c r="AD332" s="199" t="s">
        <v>10243</v>
      </c>
      <c r="AE332" s="199" t="s">
        <v>10243</v>
      </c>
      <c r="AF332" s="199" t="s">
        <v>10243</v>
      </c>
      <c r="AG332" s="205" t="s">
        <v>33</v>
      </c>
      <c r="AH332" s="205" t="s">
        <v>33</v>
      </c>
      <c r="AI332" s="199" t="s">
        <v>10246</v>
      </c>
      <c r="AJ332" s="199" t="s">
        <v>10246</v>
      </c>
      <c r="AK332" s="205" t="s">
        <v>33</v>
      </c>
      <c r="AL332" s="205" t="s">
        <v>33</v>
      </c>
      <c r="AM332" s="205" t="s">
        <v>33</v>
      </c>
      <c r="AN332" s="205" t="s">
        <v>33</v>
      </c>
      <c r="AO332" s="205" t="s">
        <v>33</v>
      </c>
      <c r="AP332" s="199" t="s">
        <v>10246</v>
      </c>
      <c r="AQ332" s="199" t="s">
        <v>10246</v>
      </c>
      <c r="AR332" s="205" t="s">
        <v>33</v>
      </c>
      <c r="AS332" s="205" t="s">
        <v>33</v>
      </c>
      <c r="AT332" s="205" t="s">
        <v>33</v>
      </c>
      <c r="AU332" s="205" t="s">
        <v>33</v>
      </c>
      <c r="AV332" s="205" t="s">
        <v>33</v>
      </c>
      <c r="AW332" s="199" t="s">
        <v>10246</v>
      </c>
      <c r="AX332" s="199" t="s">
        <v>10246</v>
      </c>
      <c r="AY332" s="205" t="s">
        <v>33</v>
      </c>
      <c r="AZ332" s="205" t="s">
        <v>33</v>
      </c>
      <c r="BA332" s="205" t="s">
        <v>33</v>
      </c>
      <c r="BB332" s="205" t="s">
        <v>33</v>
      </c>
      <c r="BC332" s="205" t="s">
        <v>33</v>
      </c>
      <c r="BD332" s="199" t="s">
        <v>10246</v>
      </c>
      <c r="BE332" s="199" t="s">
        <v>10246</v>
      </c>
      <c r="BF332" s="205" t="s">
        <v>33</v>
      </c>
      <c r="BG332" s="205" t="s">
        <v>33</v>
      </c>
      <c r="BH332" s="205" t="s">
        <v>33</v>
      </c>
      <c r="BI332" s="205" t="s">
        <v>33</v>
      </c>
      <c r="BJ332" s="205" t="s">
        <v>33</v>
      </c>
      <c r="BK332" s="199" t="s">
        <v>10246</v>
      </c>
    </row>
    <row r="333" s="192" customFormat="1" customHeight="1" spans="1:63">
      <c r="A333" s="199" t="s">
        <v>9360</v>
      </c>
      <c r="B333" s="199" t="s">
        <v>11880</v>
      </c>
      <c r="C333" s="199" t="s">
        <v>5400</v>
      </c>
      <c r="D333" s="199">
        <v>0</v>
      </c>
      <c r="E333" s="199">
        <v>9</v>
      </c>
      <c r="F333" s="199" t="s">
        <v>10243</v>
      </c>
      <c r="G333" s="199">
        <v>0</v>
      </c>
      <c r="H333" s="199" t="s">
        <v>10243</v>
      </c>
      <c r="I333" s="199">
        <v>0</v>
      </c>
      <c r="J333" s="199" t="s">
        <v>10243</v>
      </c>
      <c r="K333" s="199">
        <v>0</v>
      </c>
      <c r="L333" s="199">
        <v>0</v>
      </c>
      <c r="M333" s="199" t="s">
        <v>10243</v>
      </c>
      <c r="N333" s="199">
        <v>0</v>
      </c>
      <c r="O333" s="199">
        <v>0</v>
      </c>
      <c r="P333" s="199">
        <v>22</v>
      </c>
      <c r="Q333" s="199"/>
      <c r="R333" s="199"/>
      <c r="S333" s="199"/>
      <c r="T333" s="199"/>
      <c r="U333" s="199"/>
      <c r="V333" s="199"/>
      <c r="W333" s="199"/>
      <c r="X333" s="199"/>
      <c r="Y333" s="199"/>
      <c r="Z333" s="199"/>
      <c r="AA333" s="199"/>
      <c r="AB333" s="199"/>
      <c r="AC333" s="199"/>
      <c r="AD333" s="199" t="s">
        <v>10243</v>
      </c>
      <c r="AE333" s="199" t="s">
        <v>10243</v>
      </c>
      <c r="AF333" s="199" t="s">
        <v>10243</v>
      </c>
      <c r="AG333" s="205" t="s">
        <v>33</v>
      </c>
      <c r="AH333" s="205" t="s">
        <v>33</v>
      </c>
      <c r="AI333" s="199" t="s">
        <v>10246</v>
      </c>
      <c r="AJ333" s="199" t="s">
        <v>10246</v>
      </c>
      <c r="AK333" s="205" t="s">
        <v>33</v>
      </c>
      <c r="AL333" s="205" t="s">
        <v>33</v>
      </c>
      <c r="AM333" s="205" t="s">
        <v>33</v>
      </c>
      <c r="AN333" s="205" t="s">
        <v>33</v>
      </c>
      <c r="AO333" s="205" t="s">
        <v>33</v>
      </c>
      <c r="AP333" s="199" t="s">
        <v>10246</v>
      </c>
      <c r="AQ333" s="199" t="s">
        <v>10246</v>
      </c>
      <c r="AR333" s="205" t="s">
        <v>33</v>
      </c>
      <c r="AS333" s="205" t="s">
        <v>33</v>
      </c>
      <c r="AT333" s="205" t="s">
        <v>33</v>
      </c>
      <c r="AU333" s="205" t="s">
        <v>33</v>
      </c>
      <c r="AV333" s="205" t="s">
        <v>33</v>
      </c>
      <c r="AW333" s="199" t="s">
        <v>10246</v>
      </c>
      <c r="AX333" s="199" t="s">
        <v>10246</v>
      </c>
      <c r="AY333" s="205" t="s">
        <v>33</v>
      </c>
      <c r="AZ333" s="205" t="s">
        <v>33</v>
      </c>
      <c r="BA333" s="205" t="s">
        <v>33</v>
      </c>
      <c r="BB333" s="205" t="s">
        <v>33</v>
      </c>
      <c r="BC333" s="205" t="s">
        <v>33</v>
      </c>
      <c r="BD333" s="199" t="s">
        <v>10246</v>
      </c>
      <c r="BE333" s="199" t="s">
        <v>10246</v>
      </c>
      <c r="BF333" s="205" t="s">
        <v>33</v>
      </c>
      <c r="BG333" s="205" t="s">
        <v>33</v>
      </c>
      <c r="BH333" s="205" t="s">
        <v>33</v>
      </c>
      <c r="BI333" s="205" t="s">
        <v>33</v>
      </c>
      <c r="BJ333" s="205" t="s">
        <v>33</v>
      </c>
      <c r="BK333" s="199" t="s">
        <v>10246</v>
      </c>
    </row>
    <row r="334" s="192" customFormat="1" customHeight="1" spans="1:63">
      <c r="A334" s="199" t="s">
        <v>5558</v>
      </c>
      <c r="B334" s="199" t="s">
        <v>5551</v>
      </c>
      <c r="C334" s="199" t="s">
        <v>5559</v>
      </c>
      <c r="D334" s="199">
        <v>22</v>
      </c>
      <c r="E334" s="199">
        <v>9</v>
      </c>
      <c r="F334" s="199" t="s">
        <v>11881</v>
      </c>
      <c r="G334" s="199">
        <v>4</v>
      </c>
      <c r="H334" s="199" t="s">
        <v>11143</v>
      </c>
      <c r="I334" s="199">
        <v>0</v>
      </c>
      <c r="J334" s="199" t="s">
        <v>10243</v>
      </c>
      <c r="K334" s="199">
        <v>0</v>
      </c>
      <c r="L334" s="199">
        <v>0</v>
      </c>
      <c r="M334" s="199" t="s">
        <v>10243</v>
      </c>
      <c r="N334" s="199">
        <v>0</v>
      </c>
      <c r="O334" s="199">
        <v>1</v>
      </c>
      <c r="P334" s="199">
        <v>0</v>
      </c>
      <c r="Q334" s="199"/>
      <c r="R334" s="199"/>
      <c r="S334" s="199"/>
      <c r="T334" s="199"/>
      <c r="U334" s="199"/>
      <c r="V334" s="199"/>
      <c r="W334" s="199"/>
      <c r="X334" s="199">
        <v>4</v>
      </c>
      <c r="Y334" s="199"/>
      <c r="Z334" s="199"/>
      <c r="AA334" s="199"/>
      <c r="AB334" s="199"/>
      <c r="AC334" s="199"/>
      <c r="AD334" s="199" t="s">
        <v>10243</v>
      </c>
      <c r="AE334" s="199" t="s">
        <v>10243</v>
      </c>
      <c r="AF334" s="199" t="s">
        <v>10243</v>
      </c>
      <c r="AG334" s="199" t="s">
        <v>10266</v>
      </c>
      <c r="AH334" s="202" t="s">
        <v>11882</v>
      </c>
      <c r="AI334" s="199" t="s">
        <v>10246</v>
      </c>
      <c r="AJ334" s="199" t="s">
        <v>10246</v>
      </c>
      <c r="AK334" s="199" t="s">
        <v>10266</v>
      </c>
      <c r="AL334" s="199" t="s">
        <v>10266</v>
      </c>
      <c r="AM334" s="199" t="s">
        <v>10266</v>
      </c>
      <c r="AN334" s="199" t="s">
        <v>10266</v>
      </c>
      <c r="AO334" s="199" t="s">
        <v>10266</v>
      </c>
      <c r="AP334" s="199" t="s">
        <v>10246</v>
      </c>
      <c r="AQ334" s="199" t="s">
        <v>10246</v>
      </c>
      <c r="AR334" s="199" t="s">
        <v>10266</v>
      </c>
      <c r="AS334" s="203" t="s">
        <v>10328</v>
      </c>
      <c r="AT334" s="199" t="s">
        <v>10266</v>
      </c>
      <c r="AU334" s="203" t="s">
        <v>10374</v>
      </c>
      <c r="AV334" s="203" t="s">
        <v>10326</v>
      </c>
      <c r="AW334" s="199" t="s">
        <v>10246</v>
      </c>
      <c r="AX334" s="199" t="s">
        <v>10246</v>
      </c>
      <c r="AY334" s="199" t="s">
        <v>10266</v>
      </c>
      <c r="AZ334" s="199" t="s">
        <v>10266</v>
      </c>
      <c r="BA334" s="199" t="s">
        <v>10266</v>
      </c>
      <c r="BB334" s="199" t="s">
        <v>10266</v>
      </c>
      <c r="BC334" s="199" t="s">
        <v>10266</v>
      </c>
      <c r="BD334" s="199" t="s">
        <v>10246</v>
      </c>
      <c r="BE334" s="199" t="s">
        <v>10246</v>
      </c>
      <c r="BF334" s="199" t="s">
        <v>10266</v>
      </c>
      <c r="BG334" s="199" t="s">
        <v>10266</v>
      </c>
      <c r="BH334" s="204" t="s">
        <v>11883</v>
      </c>
      <c r="BI334" s="199" t="s">
        <v>10266</v>
      </c>
      <c r="BJ334" s="199" t="s">
        <v>10266</v>
      </c>
      <c r="BK334" s="199" t="s">
        <v>10246</v>
      </c>
    </row>
    <row r="335" s="192" customFormat="1" customHeight="1" spans="1:63">
      <c r="A335" s="199" t="s">
        <v>5550</v>
      </c>
      <c r="B335" s="199" t="s">
        <v>5551</v>
      </c>
      <c r="C335" s="199" t="s">
        <v>5552</v>
      </c>
      <c r="D335" s="199">
        <v>10</v>
      </c>
      <c r="E335" s="199">
        <v>3</v>
      </c>
      <c r="F335" s="199" t="s">
        <v>11884</v>
      </c>
      <c r="G335" s="199">
        <v>1</v>
      </c>
      <c r="H335" s="199" t="s">
        <v>11885</v>
      </c>
      <c r="I335" s="199">
        <v>0</v>
      </c>
      <c r="J335" s="199" t="s">
        <v>10243</v>
      </c>
      <c r="K335" s="199">
        <v>0</v>
      </c>
      <c r="L335" s="199">
        <v>0</v>
      </c>
      <c r="M335" s="199" t="s">
        <v>10243</v>
      </c>
      <c r="N335" s="199">
        <v>0</v>
      </c>
      <c r="O335" s="199">
        <v>1</v>
      </c>
      <c r="P335" s="199">
        <v>0</v>
      </c>
      <c r="Q335" s="199"/>
      <c r="R335" s="199"/>
      <c r="S335" s="199">
        <v>9.5</v>
      </c>
      <c r="T335" s="199"/>
      <c r="U335" s="199"/>
      <c r="V335" s="199"/>
      <c r="W335" s="199"/>
      <c r="X335" s="199"/>
      <c r="Y335" s="199"/>
      <c r="Z335" s="199"/>
      <c r="AA335" s="199"/>
      <c r="AB335" s="199"/>
      <c r="AC335" s="199"/>
      <c r="AD335" s="199" t="s">
        <v>10243</v>
      </c>
      <c r="AE335" s="199" t="s">
        <v>10243</v>
      </c>
      <c r="AF335" s="199" t="s">
        <v>10243</v>
      </c>
      <c r="AG335" s="199"/>
      <c r="AH335" s="199"/>
      <c r="AI335" s="199"/>
      <c r="AJ335" s="199"/>
      <c r="AK335" s="199"/>
      <c r="AL335" s="199"/>
      <c r="AM335" s="199"/>
      <c r="AN335" s="199"/>
      <c r="AO335" s="199"/>
      <c r="AP335" s="199"/>
      <c r="AQ335" s="199"/>
      <c r="AR335" s="199"/>
      <c r="AS335" s="199"/>
      <c r="AT335" s="199"/>
      <c r="AU335" s="199"/>
      <c r="AV335" s="199"/>
      <c r="AW335" s="199"/>
      <c r="AX335" s="199"/>
      <c r="AY335" s="203" t="s">
        <v>11886</v>
      </c>
      <c r="AZ335" s="199" t="s">
        <v>10266</v>
      </c>
      <c r="BA335" s="199" t="s">
        <v>10266</v>
      </c>
      <c r="BB335" s="199" t="s">
        <v>10266</v>
      </c>
      <c r="BC335" s="199" t="s">
        <v>10266</v>
      </c>
      <c r="BD335" s="199" t="s">
        <v>10246</v>
      </c>
      <c r="BE335" s="199" t="s">
        <v>10246</v>
      </c>
      <c r="BF335" s="199" t="s">
        <v>10266</v>
      </c>
      <c r="BG335" s="202" t="s">
        <v>11887</v>
      </c>
      <c r="BH335" s="202" t="s">
        <v>11888</v>
      </c>
      <c r="BI335" s="204" t="s">
        <v>10264</v>
      </c>
      <c r="BJ335" s="199" t="s">
        <v>10266</v>
      </c>
      <c r="BK335" s="199" t="s">
        <v>10246</v>
      </c>
    </row>
    <row r="336" s="192" customFormat="1" customHeight="1" spans="1:63">
      <c r="A336" s="199" t="s">
        <v>5577</v>
      </c>
      <c r="B336" s="199" t="s">
        <v>5567</v>
      </c>
      <c r="C336" s="199" t="s">
        <v>5552</v>
      </c>
      <c r="D336" s="199">
        <v>7</v>
      </c>
      <c r="E336" s="199">
        <v>2</v>
      </c>
      <c r="F336" s="199" t="s">
        <v>11889</v>
      </c>
      <c r="G336" s="199">
        <v>1</v>
      </c>
      <c r="H336" s="199" t="s">
        <v>11890</v>
      </c>
      <c r="I336" s="199">
        <v>0</v>
      </c>
      <c r="J336" s="199" t="s">
        <v>10243</v>
      </c>
      <c r="K336" s="199">
        <v>0</v>
      </c>
      <c r="L336" s="199">
        <v>0</v>
      </c>
      <c r="M336" s="199" t="s">
        <v>10243</v>
      </c>
      <c r="N336" s="199">
        <v>0</v>
      </c>
      <c r="O336" s="199">
        <v>1</v>
      </c>
      <c r="P336" s="199">
        <v>1</v>
      </c>
      <c r="Q336" s="199"/>
      <c r="R336" s="199"/>
      <c r="S336" s="199"/>
      <c r="T336" s="199"/>
      <c r="U336" s="199"/>
      <c r="V336" s="199"/>
      <c r="W336" s="199"/>
      <c r="X336" s="199"/>
      <c r="Y336" s="199"/>
      <c r="Z336" s="199"/>
      <c r="AA336" s="199"/>
      <c r="AB336" s="199"/>
      <c r="AC336" s="199"/>
      <c r="AD336" s="199" t="s">
        <v>10243</v>
      </c>
      <c r="AE336" s="199" t="s">
        <v>10243</v>
      </c>
      <c r="AF336" s="199" t="s">
        <v>10243</v>
      </c>
      <c r="AG336" s="199"/>
      <c r="AH336" s="199"/>
      <c r="AI336" s="199"/>
      <c r="AJ336" s="199"/>
      <c r="AK336" s="199"/>
      <c r="AL336" s="199"/>
      <c r="AM336" s="199"/>
      <c r="AN336" s="199"/>
      <c r="AO336" s="199"/>
      <c r="AP336" s="199"/>
      <c r="AQ336" s="199"/>
      <c r="AR336" s="199"/>
      <c r="AS336" s="199"/>
      <c r="AT336" s="199"/>
      <c r="AU336" s="199"/>
      <c r="AV336" s="199"/>
      <c r="AW336" s="199"/>
      <c r="AX336" s="199"/>
      <c r="AY336" s="203" t="s">
        <v>11213</v>
      </c>
      <c r="AZ336" s="199" t="s">
        <v>10266</v>
      </c>
      <c r="BA336" s="199" t="s">
        <v>10266</v>
      </c>
      <c r="BB336" s="199" t="s">
        <v>10266</v>
      </c>
      <c r="BC336" s="199" t="s">
        <v>10266</v>
      </c>
      <c r="BD336" s="199" t="s">
        <v>10246</v>
      </c>
      <c r="BE336" s="199" t="s">
        <v>10246</v>
      </c>
      <c r="BF336" s="199" t="s">
        <v>10266</v>
      </c>
      <c r="BG336" s="204" t="s">
        <v>10264</v>
      </c>
      <c r="BH336" s="199"/>
      <c r="BI336" s="199"/>
      <c r="BJ336" s="199"/>
      <c r="BK336" s="199"/>
    </row>
    <row r="337" s="192" customFormat="1" customHeight="1" spans="1:63">
      <c r="A337" s="199" t="s">
        <v>5572</v>
      </c>
      <c r="B337" s="199" t="s">
        <v>5567</v>
      </c>
      <c r="C337" s="199" t="s">
        <v>5573</v>
      </c>
      <c r="D337" s="199">
        <v>16</v>
      </c>
      <c r="E337" s="199">
        <v>9</v>
      </c>
      <c r="F337" s="199" t="s">
        <v>11891</v>
      </c>
      <c r="G337" s="199">
        <v>3</v>
      </c>
      <c r="H337" s="199" t="s">
        <v>11892</v>
      </c>
      <c r="I337" s="199">
        <v>0</v>
      </c>
      <c r="J337" s="199" t="s">
        <v>10243</v>
      </c>
      <c r="K337" s="199">
        <v>0</v>
      </c>
      <c r="L337" s="199">
        <v>0</v>
      </c>
      <c r="M337" s="199" t="s">
        <v>10243</v>
      </c>
      <c r="N337" s="199">
        <v>3</v>
      </c>
      <c r="O337" s="199">
        <v>0</v>
      </c>
      <c r="P337" s="199">
        <v>0</v>
      </c>
      <c r="Q337" s="199">
        <v>138</v>
      </c>
      <c r="R337" s="199"/>
      <c r="S337" s="199">
        <v>1</v>
      </c>
      <c r="T337" s="199">
        <v>5</v>
      </c>
      <c r="U337" s="199"/>
      <c r="V337" s="199"/>
      <c r="W337" s="199"/>
      <c r="X337" s="199"/>
      <c r="Y337" s="199"/>
      <c r="Z337" s="199"/>
      <c r="AA337" s="199"/>
      <c r="AB337" s="199"/>
      <c r="AC337" s="199"/>
      <c r="AD337" s="199" t="s">
        <v>10243</v>
      </c>
      <c r="AE337" s="199" t="s">
        <v>10243</v>
      </c>
      <c r="AF337" s="199" t="s">
        <v>10243</v>
      </c>
      <c r="AG337" s="202" t="s">
        <v>11893</v>
      </c>
      <c r="AH337" s="199" t="s">
        <v>10266</v>
      </c>
      <c r="AI337" s="199" t="s">
        <v>10246</v>
      </c>
      <c r="AJ337" s="199" t="s">
        <v>10246</v>
      </c>
      <c r="AK337" s="203" t="s">
        <v>10253</v>
      </c>
      <c r="AL337" s="199" t="s">
        <v>10266</v>
      </c>
      <c r="AM337" s="199" t="s">
        <v>10266</v>
      </c>
      <c r="AN337" s="199" t="s">
        <v>10266</v>
      </c>
      <c r="AO337" s="199" t="s">
        <v>10266</v>
      </c>
      <c r="AP337" s="199" t="s">
        <v>10246</v>
      </c>
      <c r="AQ337" s="199" t="s">
        <v>10246</v>
      </c>
      <c r="AR337" s="199" t="s">
        <v>10266</v>
      </c>
      <c r="AS337" s="202" t="s">
        <v>11894</v>
      </c>
      <c r="AT337" s="202" t="s">
        <v>11895</v>
      </c>
      <c r="AU337" s="202" t="s">
        <v>11896</v>
      </c>
      <c r="AV337" s="202" t="s">
        <v>11896</v>
      </c>
      <c r="AW337" s="199" t="s">
        <v>10246</v>
      </c>
      <c r="AX337" s="199" t="s">
        <v>10246</v>
      </c>
      <c r="AY337" s="203" t="s">
        <v>10328</v>
      </c>
      <c r="AZ337" s="199" t="s">
        <v>10266</v>
      </c>
      <c r="BA337" s="199" t="s">
        <v>10266</v>
      </c>
      <c r="BB337" s="199" t="s">
        <v>10266</v>
      </c>
      <c r="BC337" s="199" t="s">
        <v>10266</v>
      </c>
      <c r="BD337" s="199" t="s">
        <v>10246</v>
      </c>
      <c r="BE337" s="199" t="s">
        <v>10246</v>
      </c>
      <c r="BF337" s="203" t="s">
        <v>10376</v>
      </c>
      <c r="BG337" s="199" t="s">
        <v>10266</v>
      </c>
      <c r="BH337" s="202" t="s">
        <v>11897</v>
      </c>
      <c r="BI337" s="202" t="s">
        <v>11898</v>
      </c>
      <c r="BJ337" s="202" t="s">
        <v>11898</v>
      </c>
      <c r="BK337" s="202" t="s">
        <v>11899</v>
      </c>
    </row>
    <row r="338" s="192" customFormat="1" customHeight="1" spans="1:63">
      <c r="A338" s="199" t="s">
        <v>5566</v>
      </c>
      <c r="B338" s="199" t="s">
        <v>5567</v>
      </c>
      <c r="C338" s="199" t="s">
        <v>5514</v>
      </c>
      <c r="D338" s="199">
        <v>22</v>
      </c>
      <c r="E338" s="199">
        <v>9</v>
      </c>
      <c r="F338" s="199" t="s">
        <v>11900</v>
      </c>
      <c r="G338" s="199">
        <v>4</v>
      </c>
      <c r="H338" s="199" t="s">
        <v>11061</v>
      </c>
      <c r="I338" s="199">
        <v>0</v>
      </c>
      <c r="J338" s="199" t="s">
        <v>10243</v>
      </c>
      <c r="K338" s="199">
        <v>0</v>
      </c>
      <c r="L338" s="199">
        <v>0</v>
      </c>
      <c r="M338" s="199" t="s">
        <v>10243</v>
      </c>
      <c r="N338" s="199">
        <v>1</v>
      </c>
      <c r="O338" s="199">
        <v>0</v>
      </c>
      <c r="P338" s="199">
        <v>0</v>
      </c>
      <c r="Q338" s="199"/>
      <c r="R338" s="199"/>
      <c r="S338" s="199">
        <v>36</v>
      </c>
      <c r="T338" s="199"/>
      <c r="U338" s="199"/>
      <c r="V338" s="199"/>
      <c r="W338" s="199"/>
      <c r="X338" s="199"/>
      <c r="Y338" s="199"/>
      <c r="Z338" s="199"/>
      <c r="AA338" s="199"/>
      <c r="AB338" s="199"/>
      <c r="AC338" s="199"/>
      <c r="AD338" s="199" t="s">
        <v>10243</v>
      </c>
      <c r="AE338" s="199" t="s">
        <v>10243</v>
      </c>
      <c r="AF338" s="199" t="s">
        <v>10243</v>
      </c>
      <c r="AG338" s="199" t="s">
        <v>10266</v>
      </c>
      <c r="AH338" s="203" t="s">
        <v>10328</v>
      </c>
      <c r="AI338" s="199" t="s">
        <v>10246</v>
      </c>
      <c r="AJ338" s="199" t="s">
        <v>10246</v>
      </c>
      <c r="AK338" s="199" t="s">
        <v>10266</v>
      </c>
      <c r="AL338" s="199" t="s">
        <v>10266</v>
      </c>
      <c r="AM338" s="199" t="s">
        <v>10266</v>
      </c>
      <c r="AN338" s="199" t="s">
        <v>10266</v>
      </c>
      <c r="AO338" s="199" t="s">
        <v>10266</v>
      </c>
      <c r="AP338" s="199" t="s">
        <v>10246</v>
      </c>
      <c r="AQ338" s="199" t="s">
        <v>10246</v>
      </c>
      <c r="AR338" s="199" t="s">
        <v>10266</v>
      </c>
      <c r="AS338" s="203" t="s">
        <v>10282</v>
      </c>
      <c r="AT338" s="202" t="s">
        <v>11901</v>
      </c>
      <c r="AU338" s="202" t="s">
        <v>11902</v>
      </c>
      <c r="AV338" s="199" t="s">
        <v>10266</v>
      </c>
      <c r="AW338" s="199" t="s">
        <v>10246</v>
      </c>
      <c r="AX338" s="199" t="s">
        <v>10246</v>
      </c>
      <c r="AY338" s="199" t="s">
        <v>10266</v>
      </c>
      <c r="AZ338" s="199" t="s">
        <v>10266</v>
      </c>
      <c r="BA338" s="203" t="s">
        <v>10282</v>
      </c>
      <c r="BB338" s="199" t="s">
        <v>10266</v>
      </c>
      <c r="BC338" s="203" t="s">
        <v>10282</v>
      </c>
      <c r="BD338" s="199" t="s">
        <v>10246</v>
      </c>
      <c r="BE338" s="199" t="s">
        <v>10246</v>
      </c>
      <c r="BF338" s="199" t="s">
        <v>10266</v>
      </c>
      <c r="BG338" s="199" t="s">
        <v>10266</v>
      </c>
      <c r="BH338" s="202" t="s">
        <v>11903</v>
      </c>
      <c r="BI338" s="199" t="s">
        <v>10266</v>
      </c>
      <c r="BJ338" s="199" t="s">
        <v>10266</v>
      </c>
      <c r="BK338" s="199" t="s">
        <v>10246</v>
      </c>
    </row>
    <row r="339" s="192" customFormat="1" customHeight="1" spans="1:63">
      <c r="A339" s="199" t="s">
        <v>5641</v>
      </c>
      <c r="B339" s="199" t="s">
        <v>5586</v>
      </c>
      <c r="C339" s="199" t="s">
        <v>5642</v>
      </c>
      <c r="D339" s="199">
        <v>19</v>
      </c>
      <c r="E339" s="199">
        <v>9</v>
      </c>
      <c r="F339" s="199" t="s">
        <v>11904</v>
      </c>
      <c r="G339" s="199">
        <v>0</v>
      </c>
      <c r="H339" s="199" t="s">
        <v>10243</v>
      </c>
      <c r="I339" s="199">
        <v>0</v>
      </c>
      <c r="J339" s="199" t="s">
        <v>10243</v>
      </c>
      <c r="K339" s="199">
        <v>0</v>
      </c>
      <c r="L339" s="199">
        <v>0</v>
      </c>
      <c r="M339" s="199" t="s">
        <v>10243</v>
      </c>
      <c r="N339" s="199">
        <v>0</v>
      </c>
      <c r="O339" s="199">
        <v>0</v>
      </c>
      <c r="P339" s="199">
        <v>3</v>
      </c>
      <c r="Q339" s="199"/>
      <c r="R339" s="199"/>
      <c r="S339" s="199"/>
      <c r="T339" s="199"/>
      <c r="U339" s="199"/>
      <c r="V339" s="199"/>
      <c r="W339" s="199"/>
      <c r="X339" s="199"/>
      <c r="Y339" s="199"/>
      <c r="Z339" s="199"/>
      <c r="AA339" s="199"/>
      <c r="AB339" s="199"/>
      <c r="AC339" s="199"/>
      <c r="AD339" s="199" t="s">
        <v>10243</v>
      </c>
      <c r="AE339" s="199" t="s">
        <v>10243</v>
      </c>
      <c r="AF339" s="199" t="s">
        <v>10243</v>
      </c>
      <c r="AG339" s="199" t="s">
        <v>10266</v>
      </c>
      <c r="AH339" s="199" t="s">
        <v>10266</v>
      </c>
      <c r="AI339" s="199" t="s">
        <v>10246</v>
      </c>
      <c r="AJ339" s="199" t="s">
        <v>10246</v>
      </c>
      <c r="AK339" s="199" t="s">
        <v>10266</v>
      </c>
      <c r="AL339" s="199" t="s">
        <v>10266</v>
      </c>
      <c r="AM339" s="199" t="s">
        <v>10266</v>
      </c>
      <c r="AN339" s="199" t="s">
        <v>10266</v>
      </c>
      <c r="AO339" s="199" t="s">
        <v>10266</v>
      </c>
      <c r="AP339" s="199" t="s">
        <v>10246</v>
      </c>
      <c r="AQ339" s="199" t="s">
        <v>10246</v>
      </c>
      <c r="AR339" s="199" t="s">
        <v>10266</v>
      </c>
      <c r="AS339" s="199" t="s">
        <v>10266</v>
      </c>
      <c r="AT339" s="199" t="s">
        <v>10266</v>
      </c>
      <c r="AU339" s="199" t="s">
        <v>10266</v>
      </c>
      <c r="AV339" s="199" t="s">
        <v>10266</v>
      </c>
      <c r="AW339" s="199" t="s">
        <v>10246</v>
      </c>
      <c r="AX339" s="199" t="s">
        <v>10246</v>
      </c>
      <c r="AY339" s="199" t="s">
        <v>10266</v>
      </c>
      <c r="AZ339" s="199" t="s">
        <v>10266</v>
      </c>
      <c r="BA339" s="199" t="s">
        <v>10266</v>
      </c>
      <c r="BB339" s="199" t="s">
        <v>10266</v>
      </c>
      <c r="BC339" s="199" t="s">
        <v>10266</v>
      </c>
      <c r="BD339" s="199" t="s">
        <v>10246</v>
      </c>
      <c r="BE339" s="199" t="s">
        <v>10246</v>
      </c>
      <c r="BF339" s="199" t="s">
        <v>10266</v>
      </c>
      <c r="BG339" s="199" t="s">
        <v>10266</v>
      </c>
      <c r="BH339" s="205" t="s">
        <v>33</v>
      </c>
      <c r="BI339" s="205" t="s">
        <v>33</v>
      </c>
      <c r="BJ339" s="205" t="s">
        <v>33</v>
      </c>
      <c r="BK339" s="199" t="s">
        <v>10246</v>
      </c>
    </row>
    <row r="340" s="192" customFormat="1" customHeight="1" spans="1:63">
      <c r="A340" s="199" t="s">
        <v>11905</v>
      </c>
      <c r="B340" s="199" t="s">
        <v>5586</v>
      </c>
      <c r="C340" s="199" t="s">
        <v>5514</v>
      </c>
      <c r="D340" s="199">
        <v>22</v>
      </c>
      <c r="E340" s="199">
        <v>9</v>
      </c>
      <c r="F340" s="199" t="s">
        <v>11906</v>
      </c>
      <c r="G340" s="199">
        <v>2</v>
      </c>
      <c r="H340" s="199" t="s">
        <v>10273</v>
      </c>
      <c r="I340" s="199">
        <v>0</v>
      </c>
      <c r="J340" s="199" t="s">
        <v>10243</v>
      </c>
      <c r="K340" s="199">
        <v>0</v>
      </c>
      <c r="L340" s="199">
        <v>0</v>
      </c>
      <c r="M340" s="199" t="s">
        <v>10243</v>
      </c>
      <c r="N340" s="199">
        <v>1</v>
      </c>
      <c r="O340" s="199">
        <v>0</v>
      </c>
      <c r="P340" s="199">
        <v>0</v>
      </c>
      <c r="Q340" s="199"/>
      <c r="R340" s="199"/>
      <c r="S340" s="199">
        <v>0</v>
      </c>
      <c r="T340" s="199">
        <v>5</v>
      </c>
      <c r="U340" s="199"/>
      <c r="V340" s="199"/>
      <c r="W340" s="199"/>
      <c r="X340" s="199"/>
      <c r="Y340" s="199"/>
      <c r="Z340" s="199"/>
      <c r="AA340" s="199"/>
      <c r="AB340" s="199"/>
      <c r="AC340" s="199"/>
      <c r="AD340" s="199" t="s">
        <v>10243</v>
      </c>
      <c r="AE340" s="199" t="s">
        <v>10243</v>
      </c>
      <c r="AF340" s="199" t="s">
        <v>10243</v>
      </c>
      <c r="AG340" s="203" t="s">
        <v>10374</v>
      </c>
      <c r="AH340" s="202" t="s">
        <v>11907</v>
      </c>
      <c r="AI340" s="199" t="s">
        <v>10246</v>
      </c>
      <c r="AJ340" s="199" t="s">
        <v>10246</v>
      </c>
      <c r="AK340" s="199" t="s">
        <v>10266</v>
      </c>
      <c r="AL340" s="199" t="s">
        <v>10266</v>
      </c>
      <c r="AM340" s="199" t="s">
        <v>10266</v>
      </c>
      <c r="AN340" s="199" t="s">
        <v>10266</v>
      </c>
      <c r="AO340" s="202" t="s">
        <v>11033</v>
      </c>
      <c r="AP340" s="199" t="s">
        <v>10246</v>
      </c>
      <c r="AQ340" s="199" t="s">
        <v>10246</v>
      </c>
      <c r="AR340" s="199" t="s">
        <v>10266</v>
      </c>
      <c r="AS340" s="199" t="s">
        <v>10266</v>
      </c>
      <c r="AT340" s="199" t="s">
        <v>10266</v>
      </c>
      <c r="AU340" s="199" t="s">
        <v>10266</v>
      </c>
      <c r="AV340" s="199" t="s">
        <v>10266</v>
      </c>
      <c r="AW340" s="199" t="s">
        <v>10246</v>
      </c>
      <c r="AX340" s="199" t="s">
        <v>10246</v>
      </c>
      <c r="AY340" s="199" t="s">
        <v>10266</v>
      </c>
      <c r="AZ340" s="199" t="s">
        <v>10266</v>
      </c>
      <c r="BA340" s="199" t="s">
        <v>10266</v>
      </c>
      <c r="BB340" s="199" t="s">
        <v>10266</v>
      </c>
      <c r="BC340" s="203" t="s">
        <v>10282</v>
      </c>
      <c r="BD340" s="199" t="s">
        <v>10246</v>
      </c>
      <c r="BE340" s="199" t="s">
        <v>10246</v>
      </c>
      <c r="BF340" s="199" t="s">
        <v>10266</v>
      </c>
      <c r="BG340" s="199" t="s">
        <v>10266</v>
      </c>
      <c r="BH340" s="199" t="s">
        <v>10266</v>
      </c>
      <c r="BI340" s="199" t="s">
        <v>10266</v>
      </c>
      <c r="BJ340" s="199" t="s">
        <v>10266</v>
      </c>
      <c r="BK340" s="199" t="s">
        <v>10246</v>
      </c>
    </row>
    <row r="341" s="192" customFormat="1" customHeight="1" spans="1:63">
      <c r="A341" s="199" t="s">
        <v>5617</v>
      </c>
      <c r="B341" s="199" t="s">
        <v>5586</v>
      </c>
      <c r="C341" s="199" t="s">
        <v>5618</v>
      </c>
      <c r="D341" s="199">
        <v>18</v>
      </c>
      <c r="E341" s="199">
        <v>9</v>
      </c>
      <c r="F341" s="199" t="s">
        <v>11908</v>
      </c>
      <c r="G341" s="199">
        <v>0</v>
      </c>
      <c r="H341" s="199" t="s">
        <v>10243</v>
      </c>
      <c r="I341" s="199">
        <v>0</v>
      </c>
      <c r="J341" s="199" t="s">
        <v>10243</v>
      </c>
      <c r="K341" s="199">
        <v>0</v>
      </c>
      <c r="L341" s="199">
        <v>0</v>
      </c>
      <c r="M341" s="199" t="s">
        <v>10243</v>
      </c>
      <c r="N341" s="199">
        <v>0</v>
      </c>
      <c r="O341" s="199">
        <v>2</v>
      </c>
      <c r="P341" s="199">
        <v>0</v>
      </c>
      <c r="Q341" s="199"/>
      <c r="R341" s="199"/>
      <c r="S341" s="199">
        <v>0.3</v>
      </c>
      <c r="T341" s="199">
        <v>32</v>
      </c>
      <c r="U341" s="199"/>
      <c r="V341" s="199"/>
      <c r="W341" s="199"/>
      <c r="X341" s="199"/>
      <c r="Y341" s="199"/>
      <c r="Z341" s="199">
        <v>1</v>
      </c>
      <c r="AA341" s="199"/>
      <c r="AB341" s="199"/>
      <c r="AC341" s="199"/>
      <c r="AD341" s="199" t="s">
        <v>10243</v>
      </c>
      <c r="AE341" s="199" t="s">
        <v>10243</v>
      </c>
      <c r="AF341" s="199" t="s">
        <v>10243</v>
      </c>
      <c r="AG341" s="202" t="s">
        <v>11909</v>
      </c>
      <c r="AH341" s="199" t="s">
        <v>10266</v>
      </c>
      <c r="AI341" s="199" t="s">
        <v>10246</v>
      </c>
      <c r="AJ341" s="199" t="s">
        <v>10246</v>
      </c>
      <c r="AK341" s="199" t="s">
        <v>10266</v>
      </c>
      <c r="AL341" s="202" t="s">
        <v>11910</v>
      </c>
      <c r="AM341" s="202" t="s">
        <v>11910</v>
      </c>
      <c r="AN341" s="202" t="s">
        <v>11910</v>
      </c>
      <c r="AO341" s="202" t="s">
        <v>11910</v>
      </c>
      <c r="AP341" s="199" t="s">
        <v>10246</v>
      </c>
      <c r="AQ341" s="199" t="s">
        <v>10246</v>
      </c>
      <c r="AR341" s="199" t="s">
        <v>10266</v>
      </c>
      <c r="AS341" s="199" t="s">
        <v>10266</v>
      </c>
      <c r="AT341" s="199" t="s">
        <v>10266</v>
      </c>
      <c r="AU341" s="199" t="s">
        <v>10266</v>
      </c>
      <c r="AV341" s="199" t="s">
        <v>10266</v>
      </c>
      <c r="AW341" s="199" t="s">
        <v>10246</v>
      </c>
      <c r="AX341" s="199" t="s">
        <v>10246</v>
      </c>
      <c r="AY341" s="199" t="s">
        <v>10266</v>
      </c>
      <c r="AZ341" s="199" t="s">
        <v>10266</v>
      </c>
      <c r="BA341" s="202" t="s">
        <v>11416</v>
      </c>
      <c r="BB341" s="199" t="s">
        <v>10266</v>
      </c>
      <c r="BC341" s="199" t="s">
        <v>10266</v>
      </c>
      <c r="BD341" s="199" t="s">
        <v>10246</v>
      </c>
      <c r="BE341" s="199" t="s">
        <v>10246</v>
      </c>
      <c r="BF341" s="199" t="s">
        <v>10266</v>
      </c>
      <c r="BG341" s="199" t="s">
        <v>10266</v>
      </c>
      <c r="BH341" s="199" t="s">
        <v>10266</v>
      </c>
      <c r="BI341" s="202" t="s">
        <v>11911</v>
      </c>
      <c r="BJ341" s="199" t="s">
        <v>10266</v>
      </c>
      <c r="BK341" s="199" t="s">
        <v>10246</v>
      </c>
    </row>
    <row r="342" s="192" customFormat="1" customHeight="1" spans="1:63">
      <c r="A342" s="199" t="s">
        <v>5605</v>
      </c>
      <c r="B342" s="199" t="s">
        <v>5586</v>
      </c>
      <c r="C342" s="199" t="s">
        <v>5552</v>
      </c>
      <c r="D342" s="199">
        <v>22</v>
      </c>
      <c r="E342" s="199">
        <v>9</v>
      </c>
      <c r="F342" s="199" t="s">
        <v>11912</v>
      </c>
      <c r="G342" s="199">
        <v>0</v>
      </c>
      <c r="H342" s="199" t="s">
        <v>10243</v>
      </c>
      <c r="I342" s="199">
        <v>0</v>
      </c>
      <c r="J342" s="199" t="s">
        <v>10243</v>
      </c>
      <c r="K342" s="199">
        <v>0</v>
      </c>
      <c r="L342" s="199">
        <v>0</v>
      </c>
      <c r="M342" s="199" t="s">
        <v>10243</v>
      </c>
      <c r="N342" s="199">
        <v>0</v>
      </c>
      <c r="O342" s="199">
        <v>0</v>
      </c>
      <c r="P342" s="199">
        <v>0</v>
      </c>
      <c r="Q342" s="199"/>
      <c r="R342" s="199"/>
      <c r="S342" s="199"/>
      <c r="T342" s="199"/>
      <c r="U342" s="199"/>
      <c r="V342" s="199"/>
      <c r="W342" s="199"/>
      <c r="X342" s="199"/>
      <c r="Y342" s="199"/>
      <c r="Z342" s="199"/>
      <c r="AA342" s="199"/>
      <c r="AB342" s="199"/>
      <c r="AC342" s="199"/>
      <c r="AD342" s="199" t="s">
        <v>10243</v>
      </c>
      <c r="AE342" s="199" t="s">
        <v>10243</v>
      </c>
      <c r="AF342" s="199" t="s">
        <v>10243</v>
      </c>
      <c r="AG342" s="199" t="s">
        <v>10266</v>
      </c>
      <c r="AH342" s="199" t="s">
        <v>10266</v>
      </c>
      <c r="AI342" s="199" t="s">
        <v>10246</v>
      </c>
      <c r="AJ342" s="199" t="s">
        <v>10246</v>
      </c>
      <c r="AK342" s="199" t="s">
        <v>10266</v>
      </c>
      <c r="AL342" s="199" t="s">
        <v>10266</v>
      </c>
      <c r="AM342" s="199" t="s">
        <v>10266</v>
      </c>
      <c r="AN342" s="199" t="s">
        <v>10266</v>
      </c>
      <c r="AO342" s="199" t="s">
        <v>10266</v>
      </c>
      <c r="AP342" s="199" t="s">
        <v>10246</v>
      </c>
      <c r="AQ342" s="199" t="s">
        <v>10246</v>
      </c>
      <c r="AR342" s="199" t="s">
        <v>10266</v>
      </c>
      <c r="AS342" s="199" t="s">
        <v>10266</v>
      </c>
      <c r="AT342" s="199" t="s">
        <v>10266</v>
      </c>
      <c r="AU342" s="199" t="s">
        <v>10266</v>
      </c>
      <c r="AV342" s="199" t="s">
        <v>10266</v>
      </c>
      <c r="AW342" s="199" t="s">
        <v>10246</v>
      </c>
      <c r="AX342" s="199" t="s">
        <v>10246</v>
      </c>
      <c r="AY342" s="199" t="s">
        <v>10266</v>
      </c>
      <c r="AZ342" s="199" t="s">
        <v>10266</v>
      </c>
      <c r="BA342" s="199" t="s">
        <v>10266</v>
      </c>
      <c r="BB342" s="199" t="s">
        <v>10266</v>
      </c>
      <c r="BC342" s="199" t="s">
        <v>10266</v>
      </c>
      <c r="BD342" s="199" t="s">
        <v>10246</v>
      </c>
      <c r="BE342" s="199" t="s">
        <v>10246</v>
      </c>
      <c r="BF342" s="199" t="s">
        <v>10266</v>
      </c>
      <c r="BG342" s="199" t="s">
        <v>10266</v>
      </c>
      <c r="BH342" s="199" t="s">
        <v>10266</v>
      </c>
      <c r="BI342" s="199" t="s">
        <v>10266</v>
      </c>
      <c r="BJ342" s="199" t="s">
        <v>10266</v>
      </c>
      <c r="BK342" s="199" t="s">
        <v>10246</v>
      </c>
    </row>
    <row r="343" s="192" customFormat="1" customHeight="1" spans="1:63">
      <c r="A343" s="199" t="s">
        <v>5599</v>
      </c>
      <c r="B343" s="199" t="s">
        <v>5586</v>
      </c>
      <c r="C343" s="199" t="s">
        <v>5587</v>
      </c>
      <c r="D343" s="199">
        <v>16</v>
      </c>
      <c r="E343" s="199">
        <v>9</v>
      </c>
      <c r="F343" s="199" t="s">
        <v>11913</v>
      </c>
      <c r="G343" s="199">
        <v>0</v>
      </c>
      <c r="H343" s="199" t="s">
        <v>10243</v>
      </c>
      <c r="I343" s="199">
        <v>0</v>
      </c>
      <c r="J343" s="199" t="s">
        <v>10243</v>
      </c>
      <c r="K343" s="199">
        <v>0</v>
      </c>
      <c r="L343" s="199">
        <v>0</v>
      </c>
      <c r="M343" s="199" t="s">
        <v>10243</v>
      </c>
      <c r="N343" s="199">
        <v>0</v>
      </c>
      <c r="O343" s="199">
        <v>0</v>
      </c>
      <c r="P343" s="199">
        <v>0</v>
      </c>
      <c r="Q343" s="199">
        <v>81.4</v>
      </c>
      <c r="R343" s="199"/>
      <c r="S343" s="199"/>
      <c r="T343" s="199"/>
      <c r="U343" s="199"/>
      <c r="V343" s="199"/>
      <c r="W343" s="199"/>
      <c r="X343" s="199"/>
      <c r="Y343" s="199"/>
      <c r="Z343" s="199"/>
      <c r="AA343" s="199"/>
      <c r="AB343" s="199"/>
      <c r="AC343" s="199"/>
      <c r="AD343" s="199" t="s">
        <v>10243</v>
      </c>
      <c r="AE343" s="199" t="s">
        <v>10243</v>
      </c>
      <c r="AF343" s="199" t="s">
        <v>10243</v>
      </c>
      <c r="AG343" s="199" t="s">
        <v>10266</v>
      </c>
      <c r="AH343" s="199" t="s">
        <v>10266</v>
      </c>
      <c r="AI343" s="199" t="s">
        <v>10246</v>
      </c>
      <c r="AJ343" s="199" t="s">
        <v>10246</v>
      </c>
      <c r="AK343" s="199" t="s">
        <v>10266</v>
      </c>
      <c r="AL343" s="199" t="s">
        <v>10266</v>
      </c>
      <c r="AM343" s="199" t="s">
        <v>10266</v>
      </c>
      <c r="AN343" s="199" t="s">
        <v>10266</v>
      </c>
      <c r="AO343" s="199" t="s">
        <v>10266</v>
      </c>
      <c r="AP343" s="199" t="s">
        <v>10246</v>
      </c>
      <c r="AQ343" s="199" t="s">
        <v>10246</v>
      </c>
      <c r="AR343" s="199" t="s">
        <v>10266</v>
      </c>
      <c r="AS343" s="199" t="s">
        <v>10266</v>
      </c>
      <c r="AT343" s="202" t="s">
        <v>11914</v>
      </c>
      <c r="AU343" s="202" t="s">
        <v>11914</v>
      </c>
      <c r="AV343" s="202" t="s">
        <v>11914</v>
      </c>
      <c r="AW343" s="199" t="s">
        <v>10246</v>
      </c>
      <c r="AX343" s="199" t="s">
        <v>10246</v>
      </c>
      <c r="AY343" s="199" t="s">
        <v>10266</v>
      </c>
      <c r="AZ343" s="199" t="s">
        <v>10266</v>
      </c>
      <c r="BA343" s="199" t="s">
        <v>10266</v>
      </c>
      <c r="BB343" s="199" t="s">
        <v>10266</v>
      </c>
      <c r="BC343" s="199" t="s">
        <v>10266</v>
      </c>
      <c r="BD343" s="199" t="s">
        <v>10246</v>
      </c>
      <c r="BE343" s="199" t="s">
        <v>10246</v>
      </c>
      <c r="BF343" s="199" t="s">
        <v>10266</v>
      </c>
      <c r="BG343" s="199" t="s">
        <v>10266</v>
      </c>
      <c r="BH343" s="202" t="s">
        <v>11915</v>
      </c>
      <c r="BI343" s="202" t="s">
        <v>11915</v>
      </c>
      <c r="BJ343" s="202" t="s">
        <v>11915</v>
      </c>
      <c r="BK343" s="199" t="s">
        <v>10246</v>
      </c>
    </row>
    <row r="344" s="192" customFormat="1" customHeight="1" spans="1:63">
      <c r="A344" s="199" t="s">
        <v>5585</v>
      </c>
      <c r="B344" s="199" t="s">
        <v>5586</v>
      </c>
      <c r="C344" s="199" t="s">
        <v>5587</v>
      </c>
      <c r="D344" s="199">
        <v>20</v>
      </c>
      <c r="E344" s="199">
        <v>9</v>
      </c>
      <c r="F344" s="199" t="s">
        <v>11916</v>
      </c>
      <c r="G344" s="199">
        <v>1</v>
      </c>
      <c r="H344" s="199" t="s">
        <v>10280</v>
      </c>
      <c r="I344" s="199">
        <v>0</v>
      </c>
      <c r="J344" s="199" t="s">
        <v>10243</v>
      </c>
      <c r="K344" s="199">
        <v>0</v>
      </c>
      <c r="L344" s="199">
        <v>0</v>
      </c>
      <c r="M344" s="199" t="s">
        <v>10243</v>
      </c>
      <c r="N344" s="199">
        <v>1</v>
      </c>
      <c r="O344" s="199">
        <v>0</v>
      </c>
      <c r="P344" s="199">
        <v>0</v>
      </c>
      <c r="Q344" s="199"/>
      <c r="R344" s="199"/>
      <c r="S344" s="199"/>
      <c r="T344" s="199">
        <v>16</v>
      </c>
      <c r="U344" s="199"/>
      <c r="V344" s="199"/>
      <c r="W344" s="199"/>
      <c r="X344" s="199"/>
      <c r="Y344" s="199"/>
      <c r="Z344" s="199"/>
      <c r="AA344" s="199"/>
      <c r="AB344" s="199"/>
      <c r="AC344" s="199"/>
      <c r="AD344" s="199" t="s">
        <v>10243</v>
      </c>
      <c r="AE344" s="199" t="s">
        <v>10243</v>
      </c>
      <c r="AF344" s="199" t="s">
        <v>10243</v>
      </c>
      <c r="AG344" s="199" t="s">
        <v>10266</v>
      </c>
      <c r="AH344" s="199" t="s">
        <v>10266</v>
      </c>
      <c r="AI344" s="199" t="s">
        <v>10246</v>
      </c>
      <c r="AJ344" s="199" t="s">
        <v>10246</v>
      </c>
      <c r="AK344" s="199" t="s">
        <v>10266</v>
      </c>
      <c r="AL344" s="199" t="s">
        <v>10266</v>
      </c>
      <c r="AM344" s="199" t="s">
        <v>10266</v>
      </c>
      <c r="AN344" s="199" t="s">
        <v>10266</v>
      </c>
      <c r="AO344" s="199" t="s">
        <v>10266</v>
      </c>
      <c r="AP344" s="199" t="s">
        <v>10246</v>
      </c>
      <c r="AQ344" s="199" t="s">
        <v>10246</v>
      </c>
      <c r="AR344" s="199" t="s">
        <v>10266</v>
      </c>
      <c r="AS344" s="199" t="s">
        <v>10266</v>
      </c>
      <c r="AT344" s="199" t="s">
        <v>10266</v>
      </c>
      <c r="AU344" s="199" t="s">
        <v>10266</v>
      </c>
      <c r="AV344" s="199" t="s">
        <v>10266</v>
      </c>
      <c r="AW344" s="199" t="s">
        <v>10246</v>
      </c>
      <c r="AX344" s="199" t="s">
        <v>10246</v>
      </c>
      <c r="AY344" s="199" t="s">
        <v>10266</v>
      </c>
      <c r="AZ344" s="199" t="s">
        <v>10266</v>
      </c>
      <c r="BA344" s="199" t="s">
        <v>10266</v>
      </c>
      <c r="BB344" s="203" t="s">
        <v>10282</v>
      </c>
      <c r="BC344" s="199" t="s">
        <v>10266</v>
      </c>
      <c r="BD344" s="199" t="s">
        <v>10246</v>
      </c>
      <c r="BE344" s="199" t="s">
        <v>10246</v>
      </c>
      <c r="BF344" s="202" t="s">
        <v>11917</v>
      </c>
      <c r="BG344" s="202" t="s">
        <v>11918</v>
      </c>
      <c r="BH344" s="199" t="s">
        <v>10266</v>
      </c>
      <c r="BI344" s="199" t="s">
        <v>10266</v>
      </c>
      <c r="BJ344" s="199" t="s">
        <v>10266</v>
      </c>
      <c r="BK344" s="199" t="s">
        <v>10246</v>
      </c>
    </row>
    <row r="345" s="192" customFormat="1" customHeight="1" spans="1:63">
      <c r="A345" s="199" t="s">
        <v>5483</v>
      </c>
      <c r="B345" s="199" t="s">
        <v>5369</v>
      </c>
      <c r="C345" s="199" t="s">
        <v>5400</v>
      </c>
      <c r="D345" s="199">
        <v>20</v>
      </c>
      <c r="E345" s="199">
        <v>9</v>
      </c>
      <c r="F345" s="199" t="s">
        <v>11919</v>
      </c>
      <c r="G345" s="199">
        <v>2</v>
      </c>
      <c r="H345" s="199" t="s">
        <v>10373</v>
      </c>
      <c r="I345" s="199">
        <v>0</v>
      </c>
      <c r="J345" s="199" t="s">
        <v>10243</v>
      </c>
      <c r="K345" s="199">
        <v>0</v>
      </c>
      <c r="L345" s="199">
        <v>0</v>
      </c>
      <c r="M345" s="199" t="s">
        <v>10243</v>
      </c>
      <c r="N345" s="199">
        <v>0</v>
      </c>
      <c r="O345" s="199">
        <v>0</v>
      </c>
      <c r="P345" s="199">
        <v>0</v>
      </c>
      <c r="Q345" s="199"/>
      <c r="R345" s="199"/>
      <c r="S345" s="199"/>
      <c r="T345" s="199">
        <v>16</v>
      </c>
      <c r="U345" s="199"/>
      <c r="V345" s="199"/>
      <c r="W345" s="199"/>
      <c r="X345" s="199"/>
      <c r="Y345" s="199"/>
      <c r="Z345" s="199"/>
      <c r="AA345" s="199"/>
      <c r="AB345" s="199"/>
      <c r="AC345" s="199"/>
      <c r="AD345" s="199" t="s">
        <v>10243</v>
      </c>
      <c r="AE345" s="199" t="s">
        <v>10243</v>
      </c>
      <c r="AF345" s="199" t="s">
        <v>10243</v>
      </c>
      <c r="AG345" s="199" t="s">
        <v>10266</v>
      </c>
      <c r="AH345" s="199" t="s">
        <v>10266</v>
      </c>
      <c r="AI345" s="199" t="s">
        <v>10246</v>
      </c>
      <c r="AJ345" s="199" t="s">
        <v>10246</v>
      </c>
      <c r="AK345" s="199" t="s">
        <v>10266</v>
      </c>
      <c r="AL345" s="202" t="s">
        <v>11920</v>
      </c>
      <c r="AM345" s="199" t="s">
        <v>10266</v>
      </c>
      <c r="AN345" s="199" t="s">
        <v>10266</v>
      </c>
      <c r="AO345" s="199" t="s">
        <v>10266</v>
      </c>
      <c r="AP345" s="199" t="s">
        <v>10246</v>
      </c>
      <c r="AQ345" s="199" t="s">
        <v>10246</v>
      </c>
      <c r="AR345" s="199" t="s">
        <v>10266</v>
      </c>
      <c r="AS345" s="199" t="s">
        <v>10266</v>
      </c>
      <c r="AT345" s="199" t="s">
        <v>10266</v>
      </c>
      <c r="AU345" s="203" t="s">
        <v>10253</v>
      </c>
      <c r="AV345" s="199" t="s">
        <v>10266</v>
      </c>
      <c r="AW345" s="199" t="s">
        <v>10246</v>
      </c>
      <c r="AX345" s="199" t="s">
        <v>10246</v>
      </c>
      <c r="AY345" s="199" t="s">
        <v>10266</v>
      </c>
      <c r="AZ345" s="199" t="s">
        <v>10266</v>
      </c>
      <c r="BA345" s="203" t="s">
        <v>10325</v>
      </c>
      <c r="BB345" s="199" t="s">
        <v>10266</v>
      </c>
      <c r="BC345" s="199" t="s">
        <v>10266</v>
      </c>
      <c r="BD345" s="199" t="s">
        <v>10246</v>
      </c>
      <c r="BE345" s="199" t="s">
        <v>10246</v>
      </c>
      <c r="BF345" s="199" t="s">
        <v>10266</v>
      </c>
      <c r="BG345" s="199" t="s">
        <v>10266</v>
      </c>
      <c r="BH345" s="202" t="s">
        <v>10303</v>
      </c>
      <c r="BI345" s="199" t="s">
        <v>10266</v>
      </c>
      <c r="BJ345" s="199" t="s">
        <v>10266</v>
      </c>
      <c r="BK345" s="199" t="s">
        <v>10246</v>
      </c>
    </row>
    <row r="346" s="192" customFormat="1" customHeight="1" spans="1:63">
      <c r="A346" s="199" t="s">
        <v>5478</v>
      </c>
      <c r="B346" s="199" t="s">
        <v>5369</v>
      </c>
      <c r="C346" s="199" t="s">
        <v>5479</v>
      </c>
      <c r="D346" s="199">
        <v>17</v>
      </c>
      <c r="E346" s="199">
        <v>9</v>
      </c>
      <c r="F346" s="199" t="s">
        <v>11921</v>
      </c>
      <c r="G346" s="199">
        <v>5</v>
      </c>
      <c r="H346" s="199" t="s">
        <v>11892</v>
      </c>
      <c r="I346" s="199">
        <v>0</v>
      </c>
      <c r="J346" s="199" t="s">
        <v>10243</v>
      </c>
      <c r="K346" s="199">
        <v>0</v>
      </c>
      <c r="L346" s="199">
        <v>0</v>
      </c>
      <c r="M346" s="199" t="s">
        <v>10243</v>
      </c>
      <c r="N346" s="199">
        <v>0</v>
      </c>
      <c r="O346" s="199">
        <v>1</v>
      </c>
      <c r="P346" s="199">
        <v>5</v>
      </c>
      <c r="Q346" s="199"/>
      <c r="R346" s="199"/>
      <c r="S346" s="199"/>
      <c r="T346" s="199"/>
      <c r="U346" s="199"/>
      <c r="V346" s="199"/>
      <c r="W346" s="199"/>
      <c r="X346" s="199"/>
      <c r="Y346" s="199"/>
      <c r="Z346" s="199"/>
      <c r="AA346" s="199"/>
      <c r="AB346" s="199"/>
      <c r="AC346" s="199"/>
      <c r="AD346" s="199" t="s">
        <v>10243</v>
      </c>
      <c r="AE346" s="199" t="s">
        <v>10243</v>
      </c>
      <c r="AF346" s="199" t="s">
        <v>10243</v>
      </c>
      <c r="AG346" s="199" t="s">
        <v>10266</v>
      </c>
      <c r="AH346" s="199" t="s">
        <v>10266</v>
      </c>
      <c r="AI346" s="199" t="s">
        <v>10246</v>
      </c>
      <c r="AJ346" s="199" t="s">
        <v>10246</v>
      </c>
      <c r="AK346" s="205" t="s">
        <v>33</v>
      </c>
      <c r="AL346" s="205" t="s">
        <v>33</v>
      </c>
      <c r="AM346" s="205" t="s">
        <v>33</v>
      </c>
      <c r="AN346" s="205" t="s">
        <v>33</v>
      </c>
      <c r="AO346" s="205" t="s">
        <v>33</v>
      </c>
      <c r="AP346" s="199" t="s">
        <v>10246</v>
      </c>
      <c r="AQ346" s="199" t="s">
        <v>10246</v>
      </c>
      <c r="AR346" s="199" t="s">
        <v>10266</v>
      </c>
      <c r="AS346" s="199" t="s">
        <v>10266</v>
      </c>
      <c r="AT346" s="199" t="s">
        <v>10266</v>
      </c>
      <c r="AU346" s="199" t="s">
        <v>10266</v>
      </c>
      <c r="AV346" s="199" t="s">
        <v>10266</v>
      </c>
      <c r="AW346" s="199" t="s">
        <v>10246</v>
      </c>
      <c r="AX346" s="199" t="s">
        <v>10246</v>
      </c>
      <c r="AY346" s="199" t="s">
        <v>10266</v>
      </c>
      <c r="AZ346" s="199" t="s">
        <v>10266</v>
      </c>
      <c r="BA346" s="204" t="s">
        <v>11922</v>
      </c>
      <c r="BB346" s="203" t="s">
        <v>10328</v>
      </c>
      <c r="BC346" s="199" t="s">
        <v>10266</v>
      </c>
      <c r="BD346" s="199" t="s">
        <v>10246</v>
      </c>
      <c r="BE346" s="199" t="s">
        <v>10246</v>
      </c>
      <c r="BF346" s="199" t="s">
        <v>10266</v>
      </c>
      <c r="BG346" s="203" t="s">
        <v>10812</v>
      </c>
      <c r="BH346" s="199" t="s">
        <v>10266</v>
      </c>
      <c r="BI346" s="203" t="s">
        <v>10376</v>
      </c>
      <c r="BJ346" s="203" t="s">
        <v>10328</v>
      </c>
      <c r="BK346" s="199" t="s">
        <v>10246</v>
      </c>
    </row>
    <row r="347" s="192" customFormat="1" customHeight="1" spans="1:63">
      <c r="A347" s="199" t="s">
        <v>5474</v>
      </c>
      <c r="B347" s="199" t="s">
        <v>5369</v>
      </c>
      <c r="C347" s="199" t="s">
        <v>5370</v>
      </c>
      <c r="D347" s="199">
        <v>5</v>
      </c>
      <c r="E347" s="199">
        <v>1</v>
      </c>
      <c r="F347" s="199" t="s">
        <v>11923</v>
      </c>
      <c r="G347" s="199">
        <v>0</v>
      </c>
      <c r="H347" s="199" t="s">
        <v>10243</v>
      </c>
      <c r="I347" s="199">
        <v>0</v>
      </c>
      <c r="J347" s="199" t="s">
        <v>10243</v>
      </c>
      <c r="K347" s="199">
        <v>0</v>
      </c>
      <c r="L347" s="199">
        <v>0</v>
      </c>
      <c r="M347" s="199" t="s">
        <v>10243</v>
      </c>
      <c r="N347" s="199">
        <v>1</v>
      </c>
      <c r="O347" s="199">
        <v>0</v>
      </c>
      <c r="P347" s="199">
        <v>0</v>
      </c>
      <c r="Q347" s="199"/>
      <c r="R347" s="199"/>
      <c r="S347" s="199"/>
      <c r="T347" s="199"/>
      <c r="U347" s="199"/>
      <c r="V347" s="199"/>
      <c r="W347" s="199"/>
      <c r="X347" s="199"/>
      <c r="Y347" s="199"/>
      <c r="Z347" s="199"/>
      <c r="AA347" s="199"/>
      <c r="AB347" s="199"/>
      <c r="AC347" s="199"/>
      <c r="AD347" s="199" t="s">
        <v>10243</v>
      </c>
      <c r="AE347" s="199" t="s">
        <v>10243</v>
      </c>
      <c r="AF347" s="199" t="s">
        <v>10243</v>
      </c>
      <c r="AG347" s="199"/>
      <c r="AH347" s="199"/>
      <c r="AI347" s="199"/>
      <c r="AJ347" s="199"/>
      <c r="AK347" s="199"/>
      <c r="AL347" s="199"/>
      <c r="AM347" s="199"/>
      <c r="AN347" s="199"/>
      <c r="AO347" s="199"/>
      <c r="AP347" s="199"/>
      <c r="AQ347" s="199"/>
      <c r="AR347" s="199"/>
      <c r="AS347" s="199"/>
      <c r="AT347" s="199"/>
      <c r="AU347" s="199"/>
      <c r="AV347" s="199"/>
      <c r="AW347" s="199"/>
      <c r="AX347" s="199"/>
      <c r="AY347" s="199"/>
      <c r="AZ347" s="199"/>
      <c r="BA347" s="199"/>
      <c r="BB347" s="199"/>
      <c r="BC347" s="199"/>
      <c r="BD347" s="199"/>
      <c r="BE347" s="199"/>
      <c r="BF347" s="204" t="s">
        <v>10255</v>
      </c>
      <c r="BG347" s="199" t="s">
        <v>10266</v>
      </c>
      <c r="BH347" s="199" t="s">
        <v>10266</v>
      </c>
      <c r="BI347" s="199" t="s">
        <v>10266</v>
      </c>
      <c r="BJ347" s="199" t="s">
        <v>10266</v>
      </c>
      <c r="BK347" s="199" t="s">
        <v>10246</v>
      </c>
    </row>
    <row r="348" s="192" customFormat="1" customHeight="1" spans="1:63">
      <c r="A348" s="199" t="s">
        <v>5464</v>
      </c>
      <c r="B348" s="199" t="s">
        <v>5369</v>
      </c>
      <c r="C348" s="199" t="s">
        <v>5370</v>
      </c>
      <c r="D348" s="199">
        <v>21</v>
      </c>
      <c r="E348" s="199">
        <v>9</v>
      </c>
      <c r="F348" s="199" t="s">
        <v>11924</v>
      </c>
      <c r="G348" s="199">
        <v>0</v>
      </c>
      <c r="H348" s="199" t="s">
        <v>10243</v>
      </c>
      <c r="I348" s="199">
        <v>0</v>
      </c>
      <c r="J348" s="199" t="s">
        <v>10243</v>
      </c>
      <c r="K348" s="199">
        <v>0</v>
      </c>
      <c r="L348" s="199">
        <v>0</v>
      </c>
      <c r="M348" s="199" t="s">
        <v>10243</v>
      </c>
      <c r="N348" s="199">
        <v>0</v>
      </c>
      <c r="O348" s="199">
        <v>0</v>
      </c>
      <c r="P348" s="199">
        <v>0</v>
      </c>
      <c r="Q348" s="199"/>
      <c r="R348" s="199"/>
      <c r="S348" s="199"/>
      <c r="T348" s="199">
        <v>8</v>
      </c>
      <c r="U348" s="199"/>
      <c r="V348" s="199"/>
      <c r="W348" s="199"/>
      <c r="X348" s="199"/>
      <c r="Y348" s="199"/>
      <c r="Z348" s="199"/>
      <c r="AA348" s="199"/>
      <c r="AB348" s="199"/>
      <c r="AC348" s="199"/>
      <c r="AD348" s="199" t="s">
        <v>10243</v>
      </c>
      <c r="AE348" s="199" t="s">
        <v>10243</v>
      </c>
      <c r="AF348" s="199" t="s">
        <v>10243</v>
      </c>
      <c r="AG348" s="199" t="s">
        <v>10266</v>
      </c>
      <c r="AH348" s="199" t="s">
        <v>10266</v>
      </c>
      <c r="AI348" s="199" t="s">
        <v>10246</v>
      </c>
      <c r="AJ348" s="199" t="s">
        <v>10246</v>
      </c>
      <c r="AK348" s="199" t="s">
        <v>10266</v>
      </c>
      <c r="AL348" s="199" t="s">
        <v>10266</v>
      </c>
      <c r="AM348" s="199" t="s">
        <v>10266</v>
      </c>
      <c r="AN348" s="199" t="s">
        <v>10266</v>
      </c>
      <c r="AO348" s="199" t="s">
        <v>10266</v>
      </c>
      <c r="AP348" s="199" t="s">
        <v>10246</v>
      </c>
      <c r="AQ348" s="199" t="s">
        <v>10246</v>
      </c>
      <c r="AR348" s="199" t="s">
        <v>10266</v>
      </c>
      <c r="AS348" s="199" t="s">
        <v>10266</v>
      </c>
      <c r="AT348" s="199" t="s">
        <v>10266</v>
      </c>
      <c r="AU348" s="199" t="s">
        <v>10266</v>
      </c>
      <c r="AV348" s="199" t="s">
        <v>10266</v>
      </c>
      <c r="AW348" s="199" t="s">
        <v>10246</v>
      </c>
      <c r="AX348" s="199" t="s">
        <v>10246</v>
      </c>
      <c r="AY348" s="199" t="s">
        <v>10266</v>
      </c>
      <c r="AZ348" s="199" t="s">
        <v>10266</v>
      </c>
      <c r="BA348" s="199" t="s">
        <v>10266</v>
      </c>
      <c r="BB348" s="199" t="s">
        <v>10266</v>
      </c>
      <c r="BC348" s="199" t="s">
        <v>10266</v>
      </c>
      <c r="BD348" s="199" t="s">
        <v>10246</v>
      </c>
      <c r="BE348" s="199" t="s">
        <v>10246</v>
      </c>
      <c r="BF348" s="199" t="s">
        <v>10266</v>
      </c>
      <c r="BG348" s="199" t="s">
        <v>10266</v>
      </c>
      <c r="BH348" s="199" t="s">
        <v>10266</v>
      </c>
      <c r="BI348" s="199" t="s">
        <v>10266</v>
      </c>
      <c r="BJ348" s="202" t="s">
        <v>10346</v>
      </c>
      <c r="BK348" s="199" t="s">
        <v>10246</v>
      </c>
    </row>
    <row r="349" s="192" customFormat="1" customHeight="1" spans="1:63">
      <c r="A349" s="199" t="s">
        <v>5460</v>
      </c>
      <c r="B349" s="199" t="s">
        <v>5369</v>
      </c>
      <c r="C349" s="199" t="s">
        <v>5400</v>
      </c>
      <c r="D349" s="199">
        <v>8</v>
      </c>
      <c r="E349" s="199">
        <v>3</v>
      </c>
      <c r="F349" s="199" t="s">
        <v>11925</v>
      </c>
      <c r="G349" s="199">
        <v>1</v>
      </c>
      <c r="H349" s="199" t="s">
        <v>11926</v>
      </c>
      <c r="I349" s="199">
        <v>0</v>
      </c>
      <c r="J349" s="199" t="s">
        <v>10243</v>
      </c>
      <c r="K349" s="199">
        <v>0</v>
      </c>
      <c r="L349" s="199">
        <v>0</v>
      </c>
      <c r="M349" s="199" t="s">
        <v>10243</v>
      </c>
      <c r="N349" s="199">
        <v>0</v>
      </c>
      <c r="O349" s="199">
        <v>0</v>
      </c>
      <c r="P349" s="199">
        <v>0</v>
      </c>
      <c r="Q349" s="199"/>
      <c r="R349" s="199"/>
      <c r="S349" s="199"/>
      <c r="T349" s="199"/>
      <c r="U349" s="199"/>
      <c r="V349" s="199"/>
      <c r="W349" s="199"/>
      <c r="X349" s="199"/>
      <c r="Y349" s="199"/>
      <c r="Z349" s="199"/>
      <c r="AA349" s="199"/>
      <c r="AB349" s="199"/>
      <c r="AC349" s="199"/>
      <c r="AD349" s="199" t="s">
        <v>10243</v>
      </c>
      <c r="AE349" s="199" t="s">
        <v>10243</v>
      </c>
      <c r="AF349" s="199" t="s">
        <v>10243</v>
      </c>
      <c r="AG349" s="199"/>
      <c r="AH349" s="199"/>
      <c r="AI349" s="199"/>
      <c r="AJ349" s="199"/>
      <c r="AK349" s="199"/>
      <c r="AL349" s="199"/>
      <c r="AM349" s="199"/>
      <c r="AN349" s="199"/>
      <c r="AO349" s="199"/>
      <c r="AP349" s="199"/>
      <c r="AQ349" s="199"/>
      <c r="AR349" s="199"/>
      <c r="AS349" s="199"/>
      <c r="AT349" s="199"/>
      <c r="AU349" s="199"/>
      <c r="AV349" s="199"/>
      <c r="AW349" s="199"/>
      <c r="AX349" s="199"/>
      <c r="AY349" s="199"/>
      <c r="AZ349" s="199"/>
      <c r="BA349" s="203" t="s">
        <v>11927</v>
      </c>
      <c r="BB349" s="199" t="s">
        <v>10266</v>
      </c>
      <c r="BC349" s="199" t="s">
        <v>10266</v>
      </c>
      <c r="BD349" s="199" t="s">
        <v>10246</v>
      </c>
      <c r="BE349" s="199" t="s">
        <v>10246</v>
      </c>
      <c r="BF349" s="199" t="s">
        <v>10266</v>
      </c>
      <c r="BG349" s="199" t="s">
        <v>10266</v>
      </c>
      <c r="BH349" s="199" t="s">
        <v>10266</v>
      </c>
      <c r="BI349" s="199" t="s">
        <v>10266</v>
      </c>
      <c r="BJ349" s="199" t="s">
        <v>10266</v>
      </c>
      <c r="BK349" s="199" t="s">
        <v>10246</v>
      </c>
    </row>
    <row r="350" s="192" customFormat="1" customHeight="1" spans="1:63">
      <c r="A350" s="199" t="s">
        <v>5447</v>
      </c>
      <c r="B350" s="199" t="s">
        <v>5369</v>
      </c>
      <c r="C350" s="199" t="s">
        <v>5400</v>
      </c>
      <c r="D350" s="199">
        <v>20</v>
      </c>
      <c r="E350" s="199">
        <v>9</v>
      </c>
      <c r="F350" s="199" t="s">
        <v>11928</v>
      </c>
      <c r="G350" s="199">
        <v>7</v>
      </c>
      <c r="H350" s="199" t="s">
        <v>11929</v>
      </c>
      <c r="I350" s="199">
        <v>0</v>
      </c>
      <c r="J350" s="199" t="s">
        <v>10243</v>
      </c>
      <c r="K350" s="199">
        <v>0</v>
      </c>
      <c r="L350" s="199">
        <v>0</v>
      </c>
      <c r="M350" s="199" t="s">
        <v>10243</v>
      </c>
      <c r="N350" s="199">
        <v>0</v>
      </c>
      <c r="O350" s="199">
        <v>0</v>
      </c>
      <c r="P350" s="199">
        <v>0</v>
      </c>
      <c r="Q350" s="199"/>
      <c r="R350" s="199"/>
      <c r="S350" s="199"/>
      <c r="T350" s="199">
        <v>16</v>
      </c>
      <c r="U350" s="199"/>
      <c r="V350" s="199"/>
      <c r="W350" s="199"/>
      <c r="X350" s="199"/>
      <c r="Y350" s="199"/>
      <c r="Z350" s="199"/>
      <c r="AA350" s="199"/>
      <c r="AB350" s="199"/>
      <c r="AC350" s="199"/>
      <c r="AD350" s="199" t="s">
        <v>10243</v>
      </c>
      <c r="AE350" s="199" t="s">
        <v>10243</v>
      </c>
      <c r="AF350" s="199" t="s">
        <v>10243</v>
      </c>
      <c r="AG350" s="199" t="s">
        <v>10266</v>
      </c>
      <c r="AH350" s="203" t="s">
        <v>10282</v>
      </c>
      <c r="AI350" s="199" t="s">
        <v>10246</v>
      </c>
      <c r="AJ350" s="199" t="s">
        <v>10246</v>
      </c>
      <c r="AK350" s="203" t="s">
        <v>10325</v>
      </c>
      <c r="AL350" s="203" t="s">
        <v>10376</v>
      </c>
      <c r="AM350" s="199" t="s">
        <v>10266</v>
      </c>
      <c r="AN350" s="199" t="s">
        <v>10266</v>
      </c>
      <c r="AO350" s="199" t="s">
        <v>10266</v>
      </c>
      <c r="AP350" s="199" t="s">
        <v>10246</v>
      </c>
      <c r="AQ350" s="199" t="s">
        <v>10246</v>
      </c>
      <c r="AR350" s="199" t="s">
        <v>10266</v>
      </c>
      <c r="AS350" s="199" t="s">
        <v>10266</v>
      </c>
      <c r="AT350" s="199" t="s">
        <v>10266</v>
      </c>
      <c r="AU350" s="199" t="s">
        <v>10266</v>
      </c>
      <c r="AV350" s="199" t="s">
        <v>10266</v>
      </c>
      <c r="AW350" s="199" t="s">
        <v>10246</v>
      </c>
      <c r="AX350" s="199" t="s">
        <v>10246</v>
      </c>
      <c r="AY350" s="199" t="s">
        <v>10266</v>
      </c>
      <c r="AZ350" s="203" t="s">
        <v>10282</v>
      </c>
      <c r="BA350" s="202" t="s">
        <v>11930</v>
      </c>
      <c r="BB350" s="202" t="s">
        <v>10306</v>
      </c>
      <c r="BC350" s="199" t="s">
        <v>10266</v>
      </c>
      <c r="BD350" s="199" t="s">
        <v>10246</v>
      </c>
      <c r="BE350" s="199" t="s">
        <v>10246</v>
      </c>
      <c r="BF350" s="203" t="s">
        <v>10374</v>
      </c>
      <c r="BG350" s="203" t="s">
        <v>10374</v>
      </c>
      <c r="BH350" s="199" t="s">
        <v>10266</v>
      </c>
      <c r="BI350" s="199" t="s">
        <v>10266</v>
      </c>
      <c r="BJ350" s="203" t="s">
        <v>10328</v>
      </c>
      <c r="BK350" s="199" t="s">
        <v>10246</v>
      </c>
    </row>
    <row r="351" s="192" customFormat="1" customHeight="1" spans="1:63">
      <c r="A351" s="199" t="s">
        <v>5436</v>
      </c>
      <c r="B351" s="199" t="s">
        <v>5369</v>
      </c>
      <c r="C351" s="199" t="s">
        <v>5370</v>
      </c>
      <c r="D351" s="199">
        <v>22</v>
      </c>
      <c r="E351" s="199">
        <v>9</v>
      </c>
      <c r="F351" s="199" t="s">
        <v>11931</v>
      </c>
      <c r="G351" s="199">
        <v>1</v>
      </c>
      <c r="H351" s="199" t="s">
        <v>11255</v>
      </c>
      <c r="I351" s="199">
        <v>0</v>
      </c>
      <c r="J351" s="199" t="s">
        <v>10243</v>
      </c>
      <c r="K351" s="199">
        <v>0</v>
      </c>
      <c r="L351" s="199">
        <v>0</v>
      </c>
      <c r="M351" s="199" t="s">
        <v>10243</v>
      </c>
      <c r="N351" s="199">
        <v>0</v>
      </c>
      <c r="O351" s="199">
        <v>0</v>
      </c>
      <c r="P351" s="199">
        <v>0</v>
      </c>
      <c r="Q351" s="199"/>
      <c r="R351" s="199"/>
      <c r="S351" s="199">
        <v>1</v>
      </c>
      <c r="T351" s="199"/>
      <c r="U351" s="199"/>
      <c r="V351" s="199"/>
      <c r="W351" s="199"/>
      <c r="X351" s="199"/>
      <c r="Y351" s="199"/>
      <c r="Z351" s="199"/>
      <c r="AA351" s="199"/>
      <c r="AB351" s="199"/>
      <c r="AC351" s="199"/>
      <c r="AD351" s="199" t="s">
        <v>10243</v>
      </c>
      <c r="AE351" s="199" t="s">
        <v>10243</v>
      </c>
      <c r="AF351" s="199" t="s">
        <v>10243</v>
      </c>
      <c r="AG351" s="199" t="s">
        <v>10266</v>
      </c>
      <c r="AH351" s="199" t="s">
        <v>10266</v>
      </c>
      <c r="AI351" s="199" t="s">
        <v>10246</v>
      </c>
      <c r="AJ351" s="199" t="s">
        <v>10246</v>
      </c>
      <c r="AK351" s="199" t="s">
        <v>10266</v>
      </c>
      <c r="AL351" s="199" t="s">
        <v>10266</v>
      </c>
      <c r="AM351" s="199" t="s">
        <v>10266</v>
      </c>
      <c r="AN351" s="199" t="s">
        <v>10266</v>
      </c>
      <c r="AO351" s="199" t="s">
        <v>10266</v>
      </c>
      <c r="AP351" s="199" t="s">
        <v>10246</v>
      </c>
      <c r="AQ351" s="199" t="s">
        <v>10246</v>
      </c>
      <c r="AR351" s="199" t="s">
        <v>10266</v>
      </c>
      <c r="AS351" s="199" t="s">
        <v>10266</v>
      </c>
      <c r="AT351" s="199" t="s">
        <v>10266</v>
      </c>
      <c r="AU351" s="199" t="s">
        <v>10266</v>
      </c>
      <c r="AV351" s="199" t="s">
        <v>10266</v>
      </c>
      <c r="AW351" s="199" t="s">
        <v>10246</v>
      </c>
      <c r="AX351" s="199" t="s">
        <v>10246</v>
      </c>
      <c r="AY351" s="199" t="s">
        <v>10266</v>
      </c>
      <c r="AZ351" s="199" t="s">
        <v>10266</v>
      </c>
      <c r="BA351" s="203" t="s">
        <v>10328</v>
      </c>
      <c r="BB351" s="199" t="s">
        <v>10266</v>
      </c>
      <c r="BC351" s="199" t="s">
        <v>10266</v>
      </c>
      <c r="BD351" s="199" t="s">
        <v>10246</v>
      </c>
      <c r="BE351" s="199" t="s">
        <v>10246</v>
      </c>
      <c r="BF351" s="202" t="s">
        <v>11932</v>
      </c>
      <c r="BG351" s="199" t="s">
        <v>10266</v>
      </c>
      <c r="BH351" s="199" t="s">
        <v>10266</v>
      </c>
      <c r="BI351" s="199" t="s">
        <v>10266</v>
      </c>
      <c r="BJ351" s="199" t="s">
        <v>10266</v>
      </c>
      <c r="BK351" s="199" t="s">
        <v>10246</v>
      </c>
    </row>
    <row r="352" s="192" customFormat="1" customHeight="1" spans="1:63">
      <c r="A352" s="199" t="s">
        <v>5430</v>
      </c>
      <c r="B352" s="199" t="s">
        <v>5369</v>
      </c>
      <c r="C352" s="199" t="s">
        <v>5431</v>
      </c>
      <c r="D352" s="199">
        <v>22</v>
      </c>
      <c r="E352" s="199">
        <v>9</v>
      </c>
      <c r="F352" s="199" t="s">
        <v>11933</v>
      </c>
      <c r="G352" s="199">
        <v>0</v>
      </c>
      <c r="H352" s="199" t="s">
        <v>10243</v>
      </c>
      <c r="I352" s="199">
        <v>0</v>
      </c>
      <c r="J352" s="199" t="s">
        <v>10243</v>
      </c>
      <c r="K352" s="199">
        <v>0</v>
      </c>
      <c r="L352" s="199">
        <v>0</v>
      </c>
      <c r="M352" s="199" t="s">
        <v>10243</v>
      </c>
      <c r="N352" s="199">
        <v>0</v>
      </c>
      <c r="O352" s="199">
        <v>0</v>
      </c>
      <c r="P352" s="199">
        <v>0</v>
      </c>
      <c r="Q352" s="199"/>
      <c r="R352" s="199"/>
      <c r="S352" s="199">
        <v>16</v>
      </c>
      <c r="T352" s="199"/>
      <c r="U352" s="199"/>
      <c r="V352" s="199"/>
      <c r="W352" s="199"/>
      <c r="X352" s="199"/>
      <c r="Y352" s="199"/>
      <c r="Z352" s="199"/>
      <c r="AA352" s="199"/>
      <c r="AB352" s="199"/>
      <c r="AC352" s="199"/>
      <c r="AD352" s="199" t="s">
        <v>10243</v>
      </c>
      <c r="AE352" s="199" t="s">
        <v>10243</v>
      </c>
      <c r="AF352" s="199" t="s">
        <v>10243</v>
      </c>
      <c r="AG352" s="199" t="s">
        <v>10266</v>
      </c>
      <c r="AH352" s="199" t="s">
        <v>10266</v>
      </c>
      <c r="AI352" s="199" t="s">
        <v>10246</v>
      </c>
      <c r="AJ352" s="199" t="s">
        <v>10246</v>
      </c>
      <c r="AK352" s="199" t="s">
        <v>10266</v>
      </c>
      <c r="AL352" s="199" t="s">
        <v>10266</v>
      </c>
      <c r="AM352" s="199" t="s">
        <v>10266</v>
      </c>
      <c r="AN352" s="199" t="s">
        <v>10266</v>
      </c>
      <c r="AO352" s="199" t="s">
        <v>10266</v>
      </c>
      <c r="AP352" s="199" t="s">
        <v>10246</v>
      </c>
      <c r="AQ352" s="199" t="s">
        <v>10246</v>
      </c>
      <c r="AR352" s="199" t="s">
        <v>10266</v>
      </c>
      <c r="AS352" s="199" t="s">
        <v>10266</v>
      </c>
      <c r="AT352" s="199" t="s">
        <v>10266</v>
      </c>
      <c r="AU352" s="199" t="s">
        <v>10266</v>
      </c>
      <c r="AV352" s="202" t="s">
        <v>11934</v>
      </c>
      <c r="AW352" s="199" t="s">
        <v>10246</v>
      </c>
      <c r="AX352" s="199" t="s">
        <v>10246</v>
      </c>
      <c r="AY352" s="199" t="s">
        <v>10266</v>
      </c>
      <c r="AZ352" s="199" t="s">
        <v>10266</v>
      </c>
      <c r="BA352" s="199" t="s">
        <v>10266</v>
      </c>
      <c r="BB352" s="199" t="s">
        <v>10266</v>
      </c>
      <c r="BC352" s="199" t="s">
        <v>10266</v>
      </c>
      <c r="BD352" s="199" t="s">
        <v>10246</v>
      </c>
      <c r="BE352" s="199" t="s">
        <v>10246</v>
      </c>
      <c r="BF352" s="199" t="s">
        <v>10266</v>
      </c>
      <c r="BG352" s="199" t="s">
        <v>10266</v>
      </c>
      <c r="BH352" s="202" t="s">
        <v>11935</v>
      </c>
      <c r="BI352" s="199" t="s">
        <v>10266</v>
      </c>
      <c r="BJ352" s="199" t="s">
        <v>10266</v>
      </c>
      <c r="BK352" s="199" t="s">
        <v>10246</v>
      </c>
    </row>
    <row r="353" s="192" customFormat="1" customHeight="1" spans="1:63">
      <c r="A353" s="199" t="s">
        <v>5414</v>
      </c>
      <c r="B353" s="199" t="s">
        <v>5369</v>
      </c>
      <c r="C353" s="199" t="s">
        <v>5370</v>
      </c>
      <c r="D353" s="199">
        <v>21</v>
      </c>
      <c r="E353" s="199">
        <v>9</v>
      </c>
      <c r="F353" s="199" t="s">
        <v>11936</v>
      </c>
      <c r="G353" s="199">
        <v>0</v>
      </c>
      <c r="H353" s="199" t="s">
        <v>10243</v>
      </c>
      <c r="I353" s="199">
        <v>0</v>
      </c>
      <c r="J353" s="199" t="s">
        <v>10243</v>
      </c>
      <c r="K353" s="199">
        <v>0</v>
      </c>
      <c r="L353" s="199">
        <v>0</v>
      </c>
      <c r="M353" s="199" t="s">
        <v>10243</v>
      </c>
      <c r="N353" s="199">
        <v>0</v>
      </c>
      <c r="O353" s="199">
        <v>0</v>
      </c>
      <c r="P353" s="199">
        <v>0</v>
      </c>
      <c r="Q353" s="199"/>
      <c r="R353" s="199"/>
      <c r="S353" s="199">
        <v>32</v>
      </c>
      <c r="T353" s="199"/>
      <c r="U353" s="199"/>
      <c r="V353" s="199"/>
      <c r="W353" s="199"/>
      <c r="X353" s="199"/>
      <c r="Y353" s="199"/>
      <c r="Z353" s="199"/>
      <c r="AA353" s="199"/>
      <c r="AB353" s="199"/>
      <c r="AC353" s="199"/>
      <c r="AD353" s="199" t="s">
        <v>10243</v>
      </c>
      <c r="AE353" s="199" t="s">
        <v>10243</v>
      </c>
      <c r="AF353" s="199" t="s">
        <v>10243</v>
      </c>
      <c r="AG353" s="199" t="s">
        <v>10266</v>
      </c>
      <c r="AH353" s="202" t="s">
        <v>11937</v>
      </c>
      <c r="AI353" s="199" t="s">
        <v>10246</v>
      </c>
      <c r="AJ353" s="199" t="s">
        <v>10246</v>
      </c>
      <c r="AK353" s="199" t="s">
        <v>10266</v>
      </c>
      <c r="AL353" s="199" t="s">
        <v>10266</v>
      </c>
      <c r="AM353" s="202" t="s">
        <v>11721</v>
      </c>
      <c r="AN353" s="202" t="s">
        <v>11722</v>
      </c>
      <c r="AO353" s="199" t="s">
        <v>10266</v>
      </c>
      <c r="AP353" s="199" t="s">
        <v>10246</v>
      </c>
      <c r="AQ353" s="199" t="s">
        <v>10246</v>
      </c>
      <c r="AR353" s="199" t="s">
        <v>10266</v>
      </c>
      <c r="AS353" s="199" t="s">
        <v>10266</v>
      </c>
      <c r="AT353" s="199" t="s">
        <v>10266</v>
      </c>
      <c r="AU353" s="199" t="s">
        <v>10266</v>
      </c>
      <c r="AV353" s="199" t="s">
        <v>10266</v>
      </c>
      <c r="AW353" s="199" t="s">
        <v>10246</v>
      </c>
      <c r="AX353" s="199" t="s">
        <v>10246</v>
      </c>
      <c r="AY353" s="199" t="s">
        <v>10266</v>
      </c>
      <c r="AZ353" s="199" t="s">
        <v>10266</v>
      </c>
      <c r="BA353" s="199" t="s">
        <v>10266</v>
      </c>
      <c r="BB353" s="199" t="s">
        <v>10266</v>
      </c>
      <c r="BC353" s="199" t="s">
        <v>10266</v>
      </c>
      <c r="BD353" s="199" t="s">
        <v>10246</v>
      </c>
      <c r="BE353" s="199" t="s">
        <v>10246</v>
      </c>
      <c r="BF353" s="199" t="s">
        <v>10266</v>
      </c>
      <c r="BG353" s="199" t="s">
        <v>10266</v>
      </c>
      <c r="BH353" s="199" t="s">
        <v>10266</v>
      </c>
      <c r="BI353" s="202" t="s">
        <v>11938</v>
      </c>
      <c r="BJ353" s="199" t="s">
        <v>10266</v>
      </c>
      <c r="BK353" s="199" t="s">
        <v>10246</v>
      </c>
    </row>
    <row r="354" s="192" customFormat="1" customHeight="1" spans="1:63">
      <c r="A354" s="199" t="s">
        <v>5399</v>
      </c>
      <c r="B354" s="199" t="s">
        <v>5369</v>
      </c>
      <c r="C354" s="199" t="s">
        <v>5400</v>
      </c>
      <c r="D354" s="199">
        <v>21</v>
      </c>
      <c r="E354" s="199">
        <v>9</v>
      </c>
      <c r="F354" s="199" t="s">
        <v>11939</v>
      </c>
      <c r="G354" s="199">
        <v>0</v>
      </c>
      <c r="H354" s="199" t="s">
        <v>10243</v>
      </c>
      <c r="I354" s="199">
        <v>0</v>
      </c>
      <c r="J354" s="199" t="s">
        <v>10243</v>
      </c>
      <c r="K354" s="199">
        <v>0</v>
      </c>
      <c r="L354" s="199">
        <v>0</v>
      </c>
      <c r="M354" s="199" t="s">
        <v>10243</v>
      </c>
      <c r="N354" s="199">
        <v>0</v>
      </c>
      <c r="O354" s="199">
        <v>1</v>
      </c>
      <c r="P354" s="199">
        <v>0</v>
      </c>
      <c r="Q354" s="199"/>
      <c r="R354" s="199"/>
      <c r="S354" s="199"/>
      <c r="T354" s="199">
        <v>10</v>
      </c>
      <c r="U354" s="199"/>
      <c r="V354" s="199"/>
      <c r="W354" s="199"/>
      <c r="X354" s="199">
        <v>4</v>
      </c>
      <c r="Y354" s="199"/>
      <c r="Z354" s="199"/>
      <c r="AA354" s="199"/>
      <c r="AB354" s="199"/>
      <c r="AC354" s="199"/>
      <c r="AD354" s="199" t="s">
        <v>10243</v>
      </c>
      <c r="AE354" s="199" t="s">
        <v>10243</v>
      </c>
      <c r="AF354" s="199" t="s">
        <v>10243</v>
      </c>
      <c r="AG354" s="199" t="s">
        <v>10266</v>
      </c>
      <c r="AH354" s="202" t="s">
        <v>11940</v>
      </c>
      <c r="AI354" s="199" t="s">
        <v>10246</v>
      </c>
      <c r="AJ354" s="199" t="s">
        <v>10246</v>
      </c>
      <c r="AK354" s="199" t="s">
        <v>10266</v>
      </c>
      <c r="AL354" s="199" t="s">
        <v>10266</v>
      </c>
      <c r="AM354" s="199" t="s">
        <v>10266</v>
      </c>
      <c r="AN354" s="202" t="s">
        <v>11941</v>
      </c>
      <c r="AO354" s="199" t="s">
        <v>10266</v>
      </c>
      <c r="AP354" s="199" t="s">
        <v>10246</v>
      </c>
      <c r="AQ354" s="199" t="s">
        <v>10246</v>
      </c>
      <c r="AR354" s="199" t="s">
        <v>10266</v>
      </c>
      <c r="AS354" s="199" t="s">
        <v>10266</v>
      </c>
      <c r="AT354" s="199" t="s">
        <v>10266</v>
      </c>
      <c r="AU354" s="199" t="s">
        <v>10266</v>
      </c>
      <c r="AV354" s="199" t="s">
        <v>10266</v>
      </c>
      <c r="AW354" s="199" t="s">
        <v>10246</v>
      </c>
      <c r="AX354" s="199" t="s">
        <v>10246</v>
      </c>
      <c r="AY354" s="202" t="s">
        <v>11942</v>
      </c>
      <c r="AZ354" s="199" t="s">
        <v>10266</v>
      </c>
      <c r="BA354" s="199" t="s">
        <v>10266</v>
      </c>
      <c r="BB354" s="199" t="s">
        <v>10266</v>
      </c>
      <c r="BC354" s="199" t="s">
        <v>10266</v>
      </c>
      <c r="BD354" s="199" t="s">
        <v>10246</v>
      </c>
      <c r="BE354" s="199" t="s">
        <v>10246</v>
      </c>
      <c r="BF354" s="199" t="s">
        <v>10266</v>
      </c>
      <c r="BG354" s="199" t="s">
        <v>10266</v>
      </c>
      <c r="BH354" s="199" t="s">
        <v>10266</v>
      </c>
      <c r="BI354" s="199" t="s">
        <v>10266</v>
      </c>
      <c r="BJ354" s="204" t="s">
        <v>10264</v>
      </c>
      <c r="BK354" s="199" t="s">
        <v>10246</v>
      </c>
    </row>
    <row r="355" s="192" customFormat="1" customHeight="1" spans="1:63">
      <c r="A355" s="199" t="s">
        <v>5381</v>
      </c>
      <c r="B355" s="199" t="s">
        <v>5369</v>
      </c>
      <c r="C355" s="199" t="s">
        <v>5382</v>
      </c>
      <c r="D355" s="199">
        <v>21</v>
      </c>
      <c r="E355" s="199">
        <v>9</v>
      </c>
      <c r="F355" s="199" t="s">
        <v>11943</v>
      </c>
      <c r="G355" s="199">
        <v>0</v>
      </c>
      <c r="H355" s="199" t="s">
        <v>10243</v>
      </c>
      <c r="I355" s="199">
        <v>0</v>
      </c>
      <c r="J355" s="199" t="s">
        <v>10243</v>
      </c>
      <c r="K355" s="199">
        <v>0</v>
      </c>
      <c r="L355" s="199">
        <v>0</v>
      </c>
      <c r="M355" s="199" t="s">
        <v>10243</v>
      </c>
      <c r="N355" s="199">
        <v>4</v>
      </c>
      <c r="O355" s="199">
        <v>0</v>
      </c>
      <c r="P355" s="199">
        <v>0</v>
      </c>
      <c r="Q355" s="199"/>
      <c r="R355" s="199">
        <v>5</v>
      </c>
      <c r="S355" s="199"/>
      <c r="T355" s="199"/>
      <c r="U355" s="199"/>
      <c r="V355" s="199"/>
      <c r="W355" s="199"/>
      <c r="X355" s="199"/>
      <c r="Y355" s="199"/>
      <c r="Z355" s="199"/>
      <c r="AA355" s="199"/>
      <c r="AB355" s="199"/>
      <c r="AC355" s="199"/>
      <c r="AD355" s="199" t="s">
        <v>10243</v>
      </c>
      <c r="AE355" s="199" t="s">
        <v>10243</v>
      </c>
      <c r="AF355" s="199" t="s">
        <v>10243</v>
      </c>
      <c r="AG355" s="204" t="s">
        <v>10255</v>
      </c>
      <c r="AH355" s="204" t="s">
        <v>10255</v>
      </c>
      <c r="AI355" s="199" t="s">
        <v>10246</v>
      </c>
      <c r="AJ355" s="199" t="s">
        <v>10246</v>
      </c>
      <c r="AK355" s="199" t="s">
        <v>10266</v>
      </c>
      <c r="AL355" s="199" t="s">
        <v>10266</v>
      </c>
      <c r="AM355" s="199" t="s">
        <v>10266</v>
      </c>
      <c r="AN355" s="204" t="s">
        <v>10255</v>
      </c>
      <c r="AO355" s="199" t="s">
        <v>10266</v>
      </c>
      <c r="AP355" s="199" t="s">
        <v>10246</v>
      </c>
      <c r="AQ355" s="199" t="s">
        <v>10246</v>
      </c>
      <c r="AR355" s="199" t="s">
        <v>10266</v>
      </c>
      <c r="AS355" s="199" t="s">
        <v>10266</v>
      </c>
      <c r="AT355" s="199" t="s">
        <v>10266</v>
      </c>
      <c r="AU355" s="199" t="s">
        <v>10266</v>
      </c>
      <c r="AV355" s="199" t="s">
        <v>10266</v>
      </c>
      <c r="AW355" s="199" t="s">
        <v>10246</v>
      </c>
      <c r="AX355" s="199" t="s">
        <v>10246</v>
      </c>
      <c r="AY355" s="199" t="s">
        <v>10266</v>
      </c>
      <c r="AZ355" s="202" t="s">
        <v>11944</v>
      </c>
      <c r="BA355" s="199" t="s">
        <v>10266</v>
      </c>
      <c r="BB355" s="202" t="s">
        <v>11945</v>
      </c>
      <c r="BC355" s="199" t="s">
        <v>10266</v>
      </c>
      <c r="BD355" s="199" t="s">
        <v>10246</v>
      </c>
      <c r="BE355" s="199" t="s">
        <v>10246</v>
      </c>
      <c r="BF355" s="199" t="s">
        <v>10266</v>
      </c>
      <c r="BG355" s="199" t="s">
        <v>10266</v>
      </c>
      <c r="BH355" s="199" t="s">
        <v>10266</v>
      </c>
      <c r="BI355" s="199" t="s">
        <v>10266</v>
      </c>
      <c r="BJ355" s="199" t="s">
        <v>10266</v>
      </c>
      <c r="BK355" s="199" t="s">
        <v>10246</v>
      </c>
    </row>
    <row r="356" s="192" customFormat="1" customHeight="1" spans="1:63">
      <c r="A356" s="199" t="s">
        <v>5368</v>
      </c>
      <c r="B356" s="199" t="s">
        <v>5369</v>
      </c>
      <c r="C356" s="199" t="s">
        <v>5370</v>
      </c>
      <c r="D356" s="199">
        <v>22</v>
      </c>
      <c r="E356" s="199">
        <v>9</v>
      </c>
      <c r="F356" s="199" t="s">
        <v>11946</v>
      </c>
      <c r="G356" s="199">
        <v>0</v>
      </c>
      <c r="H356" s="199" t="s">
        <v>10243</v>
      </c>
      <c r="I356" s="199">
        <v>0</v>
      </c>
      <c r="J356" s="199" t="s">
        <v>10243</v>
      </c>
      <c r="K356" s="199">
        <v>0</v>
      </c>
      <c r="L356" s="199">
        <v>0</v>
      </c>
      <c r="M356" s="199" t="s">
        <v>10243</v>
      </c>
      <c r="N356" s="199">
        <v>0</v>
      </c>
      <c r="O356" s="199">
        <v>0</v>
      </c>
      <c r="P356" s="199">
        <v>0</v>
      </c>
      <c r="Q356" s="199"/>
      <c r="R356" s="199"/>
      <c r="S356" s="199"/>
      <c r="T356" s="199"/>
      <c r="U356" s="199"/>
      <c r="V356" s="199"/>
      <c r="W356" s="199"/>
      <c r="X356" s="199"/>
      <c r="Y356" s="199"/>
      <c r="Z356" s="199"/>
      <c r="AA356" s="199"/>
      <c r="AB356" s="199"/>
      <c r="AC356" s="199"/>
      <c r="AD356" s="199" t="s">
        <v>10243</v>
      </c>
      <c r="AE356" s="199" t="s">
        <v>10243</v>
      </c>
      <c r="AF356" s="199" t="s">
        <v>10243</v>
      </c>
      <c r="AG356" s="199" t="s">
        <v>10266</v>
      </c>
      <c r="AH356" s="199" t="s">
        <v>10266</v>
      </c>
      <c r="AI356" s="199" t="s">
        <v>10246</v>
      </c>
      <c r="AJ356" s="199" t="s">
        <v>10246</v>
      </c>
      <c r="AK356" s="199" t="s">
        <v>10266</v>
      </c>
      <c r="AL356" s="199" t="s">
        <v>10266</v>
      </c>
      <c r="AM356" s="199" t="s">
        <v>10266</v>
      </c>
      <c r="AN356" s="199" t="s">
        <v>10266</v>
      </c>
      <c r="AO356" s="199" t="s">
        <v>10266</v>
      </c>
      <c r="AP356" s="199" t="s">
        <v>10246</v>
      </c>
      <c r="AQ356" s="199" t="s">
        <v>10246</v>
      </c>
      <c r="AR356" s="199" t="s">
        <v>10266</v>
      </c>
      <c r="AS356" s="199" t="s">
        <v>10266</v>
      </c>
      <c r="AT356" s="199" t="s">
        <v>10266</v>
      </c>
      <c r="AU356" s="199" t="s">
        <v>10266</v>
      </c>
      <c r="AV356" s="199" t="s">
        <v>10266</v>
      </c>
      <c r="AW356" s="199" t="s">
        <v>10246</v>
      </c>
      <c r="AX356" s="199" t="s">
        <v>10246</v>
      </c>
      <c r="AY356" s="199" t="s">
        <v>10266</v>
      </c>
      <c r="AZ356" s="199" t="s">
        <v>10266</v>
      </c>
      <c r="BA356" s="199" t="s">
        <v>10266</v>
      </c>
      <c r="BB356" s="199" t="s">
        <v>10266</v>
      </c>
      <c r="BC356" s="199" t="s">
        <v>10266</v>
      </c>
      <c r="BD356" s="199" t="s">
        <v>10246</v>
      </c>
      <c r="BE356" s="199" t="s">
        <v>10246</v>
      </c>
      <c r="BF356" s="199" t="s">
        <v>10266</v>
      </c>
      <c r="BG356" s="199" t="s">
        <v>10266</v>
      </c>
      <c r="BH356" s="199" t="s">
        <v>10266</v>
      </c>
      <c r="BI356" s="199" t="s">
        <v>10266</v>
      </c>
      <c r="BJ356" s="199" t="s">
        <v>10266</v>
      </c>
      <c r="BK356" s="199" t="s">
        <v>10246</v>
      </c>
    </row>
    <row r="357" s="192" customFormat="1" customHeight="1" spans="1:63">
      <c r="A357" s="199" t="s">
        <v>5661</v>
      </c>
      <c r="B357" s="199" t="s">
        <v>5662</v>
      </c>
      <c r="C357" s="199" t="s">
        <v>5663</v>
      </c>
      <c r="D357" s="199">
        <v>22</v>
      </c>
      <c r="E357" s="199">
        <v>9</v>
      </c>
      <c r="F357" s="199" t="s">
        <v>11947</v>
      </c>
      <c r="G357" s="199">
        <v>0</v>
      </c>
      <c r="H357" s="199" t="s">
        <v>10243</v>
      </c>
      <c r="I357" s="199">
        <v>0</v>
      </c>
      <c r="J357" s="199" t="s">
        <v>10243</v>
      </c>
      <c r="K357" s="199">
        <v>0</v>
      </c>
      <c r="L357" s="199">
        <v>0</v>
      </c>
      <c r="M357" s="199" t="s">
        <v>10243</v>
      </c>
      <c r="N357" s="199">
        <v>1</v>
      </c>
      <c r="O357" s="199">
        <v>0</v>
      </c>
      <c r="P357" s="199">
        <v>0</v>
      </c>
      <c r="Q357" s="199"/>
      <c r="R357" s="199"/>
      <c r="S357" s="199">
        <v>9</v>
      </c>
      <c r="T357" s="199"/>
      <c r="U357" s="199"/>
      <c r="V357" s="199"/>
      <c r="W357" s="199"/>
      <c r="X357" s="199"/>
      <c r="Y357" s="199"/>
      <c r="Z357" s="199"/>
      <c r="AA357" s="199"/>
      <c r="AB357" s="199"/>
      <c r="AC357" s="199"/>
      <c r="AD357" s="199" t="s">
        <v>10243</v>
      </c>
      <c r="AE357" s="199" t="s">
        <v>10243</v>
      </c>
      <c r="AF357" s="199" t="s">
        <v>10243</v>
      </c>
      <c r="AG357" s="199" t="s">
        <v>10266</v>
      </c>
      <c r="AH357" s="199" t="s">
        <v>10266</v>
      </c>
      <c r="AI357" s="199" t="s">
        <v>10246</v>
      </c>
      <c r="AJ357" s="199" t="s">
        <v>10246</v>
      </c>
      <c r="AK357" s="199" t="s">
        <v>10266</v>
      </c>
      <c r="AL357" s="199" t="s">
        <v>10266</v>
      </c>
      <c r="AM357" s="199" t="s">
        <v>10266</v>
      </c>
      <c r="AN357" s="199" t="s">
        <v>10266</v>
      </c>
      <c r="AO357" s="199" t="s">
        <v>10266</v>
      </c>
      <c r="AP357" s="199" t="s">
        <v>10246</v>
      </c>
      <c r="AQ357" s="199" t="s">
        <v>10246</v>
      </c>
      <c r="AR357" s="199" t="s">
        <v>10266</v>
      </c>
      <c r="AS357" s="199" t="s">
        <v>10266</v>
      </c>
      <c r="AT357" s="199" t="s">
        <v>10266</v>
      </c>
      <c r="AU357" s="199" t="s">
        <v>10266</v>
      </c>
      <c r="AV357" s="202" t="s">
        <v>11948</v>
      </c>
      <c r="AW357" s="199" t="s">
        <v>10246</v>
      </c>
      <c r="AX357" s="199" t="s">
        <v>10246</v>
      </c>
      <c r="AY357" s="199" t="s">
        <v>10266</v>
      </c>
      <c r="AZ357" s="199" t="s">
        <v>10266</v>
      </c>
      <c r="BA357" s="199" t="s">
        <v>10266</v>
      </c>
      <c r="BB357" s="199" t="s">
        <v>10266</v>
      </c>
      <c r="BC357" s="199" t="s">
        <v>10266</v>
      </c>
      <c r="BD357" s="199" t="s">
        <v>10246</v>
      </c>
      <c r="BE357" s="199" t="s">
        <v>10246</v>
      </c>
      <c r="BF357" s="199" t="s">
        <v>10266</v>
      </c>
      <c r="BG357" s="199" t="s">
        <v>10266</v>
      </c>
      <c r="BH357" s="199" t="s">
        <v>10266</v>
      </c>
      <c r="BI357" s="199" t="s">
        <v>10266</v>
      </c>
      <c r="BJ357" s="199" t="s">
        <v>10266</v>
      </c>
      <c r="BK357" s="199" t="s">
        <v>10246</v>
      </c>
    </row>
    <row r="358" s="192" customFormat="1" customHeight="1" spans="1:63">
      <c r="A358" s="199" t="s">
        <v>5679</v>
      </c>
      <c r="B358" s="199" t="s">
        <v>5680</v>
      </c>
      <c r="C358" s="199" t="s">
        <v>5681</v>
      </c>
      <c r="D358" s="199">
        <v>22</v>
      </c>
      <c r="E358" s="199">
        <v>9</v>
      </c>
      <c r="F358" s="199" t="s">
        <v>11949</v>
      </c>
      <c r="G358" s="199">
        <v>3</v>
      </c>
      <c r="H358" s="199" t="s">
        <v>11027</v>
      </c>
      <c r="I358" s="199">
        <v>0</v>
      </c>
      <c r="J358" s="199" t="s">
        <v>10243</v>
      </c>
      <c r="K358" s="199">
        <v>0</v>
      </c>
      <c r="L358" s="199">
        <v>5</v>
      </c>
      <c r="M358" s="199" t="s">
        <v>11950</v>
      </c>
      <c r="N358" s="199">
        <v>0</v>
      </c>
      <c r="O358" s="199">
        <v>2</v>
      </c>
      <c r="P358" s="199">
        <v>0</v>
      </c>
      <c r="Q358" s="199"/>
      <c r="R358" s="199"/>
      <c r="S358" s="199">
        <v>0</v>
      </c>
      <c r="T358" s="199"/>
      <c r="U358" s="199"/>
      <c r="V358" s="199"/>
      <c r="W358" s="199"/>
      <c r="X358" s="199"/>
      <c r="Y358" s="199"/>
      <c r="Z358" s="199"/>
      <c r="AA358" s="199"/>
      <c r="AB358" s="199"/>
      <c r="AC358" s="199"/>
      <c r="AD358" s="199" t="s">
        <v>10243</v>
      </c>
      <c r="AE358" s="199" t="s">
        <v>10243</v>
      </c>
      <c r="AF358" s="199" t="s">
        <v>10243</v>
      </c>
      <c r="AG358" s="202" t="s">
        <v>11951</v>
      </c>
      <c r="AH358" s="202" t="s">
        <v>11295</v>
      </c>
      <c r="AI358" s="199" t="s">
        <v>10246</v>
      </c>
      <c r="AJ358" s="199" t="s">
        <v>10246</v>
      </c>
      <c r="AK358" s="202" t="s">
        <v>11296</v>
      </c>
      <c r="AL358" s="199" t="s">
        <v>10266</v>
      </c>
      <c r="AM358" s="199" t="s">
        <v>10266</v>
      </c>
      <c r="AN358" s="206" t="s">
        <v>11952</v>
      </c>
      <c r="AO358" s="199" t="s">
        <v>10266</v>
      </c>
      <c r="AP358" s="199" t="s">
        <v>10246</v>
      </c>
      <c r="AQ358" s="199" t="s">
        <v>10246</v>
      </c>
      <c r="AR358" s="199" t="s">
        <v>10266</v>
      </c>
      <c r="AS358" s="202" t="s">
        <v>11953</v>
      </c>
      <c r="AT358" s="199" t="s">
        <v>10266</v>
      </c>
      <c r="AU358" s="199" t="s">
        <v>10266</v>
      </c>
      <c r="AV358" s="206" t="s">
        <v>11954</v>
      </c>
      <c r="AW358" s="199" t="s">
        <v>10246</v>
      </c>
      <c r="AX358" s="199" t="s">
        <v>10246</v>
      </c>
      <c r="AY358" s="199" t="s">
        <v>10266</v>
      </c>
      <c r="AZ358" s="206" t="s">
        <v>11955</v>
      </c>
      <c r="BA358" s="203" t="s">
        <v>11133</v>
      </c>
      <c r="BB358" s="206" t="s">
        <v>11956</v>
      </c>
      <c r="BC358" s="203" t="s">
        <v>11095</v>
      </c>
      <c r="BD358" s="199" t="s">
        <v>10246</v>
      </c>
      <c r="BE358" s="199" t="s">
        <v>10246</v>
      </c>
      <c r="BF358" s="199" t="s">
        <v>10266</v>
      </c>
      <c r="BG358" s="199" t="s">
        <v>10266</v>
      </c>
      <c r="BH358" s="199" t="s">
        <v>10266</v>
      </c>
      <c r="BI358" s="206" t="s">
        <v>11957</v>
      </c>
      <c r="BJ358" s="199" t="s">
        <v>10266</v>
      </c>
      <c r="BK358" s="199" t="s">
        <v>10246</v>
      </c>
    </row>
    <row r="359" s="192" customFormat="1" customHeight="1" spans="1:63">
      <c r="A359" s="199" t="s">
        <v>5702</v>
      </c>
      <c r="B359" s="199" t="s">
        <v>5703</v>
      </c>
      <c r="C359" s="199" t="s">
        <v>5704</v>
      </c>
      <c r="D359" s="199">
        <v>22</v>
      </c>
      <c r="E359" s="199">
        <v>9</v>
      </c>
      <c r="F359" s="199" t="s">
        <v>11958</v>
      </c>
      <c r="G359" s="199">
        <v>0</v>
      </c>
      <c r="H359" s="199" t="s">
        <v>10243</v>
      </c>
      <c r="I359" s="199">
        <v>0</v>
      </c>
      <c r="J359" s="199" t="s">
        <v>10243</v>
      </c>
      <c r="K359" s="199">
        <v>0</v>
      </c>
      <c r="L359" s="199">
        <v>0</v>
      </c>
      <c r="M359" s="199" t="s">
        <v>10243</v>
      </c>
      <c r="N359" s="199">
        <v>0</v>
      </c>
      <c r="O359" s="199">
        <v>0</v>
      </c>
      <c r="P359" s="199">
        <v>0</v>
      </c>
      <c r="Q359" s="199"/>
      <c r="R359" s="199"/>
      <c r="S359" s="199"/>
      <c r="T359" s="199"/>
      <c r="U359" s="199"/>
      <c r="V359" s="199"/>
      <c r="W359" s="199"/>
      <c r="X359" s="199"/>
      <c r="Y359" s="199"/>
      <c r="Z359" s="199"/>
      <c r="AA359" s="199"/>
      <c r="AB359" s="199"/>
      <c r="AC359" s="199"/>
      <c r="AD359" s="199" t="s">
        <v>10243</v>
      </c>
      <c r="AE359" s="199" t="s">
        <v>10243</v>
      </c>
      <c r="AF359" s="199" t="s">
        <v>10243</v>
      </c>
      <c r="AG359" s="199" t="s">
        <v>10266</v>
      </c>
      <c r="AH359" s="199" t="s">
        <v>10266</v>
      </c>
      <c r="AI359" s="199" t="s">
        <v>10246</v>
      </c>
      <c r="AJ359" s="199" t="s">
        <v>10246</v>
      </c>
      <c r="AK359" s="199" t="s">
        <v>10266</v>
      </c>
      <c r="AL359" s="199" t="s">
        <v>10266</v>
      </c>
      <c r="AM359" s="199" t="s">
        <v>10266</v>
      </c>
      <c r="AN359" s="199" t="s">
        <v>10266</v>
      </c>
      <c r="AO359" s="199" t="s">
        <v>10266</v>
      </c>
      <c r="AP359" s="199" t="s">
        <v>10246</v>
      </c>
      <c r="AQ359" s="199" t="s">
        <v>10246</v>
      </c>
      <c r="AR359" s="199" t="s">
        <v>10266</v>
      </c>
      <c r="AS359" s="199" t="s">
        <v>10266</v>
      </c>
      <c r="AT359" s="199" t="s">
        <v>10266</v>
      </c>
      <c r="AU359" s="199" t="s">
        <v>10266</v>
      </c>
      <c r="AV359" s="199" t="s">
        <v>10266</v>
      </c>
      <c r="AW359" s="199" t="s">
        <v>10246</v>
      </c>
      <c r="AX359" s="199" t="s">
        <v>10246</v>
      </c>
      <c r="AY359" s="199" t="s">
        <v>10266</v>
      </c>
      <c r="AZ359" s="199" t="s">
        <v>10266</v>
      </c>
      <c r="BA359" s="199" t="s">
        <v>10266</v>
      </c>
      <c r="BB359" s="199" t="s">
        <v>10266</v>
      </c>
      <c r="BC359" s="199" t="s">
        <v>10266</v>
      </c>
      <c r="BD359" s="199" t="s">
        <v>10246</v>
      </c>
      <c r="BE359" s="199" t="s">
        <v>10246</v>
      </c>
      <c r="BF359" s="199" t="s">
        <v>10266</v>
      </c>
      <c r="BG359" s="199" t="s">
        <v>10266</v>
      </c>
      <c r="BH359" s="199" t="s">
        <v>10266</v>
      </c>
      <c r="BI359" s="199" t="s">
        <v>10266</v>
      </c>
      <c r="BJ359" s="199" t="s">
        <v>10266</v>
      </c>
      <c r="BK359" s="199" t="s">
        <v>10246</v>
      </c>
    </row>
    <row r="360" s="192" customFormat="1" customHeight="1" spans="1:63">
      <c r="A360" s="199" t="s">
        <v>11959</v>
      </c>
      <c r="B360" s="199" t="s">
        <v>5703</v>
      </c>
      <c r="C360" s="199" t="s">
        <v>5704</v>
      </c>
      <c r="D360" s="199">
        <v>0</v>
      </c>
      <c r="E360" s="199">
        <v>0</v>
      </c>
      <c r="F360" s="199" t="s">
        <v>10243</v>
      </c>
      <c r="G360" s="199">
        <v>0</v>
      </c>
      <c r="H360" s="199" t="s">
        <v>10243</v>
      </c>
      <c r="I360" s="199">
        <v>0</v>
      </c>
      <c r="J360" s="199" t="s">
        <v>10243</v>
      </c>
      <c r="K360" s="199">
        <v>0</v>
      </c>
      <c r="L360" s="199">
        <v>0</v>
      </c>
      <c r="M360" s="199" t="s">
        <v>10243</v>
      </c>
      <c r="N360" s="199">
        <v>0</v>
      </c>
      <c r="O360" s="199">
        <v>0</v>
      </c>
      <c r="P360" s="199">
        <v>1</v>
      </c>
      <c r="Q360" s="199"/>
      <c r="R360" s="199"/>
      <c r="S360" s="199"/>
      <c r="T360" s="199"/>
      <c r="U360" s="199"/>
      <c r="V360" s="199"/>
      <c r="W360" s="199"/>
      <c r="X360" s="199"/>
      <c r="Y360" s="199"/>
      <c r="Z360" s="199"/>
      <c r="AA360" s="199"/>
      <c r="AB360" s="199"/>
      <c r="AC360" s="199"/>
      <c r="AD360" s="199" t="s">
        <v>10243</v>
      </c>
      <c r="AE360" s="199" t="s">
        <v>10243</v>
      </c>
      <c r="AF360" s="199" t="s">
        <v>10243</v>
      </c>
      <c r="AG360" s="199"/>
      <c r="AH360" s="199"/>
      <c r="AI360" s="199"/>
      <c r="AJ360" s="199"/>
      <c r="AK360" s="199"/>
      <c r="AL360" s="199"/>
      <c r="AM360" s="199"/>
      <c r="AN360" s="199"/>
      <c r="AO360" s="199"/>
      <c r="AP360" s="199"/>
      <c r="AQ360" s="199"/>
      <c r="AR360" s="199"/>
      <c r="AS360" s="199"/>
      <c r="AT360" s="199"/>
      <c r="AU360" s="199"/>
      <c r="AV360" s="199"/>
      <c r="AW360" s="199"/>
      <c r="AX360" s="199"/>
      <c r="AY360" s="199"/>
      <c r="AZ360" s="199"/>
      <c r="BA360" s="199"/>
      <c r="BB360" s="199"/>
      <c r="BC360" s="199"/>
      <c r="BD360" s="199"/>
      <c r="BE360" s="199"/>
      <c r="BF360" s="199"/>
      <c r="BG360" s="199"/>
      <c r="BH360" s="199"/>
      <c r="BI360" s="199"/>
      <c r="BJ360" s="199"/>
      <c r="BK360" s="199"/>
    </row>
    <row r="361" s="192" customFormat="1" customHeight="1" spans="1:63">
      <c r="A361" s="199" t="s">
        <v>5783</v>
      </c>
      <c r="B361" s="199" t="s">
        <v>5716</v>
      </c>
      <c r="C361" s="199" t="s">
        <v>5704</v>
      </c>
      <c r="D361" s="199">
        <v>22</v>
      </c>
      <c r="E361" s="199">
        <v>9</v>
      </c>
      <c r="F361" s="199" t="s">
        <v>11960</v>
      </c>
      <c r="G361" s="199">
        <v>3</v>
      </c>
      <c r="H361" s="199" t="s">
        <v>11961</v>
      </c>
      <c r="I361" s="199">
        <v>0</v>
      </c>
      <c r="J361" s="199" t="s">
        <v>10243</v>
      </c>
      <c r="K361" s="199">
        <v>0</v>
      </c>
      <c r="L361" s="199">
        <v>0</v>
      </c>
      <c r="M361" s="199" t="s">
        <v>10243</v>
      </c>
      <c r="N361" s="199">
        <v>0</v>
      </c>
      <c r="O361" s="199">
        <v>1</v>
      </c>
      <c r="P361" s="199">
        <v>0</v>
      </c>
      <c r="Q361" s="199"/>
      <c r="R361" s="199"/>
      <c r="S361" s="199">
        <v>0</v>
      </c>
      <c r="T361" s="199"/>
      <c r="U361" s="199"/>
      <c r="V361" s="199"/>
      <c r="W361" s="199"/>
      <c r="X361" s="199"/>
      <c r="Y361" s="199"/>
      <c r="Z361" s="199"/>
      <c r="AA361" s="199"/>
      <c r="AB361" s="199"/>
      <c r="AC361" s="199"/>
      <c r="AD361" s="199" t="s">
        <v>10243</v>
      </c>
      <c r="AE361" s="199" t="s">
        <v>10243</v>
      </c>
      <c r="AF361" s="199" t="s">
        <v>10243</v>
      </c>
      <c r="AG361" s="199" t="s">
        <v>10266</v>
      </c>
      <c r="AH361" s="199" t="s">
        <v>10266</v>
      </c>
      <c r="AI361" s="199" t="s">
        <v>10246</v>
      </c>
      <c r="AJ361" s="199" t="s">
        <v>10246</v>
      </c>
      <c r="AK361" s="202" t="s">
        <v>11296</v>
      </c>
      <c r="AL361" s="199" t="s">
        <v>10266</v>
      </c>
      <c r="AM361" s="199" t="s">
        <v>10266</v>
      </c>
      <c r="AN361" s="202" t="s">
        <v>11298</v>
      </c>
      <c r="AO361" s="199" t="s">
        <v>10266</v>
      </c>
      <c r="AP361" s="199" t="s">
        <v>10246</v>
      </c>
      <c r="AQ361" s="199" t="s">
        <v>10246</v>
      </c>
      <c r="AR361" s="199" t="s">
        <v>10266</v>
      </c>
      <c r="AS361" s="199" t="s">
        <v>10266</v>
      </c>
      <c r="AT361" s="199" t="s">
        <v>10266</v>
      </c>
      <c r="AU361" s="199" t="s">
        <v>10266</v>
      </c>
      <c r="AV361" s="199" t="s">
        <v>10266</v>
      </c>
      <c r="AW361" s="199" t="s">
        <v>10246</v>
      </c>
      <c r="AX361" s="199" t="s">
        <v>10246</v>
      </c>
      <c r="AY361" s="199" t="s">
        <v>10266</v>
      </c>
      <c r="AZ361" s="202" t="s">
        <v>11962</v>
      </c>
      <c r="BA361" s="203" t="s">
        <v>10282</v>
      </c>
      <c r="BB361" s="199" t="s">
        <v>10266</v>
      </c>
      <c r="BC361" s="199" t="s">
        <v>10266</v>
      </c>
      <c r="BD361" s="199" t="s">
        <v>10246</v>
      </c>
      <c r="BE361" s="199" t="s">
        <v>10246</v>
      </c>
      <c r="BF361" s="199" t="s">
        <v>10266</v>
      </c>
      <c r="BG361" s="199" t="s">
        <v>10266</v>
      </c>
      <c r="BH361" s="199" t="s">
        <v>10266</v>
      </c>
      <c r="BI361" s="203" t="s">
        <v>10376</v>
      </c>
      <c r="BJ361" s="203" t="s">
        <v>10328</v>
      </c>
      <c r="BK361" s="199" t="s">
        <v>10246</v>
      </c>
    </row>
    <row r="362" s="192" customFormat="1" customHeight="1" spans="1:63">
      <c r="A362" s="199" t="s">
        <v>5780</v>
      </c>
      <c r="B362" s="199" t="s">
        <v>5716</v>
      </c>
      <c r="C362" s="199" t="s">
        <v>5704</v>
      </c>
      <c r="D362" s="199">
        <v>4</v>
      </c>
      <c r="E362" s="199">
        <v>1</v>
      </c>
      <c r="F362" s="199" t="s">
        <v>11963</v>
      </c>
      <c r="G362" s="199">
        <v>0</v>
      </c>
      <c r="H362" s="199" t="s">
        <v>10243</v>
      </c>
      <c r="I362" s="199">
        <v>0</v>
      </c>
      <c r="J362" s="199" t="s">
        <v>10243</v>
      </c>
      <c r="K362" s="199">
        <v>0</v>
      </c>
      <c r="L362" s="199">
        <v>0</v>
      </c>
      <c r="M362" s="199" t="s">
        <v>10243</v>
      </c>
      <c r="N362" s="199">
        <v>1</v>
      </c>
      <c r="O362" s="199">
        <v>0</v>
      </c>
      <c r="P362" s="199">
        <v>0</v>
      </c>
      <c r="Q362" s="199"/>
      <c r="R362" s="199"/>
      <c r="S362" s="199"/>
      <c r="T362" s="199"/>
      <c r="U362" s="199"/>
      <c r="V362" s="199"/>
      <c r="W362" s="199"/>
      <c r="X362" s="199"/>
      <c r="Y362" s="199"/>
      <c r="Z362" s="199"/>
      <c r="AA362" s="199"/>
      <c r="AB362" s="199"/>
      <c r="AC362" s="199"/>
      <c r="AD362" s="199" t="s">
        <v>10243</v>
      </c>
      <c r="AE362" s="199" t="s">
        <v>10243</v>
      </c>
      <c r="AF362" s="199" t="s">
        <v>10243</v>
      </c>
      <c r="AG362" s="199"/>
      <c r="AH362" s="199"/>
      <c r="AI362" s="199"/>
      <c r="AJ362" s="199"/>
      <c r="AK362" s="199"/>
      <c r="AL362" s="199"/>
      <c r="AM362" s="199"/>
      <c r="AN362" s="199"/>
      <c r="AO362" s="199"/>
      <c r="AP362" s="199"/>
      <c r="AQ362" s="199"/>
      <c r="AR362" s="199"/>
      <c r="AS362" s="199"/>
      <c r="AT362" s="199"/>
      <c r="AU362" s="199"/>
      <c r="AV362" s="199"/>
      <c r="AW362" s="199"/>
      <c r="AX362" s="199"/>
      <c r="AY362" s="199"/>
      <c r="AZ362" s="199"/>
      <c r="BA362" s="199"/>
      <c r="BB362" s="199"/>
      <c r="BC362" s="199"/>
      <c r="BD362" s="199"/>
      <c r="BE362" s="199"/>
      <c r="BF362" s="199"/>
      <c r="BG362" s="204" t="s">
        <v>10255</v>
      </c>
      <c r="BH362" s="199" t="s">
        <v>10266</v>
      </c>
      <c r="BI362" s="199" t="s">
        <v>10266</v>
      </c>
      <c r="BJ362" s="199" t="s">
        <v>10266</v>
      </c>
      <c r="BK362" s="199" t="s">
        <v>10246</v>
      </c>
    </row>
    <row r="363" s="192" customFormat="1" customHeight="1" spans="1:63">
      <c r="A363" s="199" t="s">
        <v>5758</v>
      </c>
      <c r="B363" s="199" t="s">
        <v>5716</v>
      </c>
      <c r="C363" s="199" t="s">
        <v>5731</v>
      </c>
      <c r="D363" s="199">
        <v>22</v>
      </c>
      <c r="E363" s="199">
        <v>9</v>
      </c>
      <c r="F363" s="199" t="s">
        <v>11964</v>
      </c>
      <c r="G363" s="199">
        <v>0</v>
      </c>
      <c r="H363" s="199" t="s">
        <v>10243</v>
      </c>
      <c r="I363" s="199">
        <v>0</v>
      </c>
      <c r="J363" s="199" t="s">
        <v>10243</v>
      </c>
      <c r="K363" s="199">
        <v>0</v>
      </c>
      <c r="L363" s="199">
        <v>0</v>
      </c>
      <c r="M363" s="199" t="s">
        <v>10243</v>
      </c>
      <c r="N363" s="199">
        <v>0</v>
      </c>
      <c r="O363" s="199">
        <v>0</v>
      </c>
      <c r="P363" s="199">
        <v>0</v>
      </c>
      <c r="Q363" s="199"/>
      <c r="R363" s="199">
        <v>11</v>
      </c>
      <c r="S363" s="199"/>
      <c r="T363" s="199">
        <v>4</v>
      </c>
      <c r="U363" s="199"/>
      <c r="V363" s="199"/>
      <c r="W363" s="199"/>
      <c r="X363" s="199"/>
      <c r="Y363" s="199"/>
      <c r="Z363" s="199"/>
      <c r="AA363" s="199"/>
      <c r="AB363" s="199"/>
      <c r="AC363" s="199"/>
      <c r="AD363" s="199" t="s">
        <v>10243</v>
      </c>
      <c r="AE363" s="199" t="s">
        <v>10243</v>
      </c>
      <c r="AF363" s="199" t="s">
        <v>10243</v>
      </c>
      <c r="AG363" s="199" t="s">
        <v>10266</v>
      </c>
      <c r="AH363" s="199" t="s">
        <v>10266</v>
      </c>
      <c r="AI363" s="199" t="s">
        <v>10246</v>
      </c>
      <c r="AJ363" s="199" t="s">
        <v>10246</v>
      </c>
      <c r="AK363" s="199" t="s">
        <v>10266</v>
      </c>
      <c r="AL363" s="202" t="s">
        <v>11965</v>
      </c>
      <c r="AM363" s="199" t="s">
        <v>10266</v>
      </c>
      <c r="AN363" s="199" t="s">
        <v>10266</v>
      </c>
      <c r="AO363" s="199" t="s">
        <v>10266</v>
      </c>
      <c r="AP363" s="199" t="s">
        <v>10246</v>
      </c>
      <c r="AQ363" s="199" t="s">
        <v>10246</v>
      </c>
      <c r="AR363" s="199" t="s">
        <v>10266</v>
      </c>
      <c r="AS363" s="199" t="s">
        <v>10266</v>
      </c>
      <c r="AT363" s="202" t="s">
        <v>11966</v>
      </c>
      <c r="AU363" s="199" t="s">
        <v>10266</v>
      </c>
      <c r="AV363" s="199" t="s">
        <v>10266</v>
      </c>
      <c r="AW363" s="199" t="s">
        <v>10246</v>
      </c>
      <c r="AX363" s="199" t="s">
        <v>10246</v>
      </c>
      <c r="AY363" s="199" t="s">
        <v>10266</v>
      </c>
      <c r="AZ363" s="199" t="s">
        <v>10266</v>
      </c>
      <c r="BA363" s="199" t="s">
        <v>10266</v>
      </c>
      <c r="BB363" s="199" t="s">
        <v>10266</v>
      </c>
      <c r="BC363" s="202" t="s">
        <v>11967</v>
      </c>
      <c r="BD363" s="199" t="s">
        <v>10246</v>
      </c>
      <c r="BE363" s="199" t="s">
        <v>10246</v>
      </c>
      <c r="BF363" s="199" t="s">
        <v>10266</v>
      </c>
      <c r="BG363" s="199" t="s">
        <v>10266</v>
      </c>
      <c r="BH363" s="199" t="s">
        <v>10266</v>
      </c>
      <c r="BI363" s="199" t="s">
        <v>10266</v>
      </c>
      <c r="BJ363" s="202" t="s">
        <v>11968</v>
      </c>
      <c r="BK363" s="199" t="s">
        <v>10246</v>
      </c>
    </row>
    <row r="364" s="192" customFormat="1" customHeight="1" spans="1:63">
      <c r="A364" s="199" t="s">
        <v>5742</v>
      </c>
      <c r="B364" s="199" t="s">
        <v>5716</v>
      </c>
      <c r="C364" s="199" t="s">
        <v>5531</v>
      </c>
      <c r="D364" s="199">
        <v>22</v>
      </c>
      <c r="E364" s="199">
        <v>9</v>
      </c>
      <c r="F364" s="199" t="s">
        <v>11969</v>
      </c>
      <c r="G364" s="199">
        <v>0</v>
      </c>
      <c r="H364" s="199" t="s">
        <v>10243</v>
      </c>
      <c r="I364" s="199">
        <v>0</v>
      </c>
      <c r="J364" s="199" t="s">
        <v>10243</v>
      </c>
      <c r="K364" s="199">
        <v>0</v>
      </c>
      <c r="L364" s="199">
        <v>0</v>
      </c>
      <c r="M364" s="199" t="s">
        <v>10243</v>
      </c>
      <c r="N364" s="199">
        <v>0</v>
      </c>
      <c r="O364" s="199">
        <v>0</v>
      </c>
      <c r="P364" s="199">
        <v>0</v>
      </c>
      <c r="Q364" s="199"/>
      <c r="R364" s="199">
        <v>5</v>
      </c>
      <c r="S364" s="199">
        <v>1.2</v>
      </c>
      <c r="T364" s="199"/>
      <c r="U364" s="199"/>
      <c r="V364" s="199"/>
      <c r="W364" s="199"/>
      <c r="X364" s="199"/>
      <c r="Y364" s="199"/>
      <c r="Z364" s="199"/>
      <c r="AA364" s="199"/>
      <c r="AB364" s="199"/>
      <c r="AC364" s="199"/>
      <c r="AD364" s="199" t="s">
        <v>10243</v>
      </c>
      <c r="AE364" s="199" t="s">
        <v>10243</v>
      </c>
      <c r="AF364" s="199" t="s">
        <v>10243</v>
      </c>
      <c r="AG364" s="199" t="s">
        <v>10266</v>
      </c>
      <c r="AH364" s="199" t="s">
        <v>10266</v>
      </c>
      <c r="AI364" s="199" t="s">
        <v>10246</v>
      </c>
      <c r="AJ364" s="199" t="s">
        <v>10246</v>
      </c>
      <c r="AK364" s="199" t="s">
        <v>10266</v>
      </c>
      <c r="AL364" s="199" t="s">
        <v>10266</v>
      </c>
      <c r="AM364" s="199" t="s">
        <v>10266</v>
      </c>
      <c r="AN364" s="199" t="s">
        <v>10266</v>
      </c>
      <c r="AO364" s="199" t="s">
        <v>10266</v>
      </c>
      <c r="AP364" s="199" t="s">
        <v>10246</v>
      </c>
      <c r="AQ364" s="199" t="s">
        <v>10246</v>
      </c>
      <c r="AR364" s="199" t="s">
        <v>10266</v>
      </c>
      <c r="AS364" s="199" t="s">
        <v>10266</v>
      </c>
      <c r="AT364" s="199" t="s">
        <v>10266</v>
      </c>
      <c r="AU364" s="199" t="s">
        <v>10266</v>
      </c>
      <c r="AV364" s="199" t="s">
        <v>10266</v>
      </c>
      <c r="AW364" s="199" t="s">
        <v>10246</v>
      </c>
      <c r="AX364" s="199" t="s">
        <v>10246</v>
      </c>
      <c r="AY364" s="199" t="s">
        <v>10266</v>
      </c>
      <c r="AZ364" s="199" t="s">
        <v>10266</v>
      </c>
      <c r="BA364" s="202" t="s">
        <v>11970</v>
      </c>
      <c r="BB364" s="199" t="s">
        <v>10266</v>
      </c>
      <c r="BC364" s="199" t="s">
        <v>10266</v>
      </c>
      <c r="BD364" s="199" t="s">
        <v>10246</v>
      </c>
      <c r="BE364" s="199" t="s">
        <v>10246</v>
      </c>
      <c r="BF364" s="199" t="s">
        <v>10266</v>
      </c>
      <c r="BG364" s="202" t="s">
        <v>11604</v>
      </c>
      <c r="BH364" s="199" t="s">
        <v>10266</v>
      </c>
      <c r="BI364" s="202" t="s">
        <v>11971</v>
      </c>
      <c r="BJ364" s="199" t="s">
        <v>10266</v>
      </c>
      <c r="BK364" s="199" t="s">
        <v>10246</v>
      </c>
    </row>
    <row r="365" s="192" customFormat="1" customHeight="1" spans="1:63">
      <c r="A365" s="199" t="s">
        <v>5730</v>
      </c>
      <c r="B365" s="199" t="s">
        <v>5716</v>
      </c>
      <c r="C365" s="199" t="s">
        <v>5731</v>
      </c>
      <c r="D365" s="199">
        <v>15</v>
      </c>
      <c r="E365" s="199">
        <v>9</v>
      </c>
      <c r="F365" s="199" t="s">
        <v>11972</v>
      </c>
      <c r="G365" s="199">
        <v>0</v>
      </c>
      <c r="H365" s="199" t="s">
        <v>10243</v>
      </c>
      <c r="I365" s="199">
        <v>0</v>
      </c>
      <c r="J365" s="199" t="s">
        <v>10243</v>
      </c>
      <c r="K365" s="199">
        <v>0</v>
      </c>
      <c r="L365" s="199">
        <v>0</v>
      </c>
      <c r="M365" s="199" t="s">
        <v>10243</v>
      </c>
      <c r="N365" s="199">
        <v>2</v>
      </c>
      <c r="O365" s="199">
        <v>2</v>
      </c>
      <c r="P365" s="199">
        <v>0</v>
      </c>
      <c r="Q365" s="199"/>
      <c r="R365" s="199">
        <v>8</v>
      </c>
      <c r="S365" s="199"/>
      <c r="T365" s="199">
        <v>47.5</v>
      </c>
      <c r="U365" s="199"/>
      <c r="V365" s="199"/>
      <c r="W365" s="199"/>
      <c r="X365" s="199"/>
      <c r="Y365" s="199"/>
      <c r="Z365" s="199"/>
      <c r="AA365" s="199"/>
      <c r="AB365" s="199"/>
      <c r="AC365" s="199"/>
      <c r="AD365" s="199" t="s">
        <v>10243</v>
      </c>
      <c r="AE365" s="199" t="s">
        <v>10243</v>
      </c>
      <c r="AF365" s="199" t="s">
        <v>10243</v>
      </c>
      <c r="AG365" s="199" t="s">
        <v>10266</v>
      </c>
      <c r="AH365" s="199" t="s">
        <v>10266</v>
      </c>
      <c r="AI365" s="199" t="s">
        <v>10246</v>
      </c>
      <c r="AJ365" s="199" t="s">
        <v>10246</v>
      </c>
      <c r="AK365" s="199" t="s">
        <v>10266</v>
      </c>
      <c r="AL365" s="199" t="s">
        <v>10266</v>
      </c>
      <c r="AM365" s="199" t="s">
        <v>10266</v>
      </c>
      <c r="AN365" s="199" t="s">
        <v>10266</v>
      </c>
      <c r="AO365" s="202" t="s">
        <v>11973</v>
      </c>
      <c r="AP365" s="199" t="s">
        <v>10246</v>
      </c>
      <c r="AQ365" s="199" t="s">
        <v>10246</v>
      </c>
      <c r="AR365" s="199" t="s">
        <v>10266</v>
      </c>
      <c r="AS365" s="199" t="s">
        <v>10266</v>
      </c>
      <c r="AT365" s="199" t="s">
        <v>10266</v>
      </c>
      <c r="AU365" s="199" t="s">
        <v>10266</v>
      </c>
      <c r="AV365" s="204" t="s">
        <v>10264</v>
      </c>
      <c r="AW365" s="199" t="s">
        <v>10246</v>
      </c>
      <c r="AX365" s="199" t="s">
        <v>10246</v>
      </c>
      <c r="AY365" s="199" t="s">
        <v>10266</v>
      </c>
      <c r="AZ365" s="199" t="s">
        <v>10266</v>
      </c>
      <c r="BA365" s="199" t="s">
        <v>10266</v>
      </c>
      <c r="BB365" s="202" t="s">
        <v>11974</v>
      </c>
      <c r="BC365" s="199" t="s">
        <v>10266</v>
      </c>
      <c r="BD365" s="199" t="s">
        <v>10246</v>
      </c>
      <c r="BE365" s="199" t="s">
        <v>10246</v>
      </c>
      <c r="BF365" s="202" t="s">
        <v>11975</v>
      </c>
      <c r="BG365" s="202" t="s">
        <v>11976</v>
      </c>
      <c r="BH365" s="202" t="s">
        <v>11976</v>
      </c>
      <c r="BI365" s="202" t="s">
        <v>11976</v>
      </c>
      <c r="BJ365" s="202" t="s">
        <v>11976</v>
      </c>
      <c r="BK365" s="202" t="s">
        <v>11977</v>
      </c>
    </row>
    <row r="366" s="192" customFormat="1" customHeight="1" spans="1:63">
      <c r="A366" s="199" t="s">
        <v>5715</v>
      </c>
      <c r="B366" s="199" t="s">
        <v>5716</v>
      </c>
      <c r="C366" s="199" t="s">
        <v>5704</v>
      </c>
      <c r="D366" s="199">
        <v>22</v>
      </c>
      <c r="E366" s="199">
        <v>9</v>
      </c>
      <c r="F366" s="199" t="s">
        <v>11978</v>
      </c>
      <c r="G366" s="199">
        <v>1</v>
      </c>
      <c r="H366" s="199" t="s">
        <v>10480</v>
      </c>
      <c r="I366" s="199">
        <v>0</v>
      </c>
      <c r="J366" s="199" t="s">
        <v>10243</v>
      </c>
      <c r="K366" s="199">
        <v>0</v>
      </c>
      <c r="L366" s="199">
        <v>0</v>
      </c>
      <c r="M366" s="199" t="s">
        <v>10243</v>
      </c>
      <c r="N366" s="199">
        <v>0</v>
      </c>
      <c r="O366" s="199">
        <v>0</v>
      </c>
      <c r="P366" s="199">
        <v>0</v>
      </c>
      <c r="Q366" s="199"/>
      <c r="R366" s="199">
        <v>5</v>
      </c>
      <c r="S366" s="199">
        <v>3</v>
      </c>
      <c r="T366" s="199"/>
      <c r="U366" s="199"/>
      <c r="V366" s="199"/>
      <c r="W366" s="199"/>
      <c r="X366" s="199"/>
      <c r="Y366" s="199"/>
      <c r="Z366" s="199"/>
      <c r="AA366" s="199"/>
      <c r="AB366" s="199"/>
      <c r="AC366" s="199"/>
      <c r="AD366" s="199" t="s">
        <v>10243</v>
      </c>
      <c r="AE366" s="199" t="s">
        <v>10243</v>
      </c>
      <c r="AF366" s="199" t="s">
        <v>10243</v>
      </c>
      <c r="AG366" s="199" t="s">
        <v>10266</v>
      </c>
      <c r="AH366" s="199" t="s">
        <v>10266</v>
      </c>
      <c r="AI366" s="199" t="s">
        <v>10246</v>
      </c>
      <c r="AJ366" s="199" t="s">
        <v>10246</v>
      </c>
      <c r="AK366" s="199" t="s">
        <v>10266</v>
      </c>
      <c r="AL366" s="202" t="s">
        <v>11979</v>
      </c>
      <c r="AM366" s="199" t="s">
        <v>10266</v>
      </c>
      <c r="AN366" s="199" t="s">
        <v>10266</v>
      </c>
      <c r="AO366" s="202" t="s">
        <v>11980</v>
      </c>
      <c r="AP366" s="199" t="s">
        <v>10246</v>
      </c>
      <c r="AQ366" s="199" t="s">
        <v>10246</v>
      </c>
      <c r="AR366" s="199" t="s">
        <v>10266</v>
      </c>
      <c r="AS366" s="199" t="s">
        <v>10266</v>
      </c>
      <c r="AT366" s="199" t="s">
        <v>10266</v>
      </c>
      <c r="AU366" s="202" t="s">
        <v>11981</v>
      </c>
      <c r="AV366" s="199" t="s">
        <v>10266</v>
      </c>
      <c r="AW366" s="199" t="s">
        <v>10246</v>
      </c>
      <c r="AX366" s="199" t="s">
        <v>10246</v>
      </c>
      <c r="AY366" s="199" t="s">
        <v>10266</v>
      </c>
      <c r="AZ366" s="203" t="s">
        <v>10374</v>
      </c>
      <c r="BA366" s="199" t="s">
        <v>10266</v>
      </c>
      <c r="BB366" s="199" t="s">
        <v>10266</v>
      </c>
      <c r="BC366" s="202" t="s">
        <v>11982</v>
      </c>
      <c r="BD366" s="199" t="s">
        <v>10246</v>
      </c>
      <c r="BE366" s="199" t="s">
        <v>10246</v>
      </c>
      <c r="BF366" s="199" t="s">
        <v>10266</v>
      </c>
      <c r="BG366" s="199" t="s">
        <v>10266</v>
      </c>
      <c r="BH366" s="199" t="s">
        <v>10266</v>
      </c>
      <c r="BI366" s="199" t="s">
        <v>10266</v>
      </c>
      <c r="BJ366" s="199" t="s">
        <v>10266</v>
      </c>
      <c r="BK366" s="199" t="s">
        <v>10246</v>
      </c>
    </row>
    <row r="367" s="192" customFormat="1" customHeight="1" spans="1:63">
      <c r="A367" s="199" t="s">
        <v>5792</v>
      </c>
      <c r="B367" s="199" t="s">
        <v>5793</v>
      </c>
      <c r="C367" s="199" t="s">
        <v>2659</v>
      </c>
      <c r="D367" s="199">
        <v>18</v>
      </c>
      <c r="E367" s="199">
        <v>9</v>
      </c>
      <c r="F367" s="199" t="s">
        <v>11983</v>
      </c>
      <c r="G367" s="199">
        <v>0</v>
      </c>
      <c r="H367" s="199" t="s">
        <v>10243</v>
      </c>
      <c r="I367" s="199">
        <v>0</v>
      </c>
      <c r="J367" s="199" t="s">
        <v>10243</v>
      </c>
      <c r="K367" s="199">
        <v>0</v>
      </c>
      <c r="L367" s="199">
        <v>0</v>
      </c>
      <c r="M367" s="199" t="s">
        <v>10243</v>
      </c>
      <c r="N367" s="199">
        <v>0</v>
      </c>
      <c r="O367" s="199">
        <v>0</v>
      </c>
      <c r="P367" s="199">
        <v>0</v>
      </c>
      <c r="Q367" s="199"/>
      <c r="R367" s="199"/>
      <c r="S367" s="199"/>
      <c r="T367" s="199">
        <v>35</v>
      </c>
      <c r="U367" s="199"/>
      <c r="V367" s="199"/>
      <c r="W367" s="199"/>
      <c r="X367" s="199"/>
      <c r="Y367" s="199"/>
      <c r="Z367" s="199"/>
      <c r="AA367" s="199"/>
      <c r="AB367" s="199"/>
      <c r="AC367" s="199"/>
      <c r="AD367" s="199" t="s">
        <v>10243</v>
      </c>
      <c r="AE367" s="199" t="s">
        <v>10243</v>
      </c>
      <c r="AF367" s="199" t="s">
        <v>10243</v>
      </c>
      <c r="AG367" s="199" t="s">
        <v>10266</v>
      </c>
      <c r="AH367" s="199" t="s">
        <v>10266</v>
      </c>
      <c r="AI367" s="199" t="s">
        <v>10246</v>
      </c>
      <c r="AJ367" s="199" t="s">
        <v>10246</v>
      </c>
      <c r="AK367" s="199" t="s">
        <v>10266</v>
      </c>
      <c r="AL367" s="199" t="s">
        <v>10266</v>
      </c>
      <c r="AM367" s="199" t="s">
        <v>10266</v>
      </c>
      <c r="AN367" s="199" t="s">
        <v>10266</v>
      </c>
      <c r="AO367" s="199" t="s">
        <v>10266</v>
      </c>
      <c r="AP367" s="199" t="s">
        <v>10246</v>
      </c>
      <c r="AQ367" s="199" t="s">
        <v>10246</v>
      </c>
      <c r="AR367" s="202" t="s">
        <v>11984</v>
      </c>
      <c r="AS367" s="202" t="s">
        <v>11984</v>
      </c>
      <c r="AT367" s="202" t="s">
        <v>11984</v>
      </c>
      <c r="AU367" s="202" t="s">
        <v>11984</v>
      </c>
      <c r="AV367" s="199" t="s">
        <v>10266</v>
      </c>
      <c r="AW367" s="199" t="s">
        <v>10246</v>
      </c>
      <c r="AX367" s="199" t="s">
        <v>10246</v>
      </c>
      <c r="AY367" s="202" t="s">
        <v>10305</v>
      </c>
      <c r="AZ367" s="199" t="s">
        <v>10266</v>
      </c>
      <c r="BA367" s="199" t="s">
        <v>10266</v>
      </c>
      <c r="BB367" s="199" t="s">
        <v>10266</v>
      </c>
      <c r="BC367" s="199" t="s">
        <v>10266</v>
      </c>
      <c r="BD367" s="199" t="s">
        <v>10246</v>
      </c>
      <c r="BE367" s="199" t="s">
        <v>10246</v>
      </c>
      <c r="BF367" s="199" t="s">
        <v>10266</v>
      </c>
      <c r="BG367" s="199" t="s">
        <v>10266</v>
      </c>
      <c r="BH367" s="199" t="s">
        <v>10266</v>
      </c>
      <c r="BI367" s="199" t="s">
        <v>10266</v>
      </c>
      <c r="BJ367" s="199" t="s">
        <v>10266</v>
      </c>
      <c r="BK367" s="199" t="s">
        <v>10246</v>
      </c>
    </row>
    <row r="368" s="192" customFormat="1" customHeight="1" spans="1:63">
      <c r="A368" s="199" t="s">
        <v>9469</v>
      </c>
      <c r="B368" s="199" t="s">
        <v>5804</v>
      </c>
      <c r="C368" s="199" t="s">
        <v>378</v>
      </c>
      <c r="D368" s="199">
        <v>0</v>
      </c>
      <c r="E368" s="199">
        <v>9</v>
      </c>
      <c r="F368" s="199" t="s">
        <v>10243</v>
      </c>
      <c r="G368" s="199">
        <v>0</v>
      </c>
      <c r="H368" s="199" t="s">
        <v>10243</v>
      </c>
      <c r="I368" s="199">
        <v>0</v>
      </c>
      <c r="J368" s="199" t="s">
        <v>10243</v>
      </c>
      <c r="K368" s="199">
        <v>0</v>
      </c>
      <c r="L368" s="199">
        <v>0</v>
      </c>
      <c r="M368" s="199" t="s">
        <v>10243</v>
      </c>
      <c r="N368" s="199">
        <v>0</v>
      </c>
      <c r="O368" s="199">
        <v>0</v>
      </c>
      <c r="P368" s="199">
        <v>22</v>
      </c>
      <c r="Q368" s="199"/>
      <c r="R368" s="199"/>
      <c r="S368" s="199"/>
      <c r="T368" s="199"/>
      <c r="U368" s="199"/>
      <c r="V368" s="199"/>
      <c r="W368" s="199"/>
      <c r="X368" s="199"/>
      <c r="Y368" s="199"/>
      <c r="Z368" s="199"/>
      <c r="AA368" s="199"/>
      <c r="AB368" s="199"/>
      <c r="AC368" s="199"/>
      <c r="AD368" s="199" t="s">
        <v>10243</v>
      </c>
      <c r="AE368" s="199" t="s">
        <v>10243</v>
      </c>
      <c r="AF368" s="199" t="s">
        <v>10243</v>
      </c>
      <c r="AG368" s="205" t="s">
        <v>33</v>
      </c>
      <c r="AH368" s="205" t="s">
        <v>33</v>
      </c>
      <c r="AI368" s="199" t="s">
        <v>10246</v>
      </c>
      <c r="AJ368" s="199" t="s">
        <v>10246</v>
      </c>
      <c r="AK368" s="205" t="s">
        <v>33</v>
      </c>
      <c r="AL368" s="205" t="s">
        <v>33</v>
      </c>
      <c r="AM368" s="205" t="s">
        <v>33</v>
      </c>
      <c r="AN368" s="205" t="s">
        <v>33</v>
      </c>
      <c r="AO368" s="205" t="s">
        <v>33</v>
      </c>
      <c r="AP368" s="199" t="s">
        <v>10246</v>
      </c>
      <c r="AQ368" s="199" t="s">
        <v>10246</v>
      </c>
      <c r="AR368" s="205" t="s">
        <v>33</v>
      </c>
      <c r="AS368" s="205" t="s">
        <v>33</v>
      </c>
      <c r="AT368" s="205" t="s">
        <v>33</v>
      </c>
      <c r="AU368" s="205" t="s">
        <v>33</v>
      </c>
      <c r="AV368" s="205" t="s">
        <v>33</v>
      </c>
      <c r="AW368" s="199" t="s">
        <v>10246</v>
      </c>
      <c r="AX368" s="199" t="s">
        <v>10246</v>
      </c>
      <c r="AY368" s="205" t="s">
        <v>33</v>
      </c>
      <c r="AZ368" s="205" t="s">
        <v>33</v>
      </c>
      <c r="BA368" s="205" t="s">
        <v>33</v>
      </c>
      <c r="BB368" s="205" t="s">
        <v>33</v>
      </c>
      <c r="BC368" s="205" t="s">
        <v>33</v>
      </c>
      <c r="BD368" s="199" t="s">
        <v>10246</v>
      </c>
      <c r="BE368" s="199" t="s">
        <v>10246</v>
      </c>
      <c r="BF368" s="205" t="s">
        <v>33</v>
      </c>
      <c r="BG368" s="205" t="s">
        <v>33</v>
      </c>
      <c r="BH368" s="205" t="s">
        <v>33</v>
      </c>
      <c r="BI368" s="205" t="s">
        <v>33</v>
      </c>
      <c r="BJ368" s="205" t="s">
        <v>33</v>
      </c>
      <c r="BK368" s="199" t="s">
        <v>10246</v>
      </c>
    </row>
    <row r="369" s="192" customFormat="1" customHeight="1" spans="1:63">
      <c r="A369" s="199" t="s">
        <v>5803</v>
      </c>
      <c r="B369" s="199" t="s">
        <v>5804</v>
      </c>
      <c r="C369" s="199" t="s">
        <v>5805</v>
      </c>
      <c r="D369" s="199">
        <v>22</v>
      </c>
      <c r="E369" s="199">
        <v>9</v>
      </c>
      <c r="F369" s="199" t="s">
        <v>11985</v>
      </c>
      <c r="G369" s="199">
        <v>0</v>
      </c>
      <c r="H369" s="199" t="s">
        <v>10243</v>
      </c>
      <c r="I369" s="199">
        <v>0</v>
      </c>
      <c r="J369" s="199" t="s">
        <v>10243</v>
      </c>
      <c r="K369" s="199">
        <v>0</v>
      </c>
      <c r="L369" s="199">
        <v>0</v>
      </c>
      <c r="M369" s="199" t="s">
        <v>10243</v>
      </c>
      <c r="N369" s="199">
        <v>0</v>
      </c>
      <c r="O369" s="199">
        <v>0</v>
      </c>
      <c r="P369" s="199">
        <v>0</v>
      </c>
      <c r="Q369" s="199"/>
      <c r="R369" s="199"/>
      <c r="S369" s="199"/>
      <c r="T369" s="199"/>
      <c r="U369" s="199"/>
      <c r="V369" s="199"/>
      <c r="W369" s="199"/>
      <c r="X369" s="199"/>
      <c r="Y369" s="199"/>
      <c r="Z369" s="199"/>
      <c r="AA369" s="199"/>
      <c r="AB369" s="199"/>
      <c r="AC369" s="199"/>
      <c r="AD369" s="199" t="s">
        <v>10243</v>
      </c>
      <c r="AE369" s="199" t="s">
        <v>10243</v>
      </c>
      <c r="AF369" s="199" t="s">
        <v>10243</v>
      </c>
      <c r="AG369" s="199" t="s">
        <v>10266</v>
      </c>
      <c r="AH369" s="199" t="s">
        <v>10266</v>
      </c>
      <c r="AI369" s="199" t="s">
        <v>10246</v>
      </c>
      <c r="AJ369" s="199" t="s">
        <v>10246</v>
      </c>
      <c r="AK369" s="199" t="s">
        <v>10266</v>
      </c>
      <c r="AL369" s="199" t="s">
        <v>10266</v>
      </c>
      <c r="AM369" s="199" t="s">
        <v>10266</v>
      </c>
      <c r="AN369" s="199" t="s">
        <v>10266</v>
      </c>
      <c r="AO369" s="199" t="s">
        <v>10266</v>
      </c>
      <c r="AP369" s="199" t="s">
        <v>10246</v>
      </c>
      <c r="AQ369" s="199" t="s">
        <v>10246</v>
      </c>
      <c r="AR369" s="199" t="s">
        <v>10266</v>
      </c>
      <c r="AS369" s="199" t="s">
        <v>10266</v>
      </c>
      <c r="AT369" s="199" t="s">
        <v>10266</v>
      </c>
      <c r="AU369" s="199" t="s">
        <v>10266</v>
      </c>
      <c r="AV369" s="199" t="s">
        <v>10266</v>
      </c>
      <c r="AW369" s="199" t="s">
        <v>10246</v>
      </c>
      <c r="AX369" s="199" t="s">
        <v>10246</v>
      </c>
      <c r="AY369" s="199" t="s">
        <v>10266</v>
      </c>
      <c r="AZ369" s="199" t="s">
        <v>10266</v>
      </c>
      <c r="BA369" s="199" t="s">
        <v>10266</v>
      </c>
      <c r="BB369" s="199" t="s">
        <v>10266</v>
      </c>
      <c r="BC369" s="199" t="s">
        <v>10266</v>
      </c>
      <c r="BD369" s="199" t="s">
        <v>10246</v>
      </c>
      <c r="BE369" s="199" t="s">
        <v>10246</v>
      </c>
      <c r="BF369" s="199" t="s">
        <v>10266</v>
      </c>
      <c r="BG369" s="199" t="s">
        <v>10266</v>
      </c>
      <c r="BH369" s="199" t="s">
        <v>10266</v>
      </c>
      <c r="BI369" s="199" t="s">
        <v>10266</v>
      </c>
      <c r="BJ369" s="199" t="s">
        <v>10266</v>
      </c>
      <c r="BK369" s="199" t="s">
        <v>10246</v>
      </c>
    </row>
    <row r="370" s="192" customFormat="1" customHeight="1" spans="1:63">
      <c r="A370" s="199" t="s">
        <v>5824</v>
      </c>
      <c r="B370" s="199" t="s">
        <v>5825</v>
      </c>
      <c r="C370" s="199" t="s">
        <v>378</v>
      </c>
      <c r="D370" s="199">
        <v>18</v>
      </c>
      <c r="E370" s="199">
        <v>9</v>
      </c>
      <c r="F370" s="199" t="s">
        <v>11986</v>
      </c>
      <c r="G370" s="199">
        <v>0</v>
      </c>
      <c r="H370" s="199" t="s">
        <v>10243</v>
      </c>
      <c r="I370" s="199">
        <v>0</v>
      </c>
      <c r="J370" s="199" t="s">
        <v>10243</v>
      </c>
      <c r="K370" s="199">
        <v>0</v>
      </c>
      <c r="L370" s="199">
        <v>0</v>
      </c>
      <c r="M370" s="199" t="s">
        <v>10243</v>
      </c>
      <c r="N370" s="199">
        <v>0</v>
      </c>
      <c r="O370" s="199">
        <v>0</v>
      </c>
      <c r="P370" s="199">
        <v>0</v>
      </c>
      <c r="Q370" s="199"/>
      <c r="R370" s="199"/>
      <c r="S370" s="199"/>
      <c r="T370" s="199">
        <v>32</v>
      </c>
      <c r="U370" s="199"/>
      <c r="V370" s="199"/>
      <c r="W370" s="199"/>
      <c r="X370" s="199"/>
      <c r="Y370" s="199"/>
      <c r="Z370" s="199"/>
      <c r="AA370" s="199"/>
      <c r="AB370" s="199"/>
      <c r="AC370" s="199"/>
      <c r="AD370" s="199" t="s">
        <v>10243</v>
      </c>
      <c r="AE370" s="199" t="s">
        <v>10243</v>
      </c>
      <c r="AF370" s="199" t="s">
        <v>10243</v>
      </c>
      <c r="AG370" s="199" t="s">
        <v>10266</v>
      </c>
      <c r="AH370" s="199" t="s">
        <v>10266</v>
      </c>
      <c r="AI370" s="199" t="s">
        <v>10246</v>
      </c>
      <c r="AJ370" s="199" t="s">
        <v>10246</v>
      </c>
      <c r="AK370" s="199" t="s">
        <v>10266</v>
      </c>
      <c r="AL370" s="199" t="s">
        <v>10266</v>
      </c>
      <c r="AM370" s="199" t="s">
        <v>10266</v>
      </c>
      <c r="AN370" s="199" t="s">
        <v>10266</v>
      </c>
      <c r="AO370" s="199" t="s">
        <v>10266</v>
      </c>
      <c r="AP370" s="199" t="s">
        <v>10246</v>
      </c>
      <c r="AQ370" s="199" t="s">
        <v>10246</v>
      </c>
      <c r="AR370" s="202" t="s">
        <v>11984</v>
      </c>
      <c r="AS370" s="202" t="s">
        <v>11984</v>
      </c>
      <c r="AT370" s="202" t="s">
        <v>11984</v>
      </c>
      <c r="AU370" s="202" t="s">
        <v>11984</v>
      </c>
      <c r="AV370" s="199" t="s">
        <v>10266</v>
      </c>
      <c r="AW370" s="199" t="s">
        <v>10246</v>
      </c>
      <c r="AX370" s="199" t="s">
        <v>10246</v>
      </c>
      <c r="AY370" s="199" t="s">
        <v>10266</v>
      </c>
      <c r="AZ370" s="199" t="s">
        <v>10266</v>
      </c>
      <c r="BA370" s="199" t="s">
        <v>10266</v>
      </c>
      <c r="BB370" s="199" t="s">
        <v>10266</v>
      </c>
      <c r="BC370" s="199" t="s">
        <v>10266</v>
      </c>
      <c r="BD370" s="199" t="s">
        <v>10246</v>
      </c>
      <c r="BE370" s="199" t="s">
        <v>10246</v>
      </c>
      <c r="BF370" s="199" t="s">
        <v>10266</v>
      </c>
      <c r="BG370" s="199" t="s">
        <v>10266</v>
      </c>
      <c r="BH370" s="199" t="s">
        <v>10266</v>
      </c>
      <c r="BI370" s="199" t="s">
        <v>10266</v>
      </c>
      <c r="BJ370" s="199" t="s">
        <v>10266</v>
      </c>
      <c r="BK370" s="199" t="s">
        <v>10246</v>
      </c>
    </row>
    <row r="371" s="192" customFormat="1" customHeight="1" spans="1:63">
      <c r="A371" s="199" t="s">
        <v>5839</v>
      </c>
      <c r="B371" s="199" t="s">
        <v>5840</v>
      </c>
      <c r="C371" s="199" t="s">
        <v>5841</v>
      </c>
      <c r="D371" s="199">
        <v>0</v>
      </c>
      <c r="E371" s="199">
        <v>9</v>
      </c>
      <c r="F371" s="199" t="s">
        <v>11987</v>
      </c>
      <c r="G371" s="199">
        <v>0</v>
      </c>
      <c r="H371" s="199" t="s">
        <v>10243</v>
      </c>
      <c r="I371" s="199">
        <v>0</v>
      </c>
      <c r="J371" s="199" t="s">
        <v>10243</v>
      </c>
      <c r="K371" s="199">
        <v>0</v>
      </c>
      <c r="L371" s="199">
        <v>0</v>
      </c>
      <c r="M371" s="199" t="s">
        <v>10243</v>
      </c>
      <c r="N371" s="199">
        <v>0</v>
      </c>
      <c r="O371" s="199">
        <v>0</v>
      </c>
      <c r="P371" s="199">
        <v>18</v>
      </c>
      <c r="Q371" s="199">
        <v>81</v>
      </c>
      <c r="R371" s="199"/>
      <c r="S371" s="199"/>
      <c r="T371" s="199"/>
      <c r="U371" s="199"/>
      <c r="V371" s="199"/>
      <c r="W371" s="199"/>
      <c r="X371" s="199"/>
      <c r="Y371" s="199"/>
      <c r="Z371" s="199"/>
      <c r="AA371" s="199"/>
      <c r="AB371" s="199"/>
      <c r="AC371" s="199"/>
      <c r="AD371" s="199" t="s">
        <v>10243</v>
      </c>
      <c r="AE371" s="199" t="s">
        <v>10243</v>
      </c>
      <c r="AF371" s="199" t="s">
        <v>10243</v>
      </c>
      <c r="AG371" s="205" t="s">
        <v>33</v>
      </c>
      <c r="AH371" s="205" t="s">
        <v>33</v>
      </c>
      <c r="AI371" s="199" t="s">
        <v>10246</v>
      </c>
      <c r="AJ371" s="199" t="s">
        <v>10246</v>
      </c>
      <c r="AK371" s="205" t="s">
        <v>33</v>
      </c>
      <c r="AL371" s="205" t="s">
        <v>33</v>
      </c>
      <c r="AM371" s="205" t="s">
        <v>33</v>
      </c>
      <c r="AN371" s="205" t="s">
        <v>33</v>
      </c>
      <c r="AO371" s="205" t="s">
        <v>33</v>
      </c>
      <c r="AP371" s="199" t="s">
        <v>10246</v>
      </c>
      <c r="AQ371" s="199" t="s">
        <v>10246</v>
      </c>
      <c r="AR371" s="205" t="s">
        <v>33</v>
      </c>
      <c r="AS371" s="205" t="s">
        <v>33</v>
      </c>
      <c r="AT371" s="205" t="s">
        <v>33</v>
      </c>
      <c r="AU371" s="205" t="s">
        <v>33</v>
      </c>
      <c r="AV371" s="205" t="s">
        <v>33</v>
      </c>
      <c r="AW371" s="199" t="s">
        <v>10246</v>
      </c>
      <c r="AX371" s="199" t="s">
        <v>10246</v>
      </c>
      <c r="AY371" s="205" t="s">
        <v>33</v>
      </c>
      <c r="AZ371" s="205" t="s">
        <v>33</v>
      </c>
      <c r="BA371" s="205" t="s">
        <v>33</v>
      </c>
      <c r="BB371" s="205" t="s">
        <v>33</v>
      </c>
      <c r="BC371" s="205" t="s">
        <v>33</v>
      </c>
      <c r="BD371" s="199" t="s">
        <v>10246</v>
      </c>
      <c r="BE371" s="199" t="s">
        <v>10246</v>
      </c>
      <c r="BF371" s="202" t="s">
        <v>11988</v>
      </c>
      <c r="BG371" s="202" t="s">
        <v>11988</v>
      </c>
      <c r="BH371" s="202" t="s">
        <v>11988</v>
      </c>
      <c r="BI371" s="202" t="s">
        <v>11988</v>
      </c>
      <c r="BJ371" s="205" t="s">
        <v>33</v>
      </c>
      <c r="BK371" s="199" t="s">
        <v>10246</v>
      </c>
    </row>
    <row r="372" s="192" customFormat="1" customHeight="1" spans="1:63">
      <c r="A372" s="199" t="s">
        <v>5856</v>
      </c>
      <c r="B372" s="199" t="s">
        <v>5843</v>
      </c>
      <c r="C372" s="199" t="s">
        <v>5857</v>
      </c>
      <c r="D372" s="199">
        <v>0</v>
      </c>
      <c r="E372" s="199">
        <v>9</v>
      </c>
      <c r="F372" s="199" t="s">
        <v>10243</v>
      </c>
      <c r="G372" s="199">
        <v>0</v>
      </c>
      <c r="H372" s="199" t="s">
        <v>10243</v>
      </c>
      <c r="I372" s="199">
        <v>0</v>
      </c>
      <c r="J372" s="199" t="s">
        <v>10243</v>
      </c>
      <c r="K372" s="199">
        <v>0</v>
      </c>
      <c r="L372" s="199">
        <v>0</v>
      </c>
      <c r="M372" s="199" t="s">
        <v>10243</v>
      </c>
      <c r="N372" s="199">
        <v>0</v>
      </c>
      <c r="O372" s="199">
        <v>0</v>
      </c>
      <c r="P372" s="199">
        <v>22</v>
      </c>
      <c r="Q372" s="199"/>
      <c r="R372" s="199"/>
      <c r="S372" s="199"/>
      <c r="T372" s="199"/>
      <c r="U372" s="199"/>
      <c r="V372" s="199"/>
      <c r="W372" s="199"/>
      <c r="X372" s="199"/>
      <c r="Y372" s="199"/>
      <c r="Z372" s="199"/>
      <c r="AA372" s="199"/>
      <c r="AB372" s="199"/>
      <c r="AC372" s="199"/>
      <c r="AD372" s="199" t="s">
        <v>10243</v>
      </c>
      <c r="AE372" s="199" t="s">
        <v>10243</v>
      </c>
      <c r="AF372" s="199" t="s">
        <v>10243</v>
      </c>
      <c r="AG372" s="205" t="s">
        <v>33</v>
      </c>
      <c r="AH372" s="205" t="s">
        <v>33</v>
      </c>
      <c r="AI372" s="199" t="s">
        <v>10246</v>
      </c>
      <c r="AJ372" s="199" t="s">
        <v>10246</v>
      </c>
      <c r="AK372" s="205" t="s">
        <v>33</v>
      </c>
      <c r="AL372" s="205" t="s">
        <v>33</v>
      </c>
      <c r="AM372" s="205" t="s">
        <v>33</v>
      </c>
      <c r="AN372" s="205" t="s">
        <v>33</v>
      </c>
      <c r="AO372" s="205" t="s">
        <v>33</v>
      </c>
      <c r="AP372" s="199" t="s">
        <v>10246</v>
      </c>
      <c r="AQ372" s="199" t="s">
        <v>10246</v>
      </c>
      <c r="AR372" s="205" t="s">
        <v>33</v>
      </c>
      <c r="AS372" s="205" t="s">
        <v>33</v>
      </c>
      <c r="AT372" s="205" t="s">
        <v>33</v>
      </c>
      <c r="AU372" s="205" t="s">
        <v>33</v>
      </c>
      <c r="AV372" s="205" t="s">
        <v>33</v>
      </c>
      <c r="AW372" s="199" t="s">
        <v>10246</v>
      </c>
      <c r="AX372" s="199" t="s">
        <v>10246</v>
      </c>
      <c r="AY372" s="205" t="s">
        <v>33</v>
      </c>
      <c r="AZ372" s="205" t="s">
        <v>33</v>
      </c>
      <c r="BA372" s="205" t="s">
        <v>33</v>
      </c>
      <c r="BB372" s="205" t="s">
        <v>33</v>
      </c>
      <c r="BC372" s="205" t="s">
        <v>33</v>
      </c>
      <c r="BD372" s="199" t="s">
        <v>10246</v>
      </c>
      <c r="BE372" s="199" t="s">
        <v>10246</v>
      </c>
      <c r="BF372" s="205" t="s">
        <v>33</v>
      </c>
      <c r="BG372" s="205" t="s">
        <v>33</v>
      </c>
      <c r="BH372" s="205" t="s">
        <v>33</v>
      </c>
      <c r="BI372" s="205" t="s">
        <v>33</v>
      </c>
      <c r="BJ372" s="205" t="s">
        <v>33</v>
      </c>
      <c r="BK372" s="199" t="s">
        <v>10246</v>
      </c>
    </row>
    <row r="373" s="192" customFormat="1" customHeight="1" spans="1:63">
      <c r="A373" s="199" t="s">
        <v>5854</v>
      </c>
      <c r="B373" s="199" t="s">
        <v>5843</v>
      </c>
      <c r="C373" s="199" t="s">
        <v>5855</v>
      </c>
      <c r="D373" s="199">
        <v>0</v>
      </c>
      <c r="E373" s="199">
        <v>9</v>
      </c>
      <c r="F373" s="199" t="s">
        <v>10243</v>
      </c>
      <c r="G373" s="199">
        <v>0</v>
      </c>
      <c r="H373" s="199" t="s">
        <v>10243</v>
      </c>
      <c r="I373" s="199">
        <v>0</v>
      </c>
      <c r="J373" s="199" t="s">
        <v>10243</v>
      </c>
      <c r="K373" s="199">
        <v>0</v>
      </c>
      <c r="L373" s="199">
        <v>0</v>
      </c>
      <c r="M373" s="199" t="s">
        <v>10243</v>
      </c>
      <c r="N373" s="199">
        <v>0</v>
      </c>
      <c r="O373" s="199">
        <v>0</v>
      </c>
      <c r="P373" s="199">
        <v>22</v>
      </c>
      <c r="Q373" s="199"/>
      <c r="R373" s="199"/>
      <c r="S373" s="199"/>
      <c r="T373" s="199"/>
      <c r="U373" s="199"/>
      <c r="V373" s="199"/>
      <c r="W373" s="199"/>
      <c r="X373" s="199"/>
      <c r="Y373" s="199"/>
      <c r="Z373" s="199"/>
      <c r="AA373" s="199"/>
      <c r="AB373" s="199"/>
      <c r="AC373" s="199"/>
      <c r="AD373" s="199" t="s">
        <v>10243</v>
      </c>
      <c r="AE373" s="199" t="s">
        <v>10243</v>
      </c>
      <c r="AF373" s="199" t="s">
        <v>10243</v>
      </c>
      <c r="AG373" s="205" t="s">
        <v>33</v>
      </c>
      <c r="AH373" s="205" t="s">
        <v>33</v>
      </c>
      <c r="AI373" s="199" t="s">
        <v>10246</v>
      </c>
      <c r="AJ373" s="199" t="s">
        <v>10246</v>
      </c>
      <c r="AK373" s="205" t="s">
        <v>33</v>
      </c>
      <c r="AL373" s="205" t="s">
        <v>33</v>
      </c>
      <c r="AM373" s="205" t="s">
        <v>33</v>
      </c>
      <c r="AN373" s="205" t="s">
        <v>33</v>
      </c>
      <c r="AO373" s="205" t="s">
        <v>33</v>
      </c>
      <c r="AP373" s="199" t="s">
        <v>10246</v>
      </c>
      <c r="AQ373" s="199" t="s">
        <v>10246</v>
      </c>
      <c r="AR373" s="205" t="s">
        <v>33</v>
      </c>
      <c r="AS373" s="205" t="s">
        <v>33</v>
      </c>
      <c r="AT373" s="205" t="s">
        <v>33</v>
      </c>
      <c r="AU373" s="205" t="s">
        <v>33</v>
      </c>
      <c r="AV373" s="205" t="s">
        <v>33</v>
      </c>
      <c r="AW373" s="199" t="s">
        <v>10246</v>
      </c>
      <c r="AX373" s="199" t="s">
        <v>10246</v>
      </c>
      <c r="AY373" s="205" t="s">
        <v>33</v>
      </c>
      <c r="AZ373" s="205" t="s">
        <v>33</v>
      </c>
      <c r="BA373" s="205" t="s">
        <v>33</v>
      </c>
      <c r="BB373" s="205" t="s">
        <v>33</v>
      </c>
      <c r="BC373" s="205" t="s">
        <v>33</v>
      </c>
      <c r="BD373" s="199" t="s">
        <v>10246</v>
      </c>
      <c r="BE373" s="199" t="s">
        <v>10246</v>
      </c>
      <c r="BF373" s="205" t="s">
        <v>33</v>
      </c>
      <c r="BG373" s="205" t="s">
        <v>33</v>
      </c>
      <c r="BH373" s="205" t="s">
        <v>33</v>
      </c>
      <c r="BI373" s="205" t="s">
        <v>33</v>
      </c>
      <c r="BJ373" s="205" t="s">
        <v>33</v>
      </c>
      <c r="BK373" s="199" t="s">
        <v>10246</v>
      </c>
    </row>
    <row r="374" s="192" customFormat="1" customHeight="1" spans="1:63">
      <c r="A374" s="199" t="s">
        <v>5853</v>
      </c>
      <c r="B374" s="199" t="s">
        <v>5843</v>
      </c>
      <c r="C374" s="199" t="s">
        <v>5852</v>
      </c>
      <c r="D374" s="199">
        <v>0</v>
      </c>
      <c r="E374" s="199">
        <v>9</v>
      </c>
      <c r="F374" s="199" t="s">
        <v>10243</v>
      </c>
      <c r="G374" s="199">
        <v>0</v>
      </c>
      <c r="H374" s="199" t="s">
        <v>10243</v>
      </c>
      <c r="I374" s="199">
        <v>0</v>
      </c>
      <c r="J374" s="199" t="s">
        <v>10243</v>
      </c>
      <c r="K374" s="199">
        <v>0</v>
      </c>
      <c r="L374" s="199">
        <v>0</v>
      </c>
      <c r="M374" s="199" t="s">
        <v>10243</v>
      </c>
      <c r="N374" s="199">
        <v>0</v>
      </c>
      <c r="O374" s="199">
        <v>0</v>
      </c>
      <c r="P374" s="199">
        <v>22</v>
      </c>
      <c r="Q374" s="199"/>
      <c r="R374" s="199"/>
      <c r="S374" s="199"/>
      <c r="T374" s="199"/>
      <c r="U374" s="199"/>
      <c r="V374" s="199"/>
      <c r="W374" s="199"/>
      <c r="X374" s="199"/>
      <c r="Y374" s="199"/>
      <c r="Z374" s="199"/>
      <c r="AA374" s="199"/>
      <c r="AB374" s="199"/>
      <c r="AC374" s="199"/>
      <c r="AD374" s="199" t="s">
        <v>10243</v>
      </c>
      <c r="AE374" s="199" t="s">
        <v>10243</v>
      </c>
      <c r="AF374" s="199" t="s">
        <v>10243</v>
      </c>
      <c r="AG374" s="205" t="s">
        <v>33</v>
      </c>
      <c r="AH374" s="205" t="s">
        <v>33</v>
      </c>
      <c r="AI374" s="199" t="s">
        <v>10246</v>
      </c>
      <c r="AJ374" s="199" t="s">
        <v>10246</v>
      </c>
      <c r="AK374" s="205" t="s">
        <v>33</v>
      </c>
      <c r="AL374" s="205" t="s">
        <v>33</v>
      </c>
      <c r="AM374" s="205" t="s">
        <v>33</v>
      </c>
      <c r="AN374" s="205" t="s">
        <v>33</v>
      </c>
      <c r="AO374" s="205" t="s">
        <v>33</v>
      </c>
      <c r="AP374" s="199" t="s">
        <v>10246</v>
      </c>
      <c r="AQ374" s="199" t="s">
        <v>10246</v>
      </c>
      <c r="AR374" s="205" t="s">
        <v>33</v>
      </c>
      <c r="AS374" s="205" t="s">
        <v>33</v>
      </c>
      <c r="AT374" s="205" t="s">
        <v>33</v>
      </c>
      <c r="AU374" s="205" t="s">
        <v>33</v>
      </c>
      <c r="AV374" s="205" t="s">
        <v>33</v>
      </c>
      <c r="AW374" s="199" t="s">
        <v>10246</v>
      </c>
      <c r="AX374" s="199" t="s">
        <v>10246</v>
      </c>
      <c r="AY374" s="205" t="s">
        <v>33</v>
      </c>
      <c r="AZ374" s="205" t="s">
        <v>33</v>
      </c>
      <c r="BA374" s="205" t="s">
        <v>33</v>
      </c>
      <c r="BB374" s="205" t="s">
        <v>33</v>
      </c>
      <c r="BC374" s="205" t="s">
        <v>33</v>
      </c>
      <c r="BD374" s="199" t="s">
        <v>10246</v>
      </c>
      <c r="BE374" s="199" t="s">
        <v>10246</v>
      </c>
      <c r="BF374" s="205" t="s">
        <v>33</v>
      </c>
      <c r="BG374" s="205" t="s">
        <v>33</v>
      </c>
      <c r="BH374" s="205" t="s">
        <v>33</v>
      </c>
      <c r="BI374" s="205" t="s">
        <v>33</v>
      </c>
      <c r="BJ374" s="205" t="s">
        <v>33</v>
      </c>
      <c r="BK374" s="199" t="s">
        <v>10246</v>
      </c>
    </row>
    <row r="375" s="192" customFormat="1" customHeight="1" spans="1:63">
      <c r="A375" s="199" t="s">
        <v>5851</v>
      </c>
      <c r="B375" s="199" t="s">
        <v>5843</v>
      </c>
      <c r="C375" s="199" t="s">
        <v>5852</v>
      </c>
      <c r="D375" s="199">
        <v>0</v>
      </c>
      <c r="E375" s="199">
        <v>9</v>
      </c>
      <c r="F375" s="199" t="s">
        <v>10243</v>
      </c>
      <c r="G375" s="199">
        <v>0</v>
      </c>
      <c r="H375" s="199" t="s">
        <v>10243</v>
      </c>
      <c r="I375" s="199">
        <v>0</v>
      </c>
      <c r="J375" s="199" t="s">
        <v>10243</v>
      </c>
      <c r="K375" s="199">
        <v>0</v>
      </c>
      <c r="L375" s="199">
        <v>0</v>
      </c>
      <c r="M375" s="199" t="s">
        <v>10243</v>
      </c>
      <c r="N375" s="199">
        <v>0</v>
      </c>
      <c r="O375" s="199">
        <v>0</v>
      </c>
      <c r="P375" s="199">
        <v>22</v>
      </c>
      <c r="Q375" s="199"/>
      <c r="R375" s="199"/>
      <c r="S375" s="199"/>
      <c r="T375" s="199"/>
      <c r="U375" s="199"/>
      <c r="V375" s="199"/>
      <c r="W375" s="199"/>
      <c r="X375" s="199"/>
      <c r="Y375" s="199"/>
      <c r="Z375" s="199"/>
      <c r="AA375" s="199"/>
      <c r="AB375" s="199"/>
      <c r="AC375" s="199"/>
      <c r="AD375" s="199" t="s">
        <v>10243</v>
      </c>
      <c r="AE375" s="199" t="s">
        <v>10243</v>
      </c>
      <c r="AF375" s="199" t="s">
        <v>10243</v>
      </c>
      <c r="AG375" s="205" t="s">
        <v>33</v>
      </c>
      <c r="AH375" s="205" t="s">
        <v>33</v>
      </c>
      <c r="AI375" s="199" t="s">
        <v>10246</v>
      </c>
      <c r="AJ375" s="199" t="s">
        <v>10246</v>
      </c>
      <c r="AK375" s="205" t="s">
        <v>33</v>
      </c>
      <c r="AL375" s="205" t="s">
        <v>33</v>
      </c>
      <c r="AM375" s="205" t="s">
        <v>33</v>
      </c>
      <c r="AN375" s="205" t="s">
        <v>33</v>
      </c>
      <c r="AO375" s="205" t="s">
        <v>33</v>
      </c>
      <c r="AP375" s="199" t="s">
        <v>10246</v>
      </c>
      <c r="AQ375" s="199" t="s">
        <v>10246</v>
      </c>
      <c r="AR375" s="205" t="s">
        <v>33</v>
      </c>
      <c r="AS375" s="205" t="s">
        <v>33</v>
      </c>
      <c r="AT375" s="205" t="s">
        <v>33</v>
      </c>
      <c r="AU375" s="205" t="s">
        <v>33</v>
      </c>
      <c r="AV375" s="205" t="s">
        <v>33</v>
      </c>
      <c r="AW375" s="199" t="s">
        <v>10246</v>
      </c>
      <c r="AX375" s="199" t="s">
        <v>10246</v>
      </c>
      <c r="AY375" s="205" t="s">
        <v>33</v>
      </c>
      <c r="AZ375" s="205" t="s">
        <v>33</v>
      </c>
      <c r="BA375" s="205" t="s">
        <v>33</v>
      </c>
      <c r="BB375" s="205" t="s">
        <v>33</v>
      </c>
      <c r="BC375" s="205" t="s">
        <v>33</v>
      </c>
      <c r="BD375" s="199" t="s">
        <v>10246</v>
      </c>
      <c r="BE375" s="199" t="s">
        <v>10246</v>
      </c>
      <c r="BF375" s="205" t="s">
        <v>33</v>
      </c>
      <c r="BG375" s="205" t="s">
        <v>33</v>
      </c>
      <c r="BH375" s="205" t="s">
        <v>33</v>
      </c>
      <c r="BI375" s="205" t="s">
        <v>33</v>
      </c>
      <c r="BJ375" s="205" t="s">
        <v>33</v>
      </c>
      <c r="BK375" s="199" t="s">
        <v>10246</v>
      </c>
    </row>
    <row r="376" s="192" customFormat="1" customHeight="1" spans="1:63">
      <c r="A376" s="199" t="s">
        <v>5849</v>
      </c>
      <c r="B376" s="199" t="s">
        <v>5843</v>
      </c>
      <c r="C376" s="199" t="s">
        <v>5850</v>
      </c>
      <c r="D376" s="199">
        <v>0</v>
      </c>
      <c r="E376" s="199">
        <v>9</v>
      </c>
      <c r="F376" s="199" t="s">
        <v>10243</v>
      </c>
      <c r="G376" s="199">
        <v>0</v>
      </c>
      <c r="H376" s="199" t="s">
        <v>10243</v>
      </c>
      <c r="I376" s="199">
        <v>0</v>
      </c>
      <c r="J376" s="199" t="s">
        <v>10243</v>
      </c>
      <c r="K376" s="199">
        <v>0</v>
      </c>
      <c r="L376" s="199">
        <v>0</v>
      </c>
      <c r="M376" s="199" t="s">
        <v>10243</v>
      </c>
      <c r="N376" s="199">
        <v>0</v>
      </c>
      <c r="O376" s="199">
        <v>0</v>
      </c>
      <c r="P376" s="199">
        <v>22</v>
      </c>
      <c r="Q376" s="199"/>
      <c r="R376" s="199"/>
      <c r="S376" s="199"/>
      <c r="T376" s="199"/>
      <c r="U376" s="199"/>
      <c r="V376" s="199"/>
      <c r="W376" s="199"/>
      <c r="X376" s="199"/>
      <c r="Y376" s="199"/>
      <c r="Z376" s="199"/>
      <c r="AA376" s="199"/>
      <c r="AB376" s="199"/>
      <c r="AC376" s="199"/>
      <c r="AD376" s="199" t="s">
        <v>10243</v>
      </c>
      <c r="AE376" s="199" t="s">
        <v>10243</v>
      </c>
      <c r="AF376" s="199" t="s">
        <v>10243</v>
      </c>
      <c r="AG376" s="205" t="s">
        <v>33</v>
      </c>
      <c r="AH376" s="205" t="s">
        <v>33</v>
      </c>
      <c r="AI376" s="199" t="s">
        <v>10246</v>
      </c>
      <c r="AJ376" s="199" t="s">
        <v>10246</v>
      </c>
      <c r="AK376" s="205" t="s">
        <v>33</v>
      </c>
      <c r="AL376" s="205" t="s">
        <v>33</v>
      </c>
      <c r="AM376" s="205" t="s">
        <v>33</v>
      </c>
      <c r="AN376" s="205" t="s">
        <v>33</v>
      </c>
      <c r="AO376" s="205" t="s">
        <v>33</v>
      </c>
      <c r="AP376" s="199" t="s">
        <v>10246</v>
      </c>
      <c r="AQ376" s="199" t="s">
        <v>10246</v>
      </c>
      <c r="AR376" s="205" t="s">
        <v>33</v>
      </c>
      <c r="AS376" s="205" t="s">
        <v>33</v>
      </c>
      <c r="AT376" s="205" t="s">
        <v>33</v>
      </c>
      <c r="AU376" s="205" t="s">
        <v>33</v>
      </c>
      <c r="AV376" s="205" t="s">
        <v>33</v>
      </c>
      <c r="AW376" s="199" t="s">
        <v>10246</v>
      </c>
      <c r="AX376" s="199" t="s">
        <v>10246</v>
      </c>
      <c r="AY376" s="205" t="s">
        <v>33</v>
      </c>
      <c r="AZ376" s="205" t="s">
        <v>33</v>
      </c>
      <c r="BA376" s="205" t="s">
        <v>33</v>
      </c>
      <c r="BB376" s="205" t="s">
        <v>33</v>
      </c>
      <c r="BC376" s="205" t="s">
        <v>33</v>
      </c>
      <c r="BD376" s="199" t="s">
        <v>10246</v>
      </c>
      <c r="BE376" s="199" t="s">
        <v>10246</v>
      </c>
      <c r="BF376" s="205" t="s">
        <v>33</v>
      </c>
      <c r="BG376" s="205" t="s">
        <v>33</v>
      </c>
      <c r="BH376" s="205" t="s">
        <v>33</v>
      </c>
      <c r="BI376" s="205" t="s">
        <v>33</v>
      </c>
      <c r="BJ376" s="205" t="s">
        <v>33</v>
      </c>
      <c r="BK376" s="199" t="s">
        <v>10246</v>
      </c>
    </row>
    <row r="377" s="192" customFormat="1" customHeight="1" spans="1:63">
      <c r="A377" s="199" t="s">
        <v>5848</v>
      </c>
      <c r="B377" s="199" t="s">
        <v>5843</v>
      </c>
      <c r="C377" s="199" t="s">
        <v>2259</v>
      </c>
      <c r="D377" s="199">
        <v>0</v>
      </c>
      <c r="E377" s="199">
        <v>9</v>
      </c>
      <c r="F377" s="199" t="s">
        <v>10243</v>
      </c>
      <c r="G377" s="199">
        <v>0</v>
      </c>
      <c r="H377" s="199" t="s">
        <v>10243</v>
      </c>
      <c r="I377" s="199">
        <v>0</v>
      </c>
      <c r="J377" s="199" t="s">
        <v>10243</v>
      </c>
      <c r="K377" s="199">
        <v>0</v>
      </c>
      <c r="L377" s="199">
        <v>0</v>
      </c>
      <c r="M377" s="199" t="s">
        <v>10243</v>
      </c>
      <c r="N377" s="199">
        <v>0</v>
      </c>
      <c r="O377" s="199">
        <v>0</v>
      </c>
      <c r="P377" s="199">
        <v>22</v>
      </c>
      <c r="Q377" s="199"/>
      <c r="R377" s="199"/>
      <c r="S377" s="199"/>
      <c r="T377" s="199"/>
      <c r="U377" s="199"/>
      <c r="V377" s="199"/>
      <c r="W377" s="199"/>
      <c r="X377" s="199"/>
      <c r="Y377" s="199"/>
      <c r="Z377" s="199"/>
      <c r="AA377" s="199"/>
      <c r="AB377" s="199"/>
      <c r="AC377" s="199"/>
      <c r="AD377" s="199" t="s">
        <v>10243</v>
      </c>
      <c r="AE377" s="199" t="s">
        <v>10243</v>
      </c>
      <c r="AF377" s="199" t="s">
        <v>10243</v>
      </c>
      <c r="AG377" s="205" t="s">
        <v>33</v>
      </c>
      <c r="AH377" s="205" t="s">
        <v>33</v>
      </c>
      <c r="AI377" s="199" t="s">
        <v>10246</v>
      </c>
      <c r="AJ377" s="199" t="s">
        <v>10246</v>
      </c>
      <c r="AK377" s="205" t="s">
        <v>33</v>
      </c>
      <c r="AL377" s="205" t="s">
        <v>33</v>
      </c>
      <c r="AM377" s="205" t="s">
        <v>33</v>
      </c>
      <c r="AN377" s="205" t="s">
        <v>33</v>
      </c>
      <c r="AO377" s="205" t="s">
        <v>33</v>
      </c>
      <c r="AP377" s="199" t="s">
        <v>10246</v>
      </c>
      <c r="AQ377" s="199" t="s">
        <v>10246</v>
      </c>
      <c r="AR377" s="205" t="s">
        <v>33</v>
      </c>
      <c r="AS377" s="205" t="s">
        <v>33</v>
      </c>
      <c r="AT377" s="205" t="s">
        <v>33</v>
      </c>
      <c r="AU377" s="205" t="s">
        <v>33</v>
      </c>
      <c r="AV377" s="205" t="s">
        <v>33</v>
      </c>
      <c r="AW377" s="199" t="s">
        <v>10246</v>
      </c>
      <c r="AX377" s="199" t="s">
        <v>10246</v>
      </c>
      <c r="AY377" s="205" t="s">
        <v>33</v>
      </c>
      <c r="AZ377" s="205" t="s">
        <v>33</v>
      </c>
      <c r="BA377" s="205" t="s">
        <v>33</v>
      </c>
      <c r="BB377" s="205" t="s">
        <v>33</v>
      </c>
      <c r="BC377" s="205" t="s">
        <v>33</v>
      </c>
      <c r="BD377" s="199" t="s">
        <v>10246</v>
      </c>
      <c r="BE377" s="199" t="s">
        <v>10246</v>
      </c>
      <c r="BF377" s="205" t="s">
        <v>33</v>
      </c>
      <c r="BG377" s="205" t="s">
        <v>33</v>
      </c>
      <c r="BH377" s="205" t="s">
        <v>33</v>
      </c>
      <c r="BI377" s="205" t="s">
        <v>33</v>
      </c>
      <c r="BJ377" s="205" t="s">
        <v>33</v>
      </c>
      <c r="BK377" s="199" t="s">
        <v>10246</v>
      </c>
    </row>
    <row r="378" s="192" customFormat="1" customHeight="1" spans="1:63">
      <c r="A378" s="199" t="s">
        <v>5846</v>
      </c>
      <c r="B378" s="199" t="s">
        <v>5843</v>
      </c>
      <c r="C378" s="199" t="s">
        <v>5847</v>
      </c>
      <c r="D378" s="199">
        <v>0</v>
      </c>
      <c r="E378" s="199">
        <v>9</v>
      </c>
      <c r="F378" s="199" t="s">
        <v>10243</v>
      </c>
      <c r="G378" s="199">
        <v>0</v>
      </c>
      <c r="H378" s="199" t="s">
        <v>10243</v>
      </c>
      <c r="I378" s="199">
        <v>0</v>
      </c>
      <c r="J378" s="199" t="s">
        <v>10243</v>
      </c>
      <c r="K378" s="199">
        <v>0</v>
      </c>
      <c r="L378" s="199">
        <v>0</v>
      </c>
      <c r="M378" s="199" t="s">
        <v>10243</v>
      </c>
      <c r="N378" s="199">
        <v>0</v>
      </c>
      <c r="O378" s="199">
        <v>0</v>
      </c>
      <c r="P378" s="199">
        <v>22</v>
      </c>
      <c r="Q378" s="199"/>
      <c r="R378" s="199"/>
      <c r="S378" s="199"/>
      <c r="T378" s="199"/>
      <c r="U378" s="199"/>
      <c r="V378" s="199"/>
      <c r="W378" s="199"/>
      <c r="X378" s="199"/>
      <c r="Y378" s="199"/>
      <c r="Z378" s="199"/>
      <c r="AA378" s="199"/>
      <c r="AB378" s="199"/>
      <c r="AC378" s="199"/>
      <c r="AD378" s="199" t="s">
        <v>10243</v>
      </c>
      <c r="AE378" s="199" t="s">
        <v>10243</v>
      </c>
      <c r="AF378" s="199" t="s">
        <v>10243</v>
      </c>
      <c r="AG378" s="205" t="s">
        <v>33</v>
      </c>
      <c r="AH378" s="205" t="s">
        <v>33</v>
      </c>
      <c r="AI378" s="199" t="s">
        <v>10246</v>
      </c>
      <c r="AJ378" s="199" t="s">
        <v>10246</v>
      </c>
      <c r="AK378" s="205" t="s">
        <v>33</v>
      </c>
      <c r="AL378" s="205" t="s">
        <v>33</v>
      </c>
      <c r="AM378" s="205" t="s">
        <v>33</v>
      </c>
      <c r="AN378" s="205" t="s">
        <v>33</v>
      </c>
      <c r="AO378" s="205" t="s">
        <v>33</v>
      </c>
      <c r="AP378" s="199" t="s">
        <v>10246</v>
      </c>
      <c r="AQ378" s="199" t="s">
        <v>10246</v>
      </c>
      <c r="AR378" s="205" t="s">
        <v>33</v>
      </c>
      <c r="AS378" s="205" t="s">
        <v>33</v>
      </c>
      <c r="AT378" s="205" t="s">
        <v>33</v>
      </c>
      <c r="AU378" s="205" t="s">
        <v>33</v>
      </c>
      <c r="AV378" s="205" t="s">
        <v>33</v>
      </c>
      <c r="AW378" s="199" t="s">
        <v>10246</v>
      </c>
      <c r="AX378" s="199" t="s">
        <v>10246</v>
      </c>
      <c r="AY378" s="205" t="s">
        <v>33</v>
      </c>
      <c r="AZ378" s="205" t="s">
        <v>33</v>
      </c>
      <c r="BA378" s="205" t="s">
        <v>33</v>
      </c>
      <c r="BB378" s="205" t="s">
        <v>33</v>
      </c>
      <c r="BC378" s="205" t="s">
        <v>33</v>
      </c>
      <c r="BD378" s="199" t="s">
        <v>10246</v>
      </c>
      <c r="BE378" s="199" t="s">
        <v>10246</v>
      </c>
      <c r="BF378" s="205" t="s">
        <v>33</v>
      </c>
      <c r="BG378" s="205" t="s">
        <v>33</v>
      </c>
      <c r="BH378" s="205" t="s">
        <v>33</v>
      </c>
      <c r="BI378" s="205" t="s">
        <v>33</v>
      </c>
      <c r="BJ378" s="205" t="s">
        <v>33</v>
      </c>
      <c r="BK378" s="199" t="s">
        <v>10246</v>
      </c>
    </row>
    <row r="379" s="192" customFormat="1" customHeight="1" spans="1:63">
      <c r="A379" s="199" t="s">
        <v>5845</v>
      </c>
      <c r="B379" s="199" t="s">
        <v>5843</v>
      </c>
      <c r="C379" s="199" t="s">
        <v>2259</v>
      </c>
      <c r="D379" s="199">
        <v>0</v>
      </c>
      <c r="E379" s="199">
        <v>9</v>
      </c>
      <c r="F379" s="199" t="s">
        <v>10243</v>
      </c>
      <c r="G379" s="199">
        <v>0</v>
      </c>
      <c r="H379" s="199" t="s">
        <v>10243</v>
      </c>
      <c r="I379" s="199">
        <v>0</v>
      </c>
      <c r="J379" s="199" t="s">
        <v>10243</v>
      </c>
      <c r="K379" s="199">
        <v>0</v>
      </c>
      <c r="L379" s="199">
        <v>0</v>
      </c>
      <c r="M379" s="199" t="s">
        <v>10243</v>
      </c>
      <c r="N379" s="199">
        <v>0</v>
      </c>
      <c r="O379" s="199">
        <v>0</v>
      </c>
      <c r="P379" s="199">
        <v>22</v>
      </c>
      <c r="Q379" s="199"/>
      <c r="R379" s="199"/>
      <c r="S379" s="199"/>
      <c r="T379" s="199"/>
      <c r="U379" s="199"/>
      <c r="V379" s="199"/>
      <c r="W379" s="199"/>
      <c r="X379" s="199"/>
      <c r="Y379" s="199"/>
      <c r="Z379" s="199"/>
      <c r="AA379" s="199"/>
      <c r="AB379" s="199"/>
      <c r="AC379" s="199"/>
      <c r="AD379" s="199" t="s">
        <v>10243</v>
      </c>
      <c r="AE379" s="199" t="s">
        <v>10243</v>
      </c>
      <c r="AF379" s="199" t="s">
        <v>10243</v>
      </c>
      <c r="AG379" s="205" t="s">
        <v>33</v>
      </c>
      <c r="AH379" s="205" t="s">
        <v>33</v>
      </c>
      <c r="AI379" s="199" t="s">
        <v>10246</v>
      </c>
      <c r="AJ379" s="199" t="s">
        <v>10246</v>
      </c>
      <c r="AK379" s="205" t="s">
        <v>33</v>
      </c>
      <c r="AL379" s="205" t="s">
        <v>33</v>
      </c>
      <c r="AM379" s="205" t="s">
        <v>33</v>
      </c>
      <c r="AN379" s="205" t="s">
        <v>33</v>
      </c>
      <c r="AO379" s="205" t="s">
        <v>33</v>
      </c>
      <c r="AP379" s="199" t="s">
        <v>10246</v>
      </c>
      <c r="AQ379" s="199" t="s">
        <v>10246</v>
      </c>
      <c r="AR379" s="205" t="s">
        <v>33</v>
      </c>
      <c r="AS379" s="205" t="s">
        <v>33</v>
      </c>
      <c r="AT379" s="205" t="s">
        <v>33</v>
      </c>
      <c r="AU379" s="205" t="s">
        <v>33</v>
      </c>
      <c r="AV379" s="205" t="s">
        <v>33</v>
      </c>
      <c r="AW379" s="199" t="s">
        <v>10246</v>
      </c>
      <c r="AX379" s="199" t="s">
        <v>10246</v>
      </c>
      <c r="AY379" s="205" t="s">
        <v>33</v>
      </c>
      <c r="AZ379" s="205" t="s">
        <v>33</v>
      </c>
      <c r="BA379" s="205" t="s">
        <v>33</v>
      </c>
      <c r="BB379" s="205" t="s">
        <v>33</v>
      </c>
      <c r="BC379" s="205" t="s">
        <v>33</v>
      </c>
      <c r="BD379" s="199" t="s">
        <v>10246</v>
      </c>
      <c r="BE379" s="199" t="s">
        <v>10246</v>
      </c>
      <c r="BF379" s="205" t="s">
        <v>33</v>
      </c>
      <c r="BG379" s="205" t="s">
        <v>33</v>
      </c>
      <c r="BH379" s="205" t="s">
        <v>33</v>
      </c>
      <c r="BI379" s="205" t="s">
        <v>33</v>
      </c>
      <c r="BJ379" s="205" t="s">
        <v>33</v>
      </c>
      <c r="BK379" s="199" t="s">
        <v>10246</v>
      </c>
    </row>
    <row r="380" s="192" customFormat="1" customHeight="1" spans="1:63">
      <c r="A380" s="199" t="s">
        <v>5842</v>
      </c>
      <c r="B380" s="199" t="s">
        <v>5843</v>
      </c>
      <c r="C380" s="199" t="s">
        <v>5844</v>
      </c>
      <c r="D380" s="199">
        <v>0</v>
      </c>
      <c r="E380" s="199">
        <v>9</v>
      </c>
      <c r="F380" s="199" t="s">
        <v>10243</v>
      </c>
      <c r="G380" s="199">
        <v>0</v>
      </c>
      <c r="H380" s="199" t="s">
        <v>10243</v>
      </c>
      <c r="I380" s="199">
        <v>0</v>
      </c>
      <c r="J380" s="199" t="s">
        <v>10243</v>
      </c>
      <c r="K380" s="199">
        <v>0</v>
      </c>
      <c r="L380" s="199">
        <v>0</v>
      </c>
      <c r="M380" s="199" t="s">
        <v>10243</v>
      </c>
      <c r="N380" s="199">
        <v>0</v>
      </c>
      <c r="O380" s="199">
        <v>0</v>
      </c>
      <c r="P380" s="199">
        <v>22</v>
      </c>
      <c r="Q380" s="199"/>
      <c r="R380" s="199"/>
      <c r="S380" s="199"/>
      <c r="T380" s="199"/>
      <c r="U380" s="199"/>
      <c r="V380" s="199"/>
      <c r="W380" s="199"/>
      <c r="X380" s="199"/>
      <c r="Y380" s="199"/>
      <c r="Z380" s="199"/>
      <c r="AA380" s="199"/>
      <c r="AB380" s="199"/>
      <c r="AC380" s="199"/>
      <c r="AD380" s="199" t="s">
        <v>10243</v>
      </c>
      <c r="AE380" s="199" t="s">
        <v>10243</v>
      </c>
      <c r="AF380" s="199" t="s">
        <v>10243</v>
      </c>
      <c r="AG380" s="205" t="s">
        <v>33</v>
      </c>
      <c r="AH380" s="205" t="s">
        <v>33</v>
      </c>
      <c r="AI380" s="199" t="s">
        <v>10246</v>
      </c>
      <c r="AJ380" s="199" t="s">
        <v>10246</v>
      </c>
      <c r="AK380" s="205" t="s">
        <v>33</v>
      </c>
      <c r="AL380" s="205" t="s">
        <v>33</v>
      </c>
      <c r="AM380" s="205" t="s">
        <v>33</v>
      </c>
      <c r="AN380" s="205" t="s">
        <v>33</v>
      </c>
      <c r="AO380" s="205" t="s">
        <v>33</v>
      </c>
      <c r="AP380" s="199" t="s">
        <v>10246</v>
      </c>
      <c r="AQ380" s="199" t="s">
        <v>10246</v>
      </c>
      <c r="AR380" s="205" t="s">
        <v>33</v>
      </c>
      <c r="AS380" s="205" t="s">
        <v>33</v>
      </c>
      <c r="AT380" s="205" t="s">
        <v>33</v>
      </c>
      <c r="AU380" s="205" t="s">
        <v>33</v>
      </c>
      <c r="AV380" s="205" t="s">
        <v>33</v>
      </c>
      <c r="AW380" s="199" t="s">
        <v>10246</v>
      </c>
      <c r="AX380" s="199" t="s">
        <v>10246</v>
      </c>
      <c r="AY380" s="205" t="s">
        <v>33</v>
      </c>
      <c r="AZ380" s="205" t="s">
        <v>33</v>
      </c>
      <c r="BA380" s="205" t="s">
        <v>33</v>
      </c>
      <c r="BB380" s="205" t="s">
        <v>33</v>
      </c>
      <c r="BC380" s="205" t="s">
        <v>33</v>
      </c>
      <c r="BD380" s="199" t="s">
        <v>10246</v>
      </c>
      <c r="BE380" s="199" t="s">
        <v>10246</v>
      </c>
      <c r="BF380" s="205" t="s">
        <v>33</v>
      </c>
      <c r="BG380" s="205" t="s">
        <v>33</v>
      </c>
      <c r="BH380" s="205" t="s">
        <v>33</v>
      </c>
      <c r="BI380" s="205" t="s">
        <v>33</v>
      </c>
      <c r="BJ380" s="205" t="s">
        <v>33</v>
      </c>
      <c r="BK380" s="199" t="s">
        <v>10246</v>
      </c>
    </row>
    <row r="381" s="192" customFormat="1" customHeight="1" spans="1:63">
      <c r="A381" s="199" t="s">
        <v>5878</v>
      </c>
      <c r="B381" s="199" t="s">
        <v>5859</v>
      </c>
      <c r="C381" s="199" t="s">
        <v>5879</v>
      </c>
      <c r="D381" s="199">
        <v>1</v>
      </c>
      <c r="E381" s="199">
        <v>1</v>
      </c>
      <c r="F381" s="199" t="s">
        <v>11989</v>
      </c>
      <c r="G381" s="199">
        <v>1</v>
      </c>
      <c r="H381" s="199" t="s">
        <v>11990</v>
      </c>
      <c r="I381" s="199">
        <v>0</v>
      </c>
      <c r="J381" s="199" t="s">
        <v>10243</v>
      </c>
      <c r="K381" s="199">
        <v>0</v>
      </c>
      <c r="L381" s="199">
        <v>0</v>
      </c>
      <c r="M381" s="199" t="s">
        <v>10243</v>
      </c>
      <c r="N381" s="199">
        <v>0</v>
      </c>
      <c r="O381" s="199">
        <v>0</v>
      </c>
      <c r="P381" s="199">
        <v>0</v>
      </c>
      <c r="Q381" s="199"/>
      <c r="R381" s="199"/>
      <c r="S381" s="199"/>
      <c r="T381" s="199"/>
      <c r="U381" s="199"/>
      <c r="V381" s="199"/>
      <c r="W381" s="199"/>
      <c r="X381" s="199"/>
      <c r="Y381" s="199"/>
      <c r="Z381" s="199"/>
      <c r="AA381" s="199"/>
      <c r="AB381" s="199"/>
      <c r="AC381" s="199"/>
      <c r="AD381" s="199" t="s">
        <v>10243</v>
      </c>
      <c r="AE381" s="199" t="s">
        <v>10243</v>
      </c>
      <c r="AF381" s="199" t="s">
        <v>10243</v>
      </c>
      <c r="AG381" s="199"/>
      <c r="AH381" s="199"/>
      <c r="AI381" s="199"/>
      <c r="AJ381" s="199"/>
      <c r="AK381" s="199"/>
      <c r="AL381" s="199"/>
      <c r="AM381" s="199"/>
      <c r="AN381" s="199"/>
      <c r="AO381" s="199"/>
      <c r="AP381" s="199"/>
      <c r="AQ381" s="199"/>
      <c r="AR381" s="199"/>
      <c r="AS381" s="199"/>
      <c r="AT381" s="199"/>
      <c r="AU381" s="199"/>
      <c r="AV381" s="199"/>
      <c r="AW381" s="199"/>
      <c r="AX381" s="199"/>
      <c r="AY381" s="199"/>
      <c r="AZ381" s="199"/>
      <c r="BA381" s="199"/>
      <c r="BB381" s="199"/>
      <c r="BC381" s="199"/>
      <c r="BD381" s="199"/>
      <c r="BE381" s="199"/>
      <c r="BF381" s="199"/>
      <c r="BG381" s="199"/>
      <c r="BH381" s="199"/>
      <c r="BI381" s="199"/>
      <c r="BJ381" s="203" t="s">
        <v>11991</v>
      </c>
      <c r="BK381" s="199" t="s">
        <v>10246</v>
      </c>
    </row>
    <row r="382" s="192" customFormat="1" customHeight="1" spans="1:63">
      <c r="A382" s="199" t="s">
        <v>5858</v>
      </c>
      <c r="B382" s="199" t="s">
        <v>5859</v>
      </c>
      <c r="C382" s="199" t="s">
        <v>5860</v>
      </c>
      <c r="D382" s="199">
        <v>21</v>
      </c>
      <c r="E382" s="199">
        <v>9</v>
      </c>
      <c r="F382" s="199" t="s">
        <v>11992</v>
      </c>
      <c r="G382" s="199">
        <v>12</v>
      </c>
      <c r="H382" s="199" t="s">
        <v>11993</v>
      </c>
      <c r="I382" s="199">
        <v>0</v>
      </c>
      <c r="J382" s="199" t="s">
        <v>10243</v>
      </c>
      <c r="K382" s="199">
        <v>0</v>
      </c>
      <c r="L382" s="199">
        <v>0</v>
      </c>
      <c r="M382" s="199" t="s">
        <v>10243</v>
      </c>
      <c r="N382" s="199">
        <v>10</v>
      </c>
      <c r="O382" s="199">
        <v>2</v>
      </c>
      <c r="P382" s="199">
        <v>0</v>
      </c>
      <c r="Q382" s="199"/>
      <c r="R382" s="199"/>
      <c r="S382" s="199">
        <v>14.7</v>
      </c>
      <c r="T382" s="199"/>
      <c r="U382" s="199"/>
      <c r="V382" s="199"/>
      <c r="W382" s="199"/>
      <c r="X382" s="199"/>
      <c r="Y382" s="199"/>
      <c r="Z382" s="199"/>
      <c r="AA382" s="199"/>
      <c r="AB382" s="199"/>
      <c r="AC382" s="199"/>
      <c r="AD382" s="199" t="s">
        <v>10243</v>
      </c>
      <c r="AE382" s="199" t="s">
        <v>10243</v>
      </c>
      <c r="AF382" s="199" t="s">
        <v>10243</v>
      </c>
      <c r="AG382" s="204" t="s">
        <v>11994</v>
      </c>
      <c r="AH382" s="203" t="s">
        <v>11646</v>
      </c>
      <c r="AI382" s="199" t="s">
        <v>10246</v>
      </c>
      <c r="AJ382" s="199" t="s">
        <v>10246</v>
      </c>
      <c r="AK382" s="204" t="s">
        <v>10255</v>
      </c>
      <c r="AL382" s="203" t="s">
        <v>11995</v>
      </c>
      <c r="AM382" s="203" t="s">
        <v>11996</v>
      </c>
      <c r="AN382" s="204" t="s">
        <v>10255</v>
      </c>
      <c r="AO382" s="203" t="s">
        <v>11843</v>
      </c>
      <c r="AP382" s="199" t="s">
        <v>10246</v>
      </c>
      <c r="AQ382" s="199" t="s">
        <v>10246</v>
      </c>
      <c r="AR382" s="203" t="s">
        <v>11997</v>
      </c>
      <c r="AS382" s="204" t="s">
        <v>11998</v>
      </c>
      <c r="AT382" s="202" t="s">
        <v>11999</v>
      </c>
      <c r="AU382" s="202" t="s">
        <v>11999</v>
      </c>
      <c r="AV382" s="204" t="s">
        <v>10255</v>
      </c>
      <c r="AW382" s="199" t="s">
        <v>10246</v>
      </c>
      <c r="AX382" s="199" t="s">
        <v>10246</v>
      </c>
      <c r="AY382" s="203" t="s">
        <v>11252</v>
      </c>
      <c r="AZ382" s="204" t="s">
        <v>10255</v>
      </c>
      <c r="BA382" s="204" t="s">
        <v>10255</v>
      </c>
      <c r="BB382" s="203" t="s">
        <v>12000</v>
      </c>
      <c r="BC382" s="204" t="s">
        <v>10255</v>
      </c>
      <c r="BD382" s="199" t="s">
        <v>10246</v>
      </c>
      <c r="BE382" s="199" t="s">
        <v>10246</v>
      </c>
      <c r="BF382" s="203" t="s">
        <v>12001</v>
      </c>
      <c r="BG382" s="204" t="s">
        <v>10255</v>
      </c>
      <c r="BH382" s="203" t="s">
        <v>11013</v>
      </c>
      <c r="BI382" s="203" t="s">
        <v>11997</v>
      </c>
      <c r="BJ382" s="204" t="s">
        <v>10255</v>
      </c>
      <c r="BK382" s="199" t="s">
        <v>10246</v>
      </c>
    </row>
    <row r="383" s="192" customFormat="1" customHeight="1" spans="1:63">
      <c r="A383" s="199" t="s">
        <v>5881</v>
      </c>
      <c r="B383" s="199" t="s">
        <v>5882</v>
      </c>
      <c r="C383" s="199" t="s">
        <v>5514</v>
      </c>
      <c r="D383" s="199">
        <v>17</v>
      </c>
      <c r="E383" s="199">
        <v>9</v>
      </c>
      <c r="F383" s="199" t="s">
        <v>12002</v>
      </c>
      <c r="G383" s="199">
        <v>16</v>
      </c>
      <c r="H383" s="199" t="s">
        <v>12003</v>
      </c>
      <c r="I383" s="199">
        <v>0</v>
      </c>
      <c r="J383" s="199" t="s">
        <v>10243</v>
      </c>
      <c r="K383" s="199">
        <v>0</v>
      </c>
      <c r="L383" s="199">
        <v>0</v>
      </c>
      <c r="M383" s="199" t="s">
        <v>10243</v>
      </c>
      <c r="N383" s="199">
        <v>3</v>
      </c>
      <c r="O383" s="199">
        <v>0</v>
      </c>
      <c r="P383" s="199">
        <v>0</v>
      </c>
      <c r="Q383" s="199"/>
      <c r="R383" s="199"/>
      <c r="S383" s="199">
        <v>27</v>
      </c>
      <c r="T383" s="199">
        <v>11</v>
      </c>
      <c r="U383" s="199"/>
      <c r="V383" s="199"/>
      <c r="W383" s="199"/>
      <c r="X383" s="199"/>
      <c r="Y383" s="199">
        <v>23</v>
      </c>
      <c r="Z383" s="199"/>
      <c r="AA383" s="199"/>
      <c r="AB383" s="199"/>
      <c r="AC383" s="199"/>
      <c r="AD383" s="199" t="s">
        <v>10243</v>
      </c>
      <c r="AE383" s="199" t="s">
        <v>10243</v>
      </c>
      <c r="AF383" s="199" t="s">
        <v>10243</v>
      </c>
      <c r="AG383" s="203" t="s">
        <v>11637</v>
      </c>
      <c r="AH383" s="203" t="s">
        <v>11136</v>
      </c>
      <c r="AI383" s="199" t="s">
        <v>10246</v>
      </c>
      <c r="AJ383" s="199" t="s">
        <v>10246</v>
      </c>
      <c r="AK383" s="202" t="s">
        <v>12004</v>
      </c>
      <c r="AL383" s="202" t="s">
        <v>12005</v>
      </c>
      <c r="AM383" s="202" t="s">
        <v>12006</v>
      </c>
      <c r="AN383" s="203" t="s">
        <v>10262</v>
      </c>
      <c r="AO383" s="203" t="s">
        <v>10251</v>
      </c>
      <c r="AP383" s="199" t="s">
        <v>10246</v>
      </c>
      <c r="AQ383" s="199" t="s">
        <v>10246</v>
      </c>
      <c r="AR383" s="202" t="s">
        <v>12007</v>
      </c>
      <c r="AS383" s="203" t="s">
        <v>11095</v>
      </c>
      <c r="AT383" s="203" t="s">
        <v>11013</v>
      </c>
      <c r="AU383" s="203" t="s">
        <v>10812</v>
      </c>
      <c r="AV383" s="203" t="s">
        <v>11338</v>
      </c>
      <c r="AW383" s="199" t="s">
        <v>10246</v>
      </c>
      <c r="AX383" s="199" t="s">
        <v>10246</v>
      </c>
      <c r="AY383" s="202" t="s">
        <v>12008</v>
      </c>
      <c r="AZ383" s="203" t="s">
        <v>10811</v>
      </c>
      <c r="BA383" s="203" t="s">
        <v>10251</v>
      </c>
      <c r="BB383" s="203" t="s">
        <v>10262</v>
      </c>
      <c r="BC383" s="203" t="s">
        <v>12009</v>
      </c>
      <c r="BD383" s="199" t="s">
        <v>10246</v>
      </c>
      <c r="BE383" s="199" t="s">
        <v>10246</v>
      </c>
      <c r="BF383" s="202" t="s">
        <v>12010</v>
      </c>
      <c r="BG383" s="202" t="s">
        <v>12011</v>
      </c>
      <c r="BH383" s="202" t="s">
        <v>12011</v>
      </c>
      <c r="BI383" s="202" t="s">
        <v>12011</v>
      </c>
      <c r="BJ383" s="203" t="s">
        <v>11645</v>
      </c>
      <c r="BK383" s="199" t="s">
        <v>10246</v>
      </c>
    </row>
    <row r="384" s="192" customFormat="1" customHeight="1" spans="1:63">
      <c r="A384" s="199" t="s">
        <v>5982</v>
      </c>
      <c r="B384" s="199" t="s">
        <v>5899</v>
      </c>
      <c r="C384" s="199" t="s">
        <v>5900</v>
      </c>
      <c r="D384" s="199">
        <v>23</v>
      </c>
      <c r="E384" s="199">
        <v>9</v>
      </c>
      <c r="F384" s="199" t="s">
        <v>12012</v>
      </c>
      <c r="G384" s="199">
        <v>2</v>
      </c>
      <c r="H384" s="199" t="s">
        <v>11061</v>
      </c>
      <c r="I384" s="199">
        <v>0</v>
      </c>
      <c r="J384" s="199" t="s">
        <v>10243</v>
      </c>
      <c r="K384" s="199">
        <v>0</v>
      </c>
      <c r="L384" s="199">
        <v>0</v>
      </c>
      <c r="M384" s="199" t="s">
        <v>10243</v>
      </c>
      <c r="N384" s="199">
        <v>0</v>
      </c>
      <c r="O384" s="199">
        <v>0</v>
      </c>
      <c r="P384" s="199">
        <v>0</v>
      </c>
      <c r="Q384" s="199"/>
      <c r="R384" s="199"/>
      <c r="S384" s="199">
        <v>0</v>
      </c>
      <c r="T384" s="199"/>
      <c r="U384" s="199"/>
      <c r="V384" s="199"/>
      <c r="W384" s="199"/>
      <c r="X384" s="199"/>
      <c r="Y384" s="199"/>
      <c r="Z384" s="199"/>
      <c r="AA384" s="199"/>
      <c r="AB384" s="199">
        <v>5</v>
      </c>
      <c r="AC384" s="199"/>
      <c r="AD384" s="199" t="s">
        <v>10243</v>
      </c>
      <c r="AE384" s="199" t="s">
        <v>11564</v>
      </c>
      <c r="AF384" s="199" t="s">
        <v>10243</v>
      </c>
      <c r="AG384" s="199" t="s">
        <v>10266</v>
      </c>
      <c r="AH384" s="199" t="s">
        <v>10266</v>
      </c>
      <c r="AI384" s="199" t="s">
        <v>10246</v>
      </c>
      <c r="AJ384" s="199" t="s">
        <v>10246</v>
      </c>
      <c r="AK384" s="199" t="s">
        <v>10266</v>
      </c>
      <c r="AL384" s="199" t="s">
        <v>10266</v>
      </c>
      <c r="AM384" s="199" t="s">
        <v>10266</v>
      </c>
      <c r="AN384" s="199" t="s">
        <v>10266</v>
      </c>
      <c r="AO384" s="202" t="s">
        <v>11794</v>
      </c>
      <c r="AP384" s="199" t="s">
        <v>10246</v>
      </c>
      <c r="AQ384" s="199" t="s">
        <v>10246</v>
      </c>
      <c r="AR384" s="199" t="s">
        <v>10266</v>
      </c>
      <c r="AS384" s="199" t="s">
        <v>10266</v>
      </c>
      <c r="AT384" s="199" t="s">
        <v>10266</v>
      </c>
      <c r="AU384" s="199" t="s">
        <v>10266</v>
      </c>
      <c r="AV384" s="199" t="s">
        <v>10266</v>
      </c>
      <c r="AW384" s="202" t="s">
        <v>12013</v>
      </c>
      <c r="AX384" s="199" t="s">
        <v>10246</v>
      </c>
      <c r="AY384" s="199" t="s">
        <v>10266</v>
      </c>
      <c r="AZ384" s="199" t="s">
        <v>10266</v>
      </c>
      <c r="BA384" s="199" t="s">
        <v>10266</v>
      </c>
      <c r="BB384" s="203" t="s">
        <v>10328</v>
      </c>
      <c r="BC384" s="199" t="s">
        <v>10266</v>
      </c>
      <c r="BD384" s="199" t="s">
        <v>10246</v>
      </c>
      <c r="BE384" s="199" t="s">
        <v>10246</v>
      </c>
      <c r="BF384" s="199" t="s">
        <v>10266</v>
      </c>
      <c r="BG384" s="199" t="s">
        <v>10266</v>
      </c>
      <c r="BH384" s="199" t="s">
        <v>10266</v>
      </c>
      <c r="BI384" s="203" t="s">
        <v>10374</v>
      </c>
      <c r="BJ384" s="199" t="s">
        <v>10266</v>
      </c>
      <c r="BK384" s="199" t="s">
        <v>10246</v>
      </c>
    </row>
    <row r="385" s="192" customFormat="1" customHeight="1" spans="1:63">
      <c r="A385" s="199" t="s">
        <v>5963</v>
      </c>
      <c r="B385" s="199" t="s">
        <v>5899</v>
      </c>
      <c r="C385" s="199" t="s">
        <v>5964</v>
      </c>
      <c r="D385" s="199">
        <v>21</v>
      </c>
      <c r="E385" s="199">
        <v>9</v>
      </c>
      <c r="F385" s="199" t="s">
        <v>12014</v>
      </c>
      <c r="G385" s="199">
        <v>3</v>
      </c>
      <c r="H385" s="199" t="s">
        <v>12015</v>
      </c>
      <c r="I385" s="199">
        <v>0</v>
      </c>
      <c r="J385" s="199" t="s">
        <v>10243</v>
      </c>
      <c r="K385" s="199">
        <v>0</v>
      </c>
      <c r="L385" s="199">
        <v>0</v>
      </c>
      <c r="M385" s="199" t="s">
        <v>10243</v>
      </c>
      <c r="N385" s="199">
        <v>0</v>
      </c>
      <c r="O385" s="199">
        <v>0</v>
      </c>
      <c r="P385" s="199">
        <v>0</v>
      </c>
      <c r="Q385" s="199"/>
      <c r="R385" s="199"/>
      <c r="S385" s="199">
        <v>27.3</v>
      </c>
      <c r="T385" s="199"/>
      <c r="U385" s="199"/>
      <c r="V385" s="199"/>
      <c r="W385" s="199"/>
      <c r="X385" s="199">
        <v>28</v>
      </c>
      <c r="Y385" s="199"/>
      <c r="Z385" s="199"/>
      <c r="AA385" s="199"/>
      <c r="AB385" s="199"/>
      <c r="AC385" s="199"/>
      <c r="AD385" s="199" t="s">
        <v>10243</v>
      </c>
      <c r="AE385" s="199" t="s">
        <v>10243</v>
      </c>
      <c r="AF385" s="199" t="s">
        <v>10243</v>
      </c>
      <c r="AG385" s="199" t="s">
        <v>10266</v>
      </c>
      <c r="AH385" s="199" t="s">
        <v>10266</v>
      </c>
      <c r="AI385" s="199" t="s">
        <v>10246</v>
      </c>
      <c r="AJ385" s="199" t="s">
        <v>10246</v>
      </c>
      <c r="AK385" s="199" t="s">
        <v>10266</v>
      </c>
      <c r="AL385" s="199" t="s">
        <v>10266</v>
      </c>
      <c r="AM385" s="202" t="s">
        <v>12016</v>
      </c>
      <c r="AN385" s="202" t="s">
        <v>12017</v>
      </c>
      <c r="AO385" s="199" t="s">
        <v>10266</v>
      </c>
      <c r="AP385" s="199" t="s">
        <v>10246</v>
      </c>
      <c r="AQ385" s="199" t="s">
        <v>10246</v>
      </c>
      <c r="AR385" s="199" t="s">
        <v>10266</v>
      </c>
      <c r="AS385" s="199" t="s">
        <v>10266</v>
      </c>
      <c r="AT385" s="202" t="s">
        <v>12018</v>
      </c>
      <c r="AU385" s="199" t="s">
        <v>10266</v>
      </c>
      <c r="AV385" s="202" t="s">
        <v>12019</v>
      </c>
      <c r="AW385" s="199" t="s">
        <v>10246</v>
      </c>
      <c r="AX385" s="199" t="s">
        <v>10246</v>
      </c>
      <c r="AY385" s="199" t="s">
        <v>10266</v>
      </c>
      <c r="AZ385" s="199" t="s">
        <v>10266</v>
      </c>
      <c r="BA385" s="199" t="s">
        <v>10266</v>
      </c>
      <c r="BB385" s="199" t="s">
        <v>10266</v>
      </c>
      <c r="BC385" s="199" t="s">
        <v>10266</v>
      </c>
      <c r="BD385" s="199" t="s">
        <v>10246</v>
      </c>
      <c r="BE385" s="199" t="s">
        <v>10246</v>
      </c>
      <c r="BF385" s="199" t="s">
        <v>10266</v>
      </c>
      <c r="BG385" s="199" t="s">
        <v>10266</v>
      </c>
      <c r="BH385" s="199" t="s">
        <v>10266</v>
      </c>
      <c r="BI385" s="199" t="s">
        <v>10266</v>
      </c>
      <c r="BJ385" s="202" t="s">
        <v>12020</v>
      </c>
      <c r="BK385" s="199" t="s">
        <v>10246</v>
      </c>
    </row>
    <row r="386" s="192" customFormat="1" customHeight="1" spans="1:63">
      <c r="A386" s="199" t="s">
        <v>5957</v>
      </c>
      <c r="B386" s="199" t="s">
        <v>5899</v>
      </c>
      <c r="C386" s="199" t="s">
        <v>5928</v>
      </c>
      <c r="D386" s="199">
        <v>15</v>
      </c>
      <c r="E386" s="199">
        <v>5</v>
      </c>
      <c r="F386" s="199" t="s">
        <v>12021</v>
      </c>
      <c r="G386" s="199">
        <v>1</v>
      </c>
      <c r="H386" s="199" t="s">
        <v>12022</v>
      </c>
      <c r="I386" s="199">
        <v>0</v>
      </c>
      <c r="J386" s="199" t="s">
        <v>10243</v>
      </c>
      <c r="K386" s="199">
        <v>0</v>
      </c>
      <c r="L386" s="199">
        <v>0</v>
      </c>
      <c r="M386" s="199" t="s">
        <v>10243</v>
      </c>
      <c r="N386" s="199">
        <v>0</v>
      </c>
      <c r="O386" s="199">
        <v>0</v>
      </c>
      <c r="P386" s="199">
        <v>0</v>
      </c>
      <c r="Q386" s="199"/>
      <c r="R386" s="199"/>
      <c r="S386" s="199"/>
      <c r="T386" s="199"/>
      <c r="U386" s="199"/>
      <c r="V386" s="199"/>
      <c r="W386" s="199"/>
      <c r="X386" s="199"/>
      <c r="Y386" s="199"/>
      <c r="Z386" s="199"/>
      <c r="AA386" s="199"/>
      <c r="AB386" s="199"/>
      <c r="AC386" s="199"/>
      <c r="AD386" s="199" t="s">
        <v>10243</v>
      </c>
      <c r="AE386" s="199" t="s">
        <v>10243</v>
      </c>
      <c r="AF386" s="199" t="s">
        <v>10243</v>
      </c>
      <c r="AG386" s="199"/>
      <c r="AH386" s="199"/>
      <c r="AI386" s="199"/>
      <c r="AJ386" s="199"/>
      <c r="AK386" s="199"/>
      <c r="AL386" s="199"/>
      <c r="AM386" s="199"/>
      <c r="AN386" s="199"/>
      <c r="AO386" s="199"/>
      <c r="AP386" s="199"/>
      <c r="AQ386" s="199"/>
      <c r="AR386" s="203" t="s">
        <v>12023</v>
      </c>
      <c r="AS386" s="199" t="s">
        <v>10266</v>
      </c>
      <c r="AT386" s="199" t="s">
        <v>10266</v>
      </c>
      <c r="AU386" s="199" t="s">
        <v>10266</v>
      </c>
      <c r="AV386" s="199" t="s">
        <v>10266</v>
      </c>
      <c r="AW386" s="199" t="s">
        <v>10246</v>
      </c>
      <c r="AX386" s="199" t="s">
        <v>10246</v>
      </c>
      <c r="AY386" s="199" t="s">
        <v>10266</v>
      </c>
      <c r="AZ386" s="199" t="s">
        <v>10266</v>
      </c>
      <c r="BA386" s="199" t="s">
        <v>10266</v>
      </c>
      <c r="BB386" s="199" t="s">
        <v>10266</v>
      </c>
      <c r="BC386" s="199" t="s">
        <v>10266</v>
      </c>
      <c r="BD386" s="199" t="s">
        <v>10246</v>
      </c>
      <c r="BE386" s="199" t="s">
        <v>10246</v>
      </c>
      <c r="BF386" s="199" t="s">
        <v>10266</v>
      </c>
      <c r="BG386" s="199" t="s">
        <v>10266</v>
      </c>
      <c r="BH386" s="199" t="s">
        <v>10266</v>
      </c>
      <c r="BI386" s="199" t="s">
        <v>10266</v>
      </c>
      <c r="BJ386" s="199" t="s">
        <v>10266</v>
      </c>
      <c r="BK386" s="199" t="s">
        <v>10246</v>
      </c>
    </row>
    <row r="387" s="192" customFormat="1" customHeight="1" spans="1:63">
      <c r="A387" s="199" t="s">
        <v>5942</v>
      </c>
      <c r="B387" s="199" t="s">
        <v>5899</v>
      </c>
      <c r="C387" s="199" t="s">
        <v>5928</v>
      </c>
      <c r="D387" s="199">
        <v>22</v>
      </c>
      <c r="E387" s="199">
        <v>9</v>
      </c>
      <c r="F387" s="199" t="s">
        <v>12024</v>
      </c>
      <c r="G387" s="199">
        <v>0</v>
      </c>
      <c r="H387" s="199" t="s">
        <v>10243</v>
      </c>
      <c r="I387" s="199">
        <v>0</v>
      </c>
      <c r="J387" s="199" t="s">
        <v>10243</v>
      </c>
      <c r="K387" s="199">
        <v>0</v>
      </c>
      <c r="L387" s="199">
        <v>0</v>
      </c>
      <c r="M387" s="199" t="s">
        <v>10243</v>
      </c>
      <c r="N387" s="199">
        <v>0</v>
      </c>
      <c r="O387" s="199">
        <v>0</v>
      </c>
      <c r="P387" s="199">
        <v>0</v>
      </c>
      <c r="Q387" s="199"/>
      <c r="R387" s="199"/>
      <c r="S387" s="199"/>
      <c r="T387" s="199"/>
      <c r="U387" s="199"/>
      <c r="V387" s="199"/>
      <c r="W387" s="199"/>
      <c r="X387" s="199"/>
      <c r="Y387" s="199"/>
      <c r="Z387" s="199"/>
      <c r="AA387" s="199"/>
      <c r="AB387" s="199"/>
      <c r="AC387" s="199"/>
      <c r="AD387" s="199" t="s">
        <v>10243</v>
      </c>
      <c r="AE387" s="199" t="s">
        <v>10243</v>
      </c>
      <c r="AF387" s="199" t="s">
        <v>10243</v>
      </c>
      <c r="AG387" s="199" t="s">
        <v>10266</v>
      </c>
      <c r="AH387" s="199" t="s">
        <v>10266</v>
      </c>
      <c r="AI387" s="199" t="s">
        <v>10246</v>
      </c>
      <c r="AJ387" s="199" t="s">
        <v>10246</v>
      </c>
      <c r="AK387" s="199" t="s">
        <v>10266</v>
      </c>
      <c r="AL387" s="199" t="s">
        <v>10266</v>
      </c>
      <c r="AM387" s="199" t="s">
        <v>10266</v>
      </c>
      <c r="AN387" s="199" t="s">
        <v>10266</v>
      </c>
      <c r="AO387" s="199" t="s">
        <v>10266</v>
      </c>
      <c r="AP387" s="199" t="s">
        <v>10246</v>
      </c>
      <c r="AQ387" s="199" t="s">
        <v>10246</v>
      </c>
      <c r="AR387" s="199" t="s">
        <v>10266</v>
      </c>
      <c r="AS387" s="199" t="s">
        <v>10266</v>
      </c>
      <c r="AT387" s="199" t="s">
        <v>10266</v>
      </c>
      <c r="AU387" s="199" t="s">
        <v>10266</v>
      </c>
      <c r="AV387" s="199" t="s">
        <v>10266</v>
      </c>
      <c r="AW387" s="199" t="s">
        <v>10246</v>
      </c>
      <c r="AX387" s="199" t="s">
        <v>10246</v>
      </c>
      <c r="AY387" s="199" t="s">
        <v>10266</v>
      </c>
      <c r="AZ387" s="199" t="s">
        <v>10266</v>
      </c>
      <c r="BA387" s="199" t="s">
        <v>10266</v>
      </c>
      <c r="BB387" s="199" t="s">
        <v>10266</v>
      </c>
      <c r="BC387" s="199" t="s">
        <v>10266</v>
      </c>
      <c r="BD387" s="199" t="s">
        <v>10246</v>
      </c>
      <c r="BE387" s="199" t="s">
        <v>10246</v>
      </c>
      <c r="BF387" s="199" t="s">
        <v>10266</v>
      </c>
      <c r="BG387" s="199" t="s">
        <v>10266</v>
      </c>
      <c r="BH387" s="199" t="s">
        <v>10266</v>
      </c>
      <c r="BI387" s="199" t="s">
        <v>10266</v>
      </c>
      <c r="BJ387" s="199" t="s">
        <v>10266</v>
      </c>
      <c r="BK387" s="199" t="s">
        <v>10246</v>
      </c>
    </row>
    <row r="388" s="192" customFormat="1" customHeight="1" spans="1:63">
      <c r="A388" s="199" t="s">
        <v>5938</v>
      </c>
      <c r="B388" s="199" t="s">
        <v>5899</v>
      </c>
      <c r="C388" s="199" t="s">
        <v>5900</v>
      </c>
      <c r="D388" s="199">
        <v>20</v>
      </c>
      <c r="E388" s="199">
        <v>9</v>
      </c>
      <c r="F388" s="199" t="s">
        <v>12025</v>
      </c>
      <c r="G388" s="199">
        <v>1</v>
      </c>
      <c r="H388" s="199" t="s">
        <v>11255</v>
      </c>
      <c r="I388" s="199">
        <v>0</v>
      </c>
      <c r="J388" s="199" t="s">
        <v>10243</v>
      </c>
      <c r="K388" s="199">
        <v>0</v>
      </c>
      <c r="L388" s="199">
        <v>0</v>
      </c>
      <c r="M388" s="199" t="s">
        <v>10243</v>
      </c>
      <c r="N388" s="199">
        <v>1</v>
      </c>
      <c r="O388" s="199">
        <v>0</v>
      </c>
      <c r="P388" s="199">
        <v>0</v>
      </c>
      <c r="Q388" s="199"/>
      <c r="R388" s="199"/>
      <c r="S388" s="199">
        <v>16</v>
      </c>
      <c r="T388" s="199">
        <v>16</v>
      </c>
      <c r="U388" s="199"/>
      <c r="V388" s="199"/>
      <c r="W388" s="199"/>
      <c r="X388" s="199"/>
      <c r="Y388" s="199"/>
      <c r="Z388" s="199"/>
      <c r="AA388" s="199"/>
      <c r="AB388" s="199"/>
      <c r="AC388" s="199"/>
      <c r="AD388" s="199" t="s">
        <v>10243</v>
      </c>
      <c r="AE388" s="199" t="s">
        <v>10243</v>
      </c>
      <c r="AF388" s="199" t="s">
        <v>10243</v>
      </c>
      <c r="AG388" s="203" t="s">
        <v>10328</v>
      </c>
      <c r="AH388" s="199" t="s">
        <v>10266</v>
      </c>
      <c r="AI388" s="199" t="s">
        <v>10246</v>
      </c>
      <c r="AJ388" s="199" t="s">
        <v>10246</v>
      </c>
      <c r="AK388" s="199" t="s">
        <v>10266</v>
      </c>
      <c r="AL388" s="199" t="s">
        <v>10266</v>
      </c>
      <c r="AM388" s="199" t="s">
        <v>10266</v>
      </c>
      <c r="AN388" s="202" t="s">
        <v>12026</v>
      </c>
      <c r="AO388" s="202" t="s">
        <v>12026</v>
      </c>
      <c r="AP388" s="199" t="s">
        <v>10246</v>
      </c>
      <c r="AQ388" s="199" t="s">
        <v>10246</v>
      </c>
      <c r="AR388" s="199" t="s">
        <v>10266</v>
      </c>
      <c r="AS388" s="199" t="s">
        <v>10266</v>
      </c>
      <c r="AT388" s="199" t="s">
        <v>10266</v>
      </c>
      <c r="AU388" s="199" t="s">
        <v>10266</v>
      </c>
      <c r="AV388" s="202" t="s">
        <v>12027</v>
      </c>
      <c r="AW388" s="199" t="s">
        <v>10246</v>
      </c>
      <c r="AX388" s="199" t="s">
        <v>10246</v>
      </c>
      <c r="AY388" s="199" t="s">
        <v>10266</v>
      </c>
      <c r="AZ388" s="199" t="s">
        <v>10266</v>
      </c>
      <c r="BA388" s="199" t="s">
        <v>10266</v>
      </c>
      <c r="BB388" s="199" t="s">
        <v>10266</v>
      </c>
      <c r="BC388" s="202" t="s">
        <v>12028</v>
      </c>
      <c r="BD388" s="199" t="s">
        <v>10246</v>
      </c>
      <c r="BE388" s="199" t="s">
        <v>10246</v>
      </c>
      <c r="BF388" s="199" t="s">
        <v>10266</v>
      </c>
      <c r="BG388" s="199" t="s">
        <v>10266</v>
      </c>
      <c r="BH388" s="199" t="s">
        <v>10266</v>
      </c>
      <c r="BI388" s="199" t="s">
        <v>10266</v>
      </c>
      <c r="BJ388" s="199" t="s">
        <v>10266</v>
      </c>
      <c r="BK388" s="199" t="s">
        <v>10246</v>
      </c>
    </row>
    <row r="389" s="192" customFormat="1" customHeight="1" spans="1:63">
      <c r="A389" s="199" t="s">
        <v>5927</v>
      </c>
      <c r="B389" s="199" t="s">
        <v>5899</v>
      </c>
      <c r="C389" s="199" t="s">
        <v>5928</v>
      </c>
      <c r="D389" s="199">
        <v>16</v>
      </c>
      <c r="E389" s="199">
        <v>9</v>
      </c>
      <c r="F389" s="199" t="s">
        <v>12029</v>
      </c>
      <c r="G389" s="199">
        <v>0</v>
      </c>
      <c r="H389" s="199" t="s">
        <v>10243</v>
      </c>
      <c r="I389" s="199">
        <v>0</v>
      </c>
      <c r="J389" s="199" t="s">
        <v>10243</v>
      </c>
      <c r="K389" s="199">
        <v>0</v>
      </c>
      <c r="L389" s="199">
        <v>0</v>
      </c>
      <c r="M389" s="199" t="s">
        <v>10243</v>
      </c>
      <c r="N389" s="199">
        <v>0</v>
      </c>
      <c r="O389" s="199">
        <v>0</v>
      </c>
      <c r="P389" s="199">
        <v>0</v>
      </c>
      <c r="Q389" s="199"/>
      <c r="R389" s="199"/>
      <c r="S389" s="199">
        <v>33</v>
      </c>
      <c r="T389" s="199">
        <v>40</v>
      </c>
      <c r="U389" s="199"/>
      <c r="V389" s="199"/>
      <c r="W389" s="199"/>
      <c r="X389" s="199"/>
      <c r="Y389" s="199"/>
      <c r="Z389" s="199">
        <v>8</v>
      </c>
      <c r="AA389" s="199"/>
      <c r="AB389" s="199"/>
      <c r="AC389" s="199"/>
      <c r="AD389" s="199" t="s">
        <v>10243</v>
      </c>
      <c r="AE389" s="199" t="s">
        <v>10243</v>
      </c>
      <c r="AF389" s="199" t="s">
        <v>10243</v>
      </c>
      <c r="AG389" s="199" t="s">
        <v>10266</v>
      </c>
      <c r="AH389" s="202" t="s">
        <v>12030</v>
      </c>
      <c r="AI389" s="199" t="s">
        <v>10246</v>
      </c>
      <c r="AJ389" s="199" t="s">
        <v>10246</v>
      </c>
      <c r="AK389" s="199" t="s">
        <v>10266</v>
      </c>
      <c r="AL389" s="199" t="s">
        <v>10266</v>
      </c>
      <c r="AM389" s="202" t="s">
        <v>12031</v>
      </c>
      <c r="AN389" s="199" t="s">
        <v>10266</v>
      </c>
      <c r="AO389" s="199" t="s">
        <v>10266</v>
      </c>
      <c r="AP389" s="199" t="s">
        <v>10246</v>
      </c>
      <c r="AQ389" s="199" t="s">
        <v>10246</v>
      </c>
      <c r="AR389" s="202" t="s">
        <v>12032</v>
      </c>
      <c r="AS389" s="202" t="s">
        <v>12032</v>
      </c>
      <c r="AT389" s="202" t="s">
        <v>12033</v>
      </c>
      <c r="AU389" s="202" t="s">
        <v>12034</v>
      </c>
      <c r="AV389" s="202" t="s">
        <v>12034</v>
      </c>
      <c r="AW389" s="199" t="s">
        <v>10246</v>
      </c>
      <c r="AX389" s="199" t="s">
        <v>10246</v>
      </c>
      <c r="AY389" s="199" t="s">
        <v>10266</v>
      </c>
      <c r="AZ389" s="199" t="s">
        <v>10266</v>
      </c>
      <c r="BA389" s="199" t="s">
        <v>10266</v>
      </c>
      <c r="BB389" s="202" t="s">
        <v>10317</v>
      </c>
      <c r="BC389" s="202" t="s">
        <v>11108</v>
      </c>
      <c r="BD389" s="199" t="s">
        <v>10246</v>
      </c>
      <c r="BE389" s="199" t="s">
        <v>10246</v>
      </c>
      <c r="BF389" s="199" t="s">
        <v>10266</v>
      </c>
      <c r="BG389" s="199" t="s">
        <v>10266</v>
      </c>
      <c r="BH389" s="199" t="s">
        <v>10266</v>
      </c>
      <c r="BI389" s="199" t="s">
        <v>10266</v>
      </c>
      <c r="BJ389" s="199" t="s">
        <v>10266</v>
      </c>
      <c r="BK389" s="199" t="s">
        <v>10246</v>
      </c>
    </row>
    <row r="390" s="192" customFormat="1" customHeight="1" spans="1:63">
      <c r="A390" s="199" t="s">
        <v>5924</v>
      </c>
      <c r="B390" s="199" t="s">
        <v>5899</v>
      </c>
      <c r="C390" s="199" t="s">
        <v>5522</v>
      </c>
      <c r="D390" s="199">
        <v>0</v>
      </c>
      <c r="E390" s="199">
        <v>0</v>
      </c>
      <c r="F390" s="199" t="s">
        <v>10243</v>
      </c>
      <c r="G390" s="199">
        <v>0</v>
      </c>
      <c r="H390" s="199" t="s">
        <v>10243</v>
      </c>
      <c r="I390" s="199">
        <v>0</v>
      </c>
      <c r="J390" s="199" t="s">
        <v>10243</v>
      </c>
      <c r="K390" s="199">
        <v>0</v>
      </c>
      <c r="L390" s="199">
        <v>0</v>
      </c>
      <c r="M390" s="199" t="s">
        <v>10243</v>
      </c>
      <c r="N390" s="199">
        <v>0</v>
      </c>
      <c r="O390" s="199">
        <v>0</v>
      </c>
      <c r="P390" s="199">
        <v>1</v>
      </c>
      <c r="Q390" s="199"/>
      <c r="R390" s="199"/>
      <c r="S390" s="199"/>
      <c r="T390" s="199"/>
      <c r="U390" s="199"/>
      <c r="V390" s="199"/>
      <c r="W390" s="199"/>
      <c r="X390" s="199"/>
      <c r="Y390" s="199"/>
      <c r="Z390" s="199"/>
      <c r="AA390" s="199"/>
      <c r="AB390" s="199"/>
      <c r="AC390" s="199"/>
      <c r="AD390" s="199" t="s">
        <v>10243</v>
      </c>
      <c r="AE390" s="199" t="s">
        <v>10243</v>
      </c>
      <c r="AF390" s="199" t="s">
        <v>10243</v>
      </c>
      <c r="AG390" s="199"/>
      <c r="AH390" s="199"/>
      <c r="AI390" s="199"/>
      <c r="AJ390" s="199"/>
      <c r="AK390" s="199"/>
      <c r="AL390" s="199"/>
      <c r="AM390" s="199"/>
      <c r="AN390" s="199"/>
      <c r="AO390" s="199"/>
      <c r="AP390" s="199"/>
      <c r="AQ390" s="199"/>
      <c r="AR390" s="199"/>
      <c r="AS390" s="199"/>
      <c r="AT390" s="199"/>
      <c r="AU390" s="199"/>
      <c r="AV390" s="199"/>
      <c r="AW390" s="199"/>
      <c r="AX390" s="199"/>
      <c r="AY390" s="199"/>
      <c r="AZ390" s="199"/>
      <c r="BA390" s="199"/>
      <c r="BB390" s="199"/>
      <c r="BC390" s="199"/>
      <c r="BD390" s="199"/>
      <c r="BE390" s="199"/>
      <c r="BF390" s="199"/>
      <c r="BG390" s="199"/>
      <c r="BH390" s="199"/>
      <c r="BI390" s="199"/>
      <c r="BJ390" s="199"/>
      <c r="BK390" s="199"/>
    </row>
    <row r="391" s="192" customFormat="1" customHeight="1" spans="1:63">
      <c r="A391" s="199" t="s">
        <v>5924</v>
      </c>
      <c r="B391" s="199" t="s">
        <v>5899</v>
      </c>
      <c r="C391" s="199" t="s">
        <v>5522</v>
      </c>
      <c r="D391" s="199">
        <v>5</v>
      </c>
      <c r="E391" s="199">
        <v>2</v>
      </c>
      <c r="F391" s="199" t="s">
        <v>12035</v>
      </c>
      <c r="G391" s="199">
        <v>2</v>
      </c>
      <c r="H391" s="199" t="s">
        <v>12036</v>
      </c>
      <c r="I391" s="199">
        <v>0</v>
      </c>
      <c r="J391" s="199" t="s">
        <v>10243</v>
      </c>
      <c r="K391" s="199">
        <v>0</v>
      </c>
      <c r="L391" s="199">
        <v>0</v>
      </c>
      <c r="M391" s="199" t="s">
        <v>10243</v>
      </c>
      <c r="N391" s="199">
        <v>1</v>
      </c>
      <c r="O391" s="199">
        <v>1</v>
      </c>
      <c r="P391" s="199">
        <v>0</v>
      </c>
      <c r="Q391" s="199"/>
      <c r="R391" s="199"/>
      <c r="S391" s="199"/>
      <c r="T391" s="199"/>
      <c r="U391" s="199"/>
      <c r="V391" s="199"/>
      <c r="W391" s="199"/>
      <c r="X391" s="199"/>
      <c r="Y391" s="199"/>
      <c r="Z391" s="199"/>
      <c r="AA391" s="199"/>
      <c r="AB391" s="199"/>
      <c r="AC391" s="199"/>
      <c r="AD391" s="199" t="s">
        <v>10243</v>
      </c>
      <c r="AE391" s="199" t="s">
        <v>10243</v>
      </c>
      <c r="AF391" s="199" t="s">
        <v>10243</v>
      </c>
      <c r="AG391" s="199"/>
      <c r="AH391" s="199"/>
      <c r="AI391" s="199"/>
      <c r="AJ391" s="199"/>
      <c r="AK391" s="199"/>
      <c r="AL391" s="199"/>
      <c r="AM391" s="199"/>
      <c r="AN391" s="199"/>
      <c r="AO391" s="199"/>
      <c r="AP391" s="199"/>
      <c r="AQ391" s="199"/>
      <c r="AR391" s="199"/>
      <c r="AS391" s="199"/>
      <c r="AT391" s="204" t="s">
        <v>10255</v>
      </c>
      <c r="AU391" s="199" t="s">
        <v>10266</v>
      </c>
      <c r="AV391" s="203" t="s">
        <v>10374</v>
      </c>
      <c r="AW391" s="199" t="s">
        <v>10246</v>
      </c>
      <c r="AX391" s="199" t="s">
        <v>10246</v>
      </c>
      <c r="AY391" s="199" t="s">
        <v>10266</v>
      </c>
      <c r="AZ391" s="199" t="s">
        <v>11011</v>
      </c>
      <c r="BA391" s="199"/>
      <c r="BB391" s="199"/>
      <c r="BC391" s="199"/>
      <c r="BD391" s="199"/>
      <c r="BE391" s="199"/>
      <c r="BF391" s="199"/>
      <c r="BG391" s="199"/>
      <c r="BH391" s="199"/>
      <c r="BI391" s="199"/>
      <c r="BJ391" s="199"/>
      <c r="BK391" s="199"/>
    </row>
    <row r="392" s="192" customFormat="1" customHeight="1" spans="1:63">
      <c r="A392" s="199" t="s">
        <v>5914</v>
      </c>
      <c r="B392" s="199" t="s">
        <v>5899</v>
      </c>
      <c r="C392" s="199" t="s">
        <v>5900</v>
      </c>
      <c r="D392" s="199">
        <v>22</v>
      </c>
      <c r="E392" s="199">
        <v>9</v>
      </c>
      <c r="F392" s="199" t="s">
        <v>12037</v>
      </c>
      <c r="G392" s="199">
        <v>2</v>
      </c>
      <c r="H392" s="199" t="s">
        <v>10273</v>
      </c>
      <c r="I392" s="199">
        <v>0</v>
      </c>
      <c r="J392" s="199" t="s">
        <v>10243</v>
      </c>
      <c r="K392" s="199">
        <v>0</v>
      </c>
      <c r="L392" s="199">
        <v>0</v>
      </c>
      <c r="M392" s="199" t="s">
        <v>10243</v>
      </c>
      <c r="N392" s="199">
        <v>0</v>
      </c>
      <c r="O392" s="199">
        <v>0</v>
      </c>
      <c r="P392" s="199">
        <v>0</v>
      </c>
      <c r="Q392" s="199"/>
      <c r="R392" s="199"/>
      <c r="S392" s="199">
        <v>0</v>
      </c>
      <c r="T392" s="199"/>
      <c r="U392" s="199"/>
      <c r="V392" s="199"/>
      <c r="W392" s="199"/>
      <c r="X392" s="199"/>
      <c r="Y392" s="199"/>
      <c r="Z392" s="199"/>
      <c r="AA392" s="199"/>
      <c r="AB392" s="199"/>
      <c r="AC392" s="199"/>
      <c r="AD392" s="199" t="s">
        <v>10243</v>
      </c>
      <c r="AE392" s="199" t="s">
        <v>10243</v>
      </c>
      <c r="AF392" s="199" t="s">
        <v>10243</v>
      </c>
      <c r="AG392" s="199" t="s">
        <v>10266</v>
      </c>
      <c r="AH392" s="199" t="s">
        <v>10266</v>
      </c>
      <c r="AI392" s="199" t="s">
        <v>10246</v>
      </c>
      <c r="AJ392" s="199" t="s">
        <v>10246</v>
      </c>
      <c r="AK392" s="202" t="s">
        <v>12038</v>
      </c>
      <c r="AL392" s="202" t="s">
        <v>12039</v>
      </c>
      <c r="AM392" s="199" t="s">
        <v>10266</v>
      </c>
      <c r="AN392" s="199" t="s">
        <v>10266</v>
      </c>
      <c r="AO392" s="199" t="s">
        <v>10266</v>
      </c>
      <c r="AP392" s="199" t="s">
        <v>10246</v>
      </c>
      <c r="AQ392" s="199" t="s">
        <v>10246</v>
      </c>
      <c r="AR392" s="199" t="s">
        <v>10266</v>
      </c>
      <c r="AS392" s="199" t="s">
        <v>10266</v>
      </c>
      <c r="AT392" s="199" t="s">
        <v>10266</v>
      </c>
      <c r="AU392" s="202" t="s">
        <v>11302</v>
      </c>
      <c r="AV392" s="199" t="s">
        <v>10266</v>
      </c>
      <c r="AW392" s="199" t="s">
        <v>10246</v>
      </c>
      <c r="AX392" s="199" t="s">
        <v>10246</v>
      </c>
      <c r="AY392" s="199" t="s">
        <v>10266</v>
      </c>
      <c r="AZ392" s="199" t="s">
        <v>10266</v>
      </c>
      <c r="BA392" s="199" t="s">
        <v>10266</v>
      </c>
      <c r="BB392" s="199" t="s">
        <v>10266</v>
      </c>
      <c r="BC392" s="199" t="s">
        <v>10266</v>
      </c>
      <c r="BD392" s="199" t="s">
        <v>10246</v>
      </c>
      <c r="BE392" s="199" t="s">
        <v>10246</v>
      </c>
      <c r="BF392" s="203" t="s">
        <v>10282</v>
      </c>
      <c r="BG392" s="199" t="s">
        <v>10266</v>
      </c>
      <c r="BH392" s="199" t="s">
        <v>10266</v>
      </c>
      <c r="BI392" s="203" t="s">
        <v>10374</v>
      </c>
      <c r="BJ392" s="199" t="s">
        <v>10266</v>
      </c>
      <c r="BK392" s="199" t="s">
        <v>10246</v>
      </c>
    </row>
    <row r="393" s="192" customFormat="1" customHeight="1" spans="1:63">
      <c r="A393" s="199" t="s">
        <v>5898</v>
      </c>
      <c r="B393" s="199" t="s">
        <v>5899</v>
      </c>
      <c r="C393" s="199" t="s">
        <v>5900</v>
      </c>
      <c r="D393" s="199">
        <v>22</v>
      </c>
      <c r="E393" s="199">
        <v>9</v>
      </c>
      <c r="F393" s="199" t="s">
        <v>12040</v>
      </c>
      <c r="G393" s="199">
        <v>0</v>
      </c>
      <c r="H393" s="199" t="s">
        <v>10243</v>
      </c>
      <c r="I393" s="199">
        <v>0</v>
      </c>
      <c r="J393" s="199" t="s">
        <v>10243</v>
      </c>
      <c r="K393" s="199">
        <v>0</v>
      </c>
      <c r="L393" s="199">
        <v>0</v>
      </c>
      <c r="M393" s="199" t="s">
        <v>10243</v>
      </c>
      <c r="N393" s="199">
        <v>0</v>
      </c>
      <c r="O393" s="199">
        <v>0</v>
      </c>
      <c r="P393" s="199">
        <v>0</v>
      </c>
      <c r="Q393" s="199"/>
      <c r="R393" s="199"/>
      <c r="S393" s="199"/>
      <c r="T393" s="199"/>
      <c r="U393" s="199"/>
      <c r="V393" s="199"/>
      <c r="W393" s="199"/>
      <c r="X393" s="199"/>
      <c r="Y393" s="199"/>
      <c r="Z393" s="199"/>
      <c r="AA393" s="199"/>
      <c r="AB393" s="199"/>
      <c r="AC393" s="199"/>
      <c r="AD393" s="199" t="s">
        <v>10243</v>
      </c>
      <c r="AE393" s="199" t="s">
        <v>10243</v>
      </c>
      <c r="AF393" s="199" t="s">
        <v>10243</v>
      </c>
      <c r="AG393" s="199" t="s">
        <v>10266</v>
      </c>
      <c r="AH393" s="199" t="s">
        <v>10266</v>
      </c>
      <c r="AI393" s="199" t="s">
        <v>10246</v>
      </c>
      <c r="AJ393" s="199" t="s">
        <v>10246</v>
      </c>
      <c r="AK393" s="199" t="s">
        <v>10266</v>
      </c>
      <c r="AL393" s="199" t="s">
        <v>10266</v>
      </c>
      <c r="AM393" s="199" t="s">
        <v>10266</v>
      </c>
      <c r="AN393" s="199" t="s">
        <v>10266</v>
      </c>
      <c r="AO393" s="199" t="s">
        <v>10266</v>
      </c>
      <c r="AP393" s="199" t="s">
        <v>10246</v>
      </c>
      <c r="AQ393" s="199" t="s">
        <v>10246</v>
      </c>
      <c r="AR393" s="199" t="s">
        <v>10266</v>
      </c>
      <c r="AS393" s="199" t="s">
        <v>10266</v>
      </c>
      <c r="AT393" s="199" t="s">
        <v>10266</v>
      </c>
      <c r="AU393" s="199" t="s">
        <v>10266</v>
      </c>
      <c r="AV393" s="199" t="s">
        <v>10266</v>
      </c>
      <c r="AW393" s="199" t="s">
        <v>10246</v>
      </c>
      <c r="AX393" s="199" t="s">
        <v>10246</v>
      </c>
      <c r="AY393" s="199" t="s">
        <v>10266</v>
      </c>
      <c r="AZ393" s="199" t="s">
        <v>10266</v>
      </c>
      <c r="BA393" s="199" t="s">
        <v>10266</v>
      </c>
      <c r="BB393" s="199" t="s">
        <v>10266</v>
      </c>
      <c r="BC393" s="199" t="s">
        <v>10266</v>
      </c>
      <c r="BD393" s="199" t="s">
        <v>10246</v>
      </c>
      <c r="BE393" s="199" t="s">
        <v>10246</v>
      </c>
      <c r="BF393" s="199" t="s">
        <v>10266</v>
      </c>
      <c r="BG393" s="199" t="s">
        <v>10266</v>
      </c>
      <c r="BH393" s="199" t="s">
        <v>10266</v>
      </c>
      <c r="BI393" s="199" t="s">
        <v>10266</v>
      </c>
      <c r="BJ393" s="199" t="s">
        <v>10266</v>
      </c>
      <c r="BK393" s="199" t="s">
        <v>10246</v>
      </c>
    </row>
    <row r="394" s="192" customFormat="1" customHeight="1" spans="1:63">
      <c r="A394" s="199" t="s">
        <v>3967</v>
      </c>
      <c r="B394" s="199" t="s">
        <v>3943</v>
      </c>
      <c r="C394" s="199" t="s">
        <v>3968</v>
      </c>
      <c r="D394" s="199">
        <v>22</v>
      </c>
      <c r="E394" s="199">
        <v>9</v>
      </c>
      <c r="F394" s="199" t="s">
        <v>12041</v>
      </c>
      <c r="G394" s="199">
        <v>3</v>
      </c>
      <c r="H394" s="199" t="s">
        <v>10273</v>
      </c>
      <c r="I394" s="199">
        <v>0</v>
      </c>
      <c r="J394" s="199" t="s">
        <v>10243</v>
      </c>
      <c r="K394" s="199">
        <v>0</v>
      </c>
      <c r="L394" s="199">
        <v>0</v>
      </c>
      <c r="M394" s="199" t="s">
        <v>10243</v>
      </c>
      <c r="N394" s="199">
        <v>0</v>
      </c>
      <c r="O394" s="199">
        <v>0</v>
      </c>
      <c r="P394" s="199">
        <v>0</v>
      </c>
      <c r="Q394" s="199"/>
      <c r="R394" s="199"/>
      <c r="S394" s="199"/>
      <c r="T394" s="199"/>
      <c r="U394" s="199"/>
      <c r="V394" s="199"/>
      <c r="W394" s="199"/>
      <c r="X394" s="199">
        <v>8</v>
      </c>
      <c r="Y394" s="199"/>
      <c r="Z394" s="199"/>
      <c r="AA394" s="199"/>
      <c r="AB394" s="199"/>
      <c r="AC394" s="199"/>
      <c r="AD394" s="199" t="s">
        <v>10243</v>
      </c>
      <c r="AE394" s="199" t="s">
        <v>10243</v>
      </c>
      <c r="AF394" s="199" t="s">
        <v>10243</v>
      </c>
      <c r="AG394" s="199" t="s">
        <v>10266</v>
      </c>
      <c r="AH394" s="199" t="s">
        <v>10266</v>
      </c>
      <c r="AI394" s="199" t="s">
        <v>10246</v>
      </c>
      <c r="AJ394" s="199" t="s">
        <v>10246</v>
      </c>
      <c r="AK394" s="199" t="s">
        <v>10266</v>
      </c>
      <c r="AL394" s="203" t="s">
        <v>10282</v>
      </c>
      <c r="AM394" s="199" t="s">
        <v>10266</v>
      </c>
      <c r="AN394" s="203" t="s">
        <v>10328</v>
      </c>
      <c r="AO394" s="199" t="s">
        <v>10266</v>
      </c>
      <c r="AP394" s="199" t="s">
        <v>10246</v>
      </c>
      <c r="AQ394" s="199" t="s">
        <v>10246</v>
      </c>
      <c r="AR394" s="199" t="s">
        <v>10266</v>
      </c>
      <c r="AS394" s="199" t="s">
        <v>10266</v>
      </c>
      <c r="AT394" s="199" t="s">
        <v>10266</v>
      </c>
      <c r="AU394" s="199" t="s">
        <v>10266</v>
      </c>
      <c r="AV394" s="199" t="s">
        <v>10266</v>
      </c>
      <c r="AW394" s="199" t="s">
        <v>10433</v>
      </c>
      <c r="AX394" s="199" t="s">
        <v>10246</v>
      </c>
      <c r="AY394" s="199" t="s">
        <v>10266</v>
      </c>
      <c r="AZ394" s="199" t="s">
        <v>10266</v>
      </c>
      <c r="BA394" s="199" t="s">
        <v>10266</v>
      </c>
      <c r="BB394" s="203" t="s">
        <v>10282</v>
      </c>
      <c r="BC394" s="199" t="s">
        <v>10266</v>
      </c>
      <c r="BD394" s="199" t="s">
        <v>10246</v>
      </c>
      <c r="BE394" s="199" t="s">
        <v>10246</v>
      </c>
      <c r="BF394" s="199" t="s">
        <v>10266</v>
      </c>
      <c r="BG394" s="199" t="s">
        <v>10266</v>
      </c>
      <c r="BH394" s="199" t="s">
        <v>10266</v>
      </c>
      <c r="BI394" s="199" t="s">
        <v>10266</v>
      </c>
      <c r="BJ394" s="202" t="s">
        <v>12042</v>
      </c>
      <c r="BK394" s="199" t="s">
        <v>10246</v>
      </c>
    </row>
    <row r="395" s="192" customFormat="1" customHeight="1" spans="1:63">
      <c r="A395" s="199" t="s">
        <v>12043</v>
      </c>
      <c r="B395" s="199" t="s">
        <v>3943</v>
      </c>
      <c r="C395" s="199"/>
      <c r="D395" s="199">
        <v>0</v>
      </c>
      <c r="E395" s="199">
        <v>9</v>
      </c>
      <c r="F395" s="199" t="s">
        <v>10243</v>
      </c>
      <c r="G395" s="199">
        <v>0</v>
      </c>
      <c r="H395" s="199" t="s">
        <v>10243</v>
      </c>
      <c r="I395" s="199">
        <v>0</v>
      </c>
      <c r="J395" s="199" t="s">
        <v>10243</v>
      </c>
      <c r="K395" s="199">
        <v>0</v>
      </c>
      <c r="L395" s="199">
        <v>0</v>
      </c>
      <c r="M395" s="199" t="s">
        <v>10243</v>
      </c>
      <c r="N395" s="199">
        <v>0</v>
      </c>
      <c r="O395" s="199">
        <v>0</v>
      </c>
      <c r="P395" s="199">
        <v>22</v>
      </c>
      <c r="Q395" s="199"/>
      <c r="R395" s="199"/>
      <c r="S395" s="199"/>
      <c r="T395" s="199"/>
      <c r="U395" s="199"/>
      <c r="V395" s="199"/>
      <c r="W395" s="199"/>
      <c r="X395" s="199"/>
      <c r="Y395" s="199"/>
      <c r="Z395" s="199"/>
      <c r="AA395" s="199"/>
      <c r="AB395" s="199"/>
      <c r="AC395" s="199"/>
      <c r="AD395" s="199" t="s">
        <v>10243</v>
      </c>
      <c r="AE395" s="199" t="s">
        <v>10243</v>
      </c>
      <c r="AF395" s="199" t="s">
        <v>10243</v>
      </c>
      <c r="AG395" s="205" t="s">
        <v>33</v>
      </c>
      <c r="AH395" s="205" t="s">
        <v>33</v>
      </c>
      <c r="AI395" s="199" t="s">
        <v>10246</v>
      </c>
      <c r="AJ395" s="199" t="s">
        <v>10246</v>
      </c>
      <c r="AK395" s="205" t="s">
        <v>33</v>
      </c>
      <c r="AL395" s="205" t="s">
        <v>33</v>
      </c>
      <c r="AM395" s="205" t="s">
        <v>33</v>
      </c>
      <c r="AN395" s="205" t="s">
        <v>33</v>
      </c>
      <c r="AO395" s="205" t="s">
        <v>33</v>
      </c>
      <c r="AP395" s="199" t="s">
        <v>10246</v>
      </c>
      <c r="AQ395" s="199" t="s">
        <v>10246</v>
      </c>
      <c r="AR395" s="205" t="s">
        <v>33</v>
      </c>
      <c r="AS395" s="205" t="s">
        <v>33</v>
      </c>
      <c r="AT395" s="205" t="s">
        <v>33</v>
      </c>
      <c r="AU395" s="205" t="s">
        <v>33</v>
      </c>
      <c r="AV395" s="205" t="s">
        <v>33</v>
      </c>
      <c r="AW395" s="199" t="s">
        <v>10246</v>
      </c>
      <c r="AX395" s="199" t="s">
        <v>10246</v>
      </c>
      <c r="AY395" s="205" t="s">
        <v>33</v>
      </c>
      <c r="AZ395" s="205" t="s">
        <v>33</v>
      </c>
      <c r="BA395" s="205" t="s">
        <v>33</v>
      </c>
      <c r="BB395" s="205" t="s">
        <v>33</v>
      </c>
      <c r="BC395" s="205" t="s">
        <v>33</v>
      </c>
      <c r="BD395" s="199" t="s">
        <v>10246</v>
      </c>
      <c r="BE395" s="199" t="s">
        <v>10246</v>
      </c>
      <c r="BF395" s="205" t="s">
        <v>33</v>
      </c>
      <c r="BG395" s="205" t="s">
        <v>33</v>
      </c>
      <c r="BH395" s="205" t="s">
        <v>33</v>
      </c>
      <c r="BI395" s="205" t="s">
        <v>33</v>
      </c>
      <c r="BJ395" s="205" t="s">
        <v>33</v>
      </c>
      <c r="BK395" s="199" t="s">
        <v>10246</v>
      </c>
    </row>
    <row r="396" s="192" customFormat="1" customHeight="1" spans="1:63">
      <c r="A396" s="199" t="s">
        <v>3942</v>
      </c>
      <c r="B396" s="199" t="s">
        <v>3943</v>
      </c>
      <c r="C396" s="199" t="s">
        <v>3944</v>
      </c>
      <c r="D396" s="199">
        <v>21</v>
      </c>
      <c r="E396" s="199">
        <v>9</v>
      </c>
      <c r="F396" s="199" t="s">
        <v>12044</v>
      </c>
      <c r="G396" s="199">
        <v>0</v>
      </c>
      <c r="H396" s="199" t="s">
        <v>10243</v>
      </c>
      <c r="I396" s="199">
        <v>0</v>
      </c>
      <c r="J396" s="199" t="s">
        <v>10243</v>
      </c>
      <c r="K396" s="199">
        <v>0</v>
      </c>
      <c r="L396" s="199">
        <v>0</v>
      </c>
      <c r="M396" s="199" t="s">
        <v>10243</v>
      </c>
      <c r="N396" s="199">
        <v>0</v>
      </c>
      <c r="O396" s="199">
        <v>0</v>
      </c>
      <c r="P396" s="199">
        <v>1</v>
      </c>
      <c r="Q396" s="199"/>
      <c r="R396" s="199"/>
      <c r="S396" s="199"/>
      <c r="T396" s="199"/>
      <c r="U396" s="199"/>
      <c r="V396" s="199"/>
      <c r="W396" s="199"/>
      <c r="X396" s="199"/>
      <c r="Y396" s="199"/>
      <c r="Z396" s="199"/>
      <c r="AA396" s="199"/>
      <c r="AB396" s="199"/>
      <c r="AC396" s="199"/>
      <c r="AD396" s="199" t="s">
        <v>10243</v>
      </c>
      <c r="AE396" s="199" t="s">
        <v>10243</v>
      </c>
      <c r="AF396" s="199" t="s">
        <v>10243</v>
      </c>
      <c r="AG396" s="199" t="s">
        <v>10266</v>
      </c>
      <c r="AH396" s="199" t="s">
        <v>10266</v>
      </c>
      <c r="AI396" s="199" t="s">
        <v>10246</v>
      </c>
      <c r="AJ396" s="199" t="s">
        <v>10246</v>
      </c>
      <c r="AK396" s="199" t="s">
        <v>10266</v>
      </c>
      <c r="AL396" s="199" t="s">
        <v>10266</v>
      </c>
      <c r="AM396" s="199" t="s">
        <v>10266</v>
      </c>
      <c r="AN396" s="199" t="s">
        <v>10266</v>
      </c>
      <c r="AO396" s="205" t="s">
        <v>33</v>
      </c>
      <c r="AP396" s="199" t="s">
        <v>10246</v>
      </c>
      <c r="AQ396" s="199" t="s">
        <v>10246</v>
      </c>
      <c r="AR396" s="199" t="s">
        <v>10266</v>
      </c>
      <c r="AS396" s="199" t="s">
        <v>10266</v>
      </c>
      <c r="AT396" s="199" t="s">
        <v>10266</v>
      </c>
      <c r="AU396" s="199" t="s">
        <v>10266</v>
      </c>
      <c r="AV396" s="199" t="s">
        <v>10266</v>
      </c>
      <c r="AW396" s="199" t="s">
        <v>10246</v>
      </c>
      <c r="AX396" s="199" t="s">
        <v>10246</v>
      </c>
      <c r="AY396" s="199" t="s">
        <v>10266</v>
      </c>
      <c r="AZ396" s="199" t="s">
        <v>10266</v>
      </c>
      <c r="BA396" s="199" t="s">
        <v>10266</v>
      </c>
      <c r="BB396" s="199" t="s">
        <v>10266</v>
      </c>
      <c r="BC396" s="199" t="s">
        <v>10266</v>
      </c>
      <c r="BD396" s="199" t="s">
        <v>10246</v>
      </c>
      <c r="BE396" s="199" t="s">
        <v>10246</v>
      </c>
      <c r="BF396" s="199" t="s">
        <v>10266</v>
      </c>
      <c r="BG396" s="199" t="s">
        <v>10266</v>
      </c>
      <c r="BH396" s="199" t="s">
        <v>10266</v>
      </c>
      <c r="BI396" s="199" t="s">
        <v>10266</v>
      </c>
      <c r="BJ396" s="199" t="s">
        <v>10266</v>
      </c>
      <c r="BK396" s="199" t="s">
        <v>10246</v>
      </c>
    </row>
    <row r="397" s="192" customFormat="1" customHeight="1" spans="1:63">
      <c r="A397" s="199" t="s">
        <v>4145</v>
      </c>
      <c r="B397" s="199" t="s">
        <v>4081</v>
      </c>
      <c r="C397" s="199" t="s">
        <v>4146</v>
      </c>
      <c r="D397" s="199">
        <v>20</v>
      </c>
      <c r="E397" s="199">
        <v>9</v>
      </c>
      <c r="F397" s="199" t="s">
        <v>12045</v>
      </c>
      <c r="G397" s="199">
        <v>0</v>
      </c>
      <c r="H397" s="199" t="s">
        <v>10243</v>
      </c>
      <c r="I397" s="199">
        <v>0</v>
      </c>
      <c r="J397" s="199" t="s">
        <v>10243</v>
      </c>
      <c r="K397" s="199">
        <v>0</v>
      </c>
      <c r="L397" s="199">
        <v>0</v>
      </c>
      <c r="M397" s="199" t="s">
        <v>10243</v>
      </c>
      <c r="N397" s="199">
        <v>1</v>
      </c>
      <c r="O397" s="199">
        <v>1</v>
      </c>
      <c r="P397" s="199">
        <v>1</v>
      </c>
      <c r="Q397" s="199"/>
      <c r="R397" s="199">
        <v>8</v>
      </c>
      <c r="S397" s="199"/>
      <c r="T397" s="199"/>
      <c r="U397" s="199"/>
      <c r="V397" s="199"/>
      <c r="W397" s="199"/>
      <c r="X397" s="199">
        <v>3</v>
      </c>
      <c r="Y397" s="199"/>
      <c r="Z397" s="199"/>
      <c r="AA397" s="199"/>
      <c r="AB397" s="199"/>
      <c r="AC397" s="199"/>
      <c r="AD397" s="199" t="s">
        <v>10243</v>
      </c>
      <c r="AE397" s="199" t="s">
        <v>10243</v>
      </c>
      <c r="AF397" s="199" t="s">
        <v>10243</v>
      </c>
      <c r="AG397" s="199" t="s">
        <v>10266</v>
      </c>
      <c r="AH397" s="199" t="s">
        <v>10266</v>
      </c>
      <c r="AI397" s="199" t="s">
        <v>10246</v>
      </c>
      <c r="AJ397" s="199" t="s">
        <v>10246</v>
      </c>
      <c r="AK397" s="205" t="s">
        <v>33</v>
      </c>
      <c r="AL397" s="199" t="s">
        <v>10266</v>
      </c>
      <c r="AM397" s="199" t="s">
        <v>10266</v>
      </c>
      <c r="AN397" s="199" t="s">
        <v>10266</v>
      </c>
      <c r="AO397" s="199" t="s">
        <v>10266</v>
      </c>
      <c r="AP397" s="199" t="s">
        <v>10246</v>
      </c>
      <c r="AQ397" s="199" t="s">
        <v>10246</v>
      </c>
      <c r="AR397" s="199" t="s">
        <v>10266</v>
      </c>
      <c r="AS397" s="199" t="s">
        <v>10266</v>
      </c>
      <c r="AT397" s="199" t="s">
        <v>10266</v>
      </c>
      <c r="AU397" s="199" t="s">
        <v>10266</v>
      </c>
      <c r="AV397" s="202" t="s">
        <v>12046</v>
      </c>
      <c r="AW397" s="199" t="s">
        <v>10246</v>
      </c>
      <c r="AX397" s="199" t="s">
        <v>10246</v>
      </c>
      <c r="AY397" s="199" t="s">
        <v>10266</v>
      </c>
      <c r="AZ397" s="199" t="s">
        <v>10266</v>
      </c>
      <c r="BA397" s="204" t="s">
        <v>10255</v>
      </c>
      <c r="BB397" s="199" t="s">
        <v>10266</v>
      </c>
      <c r="BC397" s="199" t="s">
        <v>10266</v>
      </c>
      <c r="BD397" s="199" t="s">
        <v>10246</v>
      </c>
      <c r="BE397" s="199" t="s">
        <v>10246</v>
      </c>
      <c r="BF397" s="199" t="s">
        <v>10266</v>
      </c>
      <c r="BG397" s="199" t="s">
        <v>10266</v>
      </c>
      <c r="BH397" s="202" t="s">
        <v>12047</v>
      </c>
      <c r="BI397" s="204" t="s">
        <v>10264</v>
      </c>
      <c r="BJ397" s="199" t="s">
        <v>10266</v>
      </c>
      <c r="BK397" s="199" t="s">
        <v>10246</v>
      </c>
    </row>
    <row r="398" s="192" customFormat="1" customHeight="1" spans="1:63">
      <c r="A398" s="199" t="s">
        <v>4129</v>
      </c>
      <c r="B398" s="199" t="s">
        <v>4081</v>
      </c>
      <c r="C398" s="199" t="s">
        <v>4082</v>
      </c>
      <c r="D398" s="199">
        <v>22</v>
      </c>
      <c r="E398" s="199">
        <v>9</v>
      </c>
      <c r="F398" s="199" t="s">
        <v>12048</v>
      </c>
      <c r="G398" s="199">
        <v>4</v>
      </c>
      <c r="H398" s="199" t="s">
        <v>12049</v>
      </c>
      <c r="I398" s="199">
        <v>0</v>
      </c>
      <c r="J398" s="199" t="s">
        <v>10243</v>
      </c>
      <c r="K398" s="199">
        <v>0</v>
      </c>
      <c r="L398" s="199">
        <v>0</v>
      </c>
      <c r="M398" s="199" t="s">
        <v>10243</v>
      </c>
      <c r="N398" s="199">
        <v>0</v>
      </c>
      <c r="O398" s="199">
        <v>0</v>
      </c>
      <c r="P398" s="199">
        <v>0</v>
      </c>
      <c r="Q398" s="199"/>
      <c r="R398" s="199"/>
      <c r="S398" s="199"/>
      <c r="T398" s="199"/>
      <c r="U398" s="199"/>
      <c r="V398" s="199"/>
      <c r="W398" s="199"/>
      <c r="X398" s="199"/>
      <c r="Y398" s="199"/>
      <c r="Z398" s="199"/>
      <c r="AA398" s="199"/>
      <c r="AB398" s="199"/>
      <c r="AC398" s="199"/>
      <c r="AD398" s="199" t="s">
        <v>10243</v>
      </c>
      <c r="AE398" s="199" t="s">
        <v>10243</v>
      </c>
      <c r="AF398" s="199" t="s">
        <v>10243</v>
      </c>
      <c r="AG398" s="199" t="s">
        <v>10266</v>
      </c>
      <c r="AH398" s="203" t="s">
        <v>10253</v>
      </c>
      <c r="AI398" s="199" t="s">
        <v>10246</v>
      </c>
      <c r="AJ398" s="199" t="s">
        <v>10246</v>
      </c>
      <c r="AK398" s="199" t="s">
        <v>10266</v>
      </c>
      <c r="AL398" s="199" t="s">
        <v>10266</v>
      </c>
      <c r="AM398" s="199" t="s">
        <v>10266</v>
      </c>
      <c r="AN398" s="199" t="s">
        <v>10266</v>
      </c>
      <c r="AO398" s="199" t="s">
        <v>10266</v>
      </c>
      <c r="AP398" s="199" t="s">
        <v>10246</v>
      </c>
      <c r="AQ398" s="199" t="s">
        <v>10246</v>
      </c>
      <c r="AR398" s="199" t="s">
        <v>10266</v>
      </c>
      <c r="AS398" s="199" t="s">
        <v>10266</v>
      </c>
      <c r="AT398" s="203" t="s">
        <v>11630</v>
      </c>
      <c r="AU398" s="199" t="s">
        <v>10266</v>
      </c>
      <c r="AV398" s="199" t="s">
        <v>10266</v>
      </c>
      <c r="AW398" s="199" t="s">
        <v>10246</v>
      </c>
      <c r="AX398" s="199" t="s">
        <v>10246</v>
      </c>
      <c r="AY398" s="199" t="s">
        <v>10266</v>
      </c>
      <c r="AZ398" s="199" t="s">
        <v>10266</v>
      </c>
      <c r="BA398" s="203" t="s">
        <v>10353</v>
      </c>
      <c r="BB398" s="199" t="s">
        <v>10266</v>
      </c>
      <c r="BC398" s="199" t="s">
        <v>10266</v>
      </c>
      <c r="BD398" s="199" t="s">
        <v>10246</v>
      </c>
      <c r="BE398" s="199" t="s">
        <v>10246</v>
      </c>
      <c r="BF398" s="199" t="s">
        <v>10266</v>
      </c>
      <c r="BG398" s="199" t="s">
        <v>10266</v>
      </c>
      <c r="BH398" s="203" t="s">
        <v>10374</v>
      </c>
      <c r="BI398" s="199" t="s">
        <v>10266</v>
      </c>
      <c r="BJ398" s="199" t="s">
        <v>10266</v>
      </c>
      <c r="BK398" s="199" t="s">
        <v>10246</v>
      </c>
    </row>
    <row r="399" s="192" customFormat="1" customHeight="1" spans="1:63">
      <c r="A399" s="199" t="s">
        <v>4112</v>
      </c>
      <c r="B399" s="199" t="s">
        <v>4081</v>
      </c>
      <c r="C399" s="199" t="s">
        <v>4082</v>
      </c>
      <c r="D399" s="199">
        <v>22</v>
      </c>
      <c r="E399" s="199">
        <v>9</v>
      </c>
      <c r="F399" s="199" t="s">
        <v>12050</v>
      </c>
      <c r="G399" s="199">
        <v>5</v>
      </c>
      <c r="H399" s="199" t="s">
        <v>12051</v>
      </c>
      <c r="I399" s="199">
        <v>0</v>
      </c>
      <c r="J399" s="199" t="s">
        <v>10243</v>
      </c>
      <c r="K399" s="199">
        <v>0</v>
      </c>
      <c r="L399" s="199">
        <v>1</v>
      </c>
      <c r="M399" s="199" t="s">
        <v>12052</v>
      </c>
      <c r="N399" s="199">
        <v>0</v>
      </c>
      <c r="O399" s="199">
        <v>0</v>
      </c>
      <c r="P399" s="199">
        <v>0</v>
      </c>
      <c r="Q399" s="199"/>
      <c r="R399" s="199">
        <v>8.5</v>
      </c>
      <c r="S399" s="199"/>
      <c r="T399" s="199">
        <v>2</v>
      </c>
      <c r="U399" s="199"/>
      <c r="V399" s="199"/>
      <c r="W399" s="199"/>
      <c r="X399" s="199"/>
      <c r="Y399" s="199"/>
      <c r="Z399" s="199"/>
      <c r="AA399" s="199"/>
      <c r="AB399" s="199"/>
      <c r="AC399" s="199"/>
      <c r="AD399" s="199" t="s">
        <v>10243</v>
      </c>
      <c r="AE399" s="199" t="s">
        <v>10243</v>
      </c>
      <c r="AF399" s="199" t="s">
        <v>10243</v>
      </c>
      <c r="AG399" s="203" t="s">
        <v>10282</v>
      </c>
      <c r="AH399" s="199" t="s">
        <v>10266</v>
      </c>
      <c r="AI399" s="199" t="s">
        <v>10246</v>
      </c>
      <c r="AJ399" s="199" t="s">
        <v>10246</v>
      </c>
      <c r="AK399" s="199" t="s">
        <v>10266</v>
      </c>
      <c r="AL399" s="199" t="s">
        <v>10266</v>
      </c>
      <c r="AM399" s="203" t="s">
        <v>10328</v>
      </c>
      <c r="AN399" s="199" t="s">
        <v>10266</v>
      </c>
      <c r="AO399" s="199" t="s">
        <v>10266</v>
      </c>
      <c r="AP399" s="199" t="s">
        <v>10246</v>
      </c>
      <c r="AQ399" s="199" t="s">
        <v>10246</v>
      </c>
      <c r="AR399" s="199" t="s">
        <v>10266</v>
      </c>
      <c r="AS399" s="199" t="s">
        <v>10266</v>
      </c>
      <c r="AT399" s="199" t="s">
        <v>10266</v>
      </c>
      <c r="AU399" s="206" t="s">
        <v>12053</v>
      </c>
      <c r="AV399" s="202" t="s">
        <v>12054</v>
      </c>
      <c r="AW399" s="199" t="s">
        <v>10246</v>
      </c>
      <c r="AX399" s="199" t="s">
        <v>10246</v>
      </c>
      <c r="AY399" s="199" t="s">
        <v>10266</v>
      </c>
      <c r="AZ399" s="203" t="s">
        <v>10282</v>
      </c>
      <c r="BA399" s="199" t="s">
        <v>10266</v>
      </c>
      <c r="BB399" s="202" t="s">
        <v>12055</v>
      </c>
      <c r="BC399" s="203" t="s">
        <v>10325</v>
      </c>
      <c r="BD399" s="199" t="s">
        <v>10246</v>
      </c>
      <c r="BE399" s="199" t="s">
        <v>10246</v>
      </c>
      <c r="BF399" s="199" t="s">
        <v>10266</v>
      </c>
      <c r="BG399" s="199" t="s">
        <v>10266</v>
      </c>
      <c r="BH399" s="199" t="s">
        <v>10266</v>
      </c>
      <c r="BI399" s="199" t="s">
        <v>10266</v>
      </c>
      <c r="BJ399" s="199" t="s">
        <v>10266</v>
      </c>
      <c r="BK399" s="199" t="s">
        <v>10246</v>
      </c>
    </row>
    <row r="400" s="192" customFormat="1" customHeight="1" spans="1:63">
      <c r="A400" s="199" t="s">
        <v>4091</v>
      </c>
      <c r="B400" s="199" t="s">
        <v>4081</v>
      </c>
      <c r="C400" s="199" t="s">
        <v>4082</v>
      </c>
      <c r="D400" s="199">
        <v>22</v>
      </c>
      <c r="E400" s="199">
        <v>9</v>
      </c>
      <c r="F400" s="199" t="s">
        <v>12056</v>
      </c>
      <c r="G400" s="199">
        <v>0</v>
      </c>
      <c r="H400" s="199" t="s">
        <v>10243</v>
      </c>
      <c r="I400" s="199">
        <v>0</v>
      </c>
      <c r="J400" s="199" t="s">
        <v>10243</v>
      </c>
      <c r="K400" s="199">
        <v>0</v>
      </c>
      <c r="L400" s="199">
        <v>0</v>
      </c>
      <c r="M400" s="199" t="s">
        <v>10243</v>
      </c>
      <c r="N400" s="199">
        <v>0</v>
      </c>
      <c r="O400" s="199">
        <v>0</v>
      </c>
      <c r="P400" s="199">
        <v>0</v>
      </c>
      <c r="Q400" s="199"/>
      <c r="R400" s="199"/>
      <c r="S400" s="199"/>
      <c r="T400" s="199"/>
      <c r="U400" s="199"/>
      <c r="V400" s="199"/>
      <c r="W400" s="199"/>
      <c r="X400" s="199"/>
      <c r="Y400" s="199"/>
      <c r="Z400" s="199"/>
      <c r="AA400" s="199"/>
      <c r="AB400" s="199"/>
      <c r="AC400" s="199"/>
      <c r="AD400" s="199" t="s">
        <v>10243</v>
      </c>
      <c r="AE400" s="199" t="s">
        <v>10243</v>
      </c>
      <c r="AF400" s="199" t="s">
        <v>10243</v>
      </c>
      <c r="AG400" s="199" t="s">
        <v>10266</v>
      </c>
      <c r="AH400" s="199" t="s">
        <v>10266</v>
      </c>
      <c r="AI400" s="199" t="s">
        <v>10246</v>
      </c>
      <c r="AJ400" s="199" t="s">
        <v>10246</v>
      </c>
      <c r="AK400" s="199" t="s">
        <v>10266</v>
      </c>
      <c r="AL400" s="199" t="s">
        <v>10266</v>
      </c>
      <c r="AM400" s="199" t="s">
        <v>10266</v>
      </c>
      <c r="AN400" s="199" t="s">
        <v>10266</v>
      </c>
      <c r="AO400" s="199" t="s">
        <v>10266</v>
      </c>
      <c r="AP400" s="199" t="s">
        <v>10246</v>
      </c>
      <c r="AQ400" s="199" t="s">
        <v>10246</v>
      </c>
      <c r="AR400" s="199" t="s">
        <v>10266</v>
      </c>
      <c r="AS400" s="199" t="s">
        <v>10266</v>
      </c>
      <c r="AT400" s="199" t="s">
        <v>10266</v>
      </c>
      <c r="AU400" s="199" t="s">
        <v>10266</v>
      </c>
      <c r="AV400" s="199" t="s">
        <v>10266</v>
      </c>
      <c r="AW400" s="199" t="s">
        <v>10246</v>
      </c>
      <c r="AX400" s="199" t="s">
        <v>10246</v>
      </c>
      <c r="AY400" s="199" t="s">
        <v>10266</v>
      </c>
      <c r="AZ400" s="199" t="s">
        <v>10266</v>
      </c>
      <c r="BA400" s="199" t="s">
        <v>10266</v>
      </c>
      <c r="BB400" s="199" t="s">
        <v>10266</v>
      </c>
      <c r="BC400" s="199" t="s">
        <v>10266</v>
      </c>
      <c r="BD400" s="199" t="s">
        <v>10246</v>
      </c>
      <c r="BE400" s="199" t="s">
        <v>10246</v>
      </c>
      <c r="BF400" s="199" t="s">
        <v>10266</v>
      </c>
      <c r="BG400" s="199" t="s">
        <v>10266</v>
      </c>
      <c r="BH400" s="199" t="s">
        <v>10266</v>
      </c>
      <c r="BI400" s="199" t="s">
        <v>10266</v>
      </c>
      <c r="BJ400" s="199" t="s">
        <v>10266</v>
      </c>
      <c r="BK400" s="199" t="s">
        <v>10246</v>
      </c>
    </row>
    <row r="401" s="192" customFormat="1" customHeight="1" spans="1:63">
      <c r="A401" s="199" t="s">
        <v>4080</v>
      </c>
      <c r="B401" s="199" t="s">
        <v>4081</v>
      </c>
      <c r="C401" s="199" t="s">
        <v>4082</v>
      </c>
      <c r="D401" s="199">
        <v>22</v>
      </c>
      <c r="E401" s="199">
        <v>9</v>
      </c>
      <c r="F401" s="199" t="s">
        <v>12057</v>
      </c>
      <c r="G401" s="199">
        <v>1</v>
      </c>
      <c r="H401" s="199" t="s">
        <v>10280</v>
      </c>
      <c r="I401" s="199">
        <v>0</v>
      </c>
      <c r="J401" s="199" t="s">
        <v>10243</v>
      </c>
      <c r="K401" s="199">
        <v>0</v>
      </c>
      <c r="L401" s="199">
        <v>0</v>
      </c>
      <c r="M401" s="199" t="s">
        <v>10243</v>
      </c>
      <c r="N401" s="199">
        <v>1</v>
      </c>
      <c r="O401" s="199">
        <v>0</v>
      </c>
      <c r="P401" s="199">
        <v>0</v>
      </c>
      <c r="Q401" s="199"/>
      <c r="R401" s="199"/>
      <c r="S401" s="199"/>
      <c r="T401" s="199"/>
      <c r="U401" s="199"/>
      <c r="V401" s="199"/>
      <c r="W401" s="199"/>
      <c r="X401" s="199">
        <v>4</v>
      </c>
      <c r="Y401" s="199"/>
      <c r="Z401" s="199"/>
      <c r="AA401" s="199"/>
      <c r="AB401" s="199"/>
      <c r="AC401" s="199"/>
      <c r="AD401" s="199" t="s">
        <v>10243</v>
      </c>
      <c r="AE401" s="199" t="s">
        <v>10243</v>
      </c>
      <c r="AF401" s="199" t="s">
        <v>10243</v>
      </c>
      <c r="AG401" s="199" t="s">
        <v>10266</v>
      </c>
      <c r="AH401" s="199" t="s">
        <v>10266</v>
      </c>
      <c r="AI401" s="199" t="s">
        <v>10246</v>
      </c>
      <c r="AJ401" s="199" t="s">
        <v>10246</v>
      </c>
      <c r="AK401" s="199" t="s">
        <v>10266</v>
      </c>
      <c r="AL401" s="199" t="s">
        <v>10266</v>
      </c>
      <c r="AM401" s="199" t="s">
        <v>10266</v>
      </c>
      <c r="AN401" s="199" t="s">
        <v>10266</v>
      </c>
      <c r="AO401" s="199" t="s">
        <v>10266</v>
      </c>
      <c r="AP401" s="199" t="s">
        <v>10246</v>
      </c>
      <c r="AQ401" s="199" t="s">
        <v>10246</v>
      </c>
      <c r="AR401" s="199" t="s">
        <v>10266</v>
      </c>
      <c r="AS401" s="199" t="s">
        <v>10266</v>
      </c>
      <c r="AT401" s="199" t="s">
        <v>10266</v>
      </c>
      <c r="AU401" s="199" t="s">
        <v>10266</v>
      </c>
      <c r="AV401" s="199" t="s">
        <v>10266</v>
      </c>
      <c r="AW401" s="199" t="s">
        <v>10246</v>
      </c>
      <c r="AX401" s="199" t="s">
        <v>10246</v>
      </c>
      <c r="AY401" s="199" t="s">
        <v>10266</v>
      </c>
      <c r="AZ401" s="199" t="s">
        <v>10266</v>
      </c>
      <c r="BA401" s="199" t="s">
        <v>10266</v>
      </c>
      <c r="BB401" s="203" t="s">
        <v>10282</v>
      </c>
      <c r="BC401" s="199" t="s">
        <v>10266</v>
      </c>
      <c r="BD401" s="199" t="s">
        <v>10246</v>
      </c>
      <c r="BE401" s="199" t="s">
        <v>10246</v>
      </c>
      <c r="BF401" s="202" t="s">
        <v>12058</v>
      </c>
      <c r="BG401" s="199" t="s">
        <v>10266</v>
      </c>
      <c r="BH401" s="199" t="s">
        <v>10266</v>
      </c>
      <c r="BI401" s="199" t="s">
        <v>10266</v>
      </c>
      <c r="BJ401" s="199" t="s">
        <v>10266</v>
      </c>
      <c r="BK401" s="199" t="s">
        <v>10246</v>
      </c>
    </row>
    <row r="402" s="192" customFormat="1" customHeight="1" spans="1:63">
      <c r="A402" s="199" t="s">
        <v>4174</v>
      </c>
      <c r="B402" s="199" t="s">
        <v>4158</v>
      </c>
      <c r="C402" s="199" t="s">
        <v>4175</v>
      </c>
      <c r="D402" s="199">
        <v>22</v>
      </c>
      <c r="E402" s="199">
        <v>9</v>
      </c>
      <c r="F402" s="199" t="s">
        <v>12059</v>
      </c>
      <c r="G402" s="199">
        <v>0</v>
      </c>
      <c r="H402" s="199" t="s">
        <v>10243</v>
      </c>
      <c r="I402" s="199">
        <v>0</v>
      </c>
      <c r="J402" s="199" t="s">
        <v>10243</v>
      </c>
      <c r="K402" s="199">
        <v>0</v>
      </c>
      <c r="L402" s="199">
        <v>0</v>
      </c>
      <c r="M402" s="199" t="s">
        <v>10243</v>
      </c>
      <c r="N402" s="199">
        <v>1</v>
      </c>
      <c r="O402" s="199">
        <v>0</v>
      </c>
      <c r="P402" s="199">
        <v>0</v>
      </c>
      <c r="Q402" s="199"/>
      <c r="R402" s="199"/>
      <c r="S402" s="199"/>
      <c r="T402" s="199"/>
      <c r="U402" s="199"/>
      <c r="V402" s="199"/>
      <c r="W402" s="199"/>
      <c r="X402" s="199"/>
      <c r="Y402" s="199"/>
      <c r="Z402" s="199"/>
      <c r="AA402" s="199"/>
      <c r="AB402" s="199"/>
      <c r="AC402" s="199"/>
      <c r="AD402" s="199" t="s">
        <v>10243</v>
      </c>
      <c r="AE402" s="199" t="s">
        <v>10243</v>
      </c>
      <c r="AF402" s="199" t="s">
        <v>10243</v>
      </c>
      <c r="AG402" s="199" t="s">
        <v>10266</v>
      </c>
      <c r="AH402" s="199" t="s">
        <v>10266</v>
      </c>
      <c r="AI402" s="199" t="s">
        <v>10246</v>
      </c>
      <c r="AJ402" s="199" t="s">
        <v>10246</v>
      </c>
      <c r="AK402" s="199" t="s">
        <v>10266</v>
      </c>
      <c r="AL402" s="199" t="s">
        <v>10266</v>
      </c>
      <c r="AM402" s="199" t="s">
        <v>10266</v>
      </c>
      <c r="AN402" s="199" t="s">
        <v>10266</v>
      </c>
      <c r="AO402" s="199" t="s">
        <v>10266</v>
      </c>
      <c r="AP402" s="199" t="s">
        <v>10246</v>
      </c>
      <c r="AQ402" s="199" t="s">
        <v>10246</v>
      </c>
      <c r="AR402" s="199" t="s">
        <v>10266</v>
      </c>
      <c r="AS402" s="199" t="s">
        <v>10266</v>
      </c>
      <c r="AT402" s="199" t="s">
        <v>10266</v>
      </c>
      <c r="AU402" s="199" t="s">
        <v>10266</v>
      </c>
      <c r="AV402" s="199" t="s">
        <v>10266</v>
      </c>
      <c r="AW402" s="199" t="s">
        <v>10246</v>
      </c>
      <c r="AX402" s="199" t="s">
        <v>10246</v>
      </c>
      <c r="AY402" s="199" t="s">
        <v>10266</v>
      </c>
      <c r="AZ402" s="199" t="s">
        <v>10266</v>
      </c>
      <c r="BA402" s="204" t="s">
        <v>10255</v>
      </c>
      <c r="BB402" s="199" t="s">
        <v>10266</v>
      </c>
      <c r="BC402" s="199" t="s">
        <v>10266</v>
      </c>
      <c r="BD402" s="199" t="s">
        <v>10246</v>
      </c>
      <c r="BE402" s="199" t="s">
        <v>10246</v>
      </c>
      <c r="BF402" s="199" t="s">
        <v>10266</v>
      </c>
      <c r="BG402" s="199" t="s">
        <v>10266</v>
      </c>
      <c r="BH402" s="199" t="s">
        <v>10266</v>
      </c>
      <c r="BI402" s="199" t="s">
        <v>10266</v>
      </c>
      <c r="BJ402" s="199" t="s">
        <v>10266</v>
      </c>
      <c r="BK402" s="199" t="s">
        <v>10246</v>
      </c>
    </row>
    <row r="403" s="192" customFormat="1" customHeight="1" spans="1:63">
      <c r="A403" s="199" t="s">
        <v>12060</v>
      </c>
      <c r="B403" s="199" t="s">
        <v>4158</v>
      </c>
      <c r="C403" s="199" t="s">
        <v>4166</v>
      </c>
      <c r="D403" s="199">
        <v>17</v>
      </c>
      <c r="E403" s="199">
        <v>9</v>
      </c>
      <c r="F403" s="199" t="s">
        <v>12061</v>
      </c>
      <c r="G403" s="199">
        <v>0</v>
      </c>
      <c r="H403" s="199" t="s">
        <v>10243</v>
      </c>
      <c r="I403" s="199">
        <v>0</v>
      </c>
      <c r="J403" s="199" t="s">
        <v>10243</v>
      </c>
      <c r="K403" s="199">
        <v>0</v>
      </c>
      <c r="L403" s="199">
        <v>0</v>
      </c>
      <c r="M403" s="199" t="s">
        <v>10243</v>
      </c>
      <c r="N403" s="199">
        <v>2</v>
      </c>
      <c r="O403" s="199">
        <v>2</v>
      </c>
      <c r="P403" s="199">
        <v>5</v>
      </c>
      <c r="Q403" s="199"/>
      <c r="R403" s="199"/>
      <c r="S403" s="199"/>
      <c r="T403" s="199"/>
      <c r="U403" s="199"/>
      <c r="V403" s="199"/>
      <c r="W403" s="199"/>
      <c r="X403" s="199"/>
      <c r="Y403" s="199"/>
      <c r="Z403" s="199"/>
      <c r="AA403" s="199"/>
      <c r="AB403" s="199"/>
      <c r="AC403" s="199"/>
      <c r="AD403" s="199" t="s">
        <v>10243</v>
      </c>
      <c r="AE403" s="199" t="s">
        <v>10243</v>
      </c>
      <c r="AF403" s="199" t="s">
        <v>10243</v>
      </c>
      <c r="AG403" s="205" t="s">
        <v>33</v>
      </c>
      <c r="AH403" s="205" t="s">
        <v>33</v>
      </c>
      <c r="AI403" s="199" t="s">
        <v>10246</v>
      </c>
      <c r="AJ403" s="199" t="s">
        <v>10246</v>
      </c>
      <c r="AK403" s="205" t="s">
        <v>33</v>
      </c>
      <c r="AL403" s="204" t="s">
        <v>10264</v>
      </c>
      <c r="AM403" s="199" t="s">
        <v>10266</v>
      </c>
      <c r="AN403" s="199" t="s">
        <v>10266</v>
      </c>
      <c r="AO403" s="204" t="s">
        <v>10255</v>
      </c>
      <c r="AP403" s="199" t="s">
        <v>10246</v>
      </c>
      <c r="AQ403" s="199" t="s">
        <v>10246</v>
      </c>
      <c r="AR403" s="199" t="s">
        <v>10266</v>
      </c>
      <c r="AS403" s="199" t="s">
        <v>10266</v>
      </c>
      <c r="AT403" s="199" t="s">
        <v>10266</v>
      </c>
      <c r="AU403" s="205" t="s">
        <v>33</v>
      </c>
      <c r="AV403" s="204" t="s">
        <v>10255</v>
      </c>
      <c r="AW403" s="199" t="s">
        <v>10246</v>
      </c>
      <c r="AX403" s="199" t="s">
        <v>10246</v>
      </c>
      <c r="AY403" s="199" t="s">
        <v>10266</v>
      </c>
      <c r="AZ403" s="199" t="s">
        <v>10266</v>
      </c>
      <c r="BA403" s="199" t="s">
        <v>10266</v>
      </c>
      <c r="BB403" s="199" t="s">
        <v>10266</v>
      </c>
      <c r="BC403" s="199" t="s">
        <v>10266</v>
      </c>
      <c r="BD403" s="199" t="s">
        <v>10246</v>
      </c>
      <c r="BE403" s="199" t="s">
        <v>10246</v>
      </c>
      <c r="BF403" s="199" t="s">
        <v>10266</v>
      </c>
      <c r="BG403" s="199" t="s">
        <v>10266</v>
      </c>
      <c r="BH403" s="205" t="s">
        <v>33</v>
      </c>
      <c r="BI403" s="204" t="s">
        <v>10264</v>
      </c>
      <c r="BJ403" s="199" t="s">
        <v>10266</v>
      </c>
      <c r="BK403" s="199" t="s">
        <v>10246</v>
      </c>
    </row>
    <row r="404" s="192" customFormat="1" customHeight="1" spans="1:63">
      <c r="A404" s="199" t="s">
        <v>4157</v>
      </c>
      <c r="B404" s="199" t="s">
        <v>4158</v>
      </c>
      <c r="C404" s="199" t="s">
        <v>4159</v>
      </c>
      <c r="D404" s="199">
        <v>7</v>
      </c>
      <c r="E404" s="199">
        <v>9</v>
      </c>
      <c r="F404" s="199" t="s">
        <v>12062</v>
      </c>
      <c r="G404" s="199">
        <v>1</v>
      </c>
      <c r="H404" s="199" t="s">
        <v>10280</v>
      </c>
      <c r="I404" s="199">
        <v>0</v>
      </c>
      <c r="J404" s="199" t="s">
        <v>10243</v>
      </c>
      <c r="K404" s="199">
        <v>0</v>
      </c>
      <c r="L404" s="199">
        <v>0</v>
      </c>
      <c r="M404" s="199" t="s">
        <v>10243</v>
      </c>
      <c r="N404" s="199">
        <v>1</v>
      </c>
      <c r="O404" s="199">
        <v>0</v>
      </c>
      <c r="P404" s="199">
        <v>15</v>
      </c>
      <c r="Q404" s="199"/>
      <c r="R404" s="199"/>
      <c r="S404" s="199"/>
      <c r="T404" s="199"/>
      <c r="U404" s="199"/>
      <c r="V404" s="199"/>
      <c r="W404" s="199"/>
      <c r="X404" s="199"/>
      <c r="Y404" s="199"/>
      <c r="Z404" s="199"/>
      <c r="AA404" s="199"/>
      <c r="AB404" s="199"/>
      <c r="AC404" s="199"/>
      <c r="AD404" s="199" t="s">
        <v>10243</v>
      </c>
      <c r="AE404" s="199" t="s">
        <v>10243</v>
      </c>
      <c r="AF404" s="199" t="s">
        <v>10243</v>
      </c>
      <c r="AG404" s="204" t="s">
        <v>10255</v>
      </c>
      <c r="AH404" s="199" t="s">
        <v>10266</v>
      </c>
      <c r="AI404" s="199" t="s">
        <v>10246</v>
      </c>
      <c r="AJ404" s="199" t="s">
        <v>10246</v>
      </c>
      <c r="AK404" s="199" t="s">
        <v>10266</v>
      </c>
      <c r="AL404" s="199" t="s">
        <v>10266</v>
      </c>
      <c r="AM404" s="199" t="s">
        <v>10266</v>
      </c>
      <c r="AN404" s="199" t="s">
        <v>10266</v>
      </c>
      <c r="AO404" s="205" t="s">
        <v>33</v>
      </c>
      <c r="AP404" s="199" t="s">
        <v>10246</v>
      </c>
      <c r="AQ404" s="199" t="s">
        <v>10246</v>
      </c>
      <c r="AR404" s="205" t="s">
        <v>33</v>
      </c>
      <c r="AS404" s="205" t="s">
        <v>33</v>
      </c>
      <c r="AT404" s="205" t="s">
        <v>33</v>
      </c>
      <c r="AU404" s="205" t="s">
        <v>33</v>
      </c>
      <c r="AV404" s="205" t="s">
        <v>33</v>
      </c>
      <c r="AW404" s="199" t="s">
        <v>10246</v>
      </c>
      <c r="AX404" s="199" t="s">
        <v>10246</v>
      </c>
      <c r="AY404" s="205" t="s">
        <v>33</v>
      </c>
      <c r="AZ404" s="205" t="s">
        <v>33</v>
      </c>
      <c r="BA404" s="205" t="s">
        <v>33</v>
      </c>
      <c r="BB404" s="205" t="s">
        <v>33</v>
      </c>
      <c r="BC404" s="205" t="s">
        <v>33</v>
      </c>
      <c r="BD404" s="199" t="s">
        <v>10246</v>
      </c>
      <c r="BE404" s="199" t="s">
        <v>10246</v>
      </c>
      <c r="BF404" s="205" t="s">
        <v>33</v>
      </c>
      <c r="BG404" s="205" t="s">
        <v>33</v>
      </c>
      <c r="BH404" s="203" t="s">
        <v>10282</v>
      </c>
      <c r="BI404" s="205" t="s">
        <v>33</v>
      </c>
      <c r="BJ404" s="205" t="s">
        <v>33</v>
      </c>
      <c r="BK404" s="199" t="s">
        <v>10246</v>
      </c>
    </row>
    <row r="405" s="192" customFormat="1" customHeight="1" spans="1:63">
      <c r="A405" s="199" t="s">
        <v>12063</v>
      </c>
      <c r="B405" s="199" t="s">
        <v>12064</v>
      </c>
      <c r="C405" s="199" t="s">
        <v>12065</v>
      </c>
      <c r="D405" s="199">
        <v>0</v>
      </c>
      <c r="E405" s="199">
        <v>0</v>
      </c>
      <c r="F405" s="199" t="s">
        <v>10243</v>
      </c>
      <c r="G405" s="199">
        <v>0</v>
      </c>
      <c r="H405" s="199" t="s">
        <v>10243</v>
      </c>
      <c r="I405" s="199">
        <v>0</v>
      </c>
      <c r="J405" s="199" t="s">
        <v>10243</v>
      </c>
      <c r="K405" s="199">
        <v>0</v>
      </c>
      <c r="L405" s="199">
        <v>0</v>
      </c>
      <c r="M405" s="199" t="s">
        <v>10243</v>
      </c>
      <c r="N405" s="199">
        <v>0</v>
      </c>
      <c r="O405" s="199">
        <v>0</v>
      </c>
      <c r="P405" s="199">
        <v>1</v>
      </c>
      <c r="Q405" s="199"/>
      <c r="R405" s="199"/>
      <c r="S405" s="199"/>
      <c r="T405" s="199"/>
      <c r="U405" s="199"/>
      <c r="V405" s="199"/>
      <c r="W405" s="199"/>
      <c r="X405" s="199"/>
      <c r="Y405" s="199"/>
      <c r="Z405" s="199"/>
      <c r="AA405" s="199"/>
      <c r="AB405" s="199"/>
      <c r="AC405" s="199"/>
      <c r="AD405" s="199" t="s">
        <v>10243</v>
      </c>
      <c r="AE405" s="199" t="s">
        <v>10243</v>
      </c>
      <c r="AF405" s="199" t="s">
        <v>10243</v>
      </c>
      <c r="AG405" s="199"/>
      <c r="AH405" s="199"/>
      <c r="AI405" s="199"/>
      <c r="AJ405" s="199"/>
      <c r="AK405" s="199"/>
      <c r="AL405" s="199"/>
      <c r="AM405" s="199"/>
      <c r="AN405" s="199"/>
      <c r="AO405" s="199"/>
      <c r="AP405" s="199"/>
      <c r="AQ405" s="199"/>
      <c r="AR405" s="199"/>
      <c r="AS405" s="199"/>
      <c r="AT405" s="199"/>
      <c r="AU405" s="199"/>
      <c r="AV405" s="199"/>
      <c r="AW405" s="199"/>
      <c r="AX405" s="199"/>
      <c r="AY405" s="199"/>
      <c r="AZ405" s="199"/>
      <c r="BA405" s="199"/>
      <c r="BB405" s="199"/>
      <c r="BC405" s="199"/>
      <c r="BD405" s="199"/>
      <c r="BE405" s="199"/>
      <c r="BF405" s="199"/>
      <c r="BG405" s="199"/>
      <c r="BH405" s="199"/>
      <c r="BI405" s="199"/>
      <c r="BJ405" s="199"/>
      <c r="BK405" s="199"/>
    </row>
    <row r="406" s="192" customFormat="1" customHeight="1" spans="1:63">
      <c r="A406" s="199" t="s">
        <v>4191</v>
      </c>
      <c r="B406" s="199" t="s">
        <v>4208</v>
      </c>
      <c r="C406" s="199" t="s">
        <v>4193</v>
      </c>
      <c r="D406" s="199">
        <v>0</v>
      </c>
      <c r="E406" s="199">
        <v>9</v>
      </c>
      <c r="F406" s="199" t="s">
        <v>10243</v>
      </c>
      <c r="G406" s="199">
        <v>0</v>
      </c>
      <c r="H406" s="199" t="s">
        <v>10243</v>
      </c>
      <c r="I406" s="199">
        <v>0</v>
      </c>
      <c r="J406" s="199" t="s">
        <v>10243</v>
      </c>
      <c r="K406" s="199">
        <v>0</v>
      </c>
      <c r="L406" s="199">
        <v>0</v>
      </c>
      <c r="M406" s="199" t="s">
        <v>10243</v>
      </c>
      <c r="N406" s="199">
        <v>0</v>
      </c>
      <c r="O406" s="199">
        <v>0</v>
      </c>
      <c r="P406" s="199">
        <v>22</v>
      </c>
      <c r="Q406" s="199"/>
      <c r="R406" s="199"/>
      <c r="S406" s="199"/>
      <c r="T406" s="199"/>
      <c r="U406" s="199"/>
      <c r="V406" s="199"/>
      <c r="W406" s="199"/>
      <c r="X406" s="199"/>
      <c r="Y406" s="199"/>
      <c r="Z406" s="199"/>
      <c r="AA406" s="199"/>
      <c r="AB406" s="199"/>
      <c r="AC406" s="199"/>
      <c r="AD406" s="199" t="s">
        <v>10243</v>
      </c>
      <c r="AE406" s="199" t="s">
        <v>10243</v>
      </c>
      <c r="AF406" s="199" t="s">
        <v>10243</v>
      </c>
      <c r="AG406" s="205" t="s">
        <v>33</v>
      </c>
      <c r="AH406" s="205" t="s">
        <v>33</v>
      </c>
      <c r="AI406" s="199" t="s">
        <v>10246</v>
      </c>
      <c r="AJ406" s="199" t="s">
        <v>10246</v>
      </c>
      <c r="AK406" s="205" t="s">
        <v>33</v>
      </c>
      <c r="AL406" s="205" t="s">
        <v>33</v>
      </c>
      <c r="AM406" s="205" t="s">
        <v>33</v>
      </c>
      <c r="AN406" s="205" t="s">
        <v>33</v>
      </c>
      <c r="AO406" s="205" t="s">
        <v>33</v>
      </c>
      <c r="AP406" s="199" t="s">
        <v>10246</v>
      </c>
      <c r="AQ406" s="199" t="s">
        <v>10246</v>
      </c>
      <c r="AR406" s="205" t="s">
        <v>33</v>
      </c>
      <c r="AS406" s="205" t="s">
        <v>33</v>
      </c>
      <c r="AT406" s="205" t="s">
        <v>33</v>
      </c>
      <c r="AU406" s="205" t="s">
        <v>33</v>
      </c>
      <c r="AV406" s="205" t="s">
        <v>33</v>
      </c>
      <c r="AW406" s="199" t="s">
        <v>10246</v>
      </c>
      <c r="AX406" s="199" t="s">
        <v>10246</v>
      </c>
      <c r="AY406" s="205" t="s">
        <v>33</v>
      </c>
      <c r="AZ406" s="205" t="s">
        <v>33</v>
      </c>
      <c r="BA406" s="205" t="s">
        <v>33</v>
      </c>
      <c r="BB406" s="205" t="s">
        <v>33</v>
      </c>
      <c r="BC406" s="205" t="s">
        <v>33</v>
      </c>
      <c r="BD406" s="199" t="s">
        <v>10246</v>
      </c>
      <c r="BE406" s="199" t="s">
        <v>10246</v>
      </c>
      <c r="BF406" s="205" t="s">
        <v>33</v>
      </c>
      <c r="BG406" s="205" t="s">
        <v>33</v>
      </c>
      <c r="BH406" s="205" t="s">
        <v>33</v>
      </c>
      <c r="BI406" s="205" t="s">
        <v>33</v>
      </c>
      <c r="BJ406" s="205" t="s">
        <v>33</v>
      </c>
      <c r="BK406" s="199" t="s">
        <v>10246</v>
      </c>
    </row>
    <row r="407" s="192" customFormat="1" customHeight="1" spans="1:63">
      <c r="A407" s="199" t="s">
        <v>4207</v>
      </c>
      <c r="B407" s="199" t="s">
        <v>4208</v>
      </c>
      <c r="C407" s="199" t="s">
        <v>4209</v>
      </c>
      <c r="D407" s="199">
        <v>22</v>
      </c>
      <c r="E407" s="199">
        <v>9</v>
      </c>
      <c r="F407" s="199" t="s">
        <v>12066</v>
      </c>
      <c r="G407" s="199">
        <v>0</v>
      </c>
      <c r="H407" s="199" t="s">
        <v>10243</v>
      </c>
      <c r="I407" s="199">
        <v>0</v>
      </c>
      <c r="J407" s="199" t="s">
        <v>10243</v>
      </c>
      <c r="K407" s="199">
        <v>0</v>
      </c>
      <c r="L407" s="199">
        <v>0</v>
      </c>
      <c r="M407" s="199" t="s">
        <v>10243</v>
      </c>
      <c r="N407" s="199">
        <v>0</v>
      </c>
      <c r="O407" s="199">
        <v>1</v>
      </c>
      <c r="P407" s="199">
        <v>0</v>
      </c>
      <c r="Q407" s="199"/>
      <c r="R407" s="199"/>
      <c r="S407" s="199"/>
      <c r="T407" s="199"/>
      <c r="U407" s="199"/>
      <c r="V407" s="199"/>
      <c r="W407" s="199"/>
      <c r="X407" s="199"/>
      <c r="Y407" s="199"/>
      <c r="Z407" s="199"/>
      <c r="AA407" s="199"/>
      <c r="AB407" s="199"/>
      <c r="AC407" s="199"/>
      <c r="AD407" s="199" t="s">
        <v>10243</v>
      </c>
      <c r="AE407" s="199" t="s">
        <v>10243</v>
      </c>
      <c r="AF407" s="199" t="s">
        <v>10243</v>
      </c>
      <c r="AG407" s="199" t="s">
        <v>10266</v>
      </c>
      <c r="AH407" s="199" t="s">
        <v>10266</v>
      </c>
      <c r="AI407" s="199" t="s">
        <v>10246</v>
      </c>
      <c r="AJ407" s="199" t="s">
        <v>10246</v>
      </c>
      <c r="AK407" s="199" t="s">
        <v>10266</v>
      </c>
      <c r="AL407" s="199" t="s">
        <v>10266</v>
      </c>
      <c r="AM407" s="199" t="s">
        <v>10266</v>
      </c>
      <c r="AN407" s="199" t="s">
        <v>10266</v>
      </c>
      <c r="AO407" s="199" t="s">
        <v>10266</v>
      </c>
      <c r="AP407" s="199" t="s">
        <v>10246</v>
      </c>
      <c r="AQ407" s="199" t="s">
        <v>10246</v>
      </c>
      <c r="AR407" s="199" t="s">
        <v>10266</v>
      </c>
      <c r="AS407" s="199" t="s">
        <v>10266</v>
      </c>
      <c r="AT407" s="199" t="s">
        <v>10266</v>
      </c>
      <c r="AU407" s="199" t="s">
        <v>10266</v>
      </c>
      <c r="AV407" s="199" t="s">
        <v>10266</v>
      </c>
      <c r="AW407" s="199" t="s">
        <v>10246</v>
      </c>
      <c r="AX407" s="199" t="s">
        <v>10246</v>
      </c>
      <c r="AY407" s="199" t="s">
        <v>10266</v>
      </c>
      <c r="AZ407" s="204" t="s">
        <v>10264</v>
      </c>
      <c r="BA407" s="199" t="s">
        <v>10266</v>
      </c>
      <c r="BB407" s="199" t="s">
        <v>10266</v>
      </c>
      <c r="BC407" s="199" t="s">
        <v>10266</v>
      </c>
      <c r="BD407" s="199" t="s">
        <v>10246</v>
      </c>
      <c r="BE407" s="199" t="s">
        <v>10246</v>
      </c>
      <c r="BF407" s="199" t="s">
        <v>10266</v>
      </c>
      <c r="BG407" s="199" t="s">
        <v>10266</v>
      </c>
      <c r="BH407" s="199" t="s">
        <v>10266</v>
      </c>
      <c r="BI407" s="199" t="s">
        <v>10266</v>
      </c>
      <c r="BJ407" s="199" t="s">
        <v>10266</v>
      </c>
      <c r="BK407" s="199" t="s">
        <v>10246</v>
      </c>
    </row>
    <row r="408" s="192" customFormat="1" customHeight="1" spans="1:63">
      <c r="A408" s="199" t="s">
        <v>4067</v>
      </c>
      <c r="B408" s="199" t="s">
        <v>3985</v>
      </c>
      <c r="C408" s="199" t="s">
        <v>3968</v>
      </c>
      <c r="D408" s="199">
        <v>0</v>
      </c>
      <c r="E408" s="199">
        <v>9</v>
      </c>
      <c r="F408" s="199" t="s">
        <v>10243</v>
      </c>
      <c r="G408" s="199">
        <v>0</v>
      </c>
      <c r="H408" s="199" t="s">
        <v>10243</v>
      </c>
      <c r="I408" s="199">
        <v>0</v>
      </c>
      <c r="J408" s="199" t="s">
        <v>10243</v>
      </c>
      <c r="K408" s="199">
        <v>0</v>
      </c>
      <c r="L408" s="199">
        <v>0</v>
      </c>
      <c r="M408" s="199" t="s">
        <v>10243</v>
      </c>
      <c r="N408" s="199">
        <v>0</v>
      </c>
      <c r="O408" s="199">
        <v>0</v>
      </c>
      <c r="P408" s="199">
        <v>22</v>
      </c>
      <c r="Q408" s="199"/>
      <c r="R408" s="199"/>
      <c r="S408" s="199"/>
      <c r="T408" s="199"/>
      <c r="U408" s="199"/>
      <c r="V408" s="199"/>
      <c r="W408" s="199"/>
      <c r="X408" s="199"/>
      <c r="Y408" s="199"/>
      <c r="Z408" s="199"/>
      <c r="AA408" s="199"/>
      <c r="AB408" s="199"/>
      <c r="AC408" s="199"/>
      <c r="AD408" s="199" t="s">
        <v>10243</v>
      </c>
      <c r="AE408" s="199" t="s">
        <v>10243</v>
      </c>
      <c r="AF408" s="199" t="s">
        <v>10243</v>
      </c>
      <c r="AG408" s="205" t="s">
        <v>33</v>
      </c>
      <c r="AH408" s="205" t="s">
        <v>33</v>
      </c>
      <c r="AI408" s="199" t="s">
        <v>10246</v>
      </c>
      <c r="AJ408" s="199" t="s">
        <v>10246</v>
      </c>
      <c r="AK408" s="205" t="s">
        <v>33</v>
      </c>
      <c r="AL408" s="205" t="s">
        <v>33</v>
      </c>
      <c r="AM408" s="205" t="s">
        <v>33</v>
      </c>
      <c r="AN408" s="205" t="s">
        <v>33</v>
      </c>
      <c r="AO408" s="205" t="s">
        <v>33</v>
      </c>
      <c r="AP408" s="199" t="s">
        <v>10246</v>
      </c>
      <c r="AQ408" s="199" t="s">
        <v>10246</v>
      </c>
      <c r="AR408" s="205" t="s">
        <v>33</v>
      </c>
      <c r="AS408" s="205" t="s">
        <v>33</v>
      </c>
      <c r="AT408" s="205" t="s">
        <v>33</v>
      </c>
      <c r="AU408" s="205" t="s">
        <v>33</v>
      </c>
      <c r="AV408" s="205" t="s">
        <v>33</v>
      </c>
      <c r="AW408" s="199" t="s">
        <v>10246</v>
      </c>
      <c r="AX408" s="199" t="s">
        <v>10246</v>
      </c>
      <c r="AY408" s="205" t="s">
        <v>33</v>
      </c>
      <c r="AZ408" s="205" t="s">
        <v>33</v>
      </c>
      <c r="BA408" s="205" t="s">
        <v>33</v>
      </c>
      <c r="BB408" s="205" t="s">
        <v>33</v>
      </c>
      <c r="BC408" s="205" t="s">
        <v>33</v>
      </c>
      <c r="BD408" s="199" t="s">
        <v>10246</v>
      </c>
      <c r="BE408" s="199" t="s">
        <v>10246</v>
      </c>
      <c r="BF408" s="205" t="s">
        <v>33</v>
      </c>
      <c r="BG408" s="205" t="s">
        <v>33</v>
      </c>
      <c r="BH408" s="205" t="s">
        <v>33</v>
      </c>
      <c r="BI408" s="205" t="s">
        <v>33</v>
      </c>
      <c r="BJ408" s="205" t="s">
        <v>33</v>
      </c>
      <c r="BK408" s="199" t="s">
        <v>10246</v>
      </c>
    </row>
    <row r="409" s="192" customFormat="1" customHeight="1" spans="1:63">
      <c r="A409" s="199" t="s">
        <v>4045</v>
      </c>
      <c r="B409" s="199" t="s">
        <v>3985</v>
      </c>
      <c r="C409" s="199" t="s">
        <v>3986</v>
      </c>
      <c r="D409" s="199">
        <v>21</v>
      </c>
      <c r="E409" s="199">
        <v>9</v>
      </c>
      <c r="F409" s="199" t="s">
        <v>12067</v>
      </c>
      <c r="G409" s="199">
        <v>1</v>
      </c>
      <c r="H409" s="199" t="s">
        <v>12068</v>
      </c>
      <c r="I409" s="199">
        <v>0</v>
      </c>
      <c r="J409" s="199" t="s">
        <v>10243</v>
      </c>
      <c r="K409" s="199">
        <v>0</v>
      </c>
      <c r="L409" s="199">
        <v>0</v>
      </c>
      <c r="M409" s="199" t="s">
        <v>10243</v>
      </c>
      <c r="N409" s="199">
        <v>0</v>
      </c>
      <c r="O409" s="199">
        <v>0</v>
      </c>
      <c r="P409" s="199">
        <v>0</v>
      </c>
      <c r="Q409" s="199"/>
      <c r="R409" s="199"/>
      <c r="S409" s="199">
        <v>18</v>
      </c>
      <c r="T409" s="199">
        <v>7</v>
      </c>
      <c r="U409" s="199"/>
      <c r="V409" s="199"/>
      <c r="W409" s="199"/>
      <c r="X409" s="199"/>
      <c r="Y409" s="199"/>
      <c r="Z409" s="199"/>
      <c r="AA409" s="199"/>
      <c r="AB409" s="199"/>
      <c r="AC409" s="199"/>
      <c r="AD409" s="199" t="s">
        <v>10243</v>
      </c>
      <c r="AE409" s="199" t="s">
        <v>10243</v>
      </c>
      <c r="AF409" s="199" t="s">
        <v>10243</v>
      </c>
      <c r="AG409" s="199"/>
      <c r="AH409" s="203" t="s">
        <v>12069</v>
      </c>
      <c r="AI409" s="199" t="s">
        <v>10246</v>
      </c>
      <c r="AJ409" s="199" t="s">
        <v>10246</v>
      </c>
      <c r="AK409" s="199" t="s">
        <v>10266</v>
      </c>
      <c r="AL409" s="202" t="s">
        <v>12070</v>
      </c>
      <c r="AM409" s="199" t="s">
        <v>10266</v>
      </c>
      <c r="AN409" s="199" t="s">
        <v>10266</v>
      </c>
      <c r="AO409" s="199" t="s">
        <v>10266</v>
      </c>
      <c r="AP409" s="199" t="s">
        <v>10246</v>
      </c>
      <c r="AQ409" s="199" t="s">
        <v>10246</v>
      </c>
      <c r="AR409" s="199" t="s">
        <v>10266</v>
      </c>
      <c r="AS409" s="199" t="s">
        <v>10266</v>
      </c>
      <c r="AT409" s="202" t="s">
        <v>12071</v>
      </c>
      <c r="AU409" s="202" t="s">
        <v>12072</v>
      </c>
      <c r="AV409" s="199" t="s">
        <v>10266</v>
      </c>
      <c r="AW409" s="199" t="s">
        <v>10246</v>
      </c>
      <c r="AX409" s="199" t="s">
        <v>10246</v>
      </c>
      <c r="AY409" s="199" t="s">
        <v>10266</v>
      </c>
      <c r="AZ409" s="199" t="s">
        <v>10266</v>
      </c>
      <c r="BA409" s="199" t="s">
        <v>10266</v>
      </c>
      <c r="BB409" s="199" t="s">
        <v>10266</v>
      </c>
      <c r="BC409" s="199" t="s">
        <v>10266</v>
      </c>
      <c r="BD409" s="199" t="s">
        <v>10246</v>
      </c>
      <c r="BE409" s="199" t="s">
        <v>10246</v>
      </c>
      <c r="BF409" s="199" t="s">
        <v>10266</v>
      </c>
      <c r="BG409" s="199" t="s">
        <v>10266</v>
      </c>
      <c r="BH409" s="199" t="s">
        <v>10266</v>
      </c>
      <c r="BI409" s="199" t="s">
        <v>10266</v>
      </c>
      <c r="BJ409" s="202" t="s">
        <v>10690</v>
      </c>
      <c r="BK409" s="199" t="s">
        <v>10246</v>
      </c>
    </row>
    <row r="410" s="192" customFormat="1" customHeight="1" spans="1:63">
      <c r="A410" s="199" t="s">
        <v>4030</v>
      </c>
      <c r="B410" s="199" t="s">
        <v>3985</v>
      </c>
      <c r="C410" s="199" t="s">
        <v>4031</v>
      </c>
      <c r="D410" s="199">
        <v>23</v>
      </c>
      <c r="E410" s="199">
        <v>9</v>
      </c>
      <c r="F410" s="199" t="s">
        <v>12073</v>
      </c>
      <c r="G410" s="199">
        <v>1</v>
      </c>
      <c r="H410" s="199" t="s">
        <v>10273</v>
      </c>
      <c r="I410" s="199">
        <v>0</v>
      </c>
      <c r="J410" s="199" t="s">
        <v>10243</v>
      </c>
      <c r="K410" s="199">
        <v>0</v>
      </c>
      <c r="L410" s="199">
        <v>0</v>
      </c>
      <c r="M410" s="199" t="s">
        <v>10243</v>
      </c>
      <c r="N410" s="199">
        <v>3</v>
      </c>
      <c r="O410" s="199">
        <v>2</v>
      </c>
      <c r="P410" s="199">
        <v>1</v>
      </c>
      <c r="Q410" s="199"/>
      <c r="R410" s="199"/>
      <c r="S410" s="199"/>
      <c r="T410" s="199"/>
      <c r="U410" s="199"/>
      <c r="V410" s="199"/>
      <c r="W410" s="199"/>
      <c r="X410" s="199"/>
      <c r="Y410" s="199"/>
      <c r="Z410" s="199"/>
      <c r="AA410" s="199"/>
      <c r="AB410" s="199">
        <v>4</v>
      </c>
      <c r="AC410" s="199"/>
      <c r="AD410" s="199" t="s">
        <v>10243</v>
      </c>
      <c r="AE410" s="199" t="s">
        <v>10333</v>
      </c>
      <c r="AF410" s="199" t="s">
        <v>10243</v>
      </c>
      <c r="AG410" s="199" t="s">
        <v>10266</v>
      </c>
      <c r="AH410" s="204" t="s">
        <v>10264</v>
      </c>
      <c r="AI410" s="199" t="s">
        <v>10246</v>
      </c>
      <c r="AJ410" s="199" t="s">
        <v>10246</v>
      </c>
      <c r="AK410" s="199" t="s">
        <v>10266</v>
      </c>
      <c r="AL410" s="199" t="s">
        <v>10266</v>
      </c>
      <c r="AM410" s="199" t="s">
        <v>10266</v>
      </c>
      <c r="AN410" s="199" t="s">
        <v>10266</v>
      </c>
      <c r="AO410" s="199" t="s">
        <v>10266</v>
      </c>
      <c r="AP410" s="199" t="s">
        <v>10246</v>
      </c>
      <c r="AQ410" s="199" t="s">
        <v>10246</v>
      </c>
      <c r="AR410" s="199" t="s">
        <v>10266</v>
      </c>
      <c r="AS410" s="204" t="s">
        <v>10255</v>
      </c>
      <c r="AT410" s="199" t="s">
        <v>10266</v>
      </c>
      <c r="AU410" s="199" t="s">
        <v>10266</v>
      </c>
      <c r="AV410" s="199" t="s">
        <v>10266</v>
      </c>
      <c r="AW410" s="199" t="s">
        <v>10246</v>
      </c>
      <c r="AX410" s="202" t="s">
        <v>12074</v>
      </c>
      <c r="AY410" s="199" t="s">
        <v>10266</v>
      </c>
      <c r="AZ410" s="204" t="s">
        <v>10255</v>
      </c>
      <c r="BA410" s="204" t="s">
        <v>10264</v>
      </c>
      <c r="BB410" s="199" t="s">
        <v>10266</v>
      </c>
      <c r="BC410" s="203" t="s">
        <v>10376</v>
      </c>
      <c r="BD410" s="199" t="s">
        <v>10433</v>
      </c>
      <c r="BE410" s="199" t="s">
        <v>10246</v>
      </c>
      <c r="BF410" s="199" t="s">
        <v>10266</v>
      </c>
      <c r="BG410" s="205" t="s">
        <v>33</v>
      </c>
      <c r="BH410" s="199" t="s">
        <v>10266</v>
      </c>
      <c r="BI410" s="204" t="s">
        <v>10255</v>
      </c>
      <c r="BJ410" s="199" t="s">
        <v>10266</v>
      </c>
      <c r="BK410" s="199" t="s">
        <v>10246</v>
      </c>
    </row>
    <row r="411" s="192" customFormat="1" customHeight="1" spans="1:63">
      <c r="A411" s="199" t="s">
        <v>10207</v>
      </c>
      <c r="B411" s="199" t="s">
        <v>3985</v>
      </c>
      <c r="C411" s="199" t="s">
        <v>10208</v>
      </c>
      <c r="D411" s="199">
        <v>0</v>
      </c>
      <c r="E411" s="199">
        <v>9</v>
      </c>
      <c r="F411" s="199" t="s">
        <v>10243</v>
      </c>
      <c r="G411" s="199">
        <v>0</v>
      </c>
      <c r="H411" s="199" t="s">
        <v>10243</v>
      </c>
      <c r="I411" s="199">
        <v>0</v>
      </c>
      <c r="J411" s="199" t="s">
        <v>10243</v>
      </c>
      <c r="K411" s="199">
        <v>0</v>
      </c>
      <c r="L411" s="199">
        <v>0</v>
      </c>
      <c r="M411" s="199" t="s">
        <v>10243</v>
      </c>
      <c r="N411" s="199">
        <v>0</v>
      </c>
      <c r="O411" s="199">
        <v>0</v>
      </c>
      <c r="P411" s="199">
        <v>22</v>
      </c>
      <c r="Q411" s="199"/>
      <c r="R411" s="199"/>
      <c r="S411" s="199"/>
      <c r="T411" s="199"/>
      <c r="U411" s="199"/>
      <c r="V411" s="199"/>
      <c r="W411" s="199"/>
      <c r="X411" s="199"/>
      <c r="Y411" s="199"/>
      <c r="Z411" s="199"/>
      <c r="AA411" s="199"/>
      <c r="AB411" s="199"/>
      <c r="AC411" s="199"/>
      <c r="AD411" s="199" t="s">
        <v>10243</v>
      </c>
      <c r="AE411" s="199" t="s">
        <v>10243</v>
      </c>
      <c r="AF411" s="199" t="s">
        <v>10243</v>
      </c>
      <c r="AG411" s="205" t="s">
        <v>33</v>
      </c>
      <c r="AH411" s="205" t="s">
        <v>33</v>
      </c>
      <c r="AI411" s="199" t="s">
        <v>10246</v>
      </c>
      <c r="AJ411" s="199" t="s">
        <v>10246</v>
      </c>
      <c r="AK411" s="205" t="s">
        <v>33</v>
      </c>
      <c r="AL411" s="205" t="s">
        <v>33</v>
      </c>
      <c r="AM411" s="205" t="s">
        <v>33</v>
      </c>
      <c r="AN411" s="205" t="s">
        <v>33</v>
      </c>
      <c r="AO411" s="205" t="s">
        <v>33</v>
      </c>
      <c r="AP411" s="199" t="s">
        <v>10246</v>
      </c>
      <c r="AQ411" s="199" t="s">
        <v>10246</v>
      </c>
      <c r="AR411" s="205" t="s">
        <v>33</v>
      </c>
      <c r="AS411" s="205" t="s">
        <v>33</v>
      </c>
      <c r="AT411" s="205" t="s">
        <v>33</v>
      </c>
      <c r="AU411" s="205" t="s">
        <v>33</v>
      </c>
      <c r="AV411" s="205" t="s">
        <v>33</v>
      </c>
      <c r="AW411" s="199" t="s">
        <v>10246</v>
      </c>
      <c r="AX411" s="199" t="s">
        <v>10246</v>
      </c>
      <c r="AY411" s="205" t="s">
        <v>33</v>
      </c>
      <c r="AZ411" s="205" t="s">
        <v>33</v>
      </c>
      <c r="BA411" s="205" t="s">
        <v>33</v>
      </c>
      <c r="BB411" s="205" t="s">
        <v>33</v>
      </c>
      <c r="BC411" s="205" t="s">
        <v>33</v>
      </c>
      <c r="BD411" s="199" t="s">
        <v>10246</v>
      </c>
      <c r="BE411" s="199" t="s">
        <v>10246</v>
      </c>
      <c r="BF411" s="205" t="s">
        <v>33</v>
      </c>
      <c r="BG411" s="205" t="s">
        <v>33</v>
      </c>
      <c r="BH411" s="205" t="s">
        <v>33</v>
      </c>
      <c r="BI411" s="205" t="s">
        <v>33</v>
      </c>
      <c r="BJ411" s="205" t="s">
        <v>33</v>
      </c>
      <c r="BK411" s="199" t="s">
        <v>10246</v>
      </c>
    </row>
    <row r="412" s="192" customFormat="1" customHeight="1" spans="1:63">
      <c r="A412" s="199" t="s">
        <v>4020</v>
      </c>
      <c r="B412" s="199" t="s">
        <v>3985</v>
      </c>
      <c r="C412" s="199" t="s">
        <v>4002</v>
      </c>
      <c r="D412" s="199">
        <v>22</v>
      </c>
      <c r="E412" s="199">
        <v>9</v>
      </c>
      <c r="F412" s="199" t="s">
        <v>12075</v>
      </c>
      <c r="G412" s="199">
        <v>1</v>
      </c>
      <c r="H412" s="199" t="s">
        <v>12076</v>
      </c>
      <c r="I412" s="199">
        <v>0</v>
      </c>
      <c r="J412" s="199" t="s">
        <v>10243</v>
      </c>
      <c r="K412" s="199">
        <v>0</v>
      </c>
      <c r="L412" s="199">
        <v>0</v>
      </c>
      <c r="M412" s="199" t="s">
        <v>10243</v>
      </c>
      <c r="N412" s="199">
        <v>5</v>
      </c>
      <c r="O412" s="199">
        <v>0</v>
      </c>
      <c r="P412" s="199">
        <v>0</v>
      </c>
      <c r="Q412" s="199"/>
      <c r="R412" s="199"/>
      <c r="S412" s="199"/>
      <c r="T412" s="199"/>
      <c r="U412" s="199"/>
      <c r="V412" s="199"/>
      <c r="W412" s="199"/>
      <c r="X412" s="199"/>
      <c r="Y412" s="199"/>
      <c r="Z412" s="199"/>
      <c r="AA412" s="199"/>
      <c r="AB412" s="199"/>
      <c r="AC412" s="199"/>
      <c r="AD412" s="199" t="s">
        <v>10243</v>
      </c>
      <c r="AE412" s="199" t="s">
        <v>10243</v>
      </c>
      <c r="AF412" s="199" t="s">
        <v>10243</v>
      </c>
      <c r="AG412" s="203" t="s">
        <v>11368</v>
      </c>
      <c r="AH412" s="204" t="s">
        <v>10255</v>
      </c>
      <c r="AI412" s="199" t="s">
        <v>10246</v>
      </c>
      <c r="AJ412" s="199" t="s">
        <v>10246</v>
      </c>
      <c r="AK412" s="199" t="s">
        <v>10266</v>
      </c>
      <c r="AL412" s="199" t="s">
        <v>10266</v>
      </c>
      <c r="AM412" s="199" t="s">
        <v>10266</v>
      </c>
      <c r="AN412" s="199" t="s">
        <v>10266</v>
      </c>
      <c r="AO412" s="199" t="s">
        <v>10266</v>
      </c>
      <c r="AP412" s="199" t="s">
        <v>10246</v>
      </c>
      <c r="AQ412" s="199" t="s">
        <v>10246</v>
      </c>
      <c r="AR412" s="199" t="s">
        <v>10266</v>
      </c>
      <c r="AS412" s="199" t="s">
        <v>10266</v>
      </c>
      <c r="AT412" s="199" t="s">
        <v>10266</v>
      </c>
      <c r="AU412" s="204" t="s">
        <v>10255</v>
      </c>
      <c r="AV412" s="199" t="s">
        <v>10266</v>
      </c>
      <c r="AW412" s="199" t="s">
        <v>10246</v>
      </c>
      <c r="AX412" s="199" t="s">
        <v>10246</v>
      </c>
      <c r="AY412" s="199" t="s">
        <v>10266</v>
      </c>
      <c r="AZ412" s="204" t="s">
        <v>10255</v>
      </c>
      <c r="BA412" s="199" t="s">
        <v>10266</v>
      </c>
      <c r="BB412" s="204" t="s">
        <v>10255</v>
      </c>
      <c r="BC412" s="199" t="s">
        <v>10266</v>
      </c>
      <c r="BD412" s="199" t="s">
        <v>10246</v>
      </c>
      <c r="BE412" s="199" t="s">
        <v>10246</v>
      </c>
      <c r="BF412" s="199" t="s">
        <v>10266</v>
      </c>
      <c r="BG412" s="199" t="s">
        <v>10266</v>
      </c>
      <c r="BH412" s="204" t="s">
        <v>10255</v>
      </c>
      <c r="BI412" s="199" t="s">
        <v>10266</v>
      </c>
      <c r="BJ412" s="199" t="s">
        <v>10266</v>
      </c>
      <c r="BK412" s="199" t="s">
        <v>10246</v>
      </c>
    </row>
    <row r="413" s="192" customFormat="1" customHeight="1" spans="1:63">
      <c r="A413" s="199" t="s">
        <v>4001</v>
      </c>
      <c r="B413" s="199" t="s">
        <v>3985</v>
      </c>
      <c r="C413" s="199" t="s">
        <v>4002</v>
      </c>
      <c r="D413" s="199">
        <v>25</v>
      </c>
      <c r="E413" s="199">
        <v>9</v>
      </c>
      <c r="F413" s="199" t="s">
        <v>12077</v>
      </c>
      <c r="G413" s="199">
        <v>0</v>
      </c>
      <c r="H413" s="199" t="s">
        <v>10243</v>
      </c>
      <c r="I413" s="199">
        <v>0</v>
      </c>
      <c r="J413" s="199" t="s">
        <v>10243</v>
      </c>
      <c r="K413" s="199">
        <v>0</v>
      </c>
      <c r="L413" s="199">
        <v>0</v>
      </c>
      <c r="M413" s="199" t="s">
        <v>10243</v>
      </c>
      <c r="N413" s="199">
        <v>0</v>
      </c>
      <c r="O413" s="199">
        <v>0</v>
      </c>
      <c r="P413" s="199">
        <v>0</v>
      </c>
      <c r="Q413" s="199"/>
      <c r="R413" s="199"/>
      <c r="S413" s="199"/>
      <c r="T413" s="199"/>
      <c r="U413" s="199"/>
      <c r="V413" s="199"/>
      <c r="W413" s="199"/>
      <c r="X413" s="199"/>
      <c r="Y413" s="199"/>
      <c r="Z413" s="199">
        <v>3</v>
      </c>
      <c r="AA413" s="199"/>
      <c r="AB413" s="199"/>
      <c r="AC413" s="199"/>
      <c r="AD413" s="199" t="s">
        <v>10243</v>
      </c>
      <c r="AE413" s="199" t="s">
        <v>10243</v>
      </c>
      <c r="AF413" s="199" t="s">
        <v>10243</v>
      </c>
      <c r="AG413" s="199" t="s">
        <v>10266</v>
      </c>
      <c r="AH413" s="199" t="s">
        <v>10266</v>
      </c>
      <c r="AI413" s="199" t="s">
        <v>10246</v>
      </c>
      <c r="AJ413" s="199" t="s">
        <v>10433</v>
      </c>
      <c r="AK413" s="199" t="s">
        <v>10266</v>
      </c>
      <c r="AL413" s="199" t="s">
        <v>10266</v>
      </c>
      <c r="AM413" s="199" t="s">
        <v>10266</v>
      </c>
      <c r="AN413" s="199" t="s">
        <v>10266</v>
      </c>
      <c r="AO413" s="199" t="s">
        <v>10266</v>
      </c>
      <c r="AP413" s="199" t="s">
        <v>10433</v>
      </c>
      <c r="AQ413" s="199" t="s">
        <v>10246</v>
      </c>
      <c r="AR413" s="199" t="s">
        <v>10266</v>
      </c>
      <c r="AS413" s="199" t="s">
        <v>10266</v>
      </c>
      <c r="AT413" s="199" t="s">
        <v>10266</v>
      </c>
      <c r="AU413" s="199" t="s">
        <v>10266</v>
      </c>
      <c r="AV413" s="199" t="s">
        <v>10266</v>
      </c>
      <c r="AW413" s="199" t="s">
        <v>10246</v>
      </c>
      <c r="AX413" s="199" t="s">
        <v>10246</v>
      </c>
      <c r="AY413" s="199" t="s">
        <v>10266</v>
      </c>
      <c r="AZ413" s="199" t="s">
        <v>10266</v>
      </c>
      <c r="BA413" s="199" t="s">
        <v>10266</v>
      </c>
      <c r="BB413" s="199" t="s">
        <v>10266</v>
      </c>
      <c r="BC413" s="199" t="s">
        <v>10266</v>
      </c>
      <c r="BD413" s="199" t="s">
        <v>10433</v>
      </c>
      <c r="BE413" s="199" t="s">
        <v>10246</v>
      </c>
      <c r="BF413" s="199" t="s">
        <v>10266</v>
      </c>
      <c r="BG413" s="202" t="s">
        <v>12078</v>
      </c>
      <c r="BH413" s="199" t="s">
        <v>10266</v>
      </c>
      <c r="BI413" s="199" t="s">
        <v>10266</v>
      </c>
      <c r="BJ413" s="199" t="s">
        <v>10266</v>
      </c>
      <c r="BK413" s="199" t="s">
        <v>10246</v>
      </c>
    </row>
    <row r="414" s="192" customFormat="1" customHeight="1" spans="1:63">
      <c r="A414" s="199" t="s">
        <v>3984</v>
      </c>
      <c r="B414" s="199" t="s">
        <v>3985</v>
      </c>
      <c r="C414" s="199" t="s">
        <v>3986</v>
      </c>
      <c r="D414" s="199">
        <v>22</v>
      </c>
      <c r="E414" s="199">
        <v>9</v>
      </c>
      <c r="F414" s="199" t="s">
        <v>12079</v>
      </c>
      <c r="G414" s="199">
        <v>0</v>
      </c>
      <c r="H414" s="199" t="s">
        <v>10243</v>
      </c>
      <c r="I414" s="199">
        <v>0</v>
      </c>
      <c r="J414" s="199" t="s">
        <v>10243</v>
      </c>
      <c r="K414" s="199">
        <v>0</v>
      </c>
      <c r="L414" s="199">
        <v>0</v>
      </c>
      <c r="M414" s="199" t="s">
        <v>10243</v>
      </c>
      <c r="N414" s="199">
        <v>2</v>
      </c>
      <c r="O414" s="199">
        <v>4</v>
      </c>
      <c r="P414" s="199">
        <v>0</v>
      </c>
      <c r="Q414" s="199"/>
      <c r="R414" s="199"/>
      <c r="S414" s="199"/>
      <c r="T414" s="199"/>
      <c r="U414" s="199"/>
      <c r="V414" s="199"/>
      <c r="W414" s="199"/>
      <c r="X414" s="199"/>
      <c r="Y414" s="199"/>
      <c r="Z414" s="199"/>
      <c r="AA414" s="199"/>
      <c r="AB414" s="199"/>
      <c r="AC414" s="199"/>
      <c r="AD414" s="199" t="s">
        <v>10243</v>
      </c>
      <c r="AE414" s="199" t="s">
        <v>10243</v>
      </c>
      <c r="AF414" s="199" t="s">
        <v>10243</v>
      </c>
      <c r="AG414" s="199" t="s">
        <v>10266</v>
      </c>
      <c r="AH414" s="204" t="s">
        <v>10255</v>
      </c>
      <c r="AI414" s="199" t="s">
        <v>10246</v>
      </c>
      <c r="AJ414" s="199" t="s">
        <v>10246</v>
      </c>
      <c r="AK414" s="199" t="s">
        <v>10266</v>
      </c>
      <c r="AL414" s="199" t="s">
        <v>10266</v>
      </c>
      <c r="AM414" s="199" t="s">
        <v>10266</v>
      </c>
      <c r="AN414" s="199" t="s">
        <v>10266</v>
      </c>
      <c r="AO414" s="199" t="s">
        <v>10266</v>
      </c>
      <c r="AP414" s="199" t="s">
        <v>10246</v>
      </c>
      <c r="AQ414" s="199" t="s">
        <v>10246</v>
      </c>
      <c r="AR414" s="199" t="s">
        <v>10266</v>
      </c>
      <c r="AS414" s="199" t="s">
        <v>10266</v>
      </c>
      <c r="AT414" s="199" t="s">
        <v>10266</v>
      </c>
      <c r="AU414" s="199" t="s">
        <v>10266</v>
      </c>
      <c r="AV414" s="199" t="s">
        <v>10266</v>
      </c>
      <c r="AW414" s="199" t="s">
        <v>10246</v>
      </c>
      <c r="AX414" s="199" t="s">
        <v>10246</v>
      </c>
      <c r="AY414" s="199" t="s">
        <v>10266</v>
      </c>
      <c r="AZ414" s="199" t="s">
        <v>10266</v>
      </c>
      <c r="BA414" s="204" t="s">
        <v>10264</v>
      </c>
      <c r="BB414" s="199" t="s">
        <v>10266</v>
      </c>
      <c r="BC414" s="204" t="s">
        <v>10264</v>
      </c>
      <c r="BD414" s="199" t="s">
        <v>10246</v>
      </c>
      <c r="BE414" s="199" t="s">
        <v>10246</v>
      </c>
      <c r="BF414" s="204" t="s">
        <v>10255</v>
      </c>
      <c r="BG414" s="199" t="s">
        <v>10266</v>
      </c>
      <c r="BH414" s="199" t="s">
        <v>10266</v>
      </c>
      <c r="BI414" s="204" t="s">
        <v>10264</v>
      </c>
      <c r="BJ414" s="204" t="s">
        <v>10264</v>
      </c>
      <c r="BK414" s="199" t="s">
        <v>10246</v>
      </c>
    </row>
    <row r="415" s="192" customFormat="1" customHeight="1" spans="1:63">
      <c r="A415" s="199" t="s">
        <v>6108</v>
      </c>
      <c r="B415" s="199" t="s">
        <v>6001</v>
      </c>
      <c r="C415" s="199" t="s">
        <v>2345</v>
      </c>
      <c r="D415" s="199">
        <v>22</v>
      </c>
      <c r="E415" s="199">
        <v>9</v>
      </c>
      <c r="F415" s="199" t="s">
        <v>12080</v>
      </c>
      <c r="G415" s="199">
        <v>22</v>
      </c>
      <c r="H415" s="199" t="s">
        <v>12081</v>
      </c>
      <c r="I415" s="199">
        <v>0</v>
      </c>
      <c r="J415" s="199" t="s">
        <v>10243</v>
      </c>
      <c r="K415" s="199">
        <v>0</v>
      </c>
      <c r="L415" s="199">
        <v>0</v>
      </c>
      <c r="M415" s="199" t="s">
        <v>10243</v>
      </c>
      <c r="N415" s="199">
        <v>0</v>
      </c>
      <c r="O415" s="199">
        <v>0</v>
      </c>
      <c r="P415" s="199">
        <v>0</v>
      </c>
      <c r="Q415" s="199"/>
      <c r="R415" s="199"/>
      <c r="S415" s="199"/>
      <c r="T415" s="199"/>
      <c r="U415" s="199"/>
      <c r="V415" s="199"/>
      <c r="W415" s="199"/>
      <c r="X415" s="199"/>
      <c r="Y415" s="199"/>
      <c r="Z415" s="199"/>
      <c r="AA415" s="199"/>
      <c r="AB415" s="199"/>
      <c r="AC415" s="199"/>
      <c r="AD415" s="199" t="s">
        <v>10243</v>
      </c>
      <c r="AE415" s="199" t="s">
        <v>10243</v>
      </c>
      <c r="AF415" s="199" t="s">
        <v>10243</v>
      </c>
      <c r="AG415" s="203" t="s">
        <v>12082</v>
      </c>
      <c r="AH415" s="203" t="s">
        <v>10252</v>
      </c>
      <c r="AI415" s="199" t="s">
        <v>10246</v>
      </c>
      <c r="AJ415" s="199" t="s">
        <v>10246</v>
      </c>
      <c r="AK415" s="203" t="s">
        <v>11095</v>
      </c>
      <c r="AL415" s="203" t="s">
        <v>10813</v>
      </c>
      <c r="AM415" s="203" t="s">
        <v>10261</v>
      </c>
      <c r="AN415" s="203" t="s">
        <v>10813</v>
      </c>
      <c r="AO415" s="203" t="s">
        <v>10402</v>
      </c>
      <c r="AP415" s="199" t="s">
        <v>10246</v>
      </c>
      <c r="AQ415" s="199" t="s">
        <v>10246</v>
      </c>
      <c r="AR415" s="203" t="s">
        <v>10813</v>
      </c>
      <c r="AS415" s="203" t="s">
        <v>10252</v>
      </c>
      <c r="AT415" s="203" t="s">
        <v>10813</v>
      </c>
      <c r="AU415" s="203" t="s">
        <v>10813</v>
      </c>
      <c r="AV415" s="203" t="s">
        <v>11074</v>
      </c>
      <c r="AW415" s="199" t="s">
        <v>10246</v>
      </c>
      <c r="AX415" s="199" t="s">
        <v>10246</v>
      </c>
      <c r="AY415" s="203" t="s">
        <v>10261</v>
      </c>
      <c r="AZ415" s="203" t="s">
        <v>10252</v>
      </c>
      <c r="BA415" s="203" t="s">
        <v>10813</v>
      </c>
      <c r="BB415" s="203" t="s">
        <v>10252</v>
      </c>
      <c r="BC415" s="203" t="s">
        <v>10813</v>
      </c>
      <c r="BD415" s="199" t="s">
        <v>10246</v>
      </c>
      <c r="BE415" s="199" t="s">
        <v>10246</v>
      </c>
      <c r="BF415" s="203" t="s">
        <v>12083</v>
      </c>
      <c r="BG415" s="203" t="s">
        <v>11133</v>
      </c>
      <c r="BH415" s="203" t="s">
        <v>10328</v>
      </c>
      <c r="BI415" s="203" t="s">
        <v>10252</v>
      </c>
      <c r="BJ415" s="203" t="s">
        <v>11244</v>
      </c>
      <c r="BK415" s="199" t="s">
        <v>10246</v>
      </c>
    </row>
    <row r="416" s="192" customFormat="1" customHeight="1" spans="1:63">
      <c r="A416" s="199" t="s">
        <v>6086</v>
      </c>
      <c r="B416" s="199" t="s">
        <v>6001</v>
      </c>
      <c r="C416" s="199" t="s">
        <v>2345</v>
      </c>
      <c r="D416" s="199">
        <v>22</v>
      </c>
      <c r="E416" s="199">
        <v>9</v>
      </c>
      <c r="F416" s="199" t="s">
        <v>12084</v>
      </c>
      <c r="G416" s="199">
        <v>21</v>
      </c>
      <c r="H416" s="199" t="s">
        <v>12085</v>
      </c>
      <c r="I416" s="199">
        <v>0</v>
      </c>
      <c r="J416" s="199" t="s">
        <v>10243</v>
      </c>
      <c r="K416" s="199">
        <v>0</v>
      </c>
      <c r="L416" s="199">
        <v>0</v>
      </c>
      <c r="M416" s="199" t="s">
        <v>10243</v>
      </c>
      <c r="N416" s="199">
        <v>0</v>
      </c>
      <c r="O416" s="199">
        <v>0</v>
      </c>
      <c r="P416" s="199">
        <v>0</v>
      </c>
      <c r="Q416" s="199"/>
      <c r="R416" s="199"/>
      <c r="S416" s="199"/>
      <c r="T416" s="199"/>
      <c r="U416" s="199"/>
      <c r="V416" s="199"/>
      <c r="W416" s="199"/>
      <c r="X416" s="199"/>
      <c r="Y416" s="199"/>
      <c r="Z416" s="199"/>
      <c r="AA416" s="199"/>
      <c r="AB416" s="199"/>
      <c r="AC416" s="199"/>
      <c r="AD416" s="199" t="s">
        <v>10243</v>
      </c>
      <c r="AE416" s="199" t="s">
        <v>10243</v>
      </c>
      <c r="AF416" s="199" t="s">
        <v>10243</v>
      </c>
      <c r="AG416" s="203" t="s">
        <v>10263</v>
      </c>
      <c r="AH416" s="203" t="s">
        <v>11658</v>
      </c>
      <c r="AI416" s="199" t="s">
        <v>10246</v>
      </c>
      <c r="AJ416" s="199" t="s">
        <v>10246</v>
      </c>
      <c r="AK416" s="203" t="s">
        <v>11244</v>
      </c>
      <c r="AL416" s="203" t="s">
        <v>11645</v>
      </c>
      <c r="AM416" s="203" t="s">
        <v>10263</v>
      </c>
      <c r="AN416" s="203" t="s">
        <v>10261</v>
      </c>
      <c r="AO416" s="203" t="s">
        <v>11637</v>
      </c>
      <c r="AP416" s="199" t="s">
        <v>10246</v>
      </c>
      <c r="AQ416" s="199" t="s">
        <v>10246</v>
      </c>
      <c r="AR416" s="203" t="s">
        <v>11013</v>
      </c>
      <c r="AS416" s="203" t="s">
        <v>10252</v>
      </c>
      <c r="AT416" s="203" t="s">
        <v>10813</v>
      </c>
      <c r="AU416" s="203" t="s">
        <v>11157</v>
      </c>
      <c r="AV416" s="203" t="s">
        <v>10263</v>
      </c>
      <c r="AW416" s="199" t="s">
        <v>10246</v>
      </c>
      <c r="AX416" s="199" t="s">
        <v>10246</v>
      </c>
      <c r="AY416" s="199" t="s">
        <v>10266</v>
      </c>
      <c r="AZ416" s="203" t="s">
        <v>11281</v>
      </c>
      <c r="BA416" s="203" t="s">
        <v>11632</v>
      </c>
      <c r="BB416" s="203" t="s">
        <v>10260</v>
      </c>
      <c r="BC416" s="203" t="s">
        <v>10813</v>
      </c>
      <c r="BD416" s="199" t="s">
        <v>10246</v>
      </c>
      <c r="BE416" s="199" t="s">
        <v>10246</v>
      </c>
      <c r="BF416" s="203" t="s">
        <v>11074</v>
      </c>
      <c r="BG416" s="203" t="s">
        <v>11056</v>
      </c>
      <c r="BH416" s="203" t="s">
        <v>10253</v>
      </c>
      <c r="BI416" s="203" t="s">
        <v>10251</v>
      </c>
      <c r="BJ416" s="203" t="s">
        <v>10282</v>
      </c>
      <c r="BK416" s="199" t="s">
        <v>10246</v>
      </c>
    </row>
    <row r="417" s="192" customFormat="1" customHeight="1" spans="1:63">
      <c r="A417" s="199" t="s">
        <v>6063</v>
      </c>
      <c r="B417" s="199" t="s">
        <v>6001</v>
      </c>
      <c r="C417" s="199" t="s">
        <v>2735</v>
      </c>
      <c r="D417" s="199">
        <v>22</v>
      </c>
      <c r="E417" s="199">
        <v>9</v>
      </c>
      <c r="F417" s="199" t="s">
        <v>12086</v>
      </c>
      <c r="G417" s="199">
        <v>21</v>
      </c>
      <c r="H417" s="199" t="s">
        <v>12087</v>
      </c>
      <c r="I417" s="199">
        <v>0</v>
      </c>
      <c r="J417" s="199" t="s">
        <v>10243</v>
      </c>
      <c r="K417" s="199">
        <v>0</v>
      </c>
      <c r="L417" s="199">
        <v>0</v>
      </c>
      <c r="M417" s="199" t="s">
        <v>10243</v>
      </c>
      <c r="N417" s="199">
        <v>0</v>
      </c>
      <c r="O417" s="199">
        <v>0</v>
      </c>
      <c r="P417" s="199">
        <v>0</v>
      </c>
      <c r="Q417" s="199"/>
      <c r="R417" s="199"/>
      <c r="S417" s="199"/>
      <c r="T417" s="199"/>
      <c r="U417" s="199"/>
      <c r="V417" s="199"/>
      <c r="W417" s="199"/>
      <c r="X417" s="199"/>
      <c r="Y417" s="199"/>
      <c r="Z417" s="199"/>
      <c r="AA417" s="199"/>
      <c r="AB417" s="199"/>
      <c r="AC417" s="199"/>
      <c r="AD417" s="199" t="s">
        <v>10243</v>
      </c>
      <c r="AE417" s="199" t="s">
        <v>10243</v>
      </c>
      <c r="AF417" s="199" t="s">
        <v>10243</v>
      </c>
      <c r="AG417" s="203" t="s">
        <v>12088</v>
      </c>
      <c r="AH417" s="203" t="s">
        <v>11244</v>
      </c>
      <c r="AI417" s="199" t="s">
        <v>10246</v>
      </c>
      <c r="AJ417" s="199" t="s">
        <v>10246</v>
      </c>
      <c r="AK417" s="203" t="s">
        <v>10352</v>
      </c>
      <c r="AL417" s="203" t="s">
        <v>11637</v>
      </c>
      <c r="AM417" s="203" t="s">
        <v>10813</v>
      </c>
      <c r="AN417" s="203" t="s">
        <v>11056</v>
      </c>
      <c r="AO417" s="203" t="s">
        <v>11056</v>
      </c>
      <c r="AP417" s="199" t="s">
        <v>10246</v>
      </c>
      <c r="AQ417" s="199" t="s">
        <v>10246</v>
      </c>
      <c r="AR417" s="203" t="s">
        <v>11645</v>
      </c>
      <c r="AS417" s="203" t="s">
        <v>10813</v>
      </c>
      <c r="AT417" s="203" t="s">
        <v>11013</v>
      </c>
      <c r="AU417" s="199" t="s">
        <v>10266</v>
      </c>
      <c r="AV417" s="203" t="s">
        <v>10261</v>
      </c>
      <c r="AW417" s="199" t="s">
        <v>10246</v>
      </c>
      <c r="AX417" s="199" t="s">
        <v>10246</v>
      </c>
      <c r="AY417" s="203" t="s">
        <v>10252</v>
      </c>
      <c r="AZ417" s="203" t="s">
        <v>10262</v>
      </c>
      <c r="BA417" s="203" t="s">
        <v>10325</v>
      </c>
      <c r="BB417" s="203" t="s">
        <v>10252</v>
      </c>
      <c r="BC417" s="203" t="s">
        <v>10813</v>
      </c>
      <c r="BD417" s="199" t="s">
        <v>10246</v>
      </c>
      <c r="BE417" s="199" t="s">
        <v>10246</v>
      </c>
      <c r="BF417" s="203" t="s">
        <v>10252</v>
      </c>
      <c r="BG417" s="203" t="s">
        <v>11637</v>
      </c>
      <c r="BH417" s="203" t="s">
        <v>10260</v>
      </c>
      <c r="BI417" s="203" t="s">
        <v>11645</v>
      </c>
      <c r="BJ417" s="203" t="s">
        <v>11133</v>
      </c>
      <c r="BK417" s="199" t="s">
        <v>10246</v>
      </c>
    </row>
    <row r="418" s="192" customFormat="1" customHeight="1" spans="1:63">
      <c r="A418" s="199" t="s">
        <v>6045</v>
      </c>
      <c r="B418" s="199" t="s">
        <v>6001</v>
      </c>
      <c r="C418" s="199" t="s">
        <v>2345</v>
      </c>
      <c r="D418" s="199">
        <v>20</v>
      </c>
      <c r="E418" s="199">
        <v>7</v>
      </c>
      <c r="F418" s="199" t="s">
        <v>12089</v>
      </c>
      <c r="G418" s="199">
        <v>2</v>
      </c>
      <c r="H418" s="199" t="s">
        <v>10557</v>
      </c>
      <c r="I418" s="199">
        <v>0</v>
      </c>
      <c r="J418" s="199" t="s">
        <v>10243</v>
      </c>
      <c r="K418" s="199">
        <v>0</v>
      </c>
      <c r="L418" s="199">
        <v>0</v>
      </c>
      <c r="M418" s="199" t="s">
        <v>10243</v>
      </c>
      <c r="N418" s="199">
        <v>0</v>
      </c>
      <c r="O418" s="199">
        <v>1</v>
      </c>
      <c r="P418" s="199">
        <v>0</v>
      </c>
      <c r="Q418" s="199"/>
      <c r="R418" s="199"/>
      <c r="S418" s="199"/>
      <c r="T418" s="199"/>
      <c r="U418" s="199"/>
      <c r="V418" s="199"/>
      <c r="W418" s="199"/>
      <c r="X418" s="199"/>
      <c r="Y418" s="199"/>
      <c r="Z418" s="199"/>
      <c r="AA418" s="199"/>
      <c r="AB418" s="199"/>
      <c r="AC418" s="199"/>
      <c r="AD418" s="199" t="s">
        <v>10243</v>
      </c>
      <c r="AE418" s="199" t="s">
        <v>10243</v>
      </c>
      <c r="AF418" s="199" t="s">
        <v>10243</v>
      </c>
      <c r="AG418" s="199"/>
      <c r="AH418" s="199"/>
      <c r="AI418" s="199"/>
      <c r="AJ418" s="199"/>
      <c r="AK418" s="204" t="s">
        <v>12090</v>
      </c>
      <c r="AL418" s="203" t="s">
        <v>12091</v>
      </c>
      <c r="AM418" s="199" t="s">
        <v>10266</v>
      </c>
      <c r="AN418" s="199" t="s">
        <v>10266</v>
      </c>
      <c r="AO418" s="199" t="s">
        <v>10266</v>
      </c>
      <c r="AP418" s="199" t="s">
        <v>10246</v>
      </c>
      <c r="AQ418" s="199" t="s">
        <v>10246</v>
      </c>
      <c r="AR418" s="199" t="s">
        <v>10266</v>
      </c>
      <c r="AS418" s="199" t="s">
        <v>10266</v>
      </c>
      <c r="AT418" s="199" t="s">
        <v>10266</v>
      </c>
      <c r="AU418" s="199" t="s">
        <v>10266</v>
      </c>
      <c r="AV418" s="199" t="s">
        <v>10266</v>
      </c>
      <c r="AW418" s="199" t="s">
        <v>10246</v>
      </c>
      <c r="AX418" s="199" t="s">
        <v>10246</v>
      </c>
      <c r="AY418" s="199" t="s">
        <v>10266</v>
      </c>
      <c r="AZ418" s="199" t="s">
        <v>10266</v>
      </c>
      <c r="BA418" s="199" t="s">
        <v>10266</v>
      </c>
      <c r="BB418" s="199" t="s">
        <v>10266</v>
      </c>
      <c r="BC418" s="199" t="s">
        <v>10266</v>
      </c>
      <c r="BD418" s="199" t="s">
        <v>10246</v>
      </c>
      <c r="BE418" s="199" t="s">
        <v>10246</v>
      </c>
      <c r="BF418" s="199" t="s">
        <v>10266</v>
      </c>
      <c r="BG418" s="199" t="s">
        <v>10266</v>
      </c>
      <c r="BH418" s="199" t="s">
        <v>10266</v>
      </c>
      <c r="BI418" s="199" t="s">
        <v>10266</v>
      </c>
      <c r="BJ418" s="199" t="s">
        <v>10266</v>
      </c>
      <c r="BK418" s="199" t="s">
        <v>10246</v>
      </c>
    </row>
    <row r="419" s="192" customFormat="1" customHeight="1" spans="1:63">
      <c r="A419" s="199" t="s">
        <v>6024</v>
      </c>
      <c r="B419" s="199" t="s">
        <v>6001</v>
      </c>
      <c r="C419" s="199" t="s">
        <v>2345</v>
      </c>
      <c r="D419" s="199">
        <v>22</v>
      </c>
      <c r="E419" s="199">
        <v>9</v>
      </c>
      <c r="F419" s="199" t="s">
        <v>12092</v>
      </c>
      <c r="G419" s="199">
        <v>17</v>
      </c>
      <c r="H419" s="199" t="s">
        <v>12093</v>
      </c>
      <c r="I419" s="199">
        <v>0</v>
      </c>
      <c r="J419" s="199" t="s">
        <v>10243</v>
      </c>
      <c r="K419" s="199">
        <v>0</v>
      </c>
      <c r="L419" s="199">
        <v>0</v>
      </c>
      <c r="M419" s="199" t="s">
        <v>10243</v>
      </c>
      <c r="N419" s="199">
        <v>0</v>
      </c>
      <c r="O419" s="199">
        <v>0</v>
      </c>
      <c r="P419" s="199">
        <v>0</v>
      </c>
      <c r="Q419" s="199"/>
      <c r="R419" s="199"/>
      <c r="S419" s="199"/>
      <c r="T419" s="199"/>
      <c r="U419" s="199"/>
      <c r="V419" s="199"/>
      <c r="W419" s="199"/>
      <c r="X419" s="199"/>
      <c r="Y419" s="199"/>
      <c r="Z419" s="199"/>
      <c r="AA419" s="199"/>
      <c r="AB419" s="199"/>
      <c r="AC419" s="199"/>
      <c r="AD419" s="199" t="s">
        <v>10243</v>
      </c>
      <c r="AE419" s="199" t="s">
        <v>10243</v>
      </c>
      <c r="AF419" s="199" t="s">
        <v>10243</v>
      </c>
      <c r="AG419" s="203" t="s">
        <v>10263</v>
      </c>
      <c r="AH419" s="203" t="s">
        <v>10376</v>
      </c>
      <c r="AI419" s="199" t="s">
        <v>10246</v>
      </c>
      <c r="AJ419" s="199" t="s">
        <v>10246</v>
      </c>
      <c r="AK419" s="203" t="s">
        <v>11645</v>
      </c>
      <c r="AL419" s="203" t="s">
        <v>10253</v>
      </c>
      <c r="AM419" s="199" t="s">
        <v>10266</v>
      </c>
      <c r="AN419" s="203" t="s">
        <v>10376</v>
      </c>
      <c r="AO419" s="203" t="s">
        <v>11095</v>
      </c>
      <c r="AP419" s="199" t="s">
        <v>10246</v>
      </c>
      <c r="AQ419" s="199" t="s">
        <v>10246</v>
      </c>
      <c r="AR419" s="199" t="s">
        <v>10266</v>
      </c>
      <c r="AS419" s="203" t="s">
        <v>10257</v>
      </c>
      <c r="AT419" s="199" t="s">
        <v>10266</v>
      </c>
      <c r="AU419" s="203" t="s">
        <v>10328</v>
      </c>
      <c r="AV419" s="199" t="s">
        <v>10266</v>
      </c>
      <c r="AW419" s="199" t="s">
        <v>10246</v>
      </c>
      <c r="AX419" s="199" t="s">
        <v>10246</v>
      </c>
      <c r="AY419" s="203" t="s">
        <v>11042</v>
      </c>
      <c r="AZ419" s="203" t="s">
        <v>10811</v>
      </c>
      <c r="BA419" s="203" t="s">
        <v>10811</v>
      </c>
      <c r="BB419" s="203" t="s">
        <v>11338</v>
      </c>
      <c r="BC419" s="199" t="s">
        <v>10266</v>
      </c>
      <c r="BD419" s="199" t="s">
        <v>10246</v>
      </c>
      <c r="BE419" s="199" t="s">
        <v>10246</v>
      </c>
      <c r="BF419" s="203" t="s">
        <v>10263</v>
      </c>
      <c r="BG419" s="203" t="s">
        <v>11056</v>
      </c>
      <c r="BH419" s="203" t="s">
        <v>10812</v>
      </c>
      <c r="BI419" s="203" t="s">
        <v>12088</v>
      </c>
      <c r="BJ419" s="203" t="s">
        <v>10326</v>
      </c>
      <c r="BK419" s="199" t="s">
        <v>10246</v>
      </c>
    </row>
    <row r="420" s="192" customFormat="1" customHeight="1" spans="1:63">
      <c r="A420" s="199" t="s">
        <v>6000</v>
      </c>
      <c r="B420" s="199" t="s">
        <v>6001</v>
      </c>
      <c r="C420" s="199" t="s">
        <v>2345</v>
      </c>
      <c r="D420" s="199">
        <v>22</v>
      </c>
      <c r="E420" s="199">
        <v>9</v>
      </c>
      <c r="F420" s="199" t="s">
        <v>12094</v>
      </c>
      <c r="G420" s="199">
        <v>22</v>
      </c>
      <c r="H420" s="199" t="s">
        <v>12095</v>
      </c>
      <c r="I420" s="199">
        <v>0</v>
      </c>
      <c r="J420" s="199" t="s">
        <v>10243</v>
      </c>
      <c r="K420" s="199">
        <v>0</v>
      </c>
      <c r="L420" s="199">
        <v>0</v>
      </c>
      <c r="M420" s="199" t="s">
        <v>10243</v>
      </c>
      <c r="N420" s="199">
        <v>0</v>
      </c>
      <c r="O420" s="199">
        <v>0</v>
      </c>
      <c r="P420" s="199">
        <v>0</v>
      </c>
      <c r="Q420" s="199"/>
      <c r="R420" s="199"/>
      <c r="S420" s="199"/>
      <c r="T420" s="199"/>
      <c r="U420" s="199"/>
      <c r="V420" s="199"/>
      <c r="W420" s="199"/>
      <c r="X420" s="199"/>
      <c r="Y420" s="199"/>
      <c r="Z420" s="199"/>
      <c r="AA420" s="199"/>
      <c r="AB420" s="199"/>
      <c r="AC420" s="199"/>
      <c r="AD420" s="199" t="s">
        <v>10243</v>
      </c>
      <c r="AE420" s="199" t="s">
        <v>10243</v>
      </c>
      <c r="AF420" s="199" t="s">
        <v>10243</v>
      </c>
      <c r="AG420" s="203" t="s">
        <v>11134</v>
      </c>
      <c r="AH420" s="203" t="s">
        <v>11074</v>
      </c>
      <c r="AI420" s="199" t="s">
        <v>10246</v>
      </c>
      <c r="AJ420" s="199" t="s">
        <v>10246</v>
      </c>
      <c r="AK420" s="203" t="s">
        <v>11013</v>
      </c>
      <c r="AL420" s="203" t="s">
        <v>11645</v>
      </c>
      <c r="AM420" s="203" t="s">
        <v>11133</v>
      </c>
      <c r="AN420" s="203" t="s">
        <v>10813</v>
      </c>
      <c r="AO420" s="203" t="s">
        <v>10261</v>
      </c>
      <c r="AP420" s="199" t="s">
        <v>10246</v>
      </c>
      <c r="AQ420" s="199" t="s">
        <v>10246</v>
      </c>
      <c r="AR420" s="203" t="s">
        <v>11637</v>
      </c>
      <c r="AS420" s="203" t="s">
        <v>10261</v>
      </c>
      <c r="AT420" s="203" t="s">
        <v>10813</v>
      </c>
      <c r="AU420" s="203" t="s">
        <v>11637</v>
      </c>
      <c r="AV420" s="203" t="s">
        <v>10813</v>
      </c>
      <c r="AW420" s="199" t="s">
        <v>10246</v>
      </c>
      <c r="AX420" s="199" t="s">
        <v>10246</v>
      </c>
      <c r="AY420" s="203" t="s">
        <v>12082</v>
      </c>
      <c r="AZ420" s="203" t="s">
        <v>12082</v>
      </c>
      <c r="BA420" s="203" t="s">
        <v>12083</v>
      </c>
      <c r="BB420" s="203" t="s">
        <v>12083</v>
      </c>
      <c r="BC420" s="203" t="s">
        <v>11013</v>
      </c>
      <c r="BD420" s="199" t="s">
        <v>10246</v>
      </c>
      <c r="BE420" s="199" t="s">
        <v>10246</v>
      </c>
      <c r="BF420" s="203" t="s">
        <v>11133</v>
      </c>
      <c r="BG420" s="203" t="s">
        <v>10263</v>
      </c>
      <c r="BH420" s="203" t="s">
        <v>11658</v>
      </c>
      <c r="BI420" s="203" t="s">
        <v>10260</v>
      </c>
      <c r="BJ420" s="203" t="s">
        <v>11095</v>
      </c>
      <c r="BK420" s="199" t="s">
        <v>10246</v>
      </c>
    </row>
    <row r="421" s="192" customFormat="1" customHeight="1" spans="1:63">
      <c r="A421" s="199" t="s">
        <v>6171</v>
      </c>
      <c r="B421" s="199" t="s">
        <v>6131</v>
      </c>
      <c r="C421" s="199" t="s">
        <v>2345</v>
      </c>
      <c r="D421" s="199">
        <v>21</v>
      </c>
      <c r="E421" s="199">
        <v>9</v>
      </c>
      <c r="F421" s="199" t="s">
        <v>12096</v>
      </c>
      <c r="G421" s="199">
        <v>19</v>
      </c>
      <c r="H421" s="199" t="s">
        <v>12097</v>
      </c>
      <c r="I421" s="199">
        <v>0</v>
      </c>
      <c r="J421" s="199" t="s">
        <v>10243</v>
      </c>
      <c r="K421" s="199">
        <v>0</v>
      </c>
      <c r="L421" s="199">
        <v>0</v>
      </c>
      <c r="M421" s="199" t="s">
        <v>10243</v>
      </c>
      <c r="N421" s="199">
        <v>1</v>
      </c>
      <c r="O421" s="199">
        <v>2</v>
      </c>
      <c r="P421" s="199">
        <v>1</v>
      </c>
      <c r="Q421" s="199"/>
      <c r="R421" s="199"/>
      <c r="S421" s="199"/>
      <c r="T421" s="199"/>
      <c r="U421" s="199"/>
      <c r="V421" s="199"/>
      <c r="W421" s="199"/>
      <c r="X421" s="199"/>
      <c r="Y421" s="199"/>
      <c r="Z421" s="199"/>
      <c r="AA421" s="199"/>
      <c r="AB421" s="199"/>
      <c r="AC421" s="199"/>
      <c r="AD421" s="199" t="s">
        <v>10243</v>
      </c>
      <c r="AE421" s="199" t="s">
        <v>10243</v>
      </c>
      <c r="AF421" s="199" t="s">
        <v>10243</v>
      </c>
      <c r="AG421" s="203" t="s">
        <v>10252</v>
      </c>
      <c r="AH421" s="204" t="s">
        <v>10258</v>
      </c>
      <c r="AI421" s="199" t="s">
        <v>10246</v>
      </c>
      <c r="AJ421" s="199" t="s">
        <v>10246</v>
      </c>
      <c r="AK421" s="203" t="s">
        <v>10328</v>
      </c>
      <c r="AL421" s="203" t="s">
        <v>10260</v>
      </c>
      <c r="AM421" s="203" t="s">
        <v>11074</v>
      </c>
      <c r="AN421" s="203" t="s">
        <v>11338</v>
      </c>
      <c r="AO421" s="203" t="s">
        <v>10813</v>
      </c>
      <c r="AP421" s="199" t="s">
        <v>10246</v>
      </c>
      <c r="AQ421" s="199" t="s">
        <v>10246</v>
      </c>
      <c r="AR421" s="199" t="s">
        <v>10266</v>
      </c>
      <c r="AS421" s="203" t="s">
        <v>10261</v>
      </c>
      <c r="AT421" s="203" t="s">
        <v>10328</v>
      </c>
      <c r="AU421" s="203" t="s">
        <v>11056</v>
      </c>
      <c r="AV421" s="203" t="s">
        <v>10257</v>
      </c>
      <c r="AW421" s="199" t="s">
        <v>10246</v>
      </c>
      <c r="AX421" s="199" t="s">
        <v>10246</v>
      </c>
      <c r="AY421" s="203" t="s">
        <v>12009</v>
      </c>
      <c r="AZ421" s="204" t="s">
        <v>10255</v>
      </c>
      <c r="BA421" s="204" t="s">
        <v>10256</v>
      </c>
      <c r="BB421" s="203" t="s">
        <v>11056</v>
      </c>
      <c r="BC421" s="203" t="s">
        <v>11056</v>
      </c>
      <c r="BD421" s="199" t="s">
        <v>10246</v>
      </c>
      <c r="BE421" s="199" t="s">
        <v>10246</v>
      </c>
      <c r="BF421" s="203" t="s">
        <v>10402</v>
      </c>
      <c r="BG421" s="203" t="s">
        <v>10326</v>
      </c>
      <c r="BH421" s="203" t="s">
        <v>11639</v>
      </c>
      <c r="BI421" s="205" t="s">
        <v>33</v>
      </c>
      <c r="BJ421" s="203" t="s">
        <v>10402</v>
      </c>
      <c r="BK421" s="199" t="s">
        <v>10246</v>
      </c>
    </row>
    <row r="422" s="192" customFormat="1" customHeight="1" spans="1:63">
      <c r="A422" s="199" t="s">
        <v>6152</v>
      </c>
      <c r="B422" s="199" t="s">
        <v>6131</v>
      </c>
      <c r="C422" s="199" t="s">
        <v>2345</v>
      </c>
      <c r="D422" s="199">
        <v>20</v>
      </c>
      <c r="E422" s="199">
        <v>9</v>
      </c>
      <c r="F422" s="199" t="s">
        <v>12098</v>
      </c>
      <c r="G422" s="199">
        <v>5</v>
      </c>
      <c r="H422" s="199" t="s">
        <v>12099</v>
      </c>
      <c r="I422" s="199">
        <v>0</v>
      </c>
      <c r="J422" s="199" t="s">
        <v>10243</v>
      </c>
      <c r="K422" s="199">
        <v>0</v>
      </c>
      <c r="L422" s="199">
        <v>0</v>
      </c>
      <c r="M422" s="199" t="s">
        <v>10243</v>
      </c>
      <c r="N422" s="199">
        <v>1</v>
      </c>
      <c r="O422" s="199">
        <v>0</v>
      </c>
      <c r="P422" s="199">
        <v>2</v>
      </c>
      <c r="Q422" s="199"/>
      <c r="R422" s="199"/>
      <c r="S422" s="199"/>
      <c r="T422" s="199"/>
      <c r="U422" s="199"/>
      <c r="V422" s="199"/>
      <c r="W422" s="199"/>
      <c r="X422" s="199"/>
      <c r="Y422" s="199"/>
      <c r="Z422" s="199"/>
      <c r="AA422" s="199"/>
      <c r="AB422" s="199"/>
      <c r="AC422" s="199"/>
      <c r="AD422" s="199" t="s">
        <v>10243</v>
      </c>
      <c r="AE422" s="199" t="s">
        <v>10243</v>
      </c>
      <c r="AF422" s="199" t="s">
        <v>10243</v>
      </c>
      <c r="AG422" s="199" t="s">
        <v>10266</v>
      </c>
      <c r="AH422" s="203" t="s">
        <v>10253</v>
      </c>
      <c r="AI422" s="199" t="s">
        <v>10246</v>
      </c>
      <c r="AJ422" s="199" t="s">
        <v>10246</v>
      </c>
      <c r="AK422" s="203" t="s">
        <v>10252</v>
      </c>
      <c r="AL422" s="199" t="s">
        <v>10266</v>
      </c>
      <c r="AM422" s="199" t="s">
        <v>10266</v>
      </c>
      <c r="AN422" s="203" t="s">
        <v>10282</v>
      </c>
      <c r="AO422" s="199" t="s">
        <v>10266</v>
      </c>
      <c r="AP422" s="199" t="s">
        <v>10246</v>
      </c>
      <c r="AQ422" s="199" t="s">
        <v>10246</v>
      </c>
      <c r="AR422" s="199" t="s">
        <v>10266</v>
      </c>
      <c r="AS422" s="199" t="s">
        <v>10266</v>
      </c>
      <c r="AT422" s="204" t="s">
        <v>10255</v>
      </c>
      <c r="AU422" s="199" t="s">
        <v>10266</v>
      </c>
      <c r="AV422" s="199" t="s">
        <v>10266</v>
      </c>
      <c r="AW422" s="199" t="s">
        <v>10246</v>
      </c>
      <c r="AX422" s="199" t="s">
        <v>10246</v>
      </c>
      <c r="AY422" s="199" t="s">
        <v>10266</v>
      </c>
      <c r="AZ422" s="199" t="s">
        <v>10266</v>
      </c>
      <c r="BA422" s="199" t="s">
        <v>10266</v>
      </c>
      <c r="BB422" s="205" t="s">
        <v>33</v>
      </c>
      <c r="BC422" s="205" t="s">
        <v>33</v>
      </c>
      <c r="BD422" s="199" t="s">
        <v>10246</v>
      </c>
      <c r="BE422" s="199" t="s">
        <v>10246</v>
      </c>
      <c r="BF422" s="199" t="s">
        <v>10266</v>
      </c>
      <c r="BG422" s="199" t="s">
        <v>10266</v>
      </c>
      <c r="BH422" s="199" t="s">
        <v>10266</v>
      </c>
      <c r="BI422" s="203" t="s">
        <v>11658</v>
      </c>
      <c r="BJ422" s="203" t="s">
        <v>10812</v>
      </c>
      <c r="BK422" s="199" t="s">
        <v>10246</v>
      </c>
    </row>
    <row r="423" s="192" customFormat="1" customHeight="1" spans="1:63">
      <c r="A423" s="199" t="s">
        <v>6130</v>
      </c>
      <c r="B423" s="199" t="s">
        <v>6131</v>
      </c>
      <c r="C423" s="199" t="s">
        <v>6132</v>
      </c>
      <c r="D423" s="199">
        <v>22</v>
      </c>
      <c r="E423" s="199">
        <v>9</v>
      </c>
      <c r="F423" s="199" t="s">
        <v>12100</v>
      </c>
      <c r="G423" s="199">
        <v>13</v>
      </c>
      <c r="H423" s="199" t="s">
        <v>12101</v>
      </c>
      <c r="I423" s="199">
        <v>0</v>
      </c>
      <c r="J423" s="199" t="s">
        <v>10243</v>
      </c>
      <c r="K423" s="199">
        <v>0</v>
      </c>
      <c r="L423" s="199">
        <v>0</v>
      </c>
      <c r="M423" s="199" t="s">
        <v>10243</v>
      </c>
      <c r="N423" s="199">
        <v>6</v>
      </c>
      <c r="O423" s="199">
        <v>2</v>
      </c>
      <c r="P423" s="199">
        <v>1</v>
      </c>
      <c r="Q423" s="199"/>
      <c r="R423" s="199"/>
      <c r="S423" s="199"/>
      <c r="T423" s="199"/>
      <c r="U423" s="199"/>
      <c r="V423" s="199"/>
      <c r="W423" s="199"/>
      <c r="X423" s="199"/>
      <c r="Y423" s="199"/>
      <c r="Z423" s="199"/>
      <c r="AA423" s="199"/>
      <c r="AB423" s="199"/>
      <c r="AC423" s="199"/>
      <c r="AD423" s="199" t="s">
        <v>10243</v>
      </c>
      <c r="AE423" s="199" t="s">
        <v>10243</v>
      </c>
      <c r="AF423" s="199" t="s">
        <v>10243</v>
      </c>
      <c r="AG423" s="203" t="s">
        <v>12102</v>
      </c>
      <c r="AH423" s="203" t="s">
        <v>12103</v>
      </c>
      <c r="AI423" s="199" t="s">
        <v>10246</v>
      </c>
      <c r="AJ423" s="199" t="s">
        <v>10246</v>
      </c>
      <c r="AK423" s="203" t="s">
        <v>11034</v>
      </c>
      <c r="AL423" s="203" t="s">
        <v>10339</v>
      </c>
      <c r="AM423" s="203" t="s">
        <v>11637</v>
      </c>
      <c r="AN423" s="203" t="s">
        <v>12104</v>
      </c>
      <c r="AO423" s="204" t="s">
        <v>10255</v>
      </c>
      <c r="AP423" s="199" t="s">
        <v>10246</v>
      </c>
      <c r="AQ423" s="199" t="s">
        <v>10246</v>
      </c>
      <c r="AR423" s="203" t="s">
        <v>11136</v>
      </c>
      <c r="AS423" s="204" t="s">
        <v>10264</v>
      </c>
      <c r="AT423" s="199" t="s">
        <v>10266</v>
      </c>
      <c r="AU423" s="203" t="s">
        <v>12105</v>
      </c>
      <c r="AV423" s="203" t="s">
        <v>11054</v>
      </c>
      <c r="AW423" s="199" t="s">
        <v>10246</v>
      </c>
      <c r="AX423" s="199" t="s">
        <v>10246</v>
      </c>
      <c r="AY423" s="205" t="s">
        <v>33</v>
      </c>
      <c r="AZ423" s="204" t="s">
        <v>10255</v>
      </c>
      <c r="BA423" s="204" t="s">
        <v>10255</v>
      </c>
      <c r="BB423" s="204" t="s">
        <v>10255</v>
      </c>
      <c r="BC423" s="204" t="s">
        <v>10255</v>
      </c>
      <c r="BD423" s="199" t="s">
        <v>10246</v>
      </c>
      <c r="BE423" s="199" t="s">
        <v>10246</v>
      </c>
      <c r="BF423" s="203" t="s">
        <v>11630</v>
      </c>
      <c r="BG423" s="203" t="s">
        <v>11997</v>
      </c>
      <c r="BH423" s="203" t="s">
        <v>12083</v>
      </c>
      <c r="BI423" s="204" t="s">
        <v>10255</v>
      </c>
      <c r="BJ423" s="204" t="s">
        <v>12106</v>
      </c>
      <c r="BK423" s="199" t="s">
        <v>10433</v>
      </c>
    </row>
    <row r="424" s="192" customFormat="1" customHeight="1" spans="1:63">
      <c r="A424" s="199" t="s">
        <v>6306</v>
      </c>
      <c r="B424" s="199" t="s">
        <v>6188</v>
      </c>
      <c r="C424" s="199" t="s">
        <v>6307</v>
      </c>
      <c r="D424" s="199">
        <v>21</v>
      </c>
      <c r="E424" s="199">
        <v>9</v>
      </c>
      <c r="F424" s="199" t="s">
        <v>12107</v>
      </c>
      <c r="G424" s="199">
        <v>21</v>
      </c>
      <c r="H424" s="199" t="s">
        <v>12108</v>
      </c>
      <c r="I424" s="199">
        <v>0</v>
      </c>
      <c r="J424" s="199" t="s">
        <v>10243</v>
      </c>
      <c r="K424" s="199">
        <v>0</v>
      </c>
      <c r="L424" s="199">
        <v>0</v>
      </c>
      <c r="M424" s="199" t="s">
        <v>10243</v>
      </c>
      <c r="N424" s="199">
        <v>0</v>
      </c>
      <c r="O424" s="199">
        <v>0</v>
      </c>
      <c r="P424" s="199">
        <v>1</v>
      </c>
      <c r="Q424" s="199"/>
      <c r="R424" s="199"/>
      <c r="S424" s="199"/>
      <c r="T424" s="199"/>
      <c r="U424" s="199"/>
      <c r="V424" s="199"/>
      <c r="W424" s="199"/>
      <c r="X424" s="199"/>
      <c r="Y424" s="199"/>
      <c r="Z424" s="199"/>
      <c r="AA424" s="199"/>
      <c r="AB424" s="199"/>
      <c r="AC424" s="199"/>
      <c r="AD424" s="199" t="s">
        <v>10243</v>
      </c>
      <c r="AE424" s="199" t="s">
        <v>10243</v>
      </c>
      <c r="AF424" s="199" t="s">
        <v>10243</v>
      </c>
      <c r="AG424" s="205" t="s">
        <v>33</v>
      </c>
      <c r="AH424" s="203" t="s">
        <v>10376</v>
      </c>
      <c r="AI424" s="199" t="s">
        <v>10246</v>
      </c>
      <c r="AJ424" s="199" t="s">
        <v>10246</v>
      </c>
      <c r="AK424" s="203" t="s">
        <v>10251</v>
      </c>
      <c r="AL424" s="203" t="s">
        <v>12109</v>
      </c>
      <c r="AM424" s="203" t="s">
        <v>11042</v>
      </c>
      <c r="AN424" s="203" t="s">
        <v>10325</v>
      </c>
      <c r="AO424" s="203" t="s">
        <v>11157</v>
      </c>
      <c r="AP424" s="199" t="s">
        <v>10246</v>
      </c>
      <c r="AQ424" s="199" t="s">
        <v>10246</v>
      </c>
      <c r="AR424" s="203" t="s">
        <v>11637</v>
      </c>
      <c r="AS424" s="203" t="s">
        <v>12104</v>
      </c>
      <c r="AT424" s="203" t="s">
        <v>11645</v>
      </c>
      <c r="AU424" s="203" t="s">
        <v>10812</v>
      </c>
      <c r="AV424" s="203" t="s">
        <v>10374</v>
      </c>
      <c r="AW424" s="199" t="s">
        <v>10246</v>
      </c>
      <c r="AX424" s="199" t="s">
        <v>10246</v>
      </c>
      <c r="AY424" s="203" t="s">
        <v>11042</v>
      </c>
      <c r="AZ424" s="203" t="s">
        <v>10336</v>
      </c>
      <c r="BA424" s="203" t="s">
        <v>10325</v>
      </c>
      <c r="BB424" s="203" t="s">
        <v>10354</v>
      </c>
      <c r="BC424" s="203" t="s">
        <v>10325</v>
      </c>
      <c r="BD424" s="199" t="s">
        <v>10246</v>
      </c>
      <c r="BE424" s="199" t="s">
        <v>10246</v>
      </c>
      <c r="BF424" s="203" t="s">
        <v>10282</v>
      </c>
      <c r="BG424" s="203" t="s">
        <v>10336</v>
      </c>
      <c r="BH424" s="203" t="s">
        <v>11639</v>
      </c>
      <c r="BI424" s="203" t="s">
        <v>10252</v>
      </c>
      <c r="BJ424" s="203" t="s">
        <v>10811</v>
      </c>
      <c r="BK424" s="199" t="s">
        <v>10246</v>
      </c>
    </row>
    <row r="425" s="192" customFormat="1" customHeight="1" spans="1:63">
      <c r="A425" s="199" t="s">
        <v>6283</v>
      </c>
      <c r="B425" s="199" t="s">
        <v>6188</v>
      </c>
      <c r="C425" s="199" t="s">
        <v>6189</v>
      </c>
      <c r="D425" s="199">
        <v>22</v>
      </c>
      <c r="E425" s="199">
        <v>9</v>
      </c>
      <c r="F425" s="199" t="s">
        <v>12110</v>
      </c>
      <c r="G425" s="199">
        <v>17</v>
      </c>
      <c r="H425" s="199" t="s">
        <v>12111</v>
      </c>
      <c r="I425" s="199">
        <v>0</v>
      </c>
      <c r="J425" s="199" t="s">
        <v>10243</v>
      </c>
      <c r="K425" s="199">
        <v>0</v>
      </c>
      <c r="L425" s="199">
        <v>0</v>
      </c>
      <c r="M425" s="199" t="s">
        <v>10243</v>
      </c>
      <c r="N425" s="199">
        <v>5</v>
      </c>
      <c r="O425" s="199">
        <v>0</v>
      </c>
      <c r="P425" s="199">
        <v>0</v>
      </c>
      <c r="Q425" s="199"/>
      <c r="R425" s="199"/>
      <c r="S425" s="199"/>
      <c r="T425" s="199"/>
      <c r="U425" s="199"/>
      <c r="V425" s="199"/>
      <c r="W425" s="199"/>
      <c r="X425" s="199"/>
      <c r="Y425" s="199"/>
      <c r="Z425" s="199"/>
      <c r="AA425" s="199"/>
      <c r="AB425" s="199"/>
      <c r="AC425" s="199"/>
      <c r="AD425" s="199" t="s">
        <v>10243</v>
      </c>
      <c r="AE425" s="199" t="s">
        <v>10243</v>
      </c>
      <c r="AF425" s="199" t="s">
        <v>10243</v>
      </c>
      <c r="AG425" s="204" t="s">
        <v>10255</v>
      </c>
      <c r="AH425" s="203" t="s">
        <v>12083</v>
      </c>
      <c r="AI425" s="199" t="s">
        <v>10246</v>
      </c>
      <c r="AJ425" s="199" t="s">
        <v>10246</v>
      </c>
      <c r="AK425" s="203" t="s">
        <v>10336</v>
      </c>
      <c r="AL425" s="203" t="s">
        <v>10339</v>
      </c>
      <c r="AM425" s="203" t="s">
        <v>10262</v>
      </c>
      <c r="AN425" s="203" t="s">
        <v>10402</v>
      </c>
      <c r="AO425" s="203" t="s">
        <v>10325</v>
      </c>
      <c r="AP425" s="199" t="s">
        <v>10246</v>
      </c>
      <c r="AQ425" s="199" t="s">
        <v>10246</v>
      </c>
      <c r="AR425" s="203" t="s">
        <v>11157</v>
      </c>
      <c r="AS425" s="203" t="s">
        <v>10257</v>
      </c>
      <c r="AT425" s="203" t="s">
        <v>11389</v>
      </c>
      <c r="AU425" s="203" t="s">
        <v>10263</v>
      </c>
      <c r="AV425" s="203" t="s">
        <v>11157</v>
      </c>
      <c r="AW425" s="199" t="s">
        <v>10246</v>
      </c>
      <c r="AX425" s="199" t="s">
        <v>10246</v>
      </c>
      <c r="AY425" s="204" t="s">
        <v>10255</v>
      </c>
      <c r="AZ425" s="203" t="s">
        <v>10326</v>
      </c>
      <c r="BA425" s="204" t="s">
        <v>10255</v>
      </c>
      <c r="BB425" s="204" t="s">
        <v>10255</v>
      </c>
      <c r="BC425" s="203" t="s">
        <v>10326</v>
      </c>
      <c r="BD425" s="199" t="s">
        <v>10246</v>
      </c>
      <c r="BE425" s="199" t="s">
        <v>10246</v>
      </c>
      <c r="BF425" s="203" t="s">
        <v>10262</v>
      </c>
      <c r="BG425" s="203" t="s">
        <v>11157</v>
      </c>
      <c r="BH425" s="203" t="s">
        <v>11095</v>
      </c>
      <c r="BI425" s="204" t="s">
        <v>10255</v>
      </c>
      <c r="BJ425" s="203" t="s">
        <v>10326</v>
      </c>
      <c r="BK425" s="199" t="s">
        <v>10246</v>
      </c>
    </row>
    <row r="426" s="192" customFormat="1" customHeight="1" spans="1:63">
      <c r="A426" s="199" t="s">
        <v>6274</v>
      </c>
      <c r="B426" s="199" t="s">
        <v>6188</v>
      </c>
      <c r="C426" s="199" t="s">
        <v>6189</v>
      </c>
      <c r="D426" s="199">
        <v>9</v>
      </c>
      <c r="E426" s="199">
        <v>3</v>
      </c>
      <c r="F426" s="199" t="s">
        <v>12112</v>
      </c>
      <c r="G426" s="199">
        <v>1</v>
      </c>
      <c r="H426" s="199" t="s">
        <v>12113</v>
      </c>
      <c r="I426" s="199">
        <v>0</v>
      </c>
      <c r="J426" s="199" t="s">
        <v>10243</v>
      </c>
      <c r="K426" s="199">
        <v>0</v>
      </c>
      <c r="L426" s="199">
        <v>0</v>
      </c>
      <c r="M426" s="199" t="s">
        <v>10243</v>
      </c>
      <c r="N426" s="199">
        <v>0</v>
      </c>
      <c r="O426" s="199">
        <v>0</v>
      </c>
      <c r="P426" s="199">
        <v>0</v>
      </c>
      <c r="Q426" s="199"/>
      <c r="R426" s="199"/>
      <c r="S426" s="199"/>
      <c r="T426" s="199">
        <v>8</v>
      </c>
      <c r="U426" s="199"/>
      <c r="V426" s="199"/>
      <c r="W426" s="199"/>
      <c r="X426" s="199"/>
      <c r="Y426" s="199"/>
      <c r="Z426" s="199"/>
      <c r="AA426" s="199"/>
      <c r="AB426" s="199"/>
      <c r="AC426" s="199"/>
      <c r="AD426" s="199" t="s">
        <v>10243</v>
      </c>
      <c r="AE426" s="199" t="s">
        <v>10243</v>
      </c>
      <c r="AF426" s="199" t="s">
        <v>10243</v>
      </c>
      <c r="AG426" s="199"/>
      <c r="AH426" s="199"/>
      <c r="AI426" s="199"/>
      <c r="AJ426" s="199"/>
      <c r="AK426" s="199"/>
      <c r="AL426" s="199"/>
      <c r="AM426" s="199"/>
      <c r="AN426" s="199"/>
      <c r="AO426" s="199"/>
      <c r="AP426" s="199"/>
      <c r="AQ426" s="199"/>
      <c r="AR426" s="199"/>
      <c r="AS426" s="199"/>
      <c r="AT426" s="199"/>
      <c r="AU426" s="199"/>
      <c r="AV426" s="199"/>
      <c r="AW426" s="199"/>
      <c r="AX426" s="199"/>
      <c r="AY426" s="203" t="s">
        <v>12114</v>
      </c>
      <c r="AZ426" s="199" t="s">
        <v>10266</v>
      </c>
      <c r="BA426" s="199" t="s">
        <v>10266</v>
      </c>
      <c r="BB426" s="199" t="s">
        <v>10266</v>
      </c>
      <c r="BC426" s="199" t="s">
        <v>10266</v>
      </c>
      <c r="BD426" s="199" t="s">
        <v>10246</v>
      </c>
      <c r="BE426" s="199" t="s">
        <v>10246</v>
      </c>
      <c r="BF426" s="199" t="s">
        <v>10266</v>
      </c>
      <c r="BG426" s="199" t="s">
        <v>10266</v>
      </c>
      <c r="BH426" s="199" t="s">
        <v>10266</v>
      </c>
      <c r="BI426" s="199" t="s">
        <v>10266</v>
      </c>
      <c r="BJ426" s="202" t="s">
        <v>12115</v>
      </c>
      <c r="BK426" s="199" t="s">
        <v>10246</v>
      </c>
    </row>
    <row r="427" s="192" customFormat="1" customHeight="1" spans="1:63">
      <c r="A427" s="199" t="s">
        <v>6253</v>
      </c>
      <c r="B427" s="199" t="s">
        <v>6188</v>
      </c>
      <c r="C427" s="199" t="s">
        <v>6189</v>
      </c>
      <c r="D427" s="199">
        <v>22</v>
      </c>
      <c r="E427" s="199">
        <v>9</v>
      </c>
      <c r="F427" s="199" t="s">
        <v>12116</v>
      </c>
      <c r="G427" s="199">
        <v>16</v>
      </c>
      <c r="H427" s="199" t="s">
        <v>12117</v>
      </c>
      <c r="I427" s="199">
        <v>0</v>
      </c>
      <c r="J427" s="199" t="s">
        <v>10243</v>
      </c>
      <c r="K427" s="199">
        <v>0</v>
      </c>
      <c r="L427" s="199">
        <v>0</v>
      </c>
      <c r="M427" s="199" t="s">
        <v>10243</v>
      </c>
      <c r="N427" s="199">
        <v>0</v>
      </c>
      <c r="O427" s="199">
        <v>0</v>
      </c>
      <c r="P427" s="199">
        <v>0</v>
      </c>
      <c r="Q427" s="199"/>
      <c r="R427" s="199"/>
      <c r="S427" s="199"/>
      <c r="T427" s="199"/>
      <c r="U427" s="199"/>
      <c r="V427" s="199"/>
      <c r="W427" s="199"/>
      <c r="X427" s="199"/>
      <c r="Y427" s="199"/>
      <c r="Z427" s="199"/>
      <c r="AA427" s="199"/>
      <c r="AB427" s="199"/>
      <c r="AC427" s="199"/>
      <c r="AD427" s="199" t="s">
        <v>10243</v>
      </c>
      <c r="AE427" s="199" t="s">
        <v>10243</v>
      </c>
      <c r="AF427" s="199" t="s">
        <v>10243</v>
      </c>
      <c r="AG427" s="203" t="s">
        <v>10402</v>
      </c>
      <c r="AH427" s="203" t="s">
        <v>10251</v>
      </c>
      <c r="AI427" s="199" t="s">
        <v>10246</v>
      </c>
      <c r="AJ427" s="199" t="s">
        <v>10246</v>
      </c>
      <c r="AK427" s="203" t="s">
        <v>11134</v>
      </c>
      <c r="AL427" s="199" t="s">
        <v>10266</v>
      </c>
      <c r="AM427" s="199" t="s">
        <v>10266</v>
      </c>
      <c r="AN427" s="199" t="s">
        <v>10266</v>
      </c>
      <c r="AO427" s="199" t="s">
        <v>10266</v>
      </c>
      <c r="AP427" s="199" t="s">
        <v>10246</v>
      </c>
      <c r="AQ427" s="199" t="s">
        <v>10246</v>
      </c>
      <c r="AR427" s="203" t="s">
        <v>10374</v>
      </c>
      <c r="AS427" s="203" t="s">
        <v>11042</v>
      </c>
      <c r="AT427" s="203" t="s">
        <v>10812</v>
      </c>
      <c r="AU427" s="203" t="s">
        <v>10812</v>
      </c>
      <c r="AV427" s="203" t="s">
        <v>11042</v>
      </c>
      <c r="AW427" s="199" t="s">
        <v>10246</v>
      </c>
      <c r="AX427" s="199" t="s">
        <v>10246</v>
      </c>
      <c r="AY427" s="203" t="s">
        <v>10325</v>
      </c>
      <c r="AZ427" s="203" t="s">
        <v>10376</v>
      </c>
      <c r="BA427" s="203" t="s">
        <v>10325</v>
      </c>
      <c r="BB427" s="203" t="s">
        <v>10812</v>
      </c>
      <c r="BC427" s="203" t="s">
        <v>10325</v>
      </c>
      <c r="BD427" s="199" t="s">
        <v>10246</v>
      </c>
      <c r="BE427" s="199" t="s">
        <v>10246</v>
      </c>
      <c r="BF427" s="203" t="s">
        <v>11095</v>
      </c>
      <c r="BG427" s="203" t="s">
        <v>10402</v>
      </c>
      <c r="BH427" s="203" t="s">
        <v>11645</v>
      </c>
      <c r="BI427" s="199" t="s">
        <v>10266</v>
      </c>
      <c r="BJ427" s="199" t="s">
        <v>10266</v>
      </c>
      <c r="BK427" s="199" t="s">
        <v>10246</v>
      </c>
    </row>
    <row r="428" s="192" customFormat="1" customHeight="1" spans="1:63">
      <c r="A428" s="199" t="s">
        <v>6240</v>
      </c>
      <c r="B428" s="199" t="s">
        <v>6188</v>
      </c>
      <c r="C428" s="199" t="s">
        <v>6189</v>
      </c>
      <c r="D428" s="199">
        <v>19</v>
      </c>
      <c r="E428" s="199">
        <v>9</v>
      </c>
      <c r="F428" s="199" t="s">
        <v>10348</v>
      </c>
      <c r="G428" s="199">
        <v>16</v>
      </c>
      <c r="H428" s="199" t="s">
        <v>12118</v>
      </c>
      <c r="I428" s="199">
        <v>0</v>
      </c>
      <c r="J428" s="199" t="s">
        <v>10243</v>
      </c>
      <c r="K428" s="199">
        <v>0</v>
      </c>
      <c r="L428" s="199">
        <v>0</v>
      </c>
      <c r="M428" s="199" t="s">
        <v>10243</v>
      </c>
      <c r="N428" s="199">
        <v>0</v>
      </c>
      <c r="O428" s="199">
        <v>2</v>
      </c>
      <c r="P428" s="199">
        <v>2</v>
      </c>
      <c r="Q428" s="199"/>
      <c r="R428" s="199"/>
      <c r="S428" s="199"/>
      <c r="T428" s="199">
        <v>8</v>
      </c>
      <c r="U428" s="199"/>
      <c r="V428" s="199"/>
      <c r="W428" s="199"/>
      <c r="X428" s="199"/>
      <c r="Y428" s="199"/>
      <c r="Z428" s="199"/>
      <c r="AA428" s="199"/>
      <c r="AB428" s="199"/>
      <c r="AC428" s="199"/>
      <c r="AD428" s="199" t="s">
        <v>10243</v>
      </c>
      <c r="AE428" s="199" t="s">
        <v>10243</v>
      </c>
      <c r="AF428" s="199" t="s">
        <v>10243</v>
      </c>
      <c r="AG428" s="203" t="s">
        <v>10262</v>
      </c>
      <c r="AH428" s="203" t="s">
        <v>11389</v>
      </c>
      <c r="AI428" s="199" t="s">
        <v>10246</v>
      </c>
      <c r="AJ428" s="199" t="s">
        <v>10246</v>
      </c>
      <c r="AK428" s="204" t="s">
        <v>12119</v>
      </c>
      <c r="AL428" s="203" t="s">
        <v>12088</v>
      </c>
      <c r="AM428" s="199" t="s">
        <v>10266</v>
      </c>
      <c r="AN428" s="203" t="s">
        <v>10325</v>
      </c>
      <c r="AO428" s="203" t="s">
        <v>11624</v>
      </c>
      <c r="AP428" s="199" t="s">
        <v>10246</v>
      </c>
      <c r="AQ428" s="199" t="s">
        <v>10246</v>
      </c>
      <c r="AR428" s="203" t="s">
        <v>11074</v>
      </c>
      <c r="AS428" s="203" t="s">
        <v>10262</v>
      </c>
      <c r="AT428" s="199" t="s">
        <v>10266</v>
      </c>
      <c r="AU428" s="203" t="s">
        <v>10812</v>
      </c>
      <c r="AV428" s="203" t="s">
        <v>10260</v>
      </c>
      <c r="AW428" s="199" t="s">
        <v>10246</v>
      </c>
      <c r="AX428" s="199" t="s">
        <v>10246</v>
      </c>
      <c r="AY428" s="203" t="s">
        <v>10282</v>
      </c>
      <c r="AZ428" s="203" t="s">
        <v>10376</v>
      </c>
      <c r="BA428" s="203" t="s">
        <v>10282</v>
      </c>
      <c r="BB428" s="204" t="s">
        <v>11369</v>
      </c>
      <c r="BC428" s="203" t="s">
        <v>10325</v>
      </c>
      <c r="BD428" s="199" t="s">
        <v>10246</v>
      </c>
      <c r="BE428" s="199" t="s">
        <v>10246</v>
      </c>
      <c r="BF428" s="202" t="s">
        <v>10988</v>
      </c>
      <c r="BG428" s="203" t="s">
        <v>10812</v>
      </c>
      <c r="BH428" s="199" t="s">
        <v>10266</v>
      </c>
      <c r="BI428" s="205" t="s">
        <v>33</v>
      </c>
      <c r="BJ428" s="205" t="s">
        <v>33</v>
      </c>
      <c r="BK428" s="199" t="s">
        <v>10246</v>
      </c>
    </row>
    <row r="429" s="192" customFormat="1" customHeight="1" spans="1:63">
      <c r="A429" s="199" t="s">
        <v>6217</v>
      </c>
      <c r="B429" s="199" t="s">
        <v>6188</v>
      </c>
      <c r="C429" s="199" t="s">
        <v>6218</v>
      </c>
      <c r="D429" s="199">
        <v>24</v>
      </c>
      <c r="E429" s="199">
        <v>9</v>
      </c>
      <c r="F429" s="199" t="s">
        <v>12120</v>
      </c>
      <c r="G429" s="199">
        <v>21</v>
      </c>
      <c r="H429" s="199" t="s">
        <v>12121</v>
      </c>
      <c r="I429" s="199">
        <v>0</v>
      </c>
      <c r="J429" s="199" t="s">
        <v>10243</v>
      </c>
      <c r="K429" s="199">
        <v>0</v>
      </c>
      <c r="L429" s="199">
        <v>0</v>
      </c>
      <c r="M429" s="199" t="s">
        <v>10243</v>
      </c>
      <c r="N429" s="199">
        <v>1</v>
      </c>
      <c r="O429" s="199">
        <v>0</v>
      </c>
      <c r="P429" s="199">
        <v>0</v>
      </c>
      <c r="Q429" s="199"/>
      <c r="R429" s="199"/>
      <c r="S429" s="199"/>
      <c r="T429" s="199"/>
      <c r="U429" s="199"/>
      <c r="V429" s="199"/>
      <c r="W429" s="199"/>
      <c r="X429" s="199"/>
      <c r="Y429" s="199"/>
      <c r="Z429" s="199"/>
      <c r="AA429" s="199"/>
      <c r="AB429" s="199"/>
      <c r="AC429" s="199"/>
      <c r="AD429" s="199" t="s">
        <v>10243</v>
      </c>
      <c r="AE429" s="199" t="s">
        <v>10243</v>
      </c>
      <c r="AF429" s="199" t="s">
        <v>10243</v>
      </c>
      <c r="AG429" s="203" t="s">
        <v>11157</v>
      </c>
      <c r="AH429" s="203" t="s">
        <v>12122</v>
      </c>
      <c r="AI429" s="199" t="s">
        <v>10246</v>
      </c>
      <c r="AJ429" s="199" t="s">
        <v>10433</v>
      </c>
      <c r="AK429" s="203" t="s">
        <v>12123</v>
      </c>
      <c r="AL429" s="203" t="s">
        <v>10326</v>
      </c>
      <c r="AM429" s="203" t="s">
        <v>11281</v>
      </c>
      <c r="AN429" s="203" t="s">
        <v>11281</v>
      </c>
      <c r="AO429" s="204" t="s">
        <v>10255</v>
      </c>
      <c r="AP429" s="199" t="s">
        <v>10246</v>
      </c>
      <c r="AQ429" s="199" t="s">
        <v>10246</v>
      </c>
      <c r="AR429" s="203" t="s">
        <v>10352</v>
      </c>
      <c r="AS429" s="203" t="s">
        <v>10812</v>
      </c>
      <c r="AT429" s="203" t="s">
        <v>10339</v>
      </c>
      <c r="AU429" s="203" t="s">
        <v>11034</v>
      </c>
      <c r="AV429" s="203" t="s">
        <v>10334</v>
      </c>
      <c r="AW429" s="199" t="s">
        <v>10246</v>
      </c>
      <c r="AX429" s="199" t="s">
        <v>10433</v>
      </c>
      <c r="AY429" s="203" t="s">
        <v>12124</v>
      </c>
      <c r="AZ429" s="203" t="s">
        <v>10325</v>
      </c>
      <c r="BA429" s="203" t="s">
        <v>11208</v>
      </c>
      <c r="BB429" s="203" t="s">
        <v>10325</v>
      </c>
      <c r="BC429" s="203" t="s">
        <v>10337</v>
      </c>
      <c r="BD429" s="199" t="s">
        <v>10246</v>
      </c>
      <c r="BE429" s="199" t="s">
        <v>10246</v>
      </c>
      <c r="BF429" s="203" t="s">
        <v>10351</v>
      </c>
      <c r="BG429" s="203" t="s">
        <v>10253</v>
      </c>
      <c r="BH429" s="203" t="s">
        <v>10343</v>
      </c>
      <c r="BI429" s="203" t="s">
        <v>10325</v>
      </c>
      <c r="BJ429" s="203" t="s">
        <v>10353</v>
      </c>
      <c r="BK429" s="199" t="s">
        <v>10246</v>
      </c>
    </row>
    <row r="430" s="192" customFormat="1" customHeight="1" spans="1:63">
      <c r="A430" s="199" t="s">
        <v>6200</v>
      </c>
      <c r="B430" s="199" t="s">
        <v>6188</v>
      </c>
      <c r="C430" s="199" t="s">
        <v>6189</v>
      </c>
      <c r="D430" s="199">
        <v>22</v>
      </c>
      <c r="E430" s="199">
        <v>9</v>
      </c>
      <c r="F430" s="199" t="s">
        <v>12125</v>
      </c>
      <c r="G430" s="199">
        <v>20</v>
      </c>
      <c r="H430" s="199" t="s">
        <v>12126</v>
      </c>
      <c r="I430" s="199">
        <v>0</v>
      </c>
      <c r="J430" s="199" t="s">
        <v>10243</v>
      </c>
      <c r="K430" s="199">
        <v>0</v>
      </c>
      <c r="L430" s="199">
        <v>0</v>
      </c>
      <c r="M430" s="199" t="s">
        <v>10243</v>
      </c>
      <c r="N430" s="199">
        <v>2</v>
      </c>
      <c r="O430" s="199">
        <v>2</v>
      </c>
      <c r="P430" s="199">
        <v>0</v>
      </c>
      <c r="Q430" s="199"/>
      <c r="R430" s="199"/>
      <c r="S430" s="199"/>
      <c r="T430" s="199"/>
      <c r="U430" s="199"/>
      <c r="V430" s="199"/>
      <c r="W430" s="199"/>
      <c r="X430" s="199"/>
      <c r="Y430" s="199"/>
      <c r="Z430" s="199"/>
      <c r="AA430" s="199"/>
      <c r="AB430" s="199"/>
      <c r="AC430" s="199"/>
      <c r="AD430" s="199" t="s">
        <v>10243</v>
      </c>
      <c r="AE430" s="199" t="s">
        <v>10243</v>
      </c>
      <c r="AF430" s="199" t="s">
        <v>10243</v>
      </c>
      <c r="AG430" s="204" t="s">
        <v>10255</v>
      </c>
      <c r="AH430" s="203" t="s">
        <v>10337</v>
      </c>
      <c r="AI430" s="199" t="s">
        <v>10246</v>
      </c>
      <c r="AJ430" s="199" t="s">
        <v>10246</v>
      </c>
      <c r="AK430" s="203" t="s">
        <v>11389</v>
      </c>
      <c r="AL430" s="203" t="s">
        <v>10350</v>
      </c>
      <c r="AM430" s="203" t="s">
        <v>10251</v>
      </c>
      <c r="AN430" s="203" t="s">
        <v>10812</v>
      </c>
      <c r="AO430" s="203" t="s">
        <v>10374</v>
      </c>
      <c r="AP430" s="199" t="s">
        <v>10246</v>
      </c>
      <c r="AQ430" s="199" t="s">
        <v>10246</v>
      </c>
      <c r="AR430" s="203" t="s">
        <v>11645</v>
      </c>
      <c r="AS430" s="203" t="s">
        <v>11074</v>
      </c>
      <c r="AT430" s="203" t="s">
        <v>11338</v>
      </c>
      <c r="AU430" s="203" t="s">
        <v>11013</v>
      </c>
      <c r="AV430" s="203" t="s">
        <v>11042</v>
      </c>
      <c r="AW430" s="199" t="s">
        <v>10246</v>
      </c>
      <c r="AX430" s="199" t="s">
        <v>10246</v>
      </c>
      <c r="AY430" s="203" t="s">
        <v>10253</v>
      </c>
      <c r="AZ430" s="203" t="s">
        <v>10261</v>
      </c>
      <c r="BA430" s="203" t="s">
        <v>10402</v>
      </c>
      <c r="BB430" s="204" t="s">
        <v>12127</v>
      </c>
      <c r="BC430" s="204" t="s">
        <v>10255</v>
      </c>
      <c r="BD430" s="199" t="s">
        <v>10246</v>
      </c>
      <c r="BE430" s="199" t="s">
        <v>10246</v>
      </c>
      <c r="BF430" s="203" t="s">
        <v>11338</v>
      </c>
      <c r="BG430" s="203" t="s">
        <v>10251</v>
      </c>
      <c r="BH430" s="204" t="s">
        <v>12128</v>
      </c>
      <c r="BI430" s="203" t="s">
        <v>10326</v>
      </c>
      <c r="BJ430" s="203" t="s">
        <v>10326</v>
      </c>
      <c r="BK430" s="199" t="s">
        <v>10246</v>
      </c>
    </row>
    <row r="431" s="192" customFormat="1" customHeight="1" spans="1:63">
      <c r="A431" s="199" t="s">
        <v>6187</v>
      </c>
      <c r="B431" s="199" t="s">
        <v>6188</v>
      </c>
      <c r="C431" s="199" t="s">
        <v>6189</v>
      </c>
      <c r="D431" s="199">
        <v>23</v>
      </c>
      <c r="E431" s="199">
        <v>9</v>
      </c>
      <c r="F431" s="199" t="s">
        <v>12129</v>
      </c>
      <c r="G431" s="199">
        <v>0</v>
      </c>
      <c r="H431" s="199" t="s">
        <v>10243</v>
      </c>
      <c r="I431" s="199">
        <v>0</v>
      </c>
      <c r="J431" s="199" t="s">
        <v>10243</v>
      </c>
      <c r="K431" s="199">
        <v>0</v>
      </c>
      <c r="L431" s="199">
        <v>0</v>
      </c>
      <c r="M431" s="199" t="s">
        <v>10243</v>
      </c>
      <c r="N431" s="199">
        <v>0</v>
      </c>
      <c r="O431" s="199">
        <v>0</v>
      </c>
      <c r="P431" s="199">
        <v>0</v>
      </c>
      <c r="Q431" s="199"/>
      <c r="R431" s="199"/>
      <c r="S431" s="199"/>
      <c r="T431" s="199"/>
      <c r="U431" s="199"/>
      <c r="V431" s="199"/>
      <c r="W431" s="199"/>
      <c r="X431" s="199"/>
      <c r="Y431" s="199"/>
      <c r="Z431" s="199"/>
      <c r="AA431" s="199"/>
      <c r="AB431" s="199"/>
      <c r="AC431" s="199"/>
      <c r="AD431" s="199" t="s">
        <v>10243</v>
      </c>
      <c r="AE431" s="199" t="s">
        <v>10243</v>
      </c>
      <c r="AF431" s="199" t="s">
        <v>10243</v>
      </c>
      <c r="AG431" s="199" t="s">
        <v>10266</v>
      </c>
      <c r="AH431" s="199" t="s">
        <v>10266</v>
      </c>
      <c r="AI431" s="199" t="s">
        <v>10246</v>
      </c>
      <c r="AJ431" s="199" t="s">
        <v>10246</v>
      </c>
      <c r="AK431" s="199" t="s">
        <v>10266</v>
      </c>
      <c r="AL431" s="199" t="s">
        <v>10266</v>
      </c>
      <c r="AM431" s="199" t="s">
        <v>10266</v>
      </c>
      <c r="AN431" s="199" t="s">
        <v>10266</v>
      </c>
      <c r="AO431" s="199" t="s">
        <v>10266</v>
      </c>
      <c r="AP431" s="199" t="s">
        <v>10246</v>
      </c>
      <c r="AQ431" s="199" t="s">
        <v>10246</v>
      </c>
      <c r="AR431" s="199" t="s">
        <v>10266</v>
      </c>
      <c r="AS431" s="199" t="s">
        <v>10266</v>
      </c>
      <c r="AT431" s="199" t="s">
        <v>10266</v>
      </c>
      <c r="AU431" s="199" t="s">
        <v>10266</v>
      </c>
      <c r="AV431" s="199" t="s">
        <v>10266</v>
      </c>
      <c r="AW431" s="199" t="s">
        <v>10246</v>
      </c>
      <c r="AX431" s="199" t="s">
        <v>10433</v>
      </c>
      <c r="AY431" s="199" t="s">
        <v>10266</v>
      </c>
      <c r="AZ431" s="199" t="s">
        <v>10266</v>
      </c>
      <c r="BA431" s="199" t="s">
        <v>10266</v>
      </c>
      <c r="BB431" s="199" t="s">
        <v>10266</v>
      </c>
      <c r="BC431" s="199" t="s">
        <v>10266</v>
      </c>
      <c r="BD431" s="199" t="s">
        <v>10246</v>
      </c>
      <c r="BE431" s="199" t="s">
        <v>10246</v>
      </c>
      <c r="BF431" s="199" t="s">
        <v>10266</v>
      </c>
      <c r="BG431" s="199" t="s">
        <v>10266</v>
      </c>
      <c r="BH431" s="199" t="s">
        <v>10266</v>
      </c>
      <c r="BI431" s="199" t="s">
        <v>10266</v>
      </c>
      <c r="BJ431" s="199" t="s">
        <v>10266</v>
      </c>
      <c r="BK431" s="199" t="s">
        <v>10246</v>
      </c>
    </row>
    <row r="432" s="192" customFormat="1" customHeight="1" spans="1:63">
      <c r="A432" s="199" t="s">
        <v>6394</v>
      </c>
      <c r="B432" s="199" t="s">
        <v>6330</v>
      </c>
      <c r="C432" s="199" t="s">
        <v>2735</v>
      </c>
      <c r="D432" s="199">
        <v>22</v>
      </c>
      <c r="E432" s="199">
        <v>9</v>
      </c>
      <c r="F432" s="199" t="s">
        <v>12130</v>
      </c>
      <c r="G432" s="199">
        <v>21</v>
      </c>
      <c r="H432" s="199" t="s">
        <v>12131</v>
      </c>
      <c r="I432" s="199">
        <v>0</v>
      </c>
      <c r="J432" s="199" t="s">
        <v>10243</v>
      </c>
      <c r="K432" s="199">
        <v>0</v>
      </c>
      <c r="L432" s="199">
        <v>0</v>
      </c>
      <c r="M432" s="199" t="s">
        <v>10243</v>
      </c>
      <c r="N432" s="199">
        <v>0</v>
      </c>
      <c r="O432" s="199">
        <v>0</v>
      </c>
      <c r="P432" s="199">
        <v>0</v>
      </c>
      <c r="Q432" s="199"/>
      <c r="R432" s="199"/>
      <c r="S432" s="199"/>
      <c r="T432" s="199"/>
      <c r="U432" s="199"/>
      <c r="V432" s="199"/>
      <c r="W432" s="199"/>
      <c r="X432" s="199"/>
      <c r="Y432" s="199"/>
      <c r="Z432" s="199"/>
      <c r="AA432" s="199"/>
      <c r="AB432" s="199"/>
      <c r="AC432" s="199"/>
      <c r="AD432" s="199" t="s">
        <v>10243</v>
      </c>
      <c r="AE432" s="199" t="s">
        <v>10243</v>
      </c>
      <c r="AF432" s="199" t="s">
        <v>10243</v>
      </c>
      <c r="AG432" s="203" t="s">
        <v>10813</v>
      </c>
      <c r="AH432" s="203" t="s">
        <v>10326</v>
      </c>
      <c r="AI432" s="199" t="s">
        <v>10246</v>
      </c>
      <c r="AJ432" s="199" t="s">
        <v>10246</v>
      </c>
      <c r="AK432" s="203" t="s">
        <v>11281</v>
      </c>
      <c r="AL432" s="203" t="s">
        <v>11183</v>
      </c>
      <c r="AM432" s="203" t="s">
        <v>10251</v>
      </c>
      <c r="AN432" s="199" t="s">
        <v>10266</v>
      </c>
      <c r="AO432" s="203" t="s">
        <v>11645</v>
      </c>
      <c r="AP432" s="199" t="s">
        <v>10246</v>
      </c>
      <c r="AQ432" s="199" t="s">
        <v>10246</v>
      </c>
      <c r="AR432" s="203" t="s">
        <v>11133</v>
      </c>
      <c r="AS432" s="203" t="s">
        <v>10251</v>
      </c>
      <c r="AT432" s="203" t="s">
        <v>11632</v>
      </c>
      <c r="AU432" s="203" t="s">
        <v>11133</v>
      </c>
      <c r="AV432" s="203" t="s">
        <v>11013</v>
      </c>
      <c r="AW432" s="199" t="s">
        <v>10246</v>
      </c>
      <c r="AX432" s="199" t="s">
        <v>10246</v>
      </c>
      <c r="AY432" s="203" t="s">
        <v>11244</v>
      </c>
      <c r="AZ432" s="203" t="s">
        <v>11244</v>
      </c>
      <c r="BA432" s="203" t="s">
        <v>10352</v>
      </c>
      <c r="BB432" s="203" t="s">
        <v>12132</v>
      </c>
      <c r="BC432" s="203" t="s">
        <v>11632</v>
      </c>
      <c r="BD432" s="199" t="s">
        <v>10246</v>
      </c>
      <c r="BE432" s="199" t="s">
        <v>10246</v>
      </c>
      <c r="BF432" s="203" t="s">
        <v>10813</v>
      </c>
      <c r="BG432" s="203" t="s">
        <v>10334</v>
      </c>
      <c r="BH432" s="203" t="s">
        <v>10351</v>
      </c>
      <c r="BI432" s="203" t="s">
        <v>11658</v>
      </c>
      <c r="BJ432" s="203" t="s">
        <v>11658</v>
      </c>
      <c r="BK432" s="199" t="s">
        <v>10246</v>
      </c>
    </row>
    <row r="433" s="192" customFormat="1" customHeight="1" spans="1:63">
      <c r="A433" s="199" t="s">
        <v>6378</v>
      </c>
      <c r="B433" s="199" t="s">
        <v>6330</v>
      </c>
      <c r="C433" s="199" t="s">
        <v>4425</v>
      </c>
      <c r="D433" s="199">
        <v>22</v>
      </c>
      <c r="E433" s="199">
        <v>9</v>
      </c>
      <c r="F433" s="199" t="s">
        <v>12133</v>
      </c>
      <c r="G433" s="199">
        <v>15</v>
      </c>
      <c r="H433" s="199" t="s">
        <v>12134</v>
      </c>
      <c r="I433" s="199">
        <v>0</v>
      </c>
      <c r="J433" s="199" t="s">
        <v>10243</v>
      </c>
      <c r="K433" s="199">
        <v>0</v>
      </c>
      <c r="L433" s="199">
        <v>0</v>
      </c>
      <c r="M433" s="199" t="s">
        <v>10243</v>
      </c>
      <c r="N433" s="199">
        <v>0</v>
      </c>
      <c r="O433" s="199">
        <v>0</v>
      </c>
      <c r="P433" s="199">
        <v>0</v>
      </c>
      <c r="Q433" s="199"/>
      <c r="R433" s="199"/>
      <c r="S433" s="199"/>
      <c r="T433" s="199"/>
      <c r="U433" s="199"/>
      <c r="V433" s="199"/>
      <c r="W433" s="199"/>
      <c r="X433" s="199"/>
      <c r="Y433" s="199"/>
      <c r="Z433" s="199"/>
      <c r="AA433" s="199"/>
      <c r="AB433" s="199"/>
      <c r="AC433" s="199"/>
      <c r="AD433" s="199" t="s">
        <v>10243</v>
      </c>
      <c r="AE433" s="199" t="s">
        <v>10243</v>
      </c>
      <c r="AF433" s="199" t="s">
        <v>10243</v>
      </c>
      <c r="AG433" s="203" t="s">
        <v>10376</v>
      </c>
      <c r="AH433" s="203" t="s">
        <v>10328</v>
      </c>
      <c r="AI433" s="199" t="s">
        <v>10246</v>
      </c>
      <c r="AJ433" s="199" t="s">
        <v>10246</v>
      </c>
      <c r="AK433" s="199" t="s">
        <v>10266</v>
      </c>
      <c r="AL433" s="203" t="s">
        <v>10251</v>
      </c>
      <c r="AM433" s="203" t="s">
        <v>10328</v>
      </c>
      <c r="AN433" s="203" t="s">
        <v>10328</v>
      </c>
      <c r="AO433" s="203" t="s">
        <v>10376</v>
      </c>
      <c r="AP433" s="199" t="s">
        <v>10246</v>
      </c>
      <c r="AQ433" s="199" t="s">
        <v>10246</v>
      </c>
      <c r="AR433" s="199" t="s">
        <v>10266</v>
      </c>
      <c r="AS433" s="203" t="s">
        <v>10282</v>
      </c>
      <c r="AT433" s="199" t="s">
        <v>10266</v>
      </c>
      <c r="AU433" s="203" t="s">
        <v>10253</v>
      </c>
      <c r="AV433" s="199" t="s">
        <v>10266</v>
      </c>
      <c r="AW433" s="199" t="s">
        <v>10246</v>
      </c>
      <c r="AX433" s="199" t="s">
        <v>10246</v>
      </c>
      <c r="AY433" s="203" t="s">
        <v>10328</v>
      </c>
      <c r="AZ433" s="203" t="s">
        <v>10328</v>
      </c>
      <c r="BA433" s="203" t="s">
        <v>10282</v>
      </c>
      <c r="BB433" s="199" t="s">
        <v>10266</v>
      </c>
      <c r="BC433" s="199" t="s">
        <v>10266</v>
      </c>
      <c r="BD433" s="199" t="s">
        <v>10246</v>
      </c>
      <c r="BE433" s="199" t="s">
        <v>10246</v>
      </c>
      <c r="BF433" s="203" t="s">
        <v>11338</v>
      </c>
      <c r="BG433" s="203" t="s">
        <v>11042</v>
      </c>
      <c r="BH433" s="203" t="s">
        <v>11074</v>
      </c>
      <c r="BI433" s="199" t="s">
        <v>10266</v>
      </c>
      <c r="BJ433" s="203" t="s">
        <v>11042</v>
      </c>
      <c r="BK433" s="199" t="s">
        <v>10246</v>
      </c>
    </row>
    <row r="434" s="192" customFormat="1" customHeight="1" spans="1:63">
      <c r="A434" s="199" t="s">
        <v>6372</v>
      </c>
      <c r="B434" s="199" t="s">
        <v>6330</v>
      </c>
      <c r="C434" s="199" t="s">
        <v>4448</v>
      </c>
      <c r="D434" s="199">
        <v>5</v>
      </c>
      <c r="E434" s="199">
        <v>1</v>
      </c>
      <c r="F434" s="199" t="s">
        <v>12135</v>
      </c>
      <c r="G434" s="199">
        <v>1</v>
      </c>
      <c r="H434" s="199" t="s">
        <v>11110</v>
      </c>
      <c r="I434" s="199">
        <v>0</v>
      </c>
      <c r="J434" s="199" t="s">
        <v>10243</v>
      </c>
      <c r="K434" s="199">
        <v>0</v>
      </c>
      <c r="L434" s="199">
        <v>0</v>
      </c>
      <c r="M434" s="199" t="s">
        <v>10243</v>
      </c>
      <c r="N434" s="199">
        <v>0</v>
      </c>
      <c r="O434" s="199">
        <v>0</v>
      </c>
      <c r="P434" s="199">
        <v>0</v>
      </c>
      <c r="Q434" s="199"/>
      <c r="R434" s="199"/>
      <c r="S434" s="199"/>
      <c r="T434" s="199"/>
      <c r="U434" s="199"/>
      <c r="V434" s="199"/>
      <c r="W434" s="199"/>
      <c r="X434" s="199"/>
      <c r="Y434" s="199"/>
      <c r="Z434" s="199"/>
      <c r="AA434" s="199"/>
      <c r="AB434" s="199"/>
      <c r="AC434" s="199"/>
      <c r="AD434" s="199" t="s">
        <v>10243</v>
      </c>
      <c r="AE434" s="199" t="s">
        <v>10243</v>
      </c>
      <c r="AF434" s="199" t="s">
        <v>10243</v>
      </c>
      <c r="AG434" s="199"/>
      <c r="AH434" s="199"/>
      <c r="AI434" s="199"/>
      <c r="AJ434" s="199"/>
      <c r="AK434" s="199"/>
      <c r="AL434" s="199"/>
      <c r="AM434" s="199"/>
      <c r="AN434" s="199"/>
      <c r="AO434" s="199"/>
      <c r="AP434" s="199"/>
      <c r="AQ434" s="199"/>
      <c r="AR434" s="199"/>
      <c r="AS434" s="199"/>
      <c r="AT434" s="199"/>
      <c r="AU434" s="199"/>
      <c r="AV434" s="199"/>
      <c r="AW434" s="199"/>
      <c r="AX434" s="199"/>
      <c r="AY434" s="199"/>
      <c r="AZ434" s="199"/>
      <c r="BA434" s="199"/>
      <c r="BB434" s="199"/>
      <c r="BC434" s="199"/>
      <c r="BD434" s="199"/>
      <c r="BE434" s="199"/>
      <c r="BF434" s="203" t="s">
        <v>11111</v>
      </c>
      <c r="BG434" s="199" t="s">
        <v>10266</v>
      </c>
      <c r="BH434" s="199" t="s">
        <v>10266</v>
      </c>
      <c r="BI434" s="199" t="s">
        <v>10266</v>
      </c>
      <c r="BJ434" s="199" t="s">
        <v>10266</v>
      </c>
      <c r="BK434" s="199" t="s">
        <v>10246</v>
      </c>
    </row>
    <row r="435" s="192" customFormat="1" customHeight="1" spans="1:63">
      <c r="A435" s="199" t="s">
        <v>6362</v>
      </c>
      <c r="B435" s="199" t="s">
        <v>6330</v>
      </c>
      <c r="C435" s="199" t="s">
        <v>4425</v>
      </c>
      <c r="D435" s="199">
        <v>22</v>
      </c>
      <c r="E435" s="199">
        <v>9</v>
      </c>
      <c r="F435" s="199" t="s">
        <v>12136</v>
      </c>
      <c r="G435" s="199">
        <v>6</v>
      </c>
      <c r="H435" s="199" t="s">
        <v>12137</v>
      </c>
      <c r="I435" s="199">
        <v>0</v>
      </c>
      <c r="J435" s="199" t="s">
        <v>10243</v>
      </c>
      <c r="K435" s="199">
        <v>0</v>
      </c>
      <c r="L435" s="199">
        <v>0</v>
      </c>
      <c r="M435" s="199" t="s">
        <v>10243</v>
      </c>
      <c r="N435" s="199">
        <v>0</v>
      </c>
      <c r="O435" s="199">
        <v>0</v>
      </c>
      <c r="P435" s="199">
        <v>0</v>
      </c>
      <c r="Q435" s="199"/>
      <c r="R435" s="199"/>
      <c r="S435" s="199"/>
      <c r="T435" s="199"/>
      <c r="U435" s="199"/>
      <c r="V435" s="199"/>
      <c r="W435" s="199"/>
      <c r="X435" s="199"/>
      <c r="Y435" s="199"/>
      <c r="Z435" s="199"/>
      <c r="AA435" s="199"/>
      <c r="AB435" s="199"/>
      <c r="AC435" s="199"/>
      <c r="AD435" s="199" t="s">
        <v>10243</v>
      </c>
      <c r="AE435" s="199" t="s">
        <v>10243</v>
      </c>
      <c r="AF435" s="199" t="s">
        <v>10243</v>
      </c>
      <c r="AG435" s="199" t="s">
        <v>10266</v>
      </c>
      <c r="AH435" s="199" t="s">
        <v>10266</v>
      </c>
      <c r="AI435" s="199" t="s">
        <v>10246</v>
      </c>
      <c r="AJ435" s="199" t="s">
        <v>10246</v>
      </c>
      <c r="AK435" s="199" t="s">
        <v>10266</v>
      </c>
      <c r="AL435" s="199" t="s">
        <v>10266</v>
      </c>
      <c r="AM435" s="199" t="s">
        <v>10266</v>
      </c>
      <c r="AN435" s="199" t="s">
        <v>10266</v>
      </c>
      <c r="AO435" s="199" t="s">
        <v>10266</v>
      </c>
      <c r="AP435" s="199" t="s">
        <v>10246</v>
      </c>
      <c r="AQ435" s="199" t="s">
        <v>10246</v>
      </c>
      <c r="AR435" s="199" t="s">
        <v>10266</v>
      </c>
      <c r="AS435" s="199" t="s">
        <v>10266</v>
      </c>
      <c r="AT435" s="199" t="s">
        <v>10266</v>
      </c>
      <c r="AU435" s="203" t="s">
        <v>10328</v>
      </c>
      <c r="AV435" s="203" t="s">
        <v>10374</v>
      </c>
      <c r="AW435" s="199" t="s">
        <v>10246</v>
      </c>
      <c r="AX435" s="199" t="s">
        <v>10246</v>
      </c>
      <c r="AY435" s="199" t="s">
        <v>10266</v>
      </c>
      <c r="AZ435" s="203" t="s">
        <v>10376</v>
      </c>
      <c r="BA435" s="203" t="s">
        <v>10374</v>
      </c>
      <c r="BB435" s="199" t="s">
        <v>10266</v>
      </c>
      <c r="BC435" s="203" t="s">
        <v>10328</v>
      </c>
      <c r="BD435" s="199" t="s">
        <v>10246</v>
      </c>
      <c r="BE435" s="199" t="s">
        <v>10246</v>
      </c>
      <c r="BF435" s="199" t="s">
        <v>10266</v>
      </c>
      <c r="BG435" s="199" t="s">
        <v>10266</v>
      </c>
      <c r="BH435" s="199" t="s">
        <v>10266</v>
      </c>
      <c r="BI435" s="203" t="s">
        <v>10374</v>
      </c>
      <c r="BJ435" s="199" t="s">
        <v>10266</v>
      </c>
      <c r="BK435" s="199" t="s">
        <v>10246</v>
      </c>
    </row>
    <row r="436" s="192" customFormat="1" customHeight="1" spans="1:63">
      <c r="A436" s="199" t="s">
        <v>6340</v>
      </c>
      <c r="B436" s="199" t="s">
        <v>6330</v>
      </c>
      <c r="C436" s="199" t="s">
        <v>4448</v>
      </c>
      <c r="D436" s="199">
        <v>22</v>
      </c>
      <c r="E436" s="199">
        <v>9</v>
      </c>
      <c r="F436" s="199" t="s">
        <v>12138</v>
      </c>
      <c r="G436" s="199">
        <v>19</v>
      </c>
      <c r="H436" s="199" t="s">
        <v>12139</v>
      </c>
      <c r="I436" s="199">
        <v>0</v>
      </c>
      <c r="J436" s="199" t="s">
        <v>10243</v>
      </c>
      <c r="K436" s="199">
        <v>0</v>
      </c>
      <c r="L436" s="199">
        <v>0</v>
      </c>
      <c r="M436" s="199" t="s">
        <v>10243</v>
      </c>
      <c r="N436" s="199">
        <v>1</v>
      </c>
      <c r="O436" s="199">
        <v>0</v>
      </c>
      <c r="P436" s="199">
        <v>0</v>
      </c>
      <c r="Q436" s="199"/>
      <c r="R436" s="199"/>
      <c r="S436" s="199"/>
      <c r="T436" s="199"/>
      <c r="U436" s="199"/>
      <c r="V436" s="199"/>
      <c r="W436" s="199"/>
      <c r="X436" s="199"/>
      <c r="Y436" s="199"/>
      <c r="Z436" s="199"/>
      <c r="AA436" s="199"/>
      <c r="AB436" s="199"/>
      <c r="AC436" s="199"/>
      <c r="AD436" s="199" t="s">
        <v>10243</v>
      </c>
      <c r="AE436" s="199" t="s">
        <v>10243</v>
      </c>
      <c r="AF436" s="199" t="s">
        <v>10243</v>
      </c>
      <c r="AG436" s="199" t="s">
        <v>10266</v>
      </c>
      <c r="AH436" s="204" t="s">
        <v>10255</v>
      </c>
      <c r="AI436" s="199" t="s">
        <v>10246</v>
      </c>
      <c r="AJ436" s="199" t="s">
        <v>10246</v>
      </c>
      <c r="AK436" s="203" t="s">
        <v>10263</v>
      </c>
      <c r="AL436" s="203" t="s">
        <v>10813</v>
      </c>
      <c r="AM436" s="203" t="s">
        <v>10262</v>
      </c>
      <c r="AN436" s="203" t="s">
        <v>11042</v>
      </c>
      <c r="AO436" s="203" t="s">
        <v>10282</v>
      </c>
      <c r="AP436" s="199" t="s">
        <v>10246</v>
      </c>
      <c r="AQ436" s="199" t="s">
        <v>10246</v>
      </c>
      <c r="AR436" s="203" t="s">
        <v>11639</v>
      </c>
      <c r="AS436" s="203" t="s">
        <v>11095</v>
      </c>
      <c r="AT436" s="203" t="s">
        <v>10260</v>
      </c>
      <c r="AU436" s="203" t="s">
        <v>10337</v>
      </c>
      <c r="AV436" s="199" t="s">
        <v>10266</v>
      </c>
      <c r="AW436" s="199" t="s">
        <v>10246</v>
      </c>
      <c r="AX436" s="199" t="s">
        <v>10246</v>
      </c>
      <c r="AY436" s="203" t="s">
        <v>10253</v>
      </c>
      <c r="AZ436" s="203" t="s">
        <v>11056</v>
      </c>
      <c r="BA436" s="203" t="s">
        <v>11389</v>
      </c>
      <c r="BB436" s="203" t="s">
        <v>10260</v>
      </c>
      <c r="BC436" s="203" t="s">
        <v>11656</v>
      </c>
      <c r="BD436" s="199" t="s">
        <v>10246</v>
      </c>
      <c r="BE436" s="199" t="s">
        <v>10246</v>
      </c>
      <c r="BF436" s="203" t="s">
        <v>12082</v>
      </c>
      <c r="BG436" s="203" t="s">
        <v>11136</v>
      </c>
      <c r="BH436" s="203" t="s">
        <v>10812</v>
      </c>
      <c r="BI436" s="203" t="s">
        <v>11389</v>
      </c>
      <c r="BJ436" s="203" t="s">
        <v>11133</v>
      </c>
      <c r="BK436" s="199" t="s">
        <v>10246</v>
      </c>
    </row>
    <row r="437" s="192" customFormat="1" customHeight="1" spans="1:63">
      <c r="A437" s="199" t="s">
        <v>6332</v>
      </c>
      <c r="B437" s="199" t="s">
        <v>6330</v>
      </c>
      <c r="C437" s="199" t="s">
        <v>4425</v>
      </c>
      <c r="D437" s="199">
        <v>22</v>
      </c>
      <c r="E437" s="199">
        <v>9</v>
      </c>
      <c r="F437" s="199" t="s">
        <v>12140</v>
      </c>
      <c r="G437" s="199">
        <v>7</v>
      </c>
      <c r="H437" s="199" t="s">
        <v>12141</v>
      </c>
      <c r="I437" s="199">
        <v>0</v>
      </c>
      <c r="J437" s="199" t="s">
        <v>10243</v>
      </c>
      <c r="K437" s="199">
        <v>0</v>
      </c>
      <c r="L437" s="199">
        <v>0</v>
      </c>
      <c r="M437" s="199" t="s">
        <v>10243</v>
      </c>
      <c r="N437" s="199">
        <v>0</v>
      </c>
      <c r="O437" s="199">
        <v>0</v>
      </c>
      <c r="P437" s="199">
        <v>0</v>
      </c>
      <c r="Q437" s="199"/>
      <c r="R437" s="199"/>
      <c r="S437" s="199"/>
      <c r="T437" s="199"/>
      <c r="U437" s="199"/>
      <c r="V437" s="199"/>
      <c r="W437" s="199"/>
      <c r="X437" s="199"/>
      <c r="Y437" s="199"/>
      <c r="Z437" s="199"/>
      <c r="AA437" s="199"/>
      <c r="AB437" s="199"/>
      <c r="AC437" s="199"/>
      <c r="AD437" s="199" t="s">
        <v>10243</v>
      </c>
      <c r="AE437" s="199" t="s">
        <v>10243</v>
      </c>
      <c r="AF437" s="199" t="s">
        <v>10243</v>
      </c>
      <c r="AG437" s="203" t="s">
        <v>10282</v>
      </c>
      <c r="AH437" s="203" t="s">
        <v>10376</v>
      </c>
      <c r="AI437" s="199" t="s">
        <v>10246</v>
      </c>
      <c r="AJ437" s="199" t="s">
        <v>10246</v>
      </c>
      <c r="AK437" s="203" t="s">
        <v>10253</v>
      </c>
      <c r="AL437" s="199" t="s">
        <v>10266</v>
      </c>
      <c r="AM437" s="199" t="s">
        <v>10266</v>
      </c>
      <c r="AN437" s="199" t="s">
        <v>10266</v>
      </c>
      <c r="AO437" s="199" t="s">
        <v>10266</v>
      </c>
      <c r="AP437" s="199" t="s">
        <v>10246</v>
      </c>
      <c r="AQ437" s="199" t="s">
        <v>10246</v>
      </c>
      <c r="AR437" s="199" t="s">
        <v>10266</v>
      </c>
      <c r="AS437" s="199" t="s">
        <v>10266</v>
      </c>
      <c r="AT437" s="199" t="s">
        <v>10266</v>
      </c>
      <c r="AU437" s="199" t="s">
        <v>10266</v>
      </c>
      <c r="AV437" s="203" t="s">
        <v>10282</v>
      </c>
      <c r="AW437" s="199" t="s">
        <v>10246</v>
      </c>
      <c r="AX437" s="199" t="s">
        <v>10246</v>
      </c>
      <c r="AY437" s="203" t="s">
        <v>10328</v>
      </c>
      <c r="AZ437" s="203" t="s">
        <v>10374</v>
      </c>
      <c r="BA437" s="199" t="s">
        <v>10266</v>
      </c>
      <c r="BB437" s="199" t="s">
        <v>10266</v>
      </c>
      <c r="BC437" s="199" t="s">
        <v>10266</v>
      </c>
      <c r="BD437" s="199" t="s">
        <v>10246</v>
      </c>
      <c r="BE437" s="199" t="s">
        <v>10246</v>
      </c>
      <c r="BF437" s="199" t="s">
        <v>10266</v>
      </c>
      <c r="BG437" s="199" t="s">
        <v>10266</v>
      </c>
      <c r="BH437" s="203" t="s">
        <v>10374</v>
      </c>
      <c r="BI437" s="199" t="s">
        <v>10266</v>
      </c>
      <c r="BJ437" s="199" t="s">
        <v>10266</v>
      </c>
      <c r="BK437" s="199" t="s">
        <v>10246</v>
      </c>
    </row>
    <row r="438" s="192" customFormat="1" customHeight="1" spans="1:63">
      <c r="A438" s="199" t="s">
        <v>6329</v>
      </c>
      <c r="B438" s="199" t="s">
        <v>6330</v>
      </c>
      <c r="C438" s="199" t="s">
        <v>4448</v>
      </c>
      <c r="D438" s="199">
        <v>3</v>
      </c>
      <c r="E438" s="199">
        <v>0</v>
      </c>
      <c r="F438" s="199" t="s">
        <v>12142</v>
      </c>
      <c r="G438" s="199">
        <v>1</v>
      </c>
      <c r="H438" s="199" t="s">
        <v>11481</v>
      </c>
      <c r="I438" s="199">
        <v>0</v>
      </c>
      <c r="J438" s="199" t="s">
        <v>10243</v>
      </c>
      <c r="K438" s="199">
        <v>0</v>
      </c>
      <c r="L438" s="199">
        <v>0</v>
      </c>
      <c r="M438" s="199" t="s">
        <v>10243</v>
      </c>
      <c r="N438" s="199">
        <v>0</v>
      </c>
      <c r="O438" s="199">
        <v>1</v>
      </c>
      <c r="P438" s="199">
        <v>1</v>
      </c>
      <c r="Q438" s="199"/>
      <c r="R438" s="199"/>
      <c r="S438" s="199"/>
      <c r="T438" s="199"/>
      <c r="U438" s="199"/>
      <c r="V438" s="199"/>
      <c r="W438" s="199"/>
      <c r="X438" s="199"/>
      <c r="Y438" s="199"/>
      <c r="Z438" s="199"/>
      <c r="AA438" s="199"/>
      <c r="AB438" s="199"/>
      <c r="AC438" s="199"/>
      <c r="AD438" s="199" t="s">
        <v>10243</v>
      </c>
      <c r="AE438" s="199" t="s">
        <v>10243</v>
      </c>
      <c r="AF438" s="199" t="s">
        <v>10243</v>
      </c>
      <c r="AG438" s="199"/>
      <c r="AH438" s="199"/>
      <c r="AI438" s="199"/>
      <c r="AJ438" s="199"/>
      <c r="AK438" s="199"/>
      <c r="AL438" s="199"/>
      <c r="AM438" s="199"/>
      <c r="AN438" s="199"/>
      <c r="AO438" s="199"/>
      <c r="AP438" s="199"/>
      <c r="AQ438" s="199"/>
      <c r="AR438" s="199"/>
      <c r="AS438" s="199"/>
      <c r="AT438" s="199"/>
      <c r="AU438" s="199"/>
      <c r="AV438" s="199"/>
      <c r="AW438" s="199"/>
      <c r="AX438" s="199"/>
      <c r="AY438" s="199"/>
      <c r="AZ438" s="199"/>
      <c r="BA438" s="199"/>
      <c r="BB438" s="199"/>
      <c r="BC438" s="199"/>
      <c r="BD438" s="199"/>
      <c r="BE438" s="199"/>
      <c r="BF438" s="203" t="s">
        <v>11197</v>
      </c>
      <c r="BG438" s="199" t="s">
        <v>10266</v>
      </c>
      <c r="BH438" s="205" t="s">
        <v>33</v>
      </c>
      <c r="BI438" s="199" t="s">
        <v>11011</v>
      </c>
      <c r="BJ438" s="199"/>
      <c r="BK438" s="199"/>
    </row>
    <row r="439" s="192" customFormat="1" customHeight="1" spans="1:63">
      <c r="A439" s="199" t="s">
        <v>6417</v>
      </c>
      <c r="B439" s="199" t="s">
        <v>6330</v>
      </c>
      <c r="C439" s="199" t="s">
        <v>4425</v>
      </c>
      <c r="D439" s="199">
        <v>12</v>
      </c>
      <c r="E439" s="199">
        <v>4</v>
      </c>
      <c r="F439" s="199" t="s">
        <v>12143</v>
      </c>
      <c r="G439" s="199">
        <v>0</v>
      </c>
      <c r="H439" s="199" t="s">
        <v>10243</v>
      </c>
      <c r="I439" s="199">
        <v>0</v>
      </c>
      <c r="J439" s="199" t="s">
        <v>10243</v>
      </c>
      <c r="K439" s="199">
        <v>0</v>
      </c>
      <c r="L439" s="199">
        <v>0</v>
      </c>
      <c r="M439" s="199" t="s">
        <v>10243</v>
      </c>
      <c r="N439" s="199">
        <v>0</v>
      </c>
      <c r="O439" s="199">
        <v>2</v>
      </c>
      <c r="P439" s="199">
        <v>0</v>
      </c>
      <c r="Q439" s="199"/>
      <c r="R439" s="199"/>
      <c r="S439" s="199"/>
      <c r="T439" s="199"/>
      <c r="U439" s="199"/>
      <c r="V439" s="199"/>
      <c r="W439" s="199"/>
      <c r="X439" s="199"/>
      <c r="Y439" s="199"/>
      <c r="Z439" s="199"/>
      <c r="AA439" s="199"/>
      <c r="AB439" s="199"/>
      <c r="AC439" s="199"/>
      <c r="AD439" s="199" t="s">
        <v>10243</v>
      </c>
      <c r="AE439" s="199" t="s">
        <v>10243</v>
      </c>
      <c r="AF439" s="199" t="s">
        <v>10243</v>
      </c>
      <c r="AG439" s="199" t="s">
        <v>10266</v>
      </c>
      <c r="AH439" s="199" t="s">
        <v>10266</v>
      </c>
      <c r="AI439" s="199" t="s">
        <v>10246</v>
      </c>
      <c r="AJ439" s="199" t="s">
        <v>10246</v>
      </c>
      <c r="AK439" s="199" t="s">
        <v>10266</v>
      </c>
      <c r="AL439" s="204" t="s">
        <v>10264</v>
      </c>
      <c r="AM439" s="199" t="s">
        <v>10266</v>
      </c>
      <c r="AN439" s="199" t="s">
        <v>10266</v>
      </c>
      <c r="AO439" s="199" t="s">
        <v>10266</v>
      </c>
      <c r="AP439" s="199" t="s">
        <v>10246</v>
      </c>
      <c r="AQ439" s="199" t="s">
        <v>10246</v>
      </c>
      <c r="AR439" s="199" t="s">
        <v>10266</v>
      </c>
      <c r="AS439" s="199" t="s">
        <v>10266</v>
      </c>
      <c r="AT439" s="199" t="s">
        <v>10266</v>
      </c>
      <c r="AU439" s="199" t="s">
        <v>10266</v>
      </c>
      <c r="AV439" s="199" t="s">
        <v>11011</v>
      </c>
      <c r="AW439" s="199"/>
      <c r="AX439" s="199"/>
      <c r="AY439" s="199"/>
      <c r="AZ439" s="199"/>
      <c r="BA439" s="199"/>
      <c r="BB439" s="199"/>
      <c r="BC439" s="199"/>
      <c r="BD439" s="199"/>
      <c r="BE439" s="199"/>
      <c r="BF439" s="199"/>
      <c r="BG439" s="199"/>
      <c r="BH439" s="199"/>
      <c r="BI439" s="199"/>
      <c r="BJ439" s="199"/>
      <c r="BK439" s="199"/>
    </row>
    <row r="440" s="192" customFormat="1" customHeight="1" spans="1:63">
      <c r="A440" s="199" t="s">
        <v>6524</v>
      </c>
      <c r="B440" s="199" t="s">
        <v>6425</v>
      </c>
      <c r="C440" s="199" t="s">
        <v>115</v>
      </c>
      <c r="D440" s="199">
        <v>20</v>
      </c>
      <c r="E440" s="199">
        <v>9</v>
      </c>
      <c r="F440" s="199" t="s">
        <v>12144</v>
      </c>
      <c r="G440" s="199">
        <v>10</v>
      </c>
      <c r="H440" s="199" t="s">
        <v>12117</v>
      </c>
      <c r="I440" s="199">
        <v>0</v>
      </c>
      <c r="J440" s="199" t="s">
        <v>10243</v>
      </c>
      <c r="K440" s="199">
        <v>0</v>
      </c>
      <c r="L440" s="199">
        <v>0</v>
      </c>
      <c r="M440" s="199" t="s">
        <v>10243</v>
      </c>
      <c r="N440" s="199">
        <v>7</v>
      </c>
      <c r="O440" s="199">
        <v>0</v>
      </c>
      <c r="P440" s="199">
        <v>2</v>
      </c>
      <c r="Q440" s="199"/>
      <c r="R440" s="199"/>
      <c r="S440" s="199"/>
      <c r="T440" s="199"/>
      <c r="U440" s="199"/>
      <c r="V440" s="199"/>
      <c r="W440" s="199"/>
      <c r="X440" s="199"/>
      <c r="Y440" s="199"/>
      <c r="Z440" s="199"/>
      <c r="AA440" s="199"/>
      <c r="AB440" s="199"/>
      <c r="AC440" s="199"/>
      <c r="AD440" s="199" t="s">
        <v>10243</v>
      </c>
      <c r="AE440" s="199" t="s">
        <v>10243</v>
      </c>
      <c r="AF440" s="199" t="s">
        <v>10243</v>
      </c>
      <c r="AG440" s="204" t="s">
        <v>10255</v>
      </c>
      <c r="AH440" s="204" t="s">
        <v>10255</v>
      </c>
      <c r="AI440" s="199" t="s">
        <v>10246</v>
      </c>
      <c r="AJ440" s="199" t="s">
        <v>10246</v>
      </c>
      <c r="AK440" s="203" t="s">
        <v>11095</v>
      </c>
      <c r="AL440" s="203" t="s">
        <v>11244</v>
      </c>
      <c r="AM440" s="204" t="s">
        <v>10255</v>
      </c>
      <c r="AN440" s="204" t="s">
        <v>10255</v>
      </c>
      <c r="AO440" s="204" t="s">
        <v>10255</v>
      </c>
      <c r="AP440" s="199" t="s">
        <v>10246</v>
      </c>
      <c r="AQ440" s="199" t="s">
        <v>10246</v>
      </c>
      <c r="AR440" s="203" t="s">
        <v>10261</v>
      </c>
      <c r="AS440" s="203" t="s">
        <v>10325</v>
      </c>
      <c r="AT440" s="203" t="s">
        <v>10328</v>
      </c>
      <c r="AU440" s="203" t="s">
        <v>11074</v>
      </c>
      <c r="AV440" s="204" t="s">
        <v>10255</v>
      </c>
      <c r="AW440" s="199" t="s">
        <v>10246</v>
      </c>
      <c r="AX440" s="199" t="s">
        <v>10246</v>
      </c>
      <c r="AY440" s="199" t="s">
        <v>10266</v>
      </c>
      <c r="AZ440" s="203" t="s">
        <v>12145</v>
      </c>
      <c r="BA440" s="199" t="s">
        <v>10266</v>
      </c>
      <c r="BB440" s="204" t="s">
        <v>10255</v>
      </c>
      <c r="BC440" s="203" t="s">
        <v>11645</v>
      </c>
      <c r="BD440" s="199" t="s">
        <v>10246</v>
      </c>
      <c r="BE440" s="199" t="s">
        <v>10246</v>
      </c>
      <c r="BF440" s="203" t="s">
        <v>11042</v>
      </c>
      <c r="BG440" s="203" t="s">
        <v>10282</v>
      </c>
      <c r="BH440" s="199" t="s">
        <v>10266</v>
      </c>
      <c r="BI440" s="205" t="s">
        <v>33</v>
      </c>
      <c r="BJ440" s="205" t="s">
        <v>33</v>
      </c>
      <c r="BK440" s="199" t="s">
        <v>10246</v>
      </c>
    </row>
    <row r="441" s="192" customFormat="1" customHeight="1" spans="1:63">
      <c r="A441" s="199" t="s">
        <v>6501</v>
      </c>
      <c r="B441" s="199" t="s">
        <v>6425</v>
      </c>
      <c r="C441" s="199" t="s">
        <v>2409</v>
      </c>
      <c r="D441" s="199">
        <v>22</v>
      </c>
      <c r="E441" s="199">
        <v>9</v>
      </c>
      <c r="F441" s="199" t="s">
        <v>12146</v>
      </c>
      <c r="G441" s="199">
        <v>22</v>
      </c>
      <c r="H441" s="199" t="s">
        <v>12147</v>
      </c>
      <c r="I441" s="199">
        <v>0</v>
      </c>
      <c r="J441" s="199" t="s">
        <v>10243</v>
      </c>
      <c r="K441" s="199">
        <v>0</v>
      </c>
      <c r="L441" s="199">
        <v>0</v>
      </c>
      <c r="M441" s="199" t="s">
        <v>10243</v>
      </c>
      <c r="N441" s="199">
        <v>0</v>
      </c>
      <c r="O441" s="199">
        <v>0</v>
      </c>
      <c r="P441" s="199">
        <v>0</v>
      </c>
      <c r="Q441" s="199"/>
      <c r="R441" s="199"/>
      <c r="S441" s="199"/>
      <c r="T441" s="199"/>
      <c r="U441" s="199"/>
      <c r="V441" s="199"/>
      <c r="W441" s="199"/>
      <c r="X441" s="199"/>
      <c r="Y441" s="199"/>
      <c r="Z441" s="199"/>
      <c r="AA441" s="199"/>
      <c r="AB441" s="199"/>
      <c r="AC441" s="199"/>
      <c r="AD441" s="199" t="s">
        <v>10243</v>
      </c>
      <c r="AE441" s="199" t="s">
        <v>10243</v>
      </c>
      <c r="AF441" s="199" t="s">
        <v>10243</v>
      </c>
      <c r="AG441" s="203" t="s">
        <v>11637</v>
      </c>
      <c r="AH441" s="203" t="s">
        <v>12145</v>
      </c>
      <c r="AI441" s="199" t="s">
        <v>10246</v>
      </c>
      <c r="AJ441" s="199" t="s">
        <v>10246</v>
      </c>
      <c r="AK441" s="203" t="s">
        <v>11134</v>
      </c>
      <c r="AL441" s="203" t="s">
        <v>11281</v>
      </c>
      <c r="AM441" s="203" t="s">
        <v>12083</v>
      </c>
      <c r="AN441" s="203" t="s">
        <v>12082</v>
      </c>
      <c r="AO441" s="203" t="s">
        <v>10252</v>
      </c>
      <c r="AP441" s="199" t="s">
        <v>10246</v>
      </c>
      <c r="AQ441" s="199" t="s">
        <v>10246</v>
      </c>
      <c r="AR441" s="203" t="s">
        <v>11645</v>
      </c>
      <c r="AS441" s="203" t="s">
        <v>11013</v>
      </c>
      <c r="AT441" s="203" t="s">
        <v>12148</v>
      </c>
      <c r="AU441" s="203" t="s">
        <v>11281</v>
      </c>
      <c r="AV441" s="203" t="s">
        <v>12149</v>
      </c>
      <c r="AW441" s="199" t="s">
        <v>10246</v>
      </c>
      <c r="AX441" s="199" t="s">
        <v>10246</v>
      </c>
      <c r="AY441" s="203" t="s">
        <v>12083</v>
      </c>
      <c r="AZ441" s="203" t="s">
        <v>12150</v>
      </c>
      <c r="BA441" s="203" t="s">
        <v>11157</v>
      </c>
      <c r="BB441" s="203" t="s">
        <v>10811</v>
      </c>
      <c r="BC441" s="203" t="s">
        <v>11637</v>
      </c>
      <c r="BD441" s="199" t="s">
        <v>10246</v>
      </c>
      <c r="BE441" s="199" t="s">
        <v>10246</v>
      </c>
      <c r="BF441" s="203" t="s">
        <v>11133</v>
      </c>
      <c r="BG441" s="203" t="s">
        <v>11056</v>
      </c>
      <c r="BH441" s="203" t="s">
        <v>11157</v>
      </c>
      <c r="BI441" s="203" t="s">
        <v>10811</v>
      </c>
      <c r="BJ441" s="203" t="s">
        <v>11637</v>
      </c>
      <c r="BK441" s="199" t="s">
        <v>10246</v>
      </c>
    </row>
    <row r="442" s="192" customFormat="1" customHeight="1" spans="1:63">
      <c r="A442" s="199" t="s">
        <v>6485</v>
      </c>
      <c r="B442" s="199" t="s">
        <v>6425</v>
      </c>
      <c r="C442" s="199" t="s">
        <v>4448</v>
      </c>
      <c r="D442" s="199">
        <v>22</v>
      </c>
      <c r="E442" s="199">
        <v>9</v>
      </c>
      <c r="F442" s="199" t="s">
        <v>12151</v>
      </c>
      <c r="G442" s="199">
        <v>0</v>
      </c>
      <c r="H442" s="199" t="s">
        <v>10243</v>
      </c>
      <c r="I442" s="199">
        <v>0</v>
      </c>
      <c r="J442" s="199" t="s">
        <v>10243</v>
      </c>
      <c r="K442" s="199">
        <v>0</v>
      </c>
      <c r="L442" s="199">
        <v>0</v>
      </c>
      <c r="M442" s="199" t="s">
        <v>10243</v>
      </c>
      <c r="N442" s="199">
        <v>0</v>
      </c>
      <c r="O442" s="199">
        <v>0</v>
      </c>
      <c r="P442" s="199">
        <v>0</v>
      </c>
      <c r="Q442" s="199"/>
      <c r="R442" s="199"/>
      <c r="S442" s="199"/>
      <c r="T442" s="199"/>
      <c r="U442" s="199"/>
      <c r="V442" s="199"/>
      <c r="W442" s="199"/>
      <c r="X442" s="199"/>
      <c r="Y442" s="199"/>
      <c r="Z442" s="199"/>
      <c r="AA442" s="199"/>
      <c r="AB442" s="199"/>
      <c r="AC442" s="199"/>
      <c r="AD442" s="199" t="s">
        <v>10243</v>
      </c>
      <c r="AE442" s="199" t="s">
        <v>10243</v>
      </c>
      <c r="AF442" s="199" t="s">
        <v>10243</v>
      </c>
      <c r="AG442" s="199" t="s">
        <v>10266</v>
      </c>
      <c r="AH442" s="199" t="s">
        <v>10266</v>
      </c>
      <c r="AI442" s="199" t="s">
        <v>10246</v>
      </c>
      <c r="AJ442" s="199" t="s">
        <v>10246</v>
      </c>
      <c r="AK442" s="199" t="s">
        <v>10266</v>
      </c>
      <c r="AL442" s="199" t="s">
        <v>10266</v>
      </c>
      <c r="AM442" s="199" t="s">
        <v>10266</v>
      </c>
      <c r="AN442" s="199" t="s">
        <v>10266</v>
      </c>
      <c r="AO442" s="199" t="s">
        <v>10266</v>
      </c>
      <c r="AP442" s="199" t="s">
        <v>10246</v>
      </c>
      <c r="AQ442" s="199" t="s">
        <v>10246</v>
      </c>
      <c r="AR442" s="199" t="s">
        <v>10266</v>
      </c>
      <c r="AS442" s="199" t="s">
        <v>10266</v>
      </c>
      <c r="AT442" s="199" t="s">
        <v>10266</v>
      </c>
      <c r="AU442" s="199" t="s">
        <v>10266</v>
      </c>
      <c r="AV442" s="199" t="s">
        <v>10266</v>
      </c>
      <c r="AW442" s="199" t="s">
        <v>10246</v>
      </c>
      <c r="AX442" s="199" t="s">
        <v>10246</v>
      </c>
      <c r="AY442" s="199" t="s">
        <v>10266</v>
      </c>
      <c r="AZ442" s="199" t="s">
        <v>10266</v>
      </c>
      <c r="BA442" s="199" t="s">
        <v>10266</v>
      </c>
      <c r="BB442" s="199" t="s">
        <v>10266</v>
      </c>
      <c r="BC442" s="199" t="s">
        <v>10266</v>
      </c>
      <c r="BD442" s="199" t="s">
        <v>10246</v>
      </c>
      <c r="BE442" s="199" t="s">
        <v>10246</v>
      </c>
      <c r="BF442" s="199" t="s">
        <v>10266</v>
      </c>
      <c r="BG442" s="199" t="s">
        <v>10266</v>
      </c>
      <c r="BH442" s="199" t="s">
        <v>10266</v>
      </c>
      <c r="BI442" s="199" t="s">
        <v>10266</v>
      </c>
      <c r="BJ442" s="199" t="s">
        <v>10266</v>
      </c>
      <c r="BK442" s="199" t="s">
        <v>10246</v>
      </c>
    </row>
    <row r="443" s="192" customFormat="1" customHeight="1" spans="1:63">
      <c r="A443" s="199" t="s">
        <v>6464</v>
      </c>
      <c r="B443" s="199" t="s">
        <v>6425</v>
      </c>
      <c r="C443" s="199" t="s">
        <v>4448</v>
      </c>
      <c r="D443" s="199">
        <v>22</v>
      </c>
      <c r="E443" s="199">
        <v>9</v>
      </c>
      <c r="F443" s="199" t="s">
        <v>12152</v>
      </c>
      <c r="G443" s="199">
        <v>0</v>
      </c>
      <c r="H443" s="199" t="s">
        <v>10243</v>
      </c>
      <c r="I443" s="199">
        <v>0</v>
      </c>
      <c r="J443" s="199" t="s">
        <v>10243</v>
      </c>
      <c r="K443" s="199">
        <v>0</v>
      </c>
      <c r="L443" s="199">
        <v>0</v>
      </c>
      <c r="M443" s="199" t="s">
        <v>10243</v>
      </c>
      <c r="N443" s="199">
        <v>0</v>
      </c>
      <c r="O443" s="199">
        <v>0</v>
      </c>
      <c r="P443" s="199">
        <v>0</v>
      </c>
      <c r="Q443" s="199"/>
      <c r="R443" s="199"/>
      <c r="S443" s="199"/>
      <c r="T443" s="199"/>
      <c r="U443" s="199"/>
      <c r="V443" s="199"/>
      <c r="W443" s="199"/>
      <c r="X443" s="199"/>
      <c r="Y443" s="199"/>
      <c r="Z443" s="199"/>
      <c r="AA443" s="199"/>
      <c r="AB443" s="199"/>
      <c r="AC443" s="199"/>
      <c r="AD443" s="199" t="s">
        <v>10243</v>
      </c>
      <c r="AE443" s="199" t="s">
        <v>10243</v>
      </c>
      <c r="AF443" s="199" t="s">
        <v>10243</v>
      </c>
      <c r="AG443" s="199" t="s">
        <v>10266</v>
      </c>
      <c r="AH443" s="199" t="s">
        <v>10266</v>
      </c>
      <c r="AI443" s="199" t="s">
        <v>10246</v>
      </c>
      <c r="AJ443" s="199" t="s">
        <v>10246</v>
      </c>
      <c r="AK443" s="199" t="s">
        <v>10266</v>
      </c>
      <c r="AL443" s="199" t="s">
        <v>10266</v>
      </c>
      <c r="AM443" s="199" t="s">
        <v>10266</v>
      </c>
      <c r="AN443" s="199" t="s">
        <v>10266</v>
      </c>
      <c r="AO443" s="199" t="s">
        <v>10266</v>
      </c>
      <c r="AP443" s="199" t="s">
        <v>10246</v>
      </c>
      <c r="AQ443" s="199" t="s">
        <v>10246</v>
      </c>
      <c r="AR443" s="199" t="s">
        <v>10266</v>
      </c>
      <c r="AS443" s="199" t="s">
        <v>10266</v>
      </c>
      <c r="AT443" s="199" t="s">
        <v>10266</v>
      </c>
      <c r="AU443" s="199" t="s">
        <v>10266</v>
      </c>
      <c r="AV443" s="199" t="s">
        <v>10266</v>
      </c>
      <c r="AW443" s="199" t="s">
        <v>10246</v>
      </c>
      <c r="AX443" s="199" t="s">
        <v>10246</v>
      </c>
      <c r="AY443" s="199" t="s">
        <v>10266</v>
      </c>
      <c r="AZ443" s="199" t="s">
        <v>10266</v>
      </c>
      <c r="BA443" s="199" t="s">
        <v>10266</v>
      </c>
      <c r="BB443" s="199" t="s">
        <v>10266</v>
      </c>
      <c r="BC443" s="199" t="s">
        <v>10266</v>
      </c>
      <c r="BD443" s="199" t="s">
        <v>10246</v>
      </c>
      <c r="BE443" s="199" t="s">
        <v>10246</v>
      </c>
      <c r="BF443" s="199" t="s">
        <v>10266</v>
      </c>
      <c r="BG443" s="199" t="s">
        <v>10266</v>
      </c>
      <c r="BH443" s="199" t="s">
        <v>10266</v>
      </c>
      <c r="BI443" s="199" t="s">
        <v>10266</v>
      </c>
      <c r="BJ443" s="199" t="s">
        <v>10266</v>
      </c>
      <c r="BK443" s="199" t="s">
        <v>10246</v>
      </c>
    </row>
    <row r="444" s="192" customFormat="1" customHeight="1" spans="1:63">
      <c r="A444" s="199" t="s">
        <v>6445</v>
      </c>
      <c r="B444" s="199" t="s">
        <v>6425</v>
      </c>
      <c r="C444" s="199" t="s">
        <v>115</v>
      </c>
      <c r="D444" s="199">
        <v>22</v>
      </c>
      <c r="E444" s="199">
        <v>9</v>
      </c>
      <c r="F444" s="199" t="s">
        <v>10396</v>
      </c>
      <c r="G444" s="199">
        <v>8</v>
      </c>
      <c r="H444" s="199" t="s">
        <v>12153</v>
      </c>
      <c r="I444" s="199">
        <v>0</v>
      </c>
      <c r="J444" s="199" t="s">
        <v>10243</v>
      </c>
      <c r="K444" s="199">
        <v>0</v>
      </c>
      <c r="L444" s="199">
        <v>0</v>
      </c>
      <c r="M444" s="199" t="s">
        <v>10243</v>
      </c>
      <c r="N444" s="199">
        <v>6</v>
      </c>
      <c r="O444" s="199">
        <v>0</v>
      </c>
      <c r="P444" s="199">
        <v>0</v>
      </c>
      <c r="Q444" s="199"/>
      <c r="R444" s="199"/>
      <c r="S444" s="199"/>
      <c r="T444" s="199"/>
      <c r="U444" s="199"/>
      <c r="V444" s="199"/>
      <c r="W444" s="199"/>
      <c r="X444" s="199"/>
      <c r="Y444" s="199"/>
      <c r="Z444" s="199"/>
      <c r="AA444" s="199"/>
      <c r="AB444" s="199"/>
      <c r="AC444" s="199"/>
      <c r="AD444" s="199" t="s">
        <v>10243</v>
      </c>
      <c r="AE444" s="199" t="s">
        <v>10243</v>
      </c>
      <c r="AF444" s="199" t="s">
        <v>10243</v>
      </c>
      <c r="AG444" s="204" t="s">
        <v>10255</v>
      </c>
      <c r="AH444" s="203" t="s">
        <v>11244</v>
      </c>
      <c r="AI444" s="199" t="s">
        <v>10246</v>
      </c>
      <c r="AJ444" s="199" t="s">
        <v>10246</v>
      </c>
      <c r="AK444" s="199" t="s">
        <v>10266</v>
      </c>
      <c r="AL444" s="203" t="s">
        <v>11157</v>
      </c>
      <c r="AM444" s="203" t="s">
        <v>11338</v>
      </c>
      <c r="AN444" s="204" t="s">
        <v>10255</v>
      </c>
      <c r="AO444" s="199" t="s">
        <v>10266</v>
      </c>
      <c r="AP444" s="199" t="s">
        <v>10246</v>
      </c>
      <c r="AQ444" s="199" t="s">
        <v>10246</v>
      </c>
      <c r="AR444" s="203" t="s">
        <v>10253</v>
      </c>
      <c r="AS444" s="199" t="s">
        <v>10266</v>
      </c>
      <c r="AT444" s="199" t="s">
        <v>10266</v>
      </c>
      <c r="AU444" s="204" t="s">
        <v>10255</v>
      </c>
      <c r="AV444" s="204" t="s">
        <v>10255</v>
      </c>
      <c r="AW444" s="199" t="s">
        <v>10246</v>
      </c>
      <c r="AX444" s="199" t="s">
        <v>10246</v>
      </c>
      <c r="AY444" s="199" t="s">
        <v>10266</v>
      </c>
      <c r="AZ444" s="203" t="s">
        <v>10325</v>
      </c>
      <c r="BA444" s="203" t="s">
        <v>10325</v>
      </c>
      <c r="BB444" s="204" t="s">
        <v>10255</v>
      </c>
      <c r="BC444" s="199" t="s">
        <v>10266</v>
      </c>
      <c r="BD444" s="199" t="s">
        <v>10246</v>
      </c>
      <c r="BE444" s="199" t="s">
        <v>10246</v>
      </c>
      <c r="BF444" s="203" t="s">
        <v>10813</v>
      </c>
      <c r="BG444" s="199" t="s">
        <v>10266</v>
      </c>
      <c r="BH444" s="199" t="s">
        <v>10266</v>
      </c>
      <c r="BI444" s="203" t="s">
        <v>11645</v>
      </c>
      <c r="BJ444" s="204" t="s">
        <v>10255</v>
      </c>
      <c r="BK444" s="199" t="s">
        <v>10246</v>
      </c>
    </row>
    <row r="445" s="192" customFormat="1" customHeight="1" spans="1:63">
      <c r="A445" s="199" t="s">
        <v>6424</v>
      </c>
      <c r="B445" s="199" t="s">
        <v>6425</v>
      </c>
      <c r="C445" s="199" t="s">
        <v>1966</v>
      </c>
      <c r="D445" s="199">
        <v>22</v>
      </c>
      <c r="E445" s="199">
        <v>9</v>
      </c>
      <c r="F445" s="199" t="s">
        <v>11423</v>
      </c>
      <c r="G445" s="199">
        <v>9</v>
      </c>
      <c r="H445" s="199" t="s">
        <v>12154</v>
      </c>
      <c r="I445" s="199">
        <v>0</v>
      </c>
      <c r="J445" s="199" t="s">
        <v>10243</v>
      </c>
      <c r="K445" s="199">
        <v>0</v>
      </c>
      <c r="L445" s="199">
        <v>0</v>
      </c>
      <c r="M445" s="199" t="s">
        <v>10243</v>
      </c>
      <c r="N445" s="199">
        <v>1</v>
      </c>
      <c r="O445" s="199">
        <v>1</v>
      </c>
      <c r="P445" s="199">
        <v>1</v>
      </c>
      <c r="Q445" s="199"/>
      <c r="R445" s="199"/>
      <c r="S445" s="199"/>
      <c r="T445" s="199"/>
      <c r="U445" s="199"/>
      <c r="V445" s="199"/>
      <c r="W445" s="199"/>
      <c r="X445" s="199"/>
      <c r="Y445" s="199"/>
      <c r="Z445" s="199"/>
      <c r="AA445" s="199"/>
      <c r="AB445" s="199"/>
      <c r="AC445" s="199"/>
      <c r="AD445" s="199" t="s">
        <v>10243</v>
      </c>
      <c r="AE445" s="199" t="s">
        <v>10243</v>
      </c>
      <c r="AF445" s="199" t="s">
        <v>10243</v>
      </c>
      <c r="AG445" s="199" t="s">
        <v>10266</v>
      </c>
      <c r="AH445" s="199" t="s">
        <v>10266</v>
      </c>
      <c r="AI445" s="199" t="s">
        <v>10433</v>
      </c>
      <c r="AJ445" s="199" t="s">
        <v>10246</v>
      </c>
      <c r="AK445" s="204" t="s">
        <v>10264</v>
      </c>
      <c r="AL445" s="203" t="s">
        <v>10326</v>
      </c>
      <c r="AM445" s="199" t="s">
        <v>10266</v>
      </c>
      <c r="AN445" s="203" t="s">
        <v>10325</v>
      </c>
      <c r="AO445" s="203" t="s">
        <v>11338</v>
      </c>
      <c r="AP445" s="199" t="s">
        <v>10246</v>
      </c>
      <c r="AQ445" s="199" t="s">
        <v>10246</v>
      </c>
      <c r="AR445" s="199" t="s">
        <v>10266</v>
      </c>
      <c r="AS445" s="199" t="s">
        <v>10266</v>
      </c>
      <c r="AT445" s="203" t="s">
        <v>10813</v>
      </c>
      <c r="AU445" s="199" t="s">
        <v>10266</v>
      </c>
      <c r="AV445" s="203" t="s">
        <v>10328</v>
      </c>
      <c r="AW445" s="199" t="s">
        <v>10246</v>
      </c>
      <c r="AX445" s="199" t="s">
        <v>10246</v>
      </c>
      <c r="AY445" s="204" t="s">
        <v>10255</v>
      </c>
      <c r="AZ445" s="199" t="s">
        <v>10266</v>
      </c>
      <c r="BA445" s="203" t="s">
        <v>11134</v>
      </c>
      <c r="BB445" s="199" t="s">
        <v>10266</v>
      </c>
      <c r="BC445" s="203" t="s">
        <v>11157</v>
      </c>
      <c r="BD445" s="199" t="s">
        <v>10246</v>
      </c>
      <c r="BE445" s="199" t="s">
        <v>10246</v>
      </c>
      <c r="BF445" s="199" t="s">
        <v>10266</v>
      </c>
      <c r="BG445" s="205" t="s">
        <v>33</v>
      </c>
      <c r="BH445" s="199" t="s">
        <v>10266</v>
      </c>
      <c r="BI445" s="203" t="s">
        <v>10253</v>
      </c>
      <c r="BJ445" s="203" t="s">
        <v>11133</v>
      </c>
      <c r="BK445" s="199" t="s">
        <v>10246</v>
      </c>
    </row>
    <row r="446" s="192" customFormat="1" customHeight="1" spans="1:63">
      <c r="A446" s="199" t="s">
        <v>6637</v>
      </c>
      <c r="B446" s="199" t="s">
        <v>6537</v>
      </c>
      <c r="C446" s="199" t="s">
        <v>6602</v>
      </c>
      <c r="D446" s="199">
        <v>22</v>
      </c>
      <c r="E446" s="199">
        <v>9</v>
      </c>
      <c r="F446" s="199" t="s">
        <v>12155</v>
      </c>
      <c r="G446" s="199">
        <v>16</v>
      </c>
      <c r="H446" s="199" t="s">
        <v>12156</v>
      </c>
      <c r="I446" s="199">
        <v>0</v>
      </c>
      <c r="J446" s="199" t="s">
        <v>10243</v>
      </c>
      <c r="K446" s="199">
        <v>0</v>
      </c>
      <c r="L446" s="199">
        <v>0</v>
      </c>
      <c r="M446" s="199" t="s">
        <v>10243</v>
      </c>
      <c r="N446" s="199">
        <v>2</v>
      </c>
      <c r="O446" s="199">
        <v>2</v>
      </c>
      <c r="P446" s="199">
        <v>0</v>
      </c>
      <c r="Q446" s="199"/>
      <c r="R446" s="199"/>
      <c r="S446" s="199"/>
      <c r="T446" s="199"/>
      <c r="U446" s="199"/>
      <c r="V446" s="199"/>
      <c r="W446" s="199"/>
      <c r="X446" s="199"/>
      <c r="Y446" s="199"/>
      <c r="Z446" s="199"/>
      <c r="AA446" s="199"/>
      <c r="AB446" s="199"/>
      <c r="AC446" s="199"/>
      <c r="AD446" s="199" t="s">
        <v>10243</v>
      </c>
      <c r="AE446" s="199" t="s">
        <v>10243</v>
      </c>
      <c r="AF446" s="199" t="s">
        <v>10243</v>
      </c>
      <c r="AG446" s="203" t="s">
        <v>11042</v>
      </c>
      <c r="AH446" s="204" t="s">
        <v>10255</v>
      </c>
      <c r="AI446" s="199" t="s">
        <v>10246</v>
      </c>
      <c r="AJ446" s="199" t="s">
        <v>10246</v>
      </c>
      <c r="AK446" s="203" t="s">
        <v>10325</v>
      </c>
      <c r="AL446" s="203" t="s">
        <v>10374</v>
      </c>
      <c r="AM446" s="203" t="s">
        <v>10376</v>
      </c>
      <c r="AN446" s="204" t="s">
        <v>10255</v>
      </c>
      <c r="AO446" s="203" t="s">
        <v>10374</v>
      </c>
      <c r="AP446" s="199" t="s">
        <v>10246</v>
      </c>
      <c r="AQ446" s="199" t="s">
        <v>10246</v>
      </c>
      <c r="AR446" s="199" t="s">
        <v>10266</v>
      </c>
      <c r="AS446" s="203" t="s">
        <v>10282</v>
      </c>
      <c r="AT446" s="203" t="s">
        <v>10374</v>
      </c>
      <c r="AU446" s="203" t="s">
        <v>10374</v>
      </c>
      <c r="AV446" s="204" t="s">
        <v>11922</v>
      </c>
      <c r="AW446" s="199" t="s">
        <v>10246</v>
      </c>
      <c r="AX446" s="199" t="s">
        <v>10246</v>
      </c>
      <c r="AY446" s="199" t="s">
        <v>10266</v>
      </c>
      <c r="AZ446" s="204" t="s">
        <v>11369</v>
      </c>
      <c r="BA446" s="203" t="s">
        <v>10812</v>
      </c>
      <c r="BB446" s="199" t="s">
        <v>10266</v>
      </c>
      <c r="BC446" s="203" t="s">
        <v>10376</v>
      </c>
      <c r="BD446" s="199" t="s">
        <v>10246</v>
      </c>
      <c r="BE446" s="199" t="s">
        <v>10246</v>
      </c>
      <c r="BF446" s="203" t="s">
        <v>10374</v>
      </c>
      <c r="BG446" s="203" t="s">
        <v>10374</v>
      </c>
      <c r="BH446" s="199" t="s">
        <v>10266</v>
      </c>
      <c r="BI446" s="203" t="s">
        <v>10376</v>
      </c>
      <c r="BJ446" s="203" t="s">
        <v>10328</v>
      </c>
      <c r="BK446" s="199" t="s">
        <v>10246</v>
      </c>
    </row>
    <row r="447" s="192" customFormat="1" customHeight="1" spans="1:63">
      <c r="A447" s="199" t="s">
        <v>6628</v>
      </c>
      <c r="B447" s="199" t="s">
        <v>6537</v>
      </c>
      <c r="C447" s="199" t="s">
        <v>6602</v>
      </c>
      <c r="D447" s="199">
        <v>22</v>
      </c>
      <c r="E447" s="199">
        <v>9</v>
      </c>
      <c r="F447" s="199" t="s">
        <v>12157</v>
      </c>
      <c r="G447" s="199">
        <v>1</v>
      </c>
      <c r="H447" s="199" t="s">
        <v>12068</v>
      </c>
      <c r="I447" s="199">
        <v>0</v>
      </c>
      <c r="J447" s="199" t="s">
        <v>10243</v>
      </c>
      <c r="K447" s="199">
        <v>0</v>
      </c>
      <c r="L447" s="199">
        <v>0</v>
      </c>
      <c r="M447" s="199" t="s">
        <v>10243</v>
      </c>
      <c r="N447" s="199">
        <v>1</v>
      </c>
      <c r="O447" s="199">
        <v>2</v>
      </c>
      <c r="P447" s="199">
        <v>0</v>
      </c>
      <c r="Q447" s="199"/>
      <c r="R447" s="199"/>
      <c r="S447" s="199"/>
      <c r="T447" s="199"/>
      <c r="U447" s="199"/>
      <c r="V447" s="199"/>
      <c r="W447" s="199"/>
      <c r="X447" s="199"/>
      <c r="Y447" s="199"/>
      <c r="Z447" s="199"/>
      <c r="AA447" s="199"/>
      <c r="AB447" s="199"/>
      <c r="AC447" s="199"/>
      <c r="AD447" s="199" t="s">
        <v>10243</v>
      </c>
      <c r="AE447" s="199" t="s">
        <v>10243</v>
      </c>
      <c r="AF447" s="199" t="s">
        <v>10243</v>
      </c>
      <c r="AG447" s="199" t="s">
        <v>10266</v>
      </c>
      <c r="AH447" s="199" t="s">
        <v>10266</v>
      </c>
      <c r="AI447" s="199" t="s">
        <v>10246</v>
      </c>
      <c r="AJ447" s="199" t="s">
        <v>10246</v>
      </c>
      <c r="AK447" s="199" t="s">
        <v>10266</v>
      </c>
      <c r="AL447" s="199" t="s">
        <v>10266</v>
      </c>
      <c r="AM447" s="199" t="s">
        <v>10266</v>
      </c>
      <c r="AN447" s="199" t="s">
        <v>10266</v>
      </c>
      <c r="AO447" s="199" t="s">
        <v>10266</v>
      </c>
      <c r="AP447" s="199" t="s">
        <v>10246</v>
      </c>
      <c r="AQ447" s="199" t="s">
        <v>10246</v>
      </c>
      <c r="AR447" s="204" t="s">
        <v>10255</v>
      </c>
      <c r="AS447" s="199" t="s">
        <v>10266</v>
      </c>
      <c r="AT447" s="204" t="s">
        <v>10264</v>
      </c>
      <c r="AU447" s="199" t="s">
        <v>10266</v>
      </c>
      <c r="AV447" s="204" t="s">
        <v>12158</v>
      </c>
      <c r="AW447" s="199" t="s">
        <v>10246</v>
      </c>
      <c r="AX447" s="199" t="s">
        <v>10246</v>
      </c>
      <c r="AY447" s="199" t="s">
        <v>10266</v>
      </c>
      <c r="AZ447" s="199" t="s">
        <v>10266</v>
      </c>
      <c r="BA447" s="199" t="s">
        <v>10266</v>
      </c>
      <c r="BB447" s="199" t="s">
        <v>10266</v>
      </c>
      <c r="BC447" s="199" t="s">
        <v>10266</v>
      </c>
      <c r="BD447" s="199" t="s">
        <v>10246</v>
      </c>
      <c r="BE447" s="199" t="s">
        <v>10246</v>
      </c>
      <c r="BF447" s="199" t="s">
        <v>10266</v>
      </c>
      <c r="BG447" s="199" t="s">
        <v>10266</v>
      </c>
      <c r="BH447" s="199" t="s">
        <v>10266</v>
      </c>
      <c r="BI447" s="199" t="s">
        <v>10266</v>
      </c>
      <c r="BJ447" s="199" t="s">
        <v>10266</v>
      </c>
      <c r="BK447" s="199" t="s">
        <v>10246</v>
      </c>
    </row>
    <row r="448" s="192" customFormat="1" customHeight="1" spans="1:63">
      <c r="A448" s="199" t="s">
        <v>6616</v>
      </c>
      <c r="B448" s="199" t="s">
        <v>6537</v>
      </c>
      <c r="C448" s="199" t="s">
        <v>6538</v>
      </c>
      <c r="D448" s="199">
        <v>22</v>
      </c>
      <c r="E448" s="199">
        <v>9</v>
      </c>
      <c r="F448" s="199" t="s">
        <v>12159</v>
      </c>
      <c r="G448" s="199">
        <v>3</v>
      </c>
      <c r="H448" s="199" t="s">
        <v>11143</v>
      </c>
      <c r="I448" s="199">
        <v>0</v>
      </c>
      <c r="J448" s="199" t="s">
        <v>10243</v>
      </c>
      <c r="K448" s="199">
        <v>0</v>
      </c>
      <c r="L448" s="199">
        <v>0</v>
      </c>
      <c r="M448" s="199" t="s">
        <v>10243</v>
      </c>
      <c r="N448" s="199">
        <v>0</v>
      </c>
      <c r="O448" s="199">
        <v>0</v>
      </c>
      <c r="P448" s="199">
        <v>0</v>
      </c>
      <c r="Q448" s="199"/>
      <c r="R448" s="199"/>
      <c r="S448" s="199"/>
      <c r="T448" s="199"/>
      <c r="U448" s="199"/>
      <c r="V448" s="199"/>
      <c r="W448" s="199"/>
      <c r="X448" s="199"/>
      <c r="Y448" s="199"/>
      <c r="Z448" s="199"/>
      <c r="AA448" s="199"/>
      <c r="AB448" s="199"/>
      <c r="AC448" s="199"/>
      <c r="AD448" s="199" t="s">
        <v>10243</v>
      </c>
      <c r="AE448" s="199" t="s">
        <v>10243</v>
      </c>
      <c r="AF448" s="199" t="s">
        <v>10243</v>
      </c>
      <c r="AG448" s="199" t="s">
        <v>10266</v>
      </c>
      <c r="AH448" s="199" t="s">
        <v>10266</v>
      </c>
      <c r="AI448" s="199" t="s">
        <v>10246</v>
      </c>
      <c r="AJ448" s="199" t="s">
        <v>10246</v>
      </c>
      <c r="AK448" s="203" t="s">
        <v>10251</v>
      </c>
      <c r="AL448" s="199" t="s">
        <v>10266</v>
      </c>
      <c r="AM448" s="199" t="s">
        <v>10266</v>
      </c>
      <c r="AN448" s="199" t="s">
        <v>10266</v>
      </c>
      <c r="AO448" s="203" t="s">
        <v>10812</v>
      </c>
      <c r="AP448" s="199" t="s">
        <v>10246</v>
      </c>
      <c r="AQ448" s="199" t="s">
        <v>10246</v>
      </c>
      <c r="AR448" s="199" t="s">
        <v>10266</v>
      </c>
      <c r="AS448" s="199" t="s">
        <v>10266</v>
      </c>
      <c r="AT448" s="199" t="s">
        <v>10266</v>
      </c>
      <c r="AU448" s="199" t="s">
        <v>10266</v>
      </c>
      <c r="AV448" s="203" t="s">
        <v>11042</v>
      </c>
      <c r="AW448" s="199" t="s">
        <v>10246</v>
      </c>
      <c r="AX448" s="199" t="s">
        <v>10246</v>
      </c>
      <c r="AY448" s="199" t="s">
        <v>10266</v>
      </c>
      <c r="AZ448" s="199" t="s">
        <v>10266</v>
      </c>
      <c r="BA448" s="199" t="s">
        <v>10266</v>
      </c>
      <c r="BB448" s="199" t="s">
        <v>10266</v>
      </c>
      <c r="BC448" s="199" t="s">
        <v>10266</v>
      </c>
      <c r="BD448" s="199" t="s">
        <v>10246</v>
      </c>
      <c r="BE448" s="199" t="s">
        <v>10246</v>
      </c>
      <c r="BF448" s="199" t="s">
        <v>10266</v>
      </c>
      <c r="BG448" s="199" t="s">
        <v>10266</v>
      </c>
      <c r="BH448" s="199" t="s">
        <v>10266</v>
      </c>
      <c r="BI448" s="199" t="s">
        <v>10266</v>
      </c>
      <c r="BJ448" s="199" t="s">
        <v>10266</v>
      </c>
      <c r="BK448" s="199" t="s">
        <v>10246</v>
      </c>
    </row>
    <row r="449" s="192" customFormat="1" customHeight="1" spans="1:63">
      <c r="A449" s="199" t="s">
        <v>6585</v>
      </c>
      <c r="B449" s="199" t="s">
        <v>6537</v>
      </c>
      <c r="C449" s="199" t="s">
        <v>6538</v>
      </c>
      <c r="D449" s="199">
        <v>22</v>
      </c>
      <c r="E449" s="199">
        <v>9</v>
      </c>
      <c r="F449" s="199" t="s">
        <v>12160</v>
      </c>
      <c r="G449" s="199">
        <v>0</v>
      </c>
      <c r="H449" s="199" t="s">
        <v>10243</v>
      </c>
      <c r="I449" s="199">
        <v>0</v>
      </c>
      <c r="J449" s="199" t="s">
        <v>10243</v>
      </c>
      <c r="K449" s="199">
        <v>0</v>
      </c>
      <c r="L449" s="199">
        <v>0</v>
      </c>
      <c r="M449" s="199" t="s">
        <v>10243</v>
      </c>
      <c r="N449" s="199">
        <v>0</v>
      </c>
      <c r="O449" s="199">
        <v>3</v>
      </c>
      <c r="P449" s="199">
        <v>0</v>
      </c>
      <c r="Q449" s="199"/>
      <c r="R449" s="199"/>
      <c r="S449" s="199"/>
      <c r="T449" s="199"/>
      <c r="U449" s="199"/>
      <c r="V449" s="199"/>
      <c r="W449" s="199"/>
      <c r="X449" s="199"/>
      <c r="Y449" s="199"/>
      <c r="Z449" s="199"/>
      <c r="AA449" s="199"/>
      <c r="AB449" s="199"/>
      <c r="AC449" s="199"/>
      <c r="AD449" s="199" t="s">
        <v>10243</v>
      </c>
      <c r="AE449" s="199" t="s">
        <v>10243</v>
      </c>
      <c r="AF449" s="199" t="s">
        <v>10243</v>
      </c>
      <c r="AG449" s="199" t="s">
        <v>10266</v>
      </c>
      <c r="AH449" s="199" t="s">
        <v>10266</v>
      </c>
      <c r="AI449" s="199" t="s">
        <v>10246</v>
      </c>
      <c r="AJ449" s="199" t="s">
        <v>10246</v>
      </c>
      <c r="AK449" s="199" t="s">
        <v>10266</v>
      </c>
      <c r="AL449" s="199" t="s">
        <v>10266</v>
      </c>
      <c r="AM449" s="199" t="s">
        <v>10266</v>
      </c>
      <c r="AN449" s="199" t="s">
        <v>10266</v>
      </c>
      <c r="AO449" s="199" t="s">
        <v>10266</v>
      </c>
      <c r="AP449" s="199" t="s">
        <v>10246</v>
      </c>
      <c r="AQ449" s="199" t="s">
        <v>10246</v>
      </c>
      <c r="AR449" s="199" t="s">
        <v>10266</v>
      </c>
      <c r="AS449" s="199" t="s">
        <v>10266</v>
      </c>
      <c r="AT449" s="204" t="s">
        <v>10264</v>
      </c>
      <c r="AU449" s="199" t="s">
        <v>10266</v>
      </c>
      <c r="AV449" s="204" t="s">
        <v>10264</v>
      </c>
      <c r="AW449" s="199" t="s">
        <v>10246</v>
      </c>
      <c r="AX449" s="199" t="s">
        <v>10246</v>
      </c>
      <c r="AY449" s="199" t="s">
        <v>10266</v>
      </c>
      <c r="AZ449" s="199" t="s">
        <v>10266</v>
      </c>
      <c r="BA449" s="199" t="s">
        <v>10266</v>
      </c>
      <c r="BB449" s="199" t="s">
        <v>10266</v>
      </c>
      <c r="BC449" s="199" t="s">
        <v>10266</v>
      </c>
      <c r="BD449" s="199" t="s">
        <v>10246</v>
      </c>
      <c r="BE449" s="199" t="s">
        <v>10246</v>
      </c>
      <c r="BF449" s="199" t="s">
        <v>10266</v>
      </c>
      <c r="BG449" s="199" t="s">
        <v>10266</v>
      </c>
      <c r="BH449" s="199" t="s">
        <v>10266</v>
      </c>
      <c r="BI449" s="204" t="s">
        <v>10264</v>
      </c>
      <c r="BJ449" s="199" t="s">
        <v>10266</v>
      </c>
      <c r="BK449" s="199" t="s">
        <v>10246</v>
      </c>
    </row>
    <row r="450" s="192" customFormat="1" customHeight="1" spans="1:63">
      <c r="A450" s="199" t="s">
        <v>6601</v>
      </c>
      <c r="B450" s="199" t="s">
        <v>6537</v>
      </c>
      <c r="C450" s="199" t="s">
        <v>6602</v>
      </c>
      <c r="D450" s="199">
        <v>22</v>
      </c>
      <c r="E450" s="199">
        <v>9</v>
      </c>
      <c r="F450" s="199" t="s">
        <v>12161</v>
      </c>
      <c r="G450" s="199">
        <v>0</v>
      </c>
      <c r="H450" s="199" t="s">
        <v>10243</v>
      </c>
      <c r="I450" s="199">
        <v>0</v>
      </c>
      <c r="J450" s="199" t="s">
        <v>10243</v>
      </c>
      <c r="K450" s="199">
        <v>0</v>
      </c>
      <c r="L450" s="199">
        <v>0</v>
      </c>
      <c r="M450" s="199" t="s">
        <v>10243</v>
      </c>
      <c r="N450" s="199">
        <v>0</v>
      </c>
      <c r="O450" s="199">
        <v>0</v>
      </c>
      <c r="P450" s="199">
        <v>0</v>
      </c>
      <c r="Q450" s="199"/>
      <c r="R450" s="199"/>
      <c r="S450" s="199"/>
      <c r="T450" s="199"/>
      <c r="U450" s="199"/>
      <c r="V450" s="199"/>
      <c r="W450" s="199"/>
      <c r="X450" s="199"/>
      <c r="Y450" s="199"/>
      <c r="Z450" s="199"/>
      <c r="AA450" s="199"/>
      <c r="AB450" s="199"/>
      <c r="AC450" s="199"/>
      <c r="AD450" s="199" t="s">
        <v>10243</v>
      </c>
      <c r="AE450" s="199" t="s">
        <v>10243</v>
      </c>
      <c r="AF450" s="199" t="s">
        <v>10243</v>
      </c>
      <c r="AG450" s="199" t="s">
        <v>10266</v>
      </c>
      <c r="AH450" s="199" t="s">
        <v>10266</v>
      </c>
      <c r="AI450" s="199" t="s">
        <v>10246</v>
      </c>
      <c r="AJ450" s="199" t="s">
        <v>10246</v>
      </c>
      <c r="AK450" s="199" t="s">
        <v>10266</v>
      </c>
      <c r="AL450" s="199" t="s">
        <v>10266</v>
      </c>
      <c r="AM450" s="199" t="s">
        <v>10266</v>
      </c>
      <c r="AN450" s="199" t="s">
        <v>10266</v>
      </c>
      <c r="AO450" s="199" t="s">
        <v>10266</v>
      </c>
      <c r="AP450" s="199" t="s">
        <v>10246</v>
      </c>
      <c r="AQ450" s="199" t="s">
        <v>10246</v>
      </c>
      <c r="AR450" s="199" t="s">
        <v>10266</v>
      </c>
      <c r="AS450" s="199" t="s">
        <v>10266</v>
      </c>
      <c r="AT450" s="199" t="s">
        <v>10266</v>
      </c>
      <c r="AU450" s="199" t="s">
        <v>10266</v>
      </c>
      <c r="AV450" s="199" t="s">
        <v>10266</v>
      </c>
      <c r="AW450" s="199" t="s">
        <v>10246</v>
      </c>
      <c r="AX450" s="199" t="s">
        <v>10246</v>
      </c>
      <c r="AY450" s="199" t="s">
        <v>10266</v>
      </c>
      <c r="AZ450" s="199" t="s">
        <v>10266</v>
      </c>
      <c r="BA450" s="199" t="s">
        <v>10266</v>
      </c>
      <c r="BB450" s="199" t="s">
        <v>10266</v>
      </c>
      <c r="BC450" s="199" t="s">
        <v>10266</v>
      </c>
      <c r="BD450" s="199" t="s">
        <v>10246</v>
      </c>
      <c r="BE450" s="199" t="s">
        <v>10246</v>
      </c>
      <c r="BF450" s="199" t="s">
        <v>10266</v>
      </c>
      <c r="BG450" s="199" t="s">
        <v>10266</v>
      </c>
      <c r="BH450" s="199" t="s">
        <v>10266</v>
      </c>
      <c r="BI450" s="199" t="s">
        <v>10266</v>
      </c>
      <c r="BJ450" s="199" t="s">
        <v>10266</v>
      </c>
      <c r="BK450" s="199" t="s">
        <v>10246</v>
      </c>
    </row>
    <row r="451" s="192" customFormat="1" customHeight="1" spans="1:63">
      <c r="A451" s="199" t="s">
        <v>6561</v>
      </c>
      <c r="B451" s="199" t="s">
        <v>6537</v>
      </c>
      <c r="C451" s="199" t="s">
        <v>6562</v>
      </c>
      <c r="D451" s="199">
        <v>22</v>
      </c>
      <c r="E451" s="199">
        <v>9</v>
      </c>
      <c r="F451" s="199" t="s">
        <v>12162</v>
      </c>
      <c r="G451" s="199">
        <v>19</v>
      </c>
      <c r="H451" s="199" t="s">
        <v>12163</v>
      </c>
      <c r="I451" s="199">
        <v>0</v>
      </c>
      <c r="J451" s="199" t="s">
        <v>10243</v>
      </c>
      <c r="K451" s="199">
        <v>0</v>
      </c>
      <c r="L451" s="199">
        <v>0</v>
      </c>
      <c r="M451" s="199" t="s">
        <v>10243</v>
      </c>
      <c r="N451" s="199">
        <v>1</v>
      </c>
      <c r="O451" s="199">
        <v>1</v>
      </c>
      <c r="P451" s="199">
        <v>0</v>
      </c>
      <c r="Q451" s="199"/>
      <c r="R451" s="199"/>
      <c r="S451" s="199"/>
      <c r="T451" s="199"/>
      <c r="U451" s="199"/>
      <c r="V451" s="199"/>
      <c r="W451" s="199"/>
      <c r="X451" s="199"/>
      <c r="Y451" s="199"/>
      <c r="Z451" s="199"/>
      <c r="AA451" s="199"/>
      <c r="AB451" s="199"/>
      <c r="AC451" s="199"/>
      <c r="AD451" s="199" t="s">
        <v>10243</v>
      </c>
      <c r="AE451" s="199" t="s">
        <v>10243</v>
      </c>
      <c r="AF451" s="199" t="s">
        <v>10243</v>
      </c>
      <c r="AG451" s="203" t="s">
        <v>12164</v>
      </c>
      <c r="AH451" s="203" t="s">
        <v>10376</v>
      </c>
      <c r="AI451" s="199" t="s">
        <v>10246</v>
      </c>
      <c r="AJ451" s="199" t="s">
        <v>10246</v>
      </c>
      <c r="AK451" s="203" t="s">
        <v>11013</v>
      </c>
      <c r="AL451" s="199" t="s">
        <v>10266</v>
      </c>
      <c r="AM451" s="199" t="s">
        <v>10266</v>
      </c>
      <c r="AN451" s="203" t="s">
        <v>12165</v>
      </c>
      <c r="AO451" s="203" t="s">
        <v>10402</v>
      </c>
      <c r="AP451" s="199" t="s">
        <v>10246</v>
      </c>
      <c r="AQ451" s="199" t="s">
        <v>10246</v>
      </c>
      <c r="AR451" s="203" t="s">
        <v>12083</v>
      </c>
      <c r="AS451" s="203" t="s">
        <v>12166</v>
      </c>
      <c r="AT451" s="203" t="s">
        <v>11338</v>
      </c>
      <c r="AU451" s="204" t="s">
        <v>10255</v>
      </c>
      <c r="AV451" s="203" t="s">
        <v>11637</v>
      </c>
      <c r="AW451" s="199" t="s">
        <v>10246</v>
      </c>
      <c r="AX451" s="199" t="s">
        <v>10246</v>
      </c>
      <c r="AY451" s="203" t="s">
        <v>12083</v>
      </c>
      <c r="AZ451" s="203" t="s">
        <v>11281</v>
      </c>
      <c r="BA451" s="203" t="s">
        <v>10350</v>
      </c>
      <c r="BB451" s="204" t="s">
        <v>12167</v>
      </c>
      <c r="BC451" s="203" t="s">
        <v>10263</v>
      </c>
      <c r="BD451" s="199" t="s">
        <v>10246</v>
      </c>
      <c r="BE451" s="199" t="s">
        <v>10246</v>
      </c>
      <c r="BF451" s="203" t="s">
        <v>12083</v>
      </c>
      <c r="BG451" s="203" t="s">
        <v>11013</v>
      </c>
      <c r="BH451" s="203" t="s">
        <v>12083</v>
      </c>
      <c r="BI451" s="203" t="s">
        <v>12145</v>
      </c>
      <c r="BJ451" s="203" t="s">
        <v>12168</v>
      </c>
      <c r="BK451" s="199" t="s">
        <v>10246</v>
      </c>
    </row>
    <row r="452" s="192" customFormat="1" customHeight="1" spans="1:63">
      <c r="A452" s="199" t="s">
        <v>6553</v>
      </c>
      <c r="B452" s="199" t="s">
        <v>6537</v>
      </c>
      <c r="C452" s="199" t="s">
        <v>6554</v>
      </c>
      <c r="D452" s="199">
        <v>22</v>
      </c>
      <c r="E452" s="199">
        <v>9</v>
      </c>
      <c r="F452" s="199" t="s">
        <v>12169</v>
      </c>
      <c r="G452" s="199">
        <v>3</v>
      </c>
      <c r="H452" s="199" t="s">
        <v>10550</v>
      </c>
      <c r="I452" s="199">
        <v>0</v>
      </c>
      <c r="J452" s="199" t="s">
        <v>10243</v>
      </c>
      <c r="K452" s="199">
        <v>0</v>
      </c>
      <c r="L452" s="199">
        <v>0</v>
      </c>
      <c r="M452" s="199" t="s">
        <v>10243</v>
      </c>
      <c r="N452" s="199">
        <v>0</v>
      </c>
      <c r="O452" s="199">
        <v>1</v>
      </c>
      <c r="P452" s="199">
        <v>0</v>
      </c>
      <c r="Q452" s="199"/>
      <c r="R452" s="199"/>
      <c r="S452" s="199"/>
      <c r="T452" s="199"/>
      <c r="U452" s="199"/>
      <c r="V452" s="199"/>
      <c r="W452" s="199"/>
      <c r="X452" s="199"/>
      <c r="Y452" s="199"/>
      <c r="Z452" s="199"/>
      <c r="AA452" s="199"/>
      <c r="AB452" s="199"/>
      <c r="AC452" s="199"/>
      <c r="AD452" s="199" t="s">
        <v>10243</v>
      </c>
      <c r="AE452" s="199" t="s">
        <v>10243</v>
      </c>
      <c r="AF452" s="199" t="s">
        <v>10243</v>
      </c>
      <c r="AG452" s="199" t="s">
        <v>10266</v>
      </c>
      <c r="AH452" s="204" t="s">
        <v>12170</v>
      </c>
      <c r="AI452" s="199" t="s">
        <v>10246</v>
      </c>
      <c r="AJ452" s="199" t="s">
        <v>10246</v>
      </c>
      <c r="AK452" s="199" t="s">
        <v>10266</v>
      </c>
      <c r="AL452" s="199" t="s">
        <v>10266</v>
      </c>
      <c r="AM452" s="199" t="s">
        <v>10266</v>
      </c>
      <c r="AN452" s="199" t="s">
        <v>10266</v>
      </c>
      <c r="AO452" s="199" t="s">
        <v>10266</v>
      </c>
      <c r="AP452" s="199" t="s">
        <v>10246</v>
      </c>
      <c r="AQ452" s="199" t="s">
        <v>10246</v>
      </c>
      <c r="AR452" s="199" t="s">
        <v>10266</v>
      </c>
      <c r="AS452" s="199" t="s">
        <v>10266</v>
      </c>
      <c r="AT452" s="199" t="s">
        <v>10266</v>
      </c>
      <c r="AU452" s="199" t="s">
        <v>10266</v>
      </c>
      <c r="AV452" s="199" t="s">
        <v>10266</v>
      </c>
      <c r="AW452" s="199" t="s">
        <v>10246</v>
      </c>
      <c r="AX452" s="199" t="s">
        <v>10246</v>
      </c>
      <c r="AY452" s="203" t="s">
        <v>10328</v>
      </c>
      <c r="AZ452" s="199" t="s">
        <v>10266</v>
      </c>
      <c r="BA452" s="199" t="s">
        <v>10266</v>
      </c>
      <c r="BB452" s="199" t="s">
        <v>10266</v>
      </c>
      <c r="BC452" s="199" t="s">
        <v>10266</v>
      </c>
      <c r="BD452" s="199" t="s">
        <v>10246</v>
      </c>
      <c r="BE452" s="199" t="s">
        <v>10246</v>
      </c>
      <c r="BF452" s="203" t="s">
        <v>10282</v>
      </c>
      <c r="BG452" s="199" t="s">
        <v>10266</v>
      </c>
      <c r="BH452" s="199" t="s">
        <v>10266</v>
      </c>
      <c r="BI452" s="199" t="s">
        <v>10266</v>
      </c>
      <c r="BJ452" s="199" t="s">
        <v>10266</v>
      </c>
      <c r="BK452" s="199" t="s">
        <v>10246</v>
      </c>
    </row>
    <row r="453" s="192" customFormat="1" customHeight="1" spans="1:63">
      <c r="A453" s="199" t="s">
        <v>6536</v>
      </c>
      <c r="B453" s="199" t="s">
        <v>6537</v>
      </c>
      <c r="C453" s="199" t="s">
        <v>6538</v>
      </c>
      <c r="D453" s="199">
        <v>22</v>
      </c>
      <c r="E453" s="199">
        <v>9</v>
      </c>
      <c r="F453" s="199" t="s">
        <v>12171</v>
      </c>
      <c r="G453" s="199">
        <v>17</v>
      </c>
      <c r="H453" s="199" t="s">
        <v>12172</v>
      </c>
      <c r="I453" s="199">
        <v>0</v>
      </c>
      <c r="J453" s="199" t="s">
        <v>10243</v>
      </c>
      <c r="K453" s="199">
        <v>0</v>
      </c>
      <c r="L453" s="199">
        <v>0</v>
      </c>
      <c r="M453" s="199" t="s">
        <v>10243</v>
      </c>
      <c r="N453" s="199">
        <v>0</v>
      </c>
      <c r="O453" s="199">
        <v>0</v>
      </c>
      <c r="P453" s="199">
        <v>0</v>
      </c>
      <c r="Q453" s="199"/>
      <c r="R453" s="199"/>
      <c r="S453" s="199"/>
      <c r="T453" s="199"/>
      <c r="U453" s="199"/>
      <c r="V453" s="199"/>
      <c r="W453" s="199"/>
      <c r="X453" s="199"/>
      <c r="Y453" s="199"/>
      <c r="Z453" s="199"/>
      <c r="AA453" s="199"/>
      <c r="AB453" s="199"/>
      <c r="AC453" s="199"/>
      <c r="AD453" s="199" t="s">
        <v>10243</v>
      </c>
      <c r="AE453" s="199" t="s">
        <v>10243</v>
      </c>
      <c r="AF453" s="199" t="s">
        <v>10243</v>
      </c>
      <c r="AG453" s="203" t="s">
        <v>10282</v>
      </c>
      <c r="AH453" s="203" t="s">
        <v>10282</v>
      </c>
      <c r="AI453" s="199" t="s">
        <v>10246</v>
      </c>
      <c r="AJ453" s="199" t="s">
        <v>10246</v>
      </c>
      <c r="AK453" s="203" t="s">
        <v>10812</v>
      </c>
      <c r="AL453" s="199" t="s">
        <v>10266</v>
      </c>
      <c r="AM453" s="203" t="s">
        <v>10325</v>
      </c>
      <c r="AN453" s="203" t="s">
        <v>10328</v>
      </c>
      <c r="AO453" s="203" t="s">
        <v>10812</v>
      </c>
      <c r="AP453" s="199" t="s">
        <v>10246</v>
      </c>
      <c r="AQ453" s="199" t="s">
        <v>10246</v>
      </c>
      <c r="AR453" s="203" t="s">
        <v>10328</v>
      </c>
      <c r="AS453" s="199" t="s">
        <v>10266</v>
      </c>
      <c r="AT453" s="203" t="s">
        <v>10376</v>
      </c>
      <c r="AU453" s="203" t="s">
        <v>11645</v>
      </c>
      <c r="AV453" s="203" t="s">
        <v>11042</v>
      </c>
      <c r="AW453" s="199" t="s">
        <v>10246</v>
      </c>
      <c r="AX453" s="199" t="s">
        <v>10246</v>
      </c>
      <c r="AY453" s="199" t="s">
        <v>10266</v>
      </c>
      <c r="AZ453" s="203" t="s">
        <v>10402</v>
      </c>
      <c r="BA453" s="203" t="s">
        <v>10326</v>
      </c>
      <c r="BB453" s="203" t="s">
        <v>11095</v>
      </c>
      <c r="BC453" s="203" t="s">
        <v>10325</v>
      </c>
      <c r="BD453" s="199" t="s">
        <v>10246</v>
      </c>
      <c r="BE453" s="199" t="s">
        <v>10246</v>
      </c>
      <c r="BF453" s="203" t="s">
        <v>11095</v>
      </c>
      <c r="BG453" s="203" t="s">
        <v>11095</v>
      </c>
      <c r="BH453" s="203" t="s">
        <v>10328</v>
      </c>
      <c r="BI453" s="199" t="s">
        <v>10266</v>
      </c>
      <c r="BJ453" s="199" t="s">
        <v>10266</v>
      </c>
      <c r="BK453" s="199" t="s">
        <v>10246</v>
      </c>
    </row>
    <row r="454" s="192" customFormat="1" customHeight="1" spans="1:63">
      <c r="A454" s="199" t="s">
        <v>6824</v>
      </c>
      <c r="B454" s="199" t="s">
        <v>6653</v>
      </c>
      <c r="C454" s="199" t="s">
        <v>4448</v>
      </c>
      <c r="D454" s="199">
        <v>22</v>
      </c>
      <c r="E454" s="199">
        <v>9</v>
      </c>
      <c r="F454" s="199" t="s">
        <v>12173</v>
      </c>
      <c r="G454" s="199">
        <v>0</v>
      </c>
      <c r="H454" s="199" t="s">
        <v>10243</v>
      </c>
      <c r="I454" s="199">
        <v>0</v>
      </c>
      <c r="J454" s="199" t="s">
        <v>10243</v>
      </c>
      <c r="K454" s="199">
        <v>0</v>
      </c>
      <c r="L454" s="199">
        <v>0</v>
      </c>
      <c r="M454" s="199" t="s">
        <v>10243</v>
      </c>
      <c r="N454" s="199">
        <v>1</v>
      </c>
      <c r="O454" s="199">
        <v>0</v>
      </c>
      <c r="P454" s="199">
        <v>0</v>
      </c>
      <c r="Q454" s="199"/>
      <c r="R454" s="199"/>
      <c r="S454" s="199"/>
      <c r="T454" s="199"/>
      <c r="U454" s="199"/>
      <c r="V454" s="199"/>
      <c r="W454" s="199"/>
      <c r="X454" s="199"/>
      <c r="Y454" s="199"/>
      <c r="Z454" s="199"/>
      <c r="AA454" s="199"/>
      <c r="AB454" s="199"/>
      <c r="AC454" s="199"/>
      <c r="AD454" s="199" t="s">
        <v>10243</v>
      </c>
      <c r="AE454" s="199" t="s">
        <v>10243</v>
      </c>
      <c r="AF454" s="199" t="s">
        <v>10243</v>
      </c>
      <c r="AG454" s="199" t="s">
        <v>10266</v>
      </c>
      <c r="AH454" s="199" t="s">
        <v>10266</v>
      </c>
      <c r="AI454" s="199" t="s">
        <v>10246</v>
      </c>
      <c r="AJ454" s="199" t="s">
        <v>10246</v>
      </c>
      <c r="AK454" s="199" t="s">
        <v>10266</v>
      </c>
      <c r="AL454" s="199" t="s">
        <v>10266</v>
      </c>
      <c r="AM454" s="199" t="s">
        <v>10266</v>
      </c>
      <c r="AN454" s="199" t="s">
        <v>10266</v>
      </c>
      <c r="AO454" s="199" t="s">
        <v>10266</v>
      </c>
      <c r="AP454" s="199" t="s">
        <v>10246</v>
      </c>
      <c r="AQ454" s="199" t="s">
        <v>10246</v>
      </c>
      <c r="AR454" s="199" t="s">
        <v>10266</v>
      </c>
      <c r="AS454" s="199" t="s">
        <v>10266</v>
      </c>
      <c r="AT454" s="199" t="s">
        <v>10266</v>
      </c>
      <c r="AU454" s="199" t="s">
        <v>10266</v>
      </c>
      <c r="AV454" s="199" t="s">
        <v>10266</v>
      </c>
      <c r="AW454" s="199" t="s">
        <v>10246</v>
      </c>
      <c r="AX454" s="199" t="s">
        <v>10246</v>
      </c>
      <c r="AY454" s="199" t="s">
        <v>10266</v>
      </c>
      <c r="AZ454" s="199" t="s">
        <v>10266</v>
      </c>
      <c r="BA454" s="199" t="s">
        <v>10266</v>
      </c>
      <c r="BB454" s="199" t="s">
        <v>10266</v>
      </c>
      <c r="BC454" s="199" t="s">
        <v>10266</v>
      </c>
      <c r="BD454" s="199" t="s">
        <v>10246</v>
      </c>
      <c r="BE454" s="199" t="s">
        <v>10246</v>
      </c>
      <c r="BF454" s="199" t="s">
        <v>10266</v>
      </c>
      <c r="BG454" s="199" t="s">
        <v>10266</v>
      </c>
      <c r="BH454" s="199" t="s">
        <v>10266</v>
      </c>
      <c r="BI454" s="199" t="s">
        <v>10266</v>
      </c>
      <c r="BJ454" s="204" t="s">
        <v>10255</v>
      </c>
      <c r="BK454" s="199" t="s">
        <v>10246</v>
      </c>
    </row>
    <row r="455" s="192" customFormat="1" customHeight="1" spans="1:63">
      <c r="A455" s="199" t="s">
        <v>6802</v>
      </c>
      <c r="B455" s="199" t="s">
        <v>6653</v>
      </c>
      <c r="C455" s="199" t="s">
        <v>6803</v>
      </c>
      <c r="D455" s="199">
        <v>22</v>
      </c>
      <c r="E455" s="199">
        <v>9</v>
      </c>
      <c r="F455" s="199" t="s">
        <v>12174</v>
      </c>
      <c r="G455" s="199">
        <v>7</v>
      </c>
      <c r="H455" s="199" t="s">
        <v>12175</v>
      </c>
      <c r="I455" s="199">
        <v>0</v>
      </c>
      <c r="J455" s="199" t="s">
        <v>10243</v>
      </c>
      <c r="K455" s="199">
        <v>0</v>
      </c>
      <c r="L455" s="199">
        <v>0</v>
      </c>
      <c r="M455" s="199" t="s">
        <v>10243</v>
      </c>
      <c r="N455" s="199">
        <v>0</v>
      </c>
      <c r="O455" s="199">
        <v>0</v>
      </c>
      <c r="P455" s="199">
        <v>0</v>
      </c>
      <c r="Q455" s="199"/>
      <c r="R455" s="199"/>
      <c r="S455" s="199"/>
      <c r="T455" s="199"/>
      <c r="U455" s="199"/>
      <c r="V455" s="199"/>
      <c r="W455" s="199"/>
      <c r="X455" s="199"/>
      <c r="Y455" s="199"/>
      <c r="Z455" s="199"/>
      <c r="AA455" s="199"/>
      <c r="AB455" s="199"/>
      <c r="AC455" s="199"/>
      <c r="AD455" s="199" t="s">
        <v>10243</v>
      </c>
      <c r="AE455" s="199" t="s">
        <v>10243</v>
      </c>
      <c r="AF455" s="199" t="s">
        <v>10243</v>
      </c>
      <c r="AG455" s="199" t="s">
        <v>10266</v>
      </c>
      <c r="AH455" s="203" t="s">
        <v>10376</v>
      </c>
      <c r="AI455" s="199" t="s">
        <v>10246</v>
      </c>
      <c r="AJ455" s="199" t="s">
        <v>10246</v>
      </c>
      <c r="AK455" s="199" t="s">
        <v>10266</v>
      </c>
      <c r="AL455" s="199" t="s">
        <v>10266</v>
      </c>
      <c r="AM455" s="199" t="s">
        <v>10266</v>
      </c>
      <c r="AN455" s="199" t="s">
        <v>10266</v>
      </c>
      <c r="AO455" s="203" t="s">
        <v>11645</v>
      </c>
      <c r="AP455" s="199" t="s">
        <v>10246</v>
      </c>
      <c r="AQ455" s="199" t="s">
        <v>10246</v>
      </c>
      <c r="AR455" s="203" t="s">
        <v>10374</v>
      </c>
      <c r="AS455" s="199" t="s">
        <v>10266</v>
      </c>
      <c r="AT455" s="199" t="s">
        <v>10266</v>
      </c>
      <c r="AU455" s="199" t="s">
        <v>10266</v>
      </c>
      <c r="AV455" s="203" t="s">
        <v>10253</v>
      </c>
      <c r="AW455" s="199" t="s">
        <v>10246</v>
      </c>
      <c r="AX455" s="199" t="s">
        <v>10246</v>
      </c>
      <c r="AY455" s="203" t="s">
        <v>11664</v>
      </c>
      <c r="AZ455" s="199" t="s">
        <v>10266</v>
      </c>
      <c r="BA455" s="199" t="s">
        <v>10266</v>
      </c>
      <c r="BB455" s="199" t="s">
        <v>10266</v>
      </c>
      <c r="BC455" s="199" t="s">
        <v>10266</v>
      </c>
      <c r="BD455" s="199" t="s">
        <v>10246</v>
      </c>
      <c r="BE455" s="199" t="s">
        <v>10246</v>
      </c>
      <c r="BF455" s="203" t="s">
        <v>10328</v>
      </c>
      <c r="BG455" s="199" t="s">
        <v>10266</v>
      </c>
      <c r="BH455" s="199" t="s">
        <v>10266</v>
      </c>
      <c r="BI455" s="199" t="s">
        <v>10266</v>
      </c>
      <c r="BJ455" s="203" t="s">
        <v>11338</v>
      </c>
      <c r="BK455" s="199" t="s">
        <v>10246</v>
      </c>
    </row>
    <row r="456" s="192" customFormat="1" customHeight="1" spans="1:63">
      <c r="A456" s="199" t="s">
        <v>6797</v>
      </c>
      <c r="B456" s="199" t="s">
        <v>6653</v>
      </c>
      <c r="C456" s="199" t="s">
        <v>6677</v>
      </c>
      <c r="D456" s="199">
        <v>12</v>
      </c>
      <c r="E456" s="199">
        <v>5</v>
      </c>
      <c r="F456" s="199" t="s">
        <v>12176</v>
      </c>
      <c r="G456" s="199">
        <v>1</v>
      </c>
      <c r="H456" s="199" t="s">
        <v>12177</v>
      </c>
      <c r="I456" s="199">
        <v>0</v>
      </c>
      <c r="J456" s="199" t="s">
        <v>10243</v>
      </c>
      <c r="K456" s="199">
        <v>0</v>
      </c>
      <c r="L456" s="199">
        <v>7</v>
      </c>
      <c r="M456" s="199" t="s">
        <v>12022</v>
      </c>
      <c r="N456" s="199">
        <v>1</v>
      </c>
      <c r="O456" s="199">
        <v>0</v>
      </c>
      <c r="P456" s="199">
        <v>0</v>
      </c>
      <c r="Q456" s="199"/>
      <c r="R456" s="199"/>
      <c r="S456" s="199"/>
      <c r="T456" s="199">
        <v>24</v>
      </c>
      <c r="U456" s="199"/>
      <c r="V456" s="199"/>
      <c r="W456" s="199"/>
      <c r="X456" s="199"/>
      <c r="Y456" s="199"/>
      <c r="Z456" s="199"/>
      <c r="AA456" s="199"/>
      <c r="AB456" s="199"/>
      <c r="AC456" s="199"/>
      <c r="AD456" s="199" t="s">
        <v>10243</v>
      </c>
      <c r="AE456" s="199" t="s">
        <v>10243</v>
      </c>
      <c r="AF456" s="199" t="s">
        <v>10243</v>
      </c>
      <c r="AG456" s="199"/>
      <c r="AH456" s="199"/>
      <c r="AI456" s="199"/>
      <c r="AJ456" s="199"/>
      <c r="AK456" s="199"/>
      <c r="AL456" s="199"/>
      <c r="AM456" s="199"/>
      <c r="AN456" s="199"/>
      <c r="AO456" s="199"/>
      <c r="AP456" s="199"/>
      <c r="AQ456" s="199"/>
      <c r="AR456" s="203" t="s">
        <v>12178</v>
      </c>
      <c r="AS456" s="199" t="s">
        <v>10266</v>
      </c>
      <c r="AT456" s="199" t="s">
        <v>10266</v>
      </c>
      <c r="AU456" s="202" t="s">
        <v>12179</v>
      </c>
      <c r="AV456" s="206" t="s">
        <v>10737</v>
      </c>
      <c r="AW456" s="199" t="s">
        <v>10246</v>
      </c>
      <c r="AX456" s="199" t="s">
        <v>10246</v>
      </c>
      <c r="AY456" s="206" t="s">
        <v>10743</v>
      </c>
      <c r="AZ456" s="206" t="s">
        <v>10747</v>
      </c>
      <c r="BA456" s="199" t="s">
        <v>10266</v>
      </c>
      <c r="BB456" s="202" t="s">
        <v>12180</v>
      </c>
      <c r="BC456" s="206" t="s">
        <v>12181</v>
      </c>
      <c r="BD456" s="199" t="s">
        <v>10246</v>
      </c>
      <c r="BE456" s="199" t="s">
        <v>10246</v>
      </c>
      <c r="BF456" s="206" t="s">
        <v>12182</v>
      </c>
      <c r="BG456" s="199" t="s">
        <v>10266</v>
      </c>
      <c r="BH456" s="199" t="s">
        <v>10266</v>
      </c>
      <c r="BI456" s="202" t="s">
        <v>10633</v>
      </c>
      <c r="BJ456" s="206" t="s">
        <v>12181</v>
      </c>
      <c r="BK456" s="199" t="s">
        <v>10246</v>
      </c>
    </row>
    <row r="457" s="192" customFormat="1" customHeight="1" spans="1:63">
      <c r="A457" s="199" t="s">
        <v>6777</v>
      </c>
      <c r="B457" s="199" t="s">
        <v>6653</v>
      </c>
      <c r="C457" s="199" t="s">
        <v>6735</v>
      </c>
      <c r="D457" s="199">
        <v>22</v>
      </c>
      <c r="E457" s="199">
        <v>9</v>
      </c>
      <c r="F457" s="199" t="s">
        <v>12183</v>
      </c>
      <c r="G457" s="199">
        <v>5</v>
      </c>
      <c r="H457" s="199" t="s">
        <v>11926</v>
      </c>
      <c r="I457" s="199">
        <v>0</v>
      </c>
      <c r="J457" s="199" t="s">
        <v>10243</v>
      </c>
      <c r="K457" s="199">
        <v>0</v>
      </c>
      <c r="L457" s="199">
        <v>0</v>
      </c>
      <c r="M457" s="199" t="s">
        <v>10243</v>
      </c>
      <c r="N457" s="199">
        <v>0</v>
      </c>
      <c r="O457" s="199">
        <v>0</v>
      </c>
      <c r="P457" s="199">
        <v>0</v>
      </c>
      <c r="Q457" s="199"/>
      <c r="R457" s="199"/>
      <c r="S457" s="199"/>
      <c r="T457" s="199"/>
      <c r="U457" s="199"/>
      <c r="V457" s="199"/>
      <c r="W457" s="199"/>
      <c r="X457" s="199"/>
      <c r="Y457" s="199"/>
      <c r="Z457" s="199"/>
      <c r="AA457" s="199"/>
      <c r="AB457" s="199"/>
      <c r="AC457" s="199"/>
      <c r="AD457" s="199" t="s">
        <v>10243</v>
      </c>
      <c r="AE457" s="199" t="s">
        <v>10243</v>
      </c>
      <c r="AF457" s="199" t="s">
        <v>10243</v>
      </c>
      <c r="AG457" s="199" t="s">
        <v>10266</v>
      </c>
      <c r="AH457" s="199" t="s">
        <v>10266</v>
      </c>
      <c r="AI457" s="199" t="s">
        <v>10246</v>
      </c>
      <c r="AJ457" s="199" t="s">
        <v>10246</v>
      </c>
      <c r="AK457" s="203" t="s">
        <v>12083</v>
      </c>
      <c r="AL457" s="199" t="s">
        <v>10266</v>
      </c>
      <c r="AM457" s="199" t="s">
        <v>10266</v>
      </c>
      <c r="AN457" s="199" t="s">
        <v>10266</v>
      </c>
      <c r="AO457" s="199" t="s">
        <v>10266</v>
      </c>
      <c r="AP457" s="199" t="s">
        <v>10246</v>
      </c>
      <c r="AQ457" s="199" t="s">
        <v>10246</v>
      </c>
      <c r="AR457" s="203" t="s">
        <v>10261</v>
      </c>
      <c r="AS457" s="199" t="s">
        <v>10266</v>
      </c>
      <c r="AT457" s="199" t="s">
        <v>10266</v>
      </c>
      <c r="AU457" s="203" t="s">
        <v>10812</v>
      </c>
      <c r="AV457" s="199" t="s">
        <v>10266</v>
      </c>
      <c r="AW457" s="199" t="s">
        <v>10246</v>
      </c>
      <c r="AX457" s="199" t="s">
        <v>10246</v>
      </c>
      <c r="AY457" s="203" t="s">
        <v>11013</v>
      </c>
      <c r="AZ457" s="199" t="s">
        <v>10266</v>
      </c>
      <c r="BA457" s="199" t="s">
        <v>10266</v>
      </c>
      <c r="BB457" s="199" t="s">
        <v>10266</v>
      </c>
      <c r="BC457" s="199" t="s">
        <v>10266</v>
      </c>
      <c r="BD457" s="199" t="s">
        <v>10246</v>
      </c>
      <c r="BE457" s="199" t="s">
        <v>10246</v>
      </c>
      <c r="BF457" s="203" t="s">
        <v>12083</v>
      </c>
      <c r="BG457" s="199" t="s">
        <v>10266</v>
      </c>
      <c r="BH457" s="199" t="s">
        <v>10266</v>
      </c>
      <c r="BI457" s="199" t="s">
        <v>10266</v>
      </c>
      <c r="BJ457" s="199" t="s">
        <v>10266</v>
      </c>
      <c r="BK457" s="199" t="s">
        <v>10246</v>
      </c>
    </row>
    <row r="458" s="192" customFormat="1" customHeight="1" spans="1:63">
      <c r="A458" s="199" t="s">
        <v>6762</v>
      </c>
      <c r="B458" s="199" t="s">
        <v>6653</v>
      </c>
      <c r="C458" s="199" t="s">
        <v>6691</v>
      </c>
      <c r="D458" s="199">
        <v>22</v>
      </c>
      <c r="E458" s="199">
        <v>9</v>
      </c>
      <c r="F458" s="199" t="s">
        <v>12184</v>
      </c>
      <c r="G458" s="199">
        <v>11</v>
      </c>
      <c r="H458" s="199" t="s">
        <v>12185</v>
      </c>
      <c r="I458" s="199">
        <v>0</v>
      </c>
      <c r="J458" s="199" t="s">
        <v>10243</v>
      </c>
      <c r="K458" s="199">
        <v>0</v>
      </c>
      <c r="L458" s="199">
        <v>0</v>
      </c>
      <c r="M458" s="199" t="s">
        <v>10243</v>
      </c>
      <c r="N458" s="199">
        <v>0</v>
      </c>
      <c r="O458" s="199">
        <v>0</v>
      </c>
      <c r="P458" s="199">
        <v>0</v>
      </c>
      <c r="Q458" s="199"/>
      <c r="R458" s="199"/>
      <c r="S458" s="199"/>
      <c r="T458" s="199"/>
      <c r="U458" s="199"/>
      <c r="V458" s="199"/>
      <c r="W458" s="199"/>
      <c r="X458" s="199"/>
      <c r="Y458" s="199"/>
      <c r="Z458" s="199"/>
      <c r="AA458" s="199"/>
      <c r="AB458" s="199"/>
      <c r="AC458" s="199"/>
      <c r="AD458" s="199" t="s">
        <v>10243</v>
      </c>
      <c r="AE458" s="199" t="s">
        <v>10243</v>
      </c>
      <c r="AF458" s="199" t="s">
        <v>10243</v>
      </c>
      <c r="AG458" s="199" t="s">
        <v>10266</v>
      </c>
      <c r="AH458" s="199" t="s">
        <v>10266</v>
      </c>
      <c r="AI458" s="199" t="s">
        <v>10246</v>
      </c>
      <c r="AJ458" s="199" t="s">
        <v>10246</v>
      </c>
      <c r="AK458" s="203" t="s">
        <v>10402</v>
      </c>
      <c r="AL458" s="203" t="s">
        <v>10282</v>
      </c>
      <c r="AM458" s="199" t="s">
        <v>10266</v>
      </c>
      <c r="AN458" s="199" t="s">
        <v>10266</v>
      </c>
      <c r="AO458" s="199" t="s">
        <v>10266</v>
      </c>
      <c r="AP458" s="199" t="s">
        <v>10246</v>
      </c>
      <c r="AQ458" s="199" t="s">
        <v>10246</v>
      </c>
      <c r="AR458" s="203" t="s">
        <v>10328</v>
      </c>
      <c r="AS458" s="203" t="s">
        <v>10251</v>
      </c>
      <c r="AT458" s="199" t="s">
        <v>10266</v>
      </c>
      <c r="AU458" s="203" t="s">
        <v>10253</v>
      </c>
      <c r="AV458" s="203" t="s">
        <v>11338</v>
      </c>
      <c r="AW458" s="199" t="s">
        <v>10246</v>
      </c>
      <c r="AX458" s="199" t="s">
        <v>10246</v>
      </c>
      <c r="AY458" s="203" t="s">
        <v>11645</v>
      </c>
      <c r="AZ458" s="203" t="s">
        <v>11338</v>
      </c>
      <c r="BA458" s="199" t="s">
        <v>10266</v>
      </c>
      <c r="BB458" s="203" t="s">
        <v>10257</v>
      </c>
      <c r="BC458" s="199" t="s">
        <v>10266</v>
      </c>
      <c r="BD458" s="199" t="s">
        <v>10246</v>
      </c>
      <c r="BE458" s="199" t="s">
        <v>10246</v>
      </c>
      <c r="BF458" s="203" t="s">
        <v>10376</v>
      </c>
      <c r="BG458" s="199" t="s">
        <v>10266</v>
      </c>
      <c r="BH458" s="199" t="s">
        <v>10266</v>
      </c>
      <c r="BI458" s="199" t="s">
        <v>10266</v>
      </c>
      <c r="BJ458" s="203" t="s">
        <v>10282</v>
      </c>
      <c r="BK458" s="199" t="s">
        <v>10246</v>
      </c>
    </row>
    <row r="459" s="192" customFormat="1" customHeight="1" spans="1:63">
      <c r="A459" s="199" t="s">
        <v>6745</v>
      </c>
      <c r="B459" s="199" t="s">
        <v>6653</v>
      </c>
      <c r="C459" s="199" t="s">
        <v>6735</v>
      </c>
      <c r="D459" s="199">
        <v>22</v>
      </c>
      <c r="E459" s="199">
        <v>9</v>
      </c>
      <c r="F459" s="199" t="s">
        <v>12186</v>
      </c>
      <c r="G459" s="199">
        <v>1</v>
      </c>
      <c r="H459" s="199" t="s">
        <v>12187</v>
      </c>
      <c r="I459" s="199">
        <v>0</v>
      </c>
      <c r="J459" s="199" t="s">
        <v>10243</v>
      </c>
      <c r="K459" s="199">
        <v>0</v>
      </c>
      <c r="L459" s="199">
        <v>0</v>
      </c>
      <c r="M459" s="199" t="s">
        <v>10243</v>
      </c>
      <c r="N459" s="199">
        <v>0</v>
      </c>
      <c r="O459" s="199">
        <v>0</v>
      </c>
      <c r="P459" s="199">
        <v>0</v>
      </c>
      <c r="Q459" s="199"/>
      <c r="R459" s="199"/>
      <c r="S459" s="199"/>
      <c r="T459" s="199"/>
      <c r="U459" s="199"/>
      <c r="V459" s="199"/>
      <c r="W459" s="199"/>
      <c r="X459" s="199"/>
      <c r="Y459" s="199"/>
      <c r="Z459" s="199"/>
      <c r="AA459" s="199"/>
      <c r="AB459" s="199"/>
      <c r="AC459" s="199"/>
      <c r="AD459" s="199" t="s">
        <v>10243</v>
      </c>
      <c r="AE459" s="199" t="s">
        <v>10243</v>
      </c>
      <c r="AF459" s="199" t="s">
        <v>10243</v>
      </c>
      <c r="AG459" s="199" t="s">
        <v>10266</v>
      </c>
      <c r="AH459" s="199" t="s">
        <v>10266</v>
      </c>
      <c r="AI459" s="199" t="s">
        <v>10246</v>
      </c>
      <c r="AJ459" s="199" t="s">
        <v>10246</v>
      </c>
      <c r="AK459" s="199" t="s">
        <v>10266</v>
      </c>
      <c r="AL459" s="199" t="s">
        <v>10266</v>
      </c>
      <c r="AM459" s="199" t="s">
        <v>10266</v>
      </c>
      <c r="AN459" s="199" t="s">
        <v>10266</v>
      </c>
      <c r="AO459" s="199" t="s">
        <v>10266</v>
      </c>
      <c r="AP459" s="199" t="s">
        <v>10246</v>
      </c>
      <c r="AQ459" s="199" t="s">
        <v>10246</v>
      </c>
      <c r="AR459" s="199" t="s">
        <v>10266</v>
      </c>
      <c r="AS459" s="199" t="s">
        <v>10266</v>
      </c>
      <c r="AT459" s="199" t="s">
        <v>10266</v>
      </c>
      <c r="AU459" s="199" t="s">
        <v>10266</v>
      </c>
      <c r="AV459" s="199" t="s">
        <v>10266</v>
      </c>
      <c r="AW459" s="199" t="s">
        <v>10246</v>
      </c>
      <c r="AX459" s="199" t="s">
        <v>10246</v>
      </c>
      <c r="AY459" s="199" t="s">
        <v>10266</v>
      </c>
      <c r="AZ459" s="199" t="s">
        <v>10266</v>
      </c>
      <c r="BA459" s="199" t="s">
        <v>10266</v>
      </c>
      <c r="BB459" s="199" t="s">
        <v>10266</v>
      </c>
      <c r="BC459" s="199" t="s">
        <v>10266</v>
      </c>
      <c r="BD459" s="199" t="s">
        <v>10246</v>
      </c>
      <c r="BE459" s="199" t="s">
        <v>10246</v>
      </c>
      <c r="BF459" s="199" t="s">
        <v>10266</v>
      </c>
      <c r="BG459" s="203" t="s">
        <v>11185</v>
      </c>
      <c r="BH459" s="199" t="s">
        <v>10266</v>
      </c>
      <c r="BI459" s="199" t="s">
        <v>10266</v>
      </c>
      <c r="BJ459" s="199" t="s">
        <v>10266</v>
      </c>
      <c r="BK459" s="199" t="s">
        <v>10246</v>
      </c>
    </row>
    <row r="460" s="192" customFormat="1" customHeight="1" spans="1:63">
      <c r="A460" s="199" t="s">
        <v>6734</v>
      </c>
      <c r="B460" s="199" t="s">
        <v>6653</v>
      </c>
      <c r="C460" s="199" t="s">
        <v>6735</v>
      </c>
      <c r="D460" s="199">
        <v>14</v>
      </c>
      <c r="E460" s="199">
        <v>9</v>
      </c>
      <c r="F460" s="199" t="s">
        <v>12188</v>
      </c>
      <c r="G460" s="199">
        <v>0</v>
      </c>
      <c r="H460" s="199" t="s">
        <v>10243</v>
      </c>
      <c r="I460" s="199">
        <v>0</v>
      </c>
      <c r="J460" s="199" t="s">
        <v>10243</v>
      </c>
      <c r="K460" s="199">
        <v>0</v>
      </c>
      <c r="L460" s="199">
        <v>0</v>
      </c>
      <c r="M460" s="199" t="s">
        <v>10243</v>
      </c>
      <c r="N460" s="199">
        <v>1</v>
      </c>
      <c r="O460" s="199">
        <v>1</v>
      </c>
      <c r="P460" s="199">
        <v>2</v>
      </c>
      <c r="Q460" s="199"/>
      <c r="R460" s="199"/>
      <c r="S460" s="199"/>
      <c r="T460" s="199"/>
      <c r="U460" s="199"/>
      <c r="V460" s="199"/>
      <c r="W460" s="199"/>
      <c r="X460" s="199"/>
      <c r="Y460" s="199"/>
      <c r="Z460" s="199"/>
      <c r="AA460" s="199">
        <v>56</v>
      </c>
      <c r="AB460" s="199"/>
      <c r="AC460" s="199"/>
      <c r="AD460" s="199" t="s">
        <v>10243</v>
      </c>
      <c r="AE460" s="199" t="s">
        <v>10243</v>
      </c>
      <c r="AF460" s="199" t="s">
        <v>10243</v>
      </c>
      <c r="AG460" s="202" t="s">
        <v>12189</v>
      </c>
      <c r="AH460" s="202" t="s">
        <v>12189</v>
      </c>
      <c r="AI460" s="202" t="s">
        <v>12190</v>
      </c>
      <c r="AJ460" s="202" t="s">
        <v>12190</v>
      </c>
      <c r="AK460" s="202" t="s">
        <v>12189</v>
      </c>
      <c r="AL460" s="202" t="s">
        <v>12189</v>
      </c>
      <c r="AM460" s="202" t="s">
        <v>12189</v>
      </c>
      <c r="AN460" s="202" t="s">
        <v>12189</v>
      </c>
      <c r="AO460" s="202" t="s">
        <v>12189</v>
      </c>
      <c r="AP460" s="199" t="s">
        <v>10246</v>
      </c>
      <c r="AQ460" s="199" t="s">
        <v>10246</v>
      </c>
      <c r="AR460" s="204" t="s">
        <v>10255</v>
      </c>
      <c r="AS460" s="199" t="s">
        <v>10266</v>
      </c>
      <c r="AT460" s="199" t="s">
        <v>10266</v>
      </c>
      <c r="AU460" s="199" t="s">
        <v>10266</v>
      </c>
      <c r="AV460" s="199" t="s">
        <v>10266</v>
      </c>
      <c r="AW460" s="199" t="s">
        <v>10433</v>
      </c>
      <c r="AX460" s="199" t="s">
        <v>10246</v>
      </c>
      <c r="AY460" s="199" t="s">
        <v>10266</v>
      </c>
      <c r="AZ460" s="199" t="s">
        <v>10266</v>
      </c>
      <c r="BA460" s="199" t="s">
        <v>10266</v>
      </c>
      <c r="BB460" s="199" t="s">
        <v>10266</v>
      </c>
      <c r="BC460" s="199" t="s">
        <v>10266</v>
      </c>
      <c r="BD460" s="199" t="s">
        <v>10246</v>
      </c>
      <c r="BE460" s="199" t="s">
        <v>10246</v>
      </c>
      <c r="BF460" s="199" t="s">
        <v>10266</v>
      </c>
      <c r="BG460" s="204" t="s">
        <v>10264</v>
      </c>
      <c r="BH460" s="205" t="s">
        <v>33</v>
      </c>
      <c r="BI460" s="205" t="s">
        <v>33</v>
      </c>
      <c r="BJ460" s="199" t="s">
        <v>10266</v>
      </c>
      <c r="BK460" s="199" t="s">
        <v>10246</v>
      </c>
    </row>
    <row r="461" s="192" customFormat="1" customHeight="1" spans="1:63">
      <c r="A461" s="199" t="s">
        <v>6712</v>
      </c>
      <c r="B461" s="199" t="s">
        <v>6653</v>
      </c>
      <c r="C461" s="199" t="s">
        <v>6713</v>
      </c>
      <c r="D461" s="199">
        <v>22</v>
      </c>
      <c r="E461" s="199">
        <v>9</v>
      </c>
      <c r="F461" s="199" t="s">
        <v>12191</v>
      </c>
      <c r="G461" s="199">
        <v>0</v>
      </c>
      <c r="H461" s="199" t="s">
        <v>10243</v>
      </c>
      <c r="I461" s="199">
        <v>0</v>
      </c>
      <c r="J461" s="199" t="s">
        <v>10243</v>
      </c>
      <c r="K461" s="199">
        <v>0</v>
      </c>
      <c r="L461" s="199">
        <v>0</v>
      </c>
      <c r="M461" s="199" t="s">
        <v>10243</v>
      </c>
      <c r="N461" s="199">
        <v>1</v>
      </c>
      <c r="O461" s="199">
        <v>0</v>
      </c>
      <c r="P461" s="199">
        <v>0</v>
      </c>
      <c r="Q461" s="199"/>
      <c r="R461" s="199"/>
      <c r="S461" s="199"/>
      <c r="T461" s="199"/>
      <c r="U461" s="199"/>
      <c r="V461" s="199"/>
      <c r="W461" s="199"/>
      <c r="X461" s="199"/>
      <c r="Y461" s="199"/>
      <c r="Z461" s="199"/>
      <c r="AA461" s="199"/>
      <c r="AB461" s="199"/>
      <c r="AC461" s="199"/>
      <c r="AD461" s="199" t="s">
        <v>10243</v>
      </c>
      <c r="AE461" s="199" t="s">
        <v>10243</v>
      </c>
      <c r="AF461" s="199" t="s">
        <v>10243</v>
      </c>
      <c r="AG461" s="199" t="s">
        <v>10266</v>
      </c>
      <c r="AH461" s="199" t="s">
        <v>10266</v>
      </c>
      <c r="AI461" s="199" t="s">
        <v>10246</v>
      </c>
      <c r="AJ461" s="199" t="s">
        <v>10246</v>
      </c>
      <c r="AK461" s="199" t="s">
        <v>10266</v>
      </c>
      <c r="AL461" s="199" t="s">
        <v>10266</v>
      </c>
      <c r="AM461" s="199" t="s">
        <v>10266</v>
      </c>
      <c r="AN461" s="199" t="s">
        <v>10266</v>
      </c>
      <c r="AO461" s="199" t="s">
        <v>10266</v>
      </c>
      <c r="AP461" s="199" t="s">
        <v>10246</v>
      </c>
      <c r="AQ461" s="199" t="s">
        <v>10246</v>
      </c>
      <c r="AR461" s="199" t="s">
        <v>10266</v>
      </c>
      <c r="AS461" s="199" t="s">
        <v>10266</v>
      </c>
      <c r="AT461" s="199" t="s">
        <v>10266</v>
      </c>
      <c r="AU461" s="199" t="s">
        <v>10266</v>
      </c>
      <c r="AV461" s="199" t="s">
        <v>10266</v>
      </c>
      <c r="AW461" s="199" t="s">
        <v>10246</v>
      </c>
      <c r="AX461" s="199" t="s">
        <v>10246</v>
      </c>
      <c r="AY461" s="199" t="s">
        <v>10266</v>
      </c>
      <c r="AZ461" s="199" t="s">
        <v>10266</v>
      </c>
      <c r="BA461" s="204" t="s">
        <v>10255</v>
      </c>
      <c r="BB461" s="199" t="s">
        <v>10266</v>
      </c>
      <c r="BC461" s="199" t="s">
        <v>10266</v>
      </c>
      <c r="BD461" s="199" t="s">
        <v>10246</v>
      </c>
      <c r="BE461" s="199" t="s">
        <v>10246</v>
      </c>
      <c r="BF461" s="199" t="s">
        <v>10266</v>
      </c>
      <c r="BG461" s="199" t="s">
        <v>10266</v>
      </c>
      <c r="BH461" s="199" t="s">
        <v>10266</v>
      </c>
      <c r="BI461" s="199" t="s">
        <v>10266</v>
      </c>
      <c r="BJ461" s="199" t="s">
        <v>10266</v>
      </c>
      <c r="BK461" s="199" t="s">
        <v>10246</v>
      </c>
    </row>
    <row r="462" s="192" customFormat="1" customHeight="1" spans="1:63">
      <c r="A462" s="199" t="s">
        <v>12192</v>
      </c>
      <c r="B462" s="199" t="s">
        <v>6653</v>
      </c>
      <c r="C462" s="199" t="s">
        <v>6691</v>
      </c>
      <c r="D462" s="199">
        <v>21</v>
      </c>
      <c r="E462" s="199">
        <v>9</v>
      </c>
      <c r="F462" s="199" t="s">
        <v>12193</v>
      </c>
      <c r="G462" s="199">
        <v>16</v>
      </c>
      <c r="H462" s="199" t="s">
        <v>12194</v>
      </c>
      <c r="I462" s="199">
        <v>0</v>
      </c>
      <c r="J462" s="199" t="s">
        <v>10243</v>
      </c>
      <c r="K462" s="199">
        <v>0</v>
      </c>
      <c r="L462" s="199">
        <v>0</v>
      </c>
      <c r="M462" s="199" t="s">
        <v>10243</v>
      </c>
      <c r="N462" s="199">
        <v>0</v>
      </c>
      <c r="O462" s="199">
        <v>0</v>
      </c>
      <c r="P462" s="199">
        <v>1</v>
      </c>
      <c r="Q462" s="199"/>
      <c r="R462" s="199"/>
      <c r="S462" s="199"/>
      <c r="T462" s="199"/>
      <c r="U462" s="199"/>
      <c r="V462" s="199"/>
      <c r="W462" s="199"/>
      <c r="X462" s="199"/>
      <c r="Y462" s="199"/>
      <c r="Z462" s="199"/>
      <c r="AA462" s="199"/>
      <c r="AB462" s="199"/>
      <c r="AC462" s="199"/>
      <c r="AD462" s="199" t="s">
        <v>10243</v>
      </c>
      <c r="AE462" s="199" t="s">
        <v>10243</v>
      </c>
      <c r="AF462" s="199" t="s">
        <v>10243</v>
      </c>
      <c r="AG462" s="203" t="s">
        <v>12088</v>
      </c>
      <c r="AH462" s="199" t="s">
        <v>10266</v>
      </c>
      <c r="AI462" s="199" t="s">
        <v>10246</v>
      </c>
      <c r="AJ462" s="199" t="s">
        <v>10246</v>
      </c>
      <c r="AK462" s="203" t="s">
        <v>10282</v>
      </c>
      <c r="AL462" s="199" t="s">
        <v>10266</v>
      </c>
      <c r="AM462" s="199" t="s">
        <v>10266</v>
      </c>
      <c r="AN462" s="205" t="s">
        <v>33</v>
      </c>
      <c r="AO462" s="203" t="s">
        <v>10262</v>
      </c>
      <c r="AP462" s="199" t="s">
        <v>10246</v>
      </c>
      <c r="AQ462" s="199" t="s">
        <v>10246</v>
      </c>
      <c r="AR462" s="199" t="s">
        <v>10266</v>
      </c>
      <c r="AS462" s="203" t="s">
        <v>10326</v>
      </c>
      <c r="AT462" s="203" t="s">
        <v>10257</v>
      </c>
      <c r="AU462" s="203" t="s">
        <v>10812</v>
      </c>
      <c r="AV462" s="203" t="s">
        <v>11338</v>
      </c>
      <c r="AW462" s="199" t="s">
        <v>10246</v>
      </c>
      <c r="AX462" s="199" t="s">
        <v>10246</v>
      </c>
      <c r="AY462" s="199" t="s">
        <v>10266</v>
      </c>
      <c r="AZ462" s="203" t="s">
        <v>10325</v>
      </c>
      <c r="BA462" s="203" t="s">
        <v>10326</v>
      </c>
      <c r="BB462" s="203" t="s">
        <v>11338</v>
      </c>
      <c r="BC462" s="203" t="s">
        <v>10251</v>
      </c>
      <c r="BD462" s="199" t="s">
        <v>10246</v>
      </c>
      <c r="BE462" s="199" t="s">
        <v>10246</v>
      </c>
      <c r="BF462" s="203" t="s">
        <v>11095</v>
      </c>
      <c r="BG462" s="203" t="s">
        <v>11056</v>
      </c>
      <c r="BH462" s="203" t="s">
        <v>10326</v>
      </c>
      <c r="BI462" s="203" t="s">
        <v>10251</v>
      </c>
      <c r="BJ462" s="203" t="s">
        <v>10251</v>
      </c>
      <c r="BK462" s="199" t="s">
        <v>10246</v>
      </c>
    </row>
    <row r="463" s="192" customFormat="1" customHeight="1" spans="1:63">
      <c r="A463" s="199" t="s">
        <v>6676</v>
      </c>
      <c r="B463" s="199" t="s">
        <v>6653</v>
      </c>
      <c r="C463" s="199" t="s">
        <v>6677</v>
      </c>
      <c r="D463" s="199">
        <v>12</v>
      </c>
      <c r="E463" s="199">
        <v>5</v>
      </c>
      <c r="F463" s="199" t="s">
        <v>12195</v>
      </c>
      <c r="G463" s="199">
        <v>1</v>
      </c>
      <c r="H463" s="199" t="s">
        <v>12196</v>
      </c>
      <c r="I463" s="199">
        <v>0</v>
      </c>
      <c r="J463" s="199" t="s">
        <v>10243</v>
      </c>
      <c r="K463" s="199">
        <v>0</v>
      </c>
      <c r="L463" s="199">
        <v>7</v>
      </c>
      <c r="M463" s="199" t="s">
        <v>12197</v>
      </c>
      <c r="N463" s="199">
        <v>0</v>
      </c>
      <c r="O463" s="199">
        <v>2</v>
      </c>
      <c r="P463" s="199">
        <v>0</v>
      </c>
      <c r="Q463" s="199"/>
      <c r="R463" s="199"/>
      <c r="S463" s="199"/>
      <c r="T463" s="199">
        <v>24</v>
      </c>
      <c r="U463" s="199"/>
      <c r="V463" s="199"/>
      <c r="W463" s="199"/>
      <c r="X463" s="199"/>
      <c r="Y463" s="199"/>
      <c r="Z463" s="199"/>
      <c r="AA463" s="199"/>
      <c r="AB463" s="199"/>
      <c r="AC463" s="199"/>
      <c r="AD463" s="199" t="s">
        <v>10243</v>
      </c>
      <c r="AE463" s="199" t="s">
        <v>10243</v>
      </c>
      <c r="AF463" s="199" t="s">
        <v>10243</v>
      </c>
      <c r="AG463" s="199"/>
      <c r="AH463" s="199"/>
      <c r="AI463" s="199"/>
      <c r="AJ463" s="199"/>
      <c r="AK463" s="199"/>
      <c r="AL463" s="199"/>
      <c r="AM463" s="199"/>
      <c r="AN463" s="199"/>
      <c r="AO463" s="199"/>
      <c r="AP463" s="199"/>
      <c r="AQ463" s="199"/>
      <c r="AR463" s="203" t="s">
        <v>12198</v>
      </c>
      <c r="AS463" s="199" t="s">
        <v>10266</v>
      </c>
      <c r="AT463" s="199" t="s">
        <v>10266</v>
      </c>
      <c r="AU463" s="202" t="s">
        <v>12179</v>
      </c>
      <c r="AV463" s="206" t="s">
        <v>10737</v>
      </c>
      <c r="AW463" s="199" t="s">
        <v>10246</v>
      </c>
      <c r="AX463" s="199" t="s">
        <v>10246</v>
      </c>
      <c r="AY463" s="206" t="s">
        <v>10732</v>
      </c>
      <c r="AZ463" s="206" t="s">
        <v>10747</v>
      </c>
      <c r="BA463" s="199" t="s">
        <v>10266</v>
      </c>
      <c r="BB463" s="202" t="s">
        <v>12199</v>
      </c>
      <c r="BC463" s="206" t="s">
        <v>12181</v>
      </c>
      <c r="BD463" s="199" t="s">
        <v>10246</v>
      </c>
      <c r="BE463" s="199" t="s">
        <v>10246</v>
      </c>
      <c r="BF463" s="206" t="s">
        <v>12182</v>
      </c>
      <c r="BG463" s="199" t="s">
        <v>10266</v>
      </c>
      <c r="BH463" s="199" t="s">
        <v>10266</v>
      </c>
      <c r="BI463" s="202" t="s">
        <v>12200</v>
      </c>
      <c r="BJ463" s="206" t="s">
        <v>12181</v>
      </c>
      <c r="BK463" s="199" t="s">
        <v>10246</v>
      </c>
    </row>
    <row r="464" s="192" customFormat="1" customHeight="1" spans="1:63">
      <c r="A464" s="199" t="s">
        <v>12201</v>
      </c>
      <c r="B464" s="199" t="s">
        <v>6653</v>
      </c>
      <c r="C464" s="199" t="s">
        <v>6654</v>
      </c>
      <c r="D464" s="199">
        <v>0</v>
      </c>
      <c r="E464" s="199">
        <v>9</v>
      </c>
      <c r="F464" s="199" t="s">
        <v>10243</v>
      </c>
      <c r="G464" s="199">
        <v>0</v>
      </c>
      <c r="H464" s="199" t="s">
        <v>10243</v>
      </c>
      <c r="I464" s="199">
        <v>0</v>
      </c>
      <c r="J464" s="199" t="s">
        <v>10243</v>
      </c>
      <c r="K464" s="199">
        <v>0</v>
      </c>
      <c r="L464" s="199">
        <v>0</v>
      </c>
      <c r="M464" s="199" t="s">
        <v>10243</v>
      </c>
      <c r="N464" s="199">
        <v>0</v>
      </c>
      <c r="O464" s="199">
        <v>0</v>
      </c>
      <c r="P464" s="199">
        <v>22</v>
      </c>
      <c r="Q464" s="199"/>
      <c r="R464" s="199"/>
      <c r="S464" s="199"/>
      <c r="T464" s="199"/>
      <c r="U464" s="199"/>
      <c r="V464" s="199"/>
      <c r="W464" s="199"/>
      <c r="X464" s="199"/>
      <c r="Y464" s="199"/>
      <c r="Z464" s="199"/>
      <c r="AA464" s="199"/>
      <c r="AB464" s="199"/>
      <c r="AC464" s="199"/>
      <c r="AD464" s="199" t="s">
        <v>10243</v>
      </c>
      <c r="AE464" s="199" t="s">
        <v>10243</v>
      </c>
      <c r="AF464" s="199" t="s">
        <v>10243</v>
      </c>
      <c r="AG464" s="205" t="s">
        <v>33</v>
      </c>
      <c r="AH464" s="205" t="s">
        <v>33</v>
      </c>
      <c r="AI464" s="199" t="s">
        <v>10246</v>
      </c>
      <c r="AJ464" s="199" t="s">
        <v>10246</v>
      </c>
      <c r="AK464" s="205" t="s">
        <v>33</v>
      </c>
      <c r="AL464" s="205" t="s">
        <v>33</v>
      </c>
      <c r="AM464" s="205" t="s">
        <v>33</v>
      </c>
      <c r="AN464" s="205" t="s">
        <v>33</v>
      </c>
      <c r="AO464" s="205" t="s">
        <v>33</v>
      </c>
      <c r="AP464" s="199" t="s">
        <v>10246</v>
      </c>
      <c r="AQ464" s="199" t="s">
        <v>10246</v>
      </c>
      <c r="AR464" s="205" t="s">
        <v>33</v>
      </c>
      <c r="AS464" s="205" t="s">
        <v>33</v>
      </c>
      <c r="AT464" s="205" t="s">
        <v>33</v>
      </c>
      <c r="AU464" s="205" t="s">
        <v>33</v>
      </c>
      <c r="AV464" s="205" t="s">
        <v>33</v>
      </c>
      <c r="AW464" s="199" t="s">
        <v>10246</v>
      </c>
      <c r="AX464" s="199" t="s">
        <v>10246</v>
      </c>
      <c r="AY464" s="205" t="s">
        <v>33</v>
      </c>
      <c r="AZ464" s="205" t="s">
        <v>33</v>
      </c>
      <c r="BA464" s="205" t="s">
        <v>33</v>
      </c>
      <c r="BB464" s="205" t="s">
        <v>33</v>
      </c>
      <c r="BC464" s="205" t="s">
        <v>33</v>
      </c>
      <c r="BD464" s="199" t="s">
        <v>10246</v>
      </c>
      <c r="BE464" s="199" t="s">
        <v>10246</v>
      </c>
      <c r="BF464" s="205" t="s">
        <v>33</v>
      </c>
      <c r="BG464" s="205" t="s">
        <v>33</v>
      </c>
      <c r="BH464" s="205" t="s">
        <v>33</v>
      </c>
      <c r="BI464" s="205" t="s">
        <v>33</v>
      </c>
      <c r="BJ464" s="205" t="s">
        <v>33</v>
      </c>
      <c r="BK464" s="199" t="s">
        <v>10246</v>
      </c>
    </row>
    <row r="465" s="192" customFormat="1" customHeight="1" spans="1:63">
      <c r="A465" s="199" t="s">
        <v>6669</v>
      </c>
      <c r="B465" s="199" t="s">
        <v>6653</v>
      </c>
      <c r="C465" s="199" t="s">
        <v>6670</v>
      </c>
      <c r="D465" s="199">
        <v>22</v>
      </c>
      <c r="E465" s="199">
        <v>9</v>
      </c>
      <c r="F465" s="199" t="s">
        <v>12202</v>
      </c>
      <c r="G465" s="199">
        <v>9</v>
      </c>
      <c r="H465" s="199" t="s">
        <v>12203</v>
      </c>
      <c r="I465" s="199">
        <v>0</v>
      </c>
      <c r="J465" s="199" t="s">
        <v>10243</v>
      </c>
      <c r="K465" s="199">
        <v>0</v>
      </c>
      <c r="L465" s="199">
        <v>0</v>
      </c>
      <c r="M465" s="199" t="s">
        <v>10243</v>
      </c>
      <c r="N465" s="199">
        <v>0</v>
      </c>
      <c r="O465" s="199">
        <v>1</v>
      </c>
      <c r="P465" s="199">
        <v>0</v>
      </c>
      <c r="Q465" s="199"/>
      <c r="R465" s="199"/>
      <c r="S465" s="199"/>
      <c r="T465" s="199"/>
      <c r="U465" s="199"/>
      <c r="V465" s="199"/>
      <c r="W465" s="199"/>
      <c r="X465" s="199"/>
      <c r="Y465" s="199"/>
      <c r="Z465" s="199"/>
      <c r="AA465" s="199"/>
      <c r="AB465" s="199"/>
      <c r="AC465" s="199"/>
      <c r="AD465" s="199" t="s">
        <v>10243</v>
      </c>
      <c r="AE465" s="199" t="s">
        <v>10243</v>
      </c>
      <c r="AF465" s="199" t="s">
        <v>10243</v>
      </c>
      <c r="AG465" s="203" t="s">
        <v>10328</v>
      </c>
      <c r="AH465" s="203" t="s">
        <v>10328</v>
      </c>
      <c r="AI465" s="199" t="s">
        <v>10246</v>
      </c>
      <c r="AJ465" s="199" t="s">
        <v>10246</v>
      </c>
      <c r="AK465" s="203" t="s">
        <v>10812</v>
      </c>
      <c r="AL465" s="199" t="s">
        <v>10266</v>
      </c>
      <c r="AM465" s="199" t="s">
        <v>10266</v>
      </c>
      <c r="AN465" s="199" t="s">
        <v>10266</v>
      </c>
      <c r="AO465" s="199" t="s">
        <v>10266</v>
      </c>
      <c r="AP465" s="199" t="s">
        <v>10246</v>
      </c>
      <c r="AQ465" s="199" t="s">
        <v>10246</v>
      </c>
      <c r="AR465" s="199" t="s">
        <v>10266</v>
      </c>
      <c r="AS465" s="199" t="s">
        <v>10266</v>
      </c>
      <c r="AT465" s="204" t="s">
        <v>11883</v>
      </c>
      <c r="AU465" s="203" t="s">
        <v>10282</v>
      </c>
      <c r="AV465" s="203" t="s">
        <v>10374</v>
      </c>
      <c r="AW465" s="199" t="s">
        <v>10246</v>
      </c>
      <c r="AX465" s="199" t="s">
        <v>10246</v>
      </c>
      <c r="AY465" s="199" t="s">
        <v>10266</v>
      </c>
      <c r="AZ465" s="199" t="s">
        <v>10266</v>
      </c>
      <c r="BA465" s="199" t="s">
        <v>10266</v>
      </c>
      <c r="BB465" s="199" t="s">
        <v>10266</v>
      </c>
      <c r="BC465" s="199" t="s">
        <v>10266</v>
      </c>
      <c r="BD465" s="199" t="s">
        <v>10246</v>
      </c>
      <c r="BE465" s="199" t="s">
        <v>10246</v>
      </c>
      <c r="BF465" s="203" t="s">
        <v>10812</v>
      </c>
      <c r="BG465" s="203" t="s">
        <v>10374</v>
      </c>
      <c r="BH465" s="199" t="s">
        <v>10266</v>
      </c>
      <c r="BI465" s="199" t="s">
        <v>10266</v>
      </c>
      <c r="BJ465" s="203" t="s">
        <v>11645</v>
      </c>
      <c r="BK465" s="199" t="s">
        <v>10246</v>
      </c>
    </row>
    <row r="466" s="192" customFormat="1" customHeight="1" spans="1:63">
      <c r="A466" s="199" t="s">
        <v>6652</v>
      </c>
      <c r="B466" s="199" t="s">
        <v>6653</v>
      </c>
      <c r="C466" s="199" t="s">
        <v>6654</v>
      </c>
      <c r="D466" s="199">
        <v>16</v>
      </c>
      <c r="E466" s="199">
        <v>9</v>
      </c>
      <c r="F466" s="199" t="s">
        <v>12204</v>
      </c>
      <c r="G466" s="199">
        <v>6</v>
      </c>
      <c r="H466" s="199" t="s">
        <v>11027</v>
      </c>
      <c r="I466" s="199">
        <v>0</v>
      </c>
      <c r="J466" s="199" t="s">
        <v>10243</v>
      </c>
      <c r="K466" s="199">
        <v>0</v>
      </c>
      <c r="L466" s="199">
        <v>16</v>
      </c>
      <c r="M466" s="199" t="s">
        <v>12205</v>
      </c>
      <c r="N466" s="199">
        <v>0</v>
      </c>
      <c r="O466" s="199">
        <v>0</v>
      </c>
      <c r="P466" s="199">
        <v>0</v>
      </c>
      <c r="Q466" s="199"/>
      <c r="R466" s="199"/>
      <c r="S466" s="199"/>
      <c r="T466" s="199"/>
      <c r="U466" s="199"/>
      <c r="V466" s="199"/>
      <c r="W466" s="199"/>
      <c r="X466" s="199"/>
      <c r="Y466" s="199"/>
      <c r="Z466" s="199"/>
      <c r="AA466" s="199"/>
      <c r="AB466" s="199"/>
      <c r="AC466" s="199"/>
      <c r="AD466" s="199" t="s">
        <v>10243</v>
      </c>
      <c r="AE466" s="199" t="s">
        <v>10243</v>
      </c>
      <c r="AF466" s="199" t="s">
        <v>10243</v>
      </c>
      <c r="AG466" s="202" t="s">
        <v>12206</v>
      </c>
      <c r="AH466" s="202" t="s">
        <v>12206</v>
      </c>
      <c r="AI466" s="202" t="s">
        <v>12207</v>
      </c>
      <c r="AJ466" s="202" t="s">
        <v>12207</v>
      </c>
      <c r="AK466" s="202" t="s">
        <v>12206</v>
      </c>
      <c r="AL466" s="202" t="s">
        <v>12206</v>
      </c>
      <c r="AM466" s="202" t="s">
        <v>12206</v>
      </c>
      <c r="AN466" s="202" t="s">
        <v>12206</v>
      </c>
      <c r="AO466" s="206" t="s">
        <v>10717</v>
      </c>
      <c r="AP466" s="199" t="s">
        <v>10246</v>
      </c>
      <c r="AQ466" s="199" t="s">
        <v>10246</v>
      </c>
      <c r="AR466" s="203" t="s">
        <v>12208</v>
      </c>
      <c r="AS466" s="206" t="s">
        <v>10723</v>
      </c>
      <c r="AT466" s="203" t="s">
        <v>12209</v>
      </c>
      <c r="AU466" s="206" t="s">
        <v>11019</v>
      </c>
      <c r="AV466" s="206" t="s">
        <v>11018</v>
      </c>
      <c r="AW466" s="199" t="s">
        <v>10246</v>
      </c>
      <c r="AX466" s="199" t="s">
        <v>10246</v>
      </c>
      <c r="AY466" s="203" t="s">
        <v>12210</v>
      </c>
      <c r="AZ466" s="203" t="s">
        <v>12211</v>
      </c>
      <c r="BA466" s="206" t="s">
        <v>12212</v>
      </c>
      <c r="BB466" s="206" t="s">
        <v>12212</v>
      </c>
      <c r="BC466" s="206" t="s">
        <v>12212</v>
      </c>
      <c r="BD466" s="199" t="s">
        <v>10246</v>
      </c>
      <c r="BE466" s="199" t="s">
        <v>10246</v>
      </c>
      <c r="BF466" s="203" t="s">
        <v>12213</v>
      </c>
      <c r="BG466" s="203" t="s">
        <v>12214</v>
      </c>
      <c r="BH466" s="206" t="s">
        <v>12212</v>
      </c>
      <c r="BI466" s="206" t="s">
        <v>12212</v>
      </c>
      <c r="BJ466" s="206" t="s">
        <v>12212</v>
      </c>
      <c r="BK466" s="199" t="s">
        <v>10246</v>
      </c>
    </row>
    <row r="467" s="192" customFormat="1" customHeight="1" spans="1:63">
      <c r="A467" s="199" t="s">
        <v>6909</v>
      </c>
      <c r="B467" s="199" t="s">
        <v>6839</v>
      </c>
      <c r="C467" s="199" t="s">
        <v>115</v>
      </c>
      <c r="D467" s="199">
        <v>22</v>
      </c>
      <c r="E467" s="199">
        <v>9</v>
      </c>
      <c r="F467" s="199" t="s">
        <v>12215</v>
      </c>
      <c r="G467" s="199">
        <v>18</v>
      </c>
      <c r="H467" s="199" t="s">
        <v>12216</v>
      </c>
      <c r="I467" s="199">
        <v>0</v>
      </c>
      <c r="J467" s="199" t="s">
        <v>10243</v>
      </c>
      <c r="K467" s="199">
        <v>0</v>
      </c>
      <c r="L467" s="199">
        <v>0</v>
      </c>
      <c r="M467" s="199" t="s">
        <v>10243</v>
      </c>
      <c r="N467" s="199">
        <v>1</v>
      </c>
      <c r="O467" s="199">
        <v>2</v>
      </c>
      <c r="P467" s="199">
        <v>0</v>
      </c>
      <c r="Q467" s="199"/>
      <c r="R467" s="199"/>
      <c r="S467" s="199"/>
      <c r="T467" s="199"/>
      <c r="U467" s="199"/>
      <c r="V467" s="199"/>
      <c r="W467" s="199"/>
      <c r="X467" s="199"/>
      <c r="Y467" s="199"/>
      <c r="Z467" s="199"/>
      <c r="AA467" s="199"/>
      <c r="AB467" s="199"/>
      <c r="AC467" s="199"/>
      <c r="AD467" s="199" t="s">
        <v>10243</v>
      </c>
      <c r="AE467" s="199" t="s">
        <v>10243</v>
      </c>
      <c r="AF467" s="199" t="s">
        <v>10243</v>
      </c>
      <c r="AG467" s="199" t="s">
        <v>10266</v>
      </c>
      <c r="AH467" s="204" t="s">
        <v>10255</v>
      </c>
      <c r="AI467" s="199" t="s">
        <v>10246</v>
      </c>
      <c r="AJ467" s="199" t="s">
        <v>10246</v>
      </c>
      <c r="AK467" s="203" t="s">
        <v>11133</v>
      </c>
      <c r="AL467" s="203" t="s">
        <v>11042</v>
      </c>
      <c r="AM467" s="203" t="s">
        <v>10262</v>
      </c>
      <c r="AN467" s="204" t="s">
        <v>11385</v>
      </c>
      <c r="AO467" s="203" t="s">
        <v>10325</v>
      </c>
      <c r="AP467" s="199" t="s">
        <v>10246</v>
      </c>
      <c r="AQ467" s="199" t="s">
        <v>10246</v>
      </c>
      <c r="AR467" s="203" t="s">
        <v>11244</v>
      </c>
      <c r="AS467" s="199" t="s">
        <v>10266</v>
      </c>
      <c r="AT467" s="199" t="s">
        <v>10266</v>
      </c>
      <c r="AU467" s="203" t="s">
        <v>11639</v>
      </c>
      <c r="AV467" s="203" t="s">
        <v>10813</v>
      </c>
      <c r="AW467" s="199" t="s">
        <v>10246</v>
      </c>
      <c r="AX467" s="199" t="s">
        <v>10246</v>
      </c>
      <c r="AY467" s="203" t="s">
        <v>10402</v>
      </c>
      <c r="AZ467" s="203" t="s">
        <v>12083</v>
      </c>
      <c r="BA467" s="203" t="s">
        <v>11157</v>
      </c>
      <c r="BB467" s="203" t="s">
        <v>11639</v>
      </c>
      <c r="BC467" s="204" t="s">
        <v>12217</v>
      </c>
      <c r="BD467" s="199" t="s">
        <v>10246</v>
      </c>
      <c r="BE467" s="199" t="s">
        <v>10246</v>
      </c>
      <c r="BF467" s="203" t="s">
        <v>10337</v>
      </c>
      <c r="BG467" s="203" t="s">
        <v>11056</v>
      </c>
      <c r="BH467" s="203" t="s">
        <v>12082</v>
      </c>
      <c r="BI467" s="203" t="s">
        <v>11157</v>
      </c>
      <c r="BJ467" s="203" t="s">
        <v>11244</v>
      </c>
      <c r="BK467" s="199" t="s">
        <v>10246</v>
      </c>
    </row>
    <row r="468" s="192" customFormat="1" customHeight="1" spans="1:63">
      <c r="A468" s="199" t="s">
        <v>6898</v>
      </c>
      <c r="B468" s="199" t="s">
        <v>6839</v>
      </c>
      <c r="C468" s="199" t="s">
        <v>6840</v>
      </c>
      <c r="D468" s="199">
        <v>22</v>
      </c>
      <c r="E468" s="199">
        <v>9</v>
      </c>
      <c r="F468" s="199" t="s">
        <v>12218</v>
      </c>
      <c r="G468" s="199">
        <v>0</v>
      </c>
      <c r="H468" s="199" t="s">
        <v>10243</v>
      </c>
      <c r="I468" s="199">
        <v>0</v>
      </c>
      <c r="J468" s="199" t="s">
        <v>10243</v>
      </c>
      <c r="K468" s="199">
        <v>0</v>
      </c>
      <c r="L468" s="199">
        <v>0</v>
      </c>
      <c r="M468" s="199" t="s">
        <v>10243</v>
      </c>
      <c r="N468" s="199">
        <v>0</v>
      </c>
      <c r="O468" s="199">
        <v>0</v>
      </c>
      <c r="P468" s="199">
        <v>0</v>
      </c>
      <c r="Q468" s="199"/>
      <c r="R468" s="199"/>
      <c r="S468" s="199"/>
      <c r="T468" s="199"/>
      <c r="U468" s="199"/>
      <c r="V468" s="199"/>
      <c r="W468" s="199"/>
      <c r="X468" s="199"/>
      <c r="Y468" s="199"/>
      <c r="Z468" s="199"/>
      <c r="AA468" s="199"/>
      <c r="AB468" s="199"/>
      <c r="AC468" s="199"/>
      <c r="AD468" s="199" t="s">
        <v>10243</v>
      </c>
      <c r="AE468" s="199" t="s">
        <v>10243</v>
      </c>
      <c r="AF468" s="199" t="s">
        <v>10243</v>
      </c>
      <c r="AG468" s="199" t="s">
        <v>10266</v>
      </c>
      <c r="AH468" s="199" t="s">
        <v>10266</v>
      </c>
      <c r="AI468" s="199" t="s">
        <v>10246</v>
      </c>
      <c r="AJ468" s="199" t="s">
        <v>10246</v>
      </c>
      <c r="AK468" s="199" t="s">
        <v>10266</v>
      </c>
      <c r="AL468" s="199" t="s">
        <v>10266</v>
      </c>
      <c r="AM468" s="199" t="s">
        <v>10266</v>
      </c>
      <c r="AN468" s="199" t="s">
        <v>10266</v>
      </c>
      <c r="AO468" s="199" t="s">
        <v>10266</v>
      </c>
      <c r="AP468" s="199" t="s">
        <v>10246</v>
      </c>
      <c r="AQ468" s="199" t="s">
        <v>10246</v>
      </c>
      <c r="AR468" s="199" t="s">
        <v>10266</v>
      </c>
      <c r="AS468" s="199" t="s">
        <v>10266</v>
      </c>
      <c r="AT468" s="199" t="s">
        <v>10266</v>
      </c>
      <c r="AU468" s="199" t="s">
        <v>10266</v>
      </c>
      <c r="AV468" s="199" t="s">
        <v>10266</v>
      </c>
      <c r="AW468" s="199" t="s">
        <v>10246</v>
      </c>
      <c r="AX468" s="199" t="s">
        <v>10246</v>
      </c>
      <c r="AY468" s="199" t="s">
        <v>10266</v>
      </c>
      <c r="AZ468" s="199" t="s">
        <v>10266</v>
      </c>
      <c r="BA468" s="199" t="s">
        <v>10266</v>
      </c>
      <c r="BB468" s="199" t="s">
        <v>10266</v>
      </c>
      <c r="BC468" s="199" t="s">
        <v>10266</v>
      </c>
      <c r="BD468" s="199" t="s">
        <v>10246</v>
      </c>
      <c r="BE468" s="199" t="s">
        <v>10246</v>
      </c>
      <c r="BF468" s="199" t="s">
        <v>10266</v>
      </c>
      <c r="BG468" s="199" t="s">
        <v>10266</v>
      </c>
      <c r="BH468" s="199" t="s">
        <v>10266</v>
      </c>
      <c r="BI468" s="199" t="s">
        <v>10266</v>
      </c>
      <c r="BJ468" s="199" t="s">
        <v>10266</v>
      </c>
      <c r="BK468" s="199" t="s">
        <v>10246</v>
      </c>
    </row>
    <row r="469" s="192" customFormat="1" customHeight="1" spans="1:63">
      <c r="A469" s="199" t="s">
        <v>6877</v>
      </c>
      <c r="B469" s="199" t="s">
        <v>6839</v>
      </c>
      <c r="C469" s="199" t="s">
        <v>6840</v>
      </c>
      <c r="D469" s="199">
        <v>22</v>
      </c>
      <c r="E469" s="199">
        <v>9</v>
      </c>
      <c r="F469" s="199" t="s">
        <v>12219</v>
      </c>
      <c r="G469" s="199">
        <v>0</v>
      </c>
      <c r="H469" s="199" t="s">
        <v>10243</v>
      </c>
      <c r="I469" s="199">
        <v>0</v>
      </c>
      <c r="J469" s="199" t="s">
        <v>10243</v>
      </c>
      <c r="K469" s="199">
        <v>0</v>
      </c>
      <c r="L469" s="199">
        <v>0</v>
      </c>
      <c r="M469" s="199" t="s">
        <v>10243</v>
      </c>
      <c r="N469" s="199">
        <v>0</v>
      </c>
      <c r="O469" s="199">
        <v>0</v>
      </c>
      <c r="P469" s="199">
        <v>0</v>
      </c>
      <c r="Q469" s="199"/>
      <c r="R469" s="199"/>
      <c r="S469" s="199"/>
      <c r="T469" s="199"/>
      <c r="U469" s="199"/>
      <c r="V469" s="199"/>
      <c r="W469" s="199"/>
      <c r="X469" s="199"/>
      <c r="Y469" s="199"/>
      <c r="Z469" s="199"/>
      <c r="AA469" s="199"/>
      <c r="AB469" s="199"/>
      <c r="AC469" s="199"/>
      <c r="AD469" s="199" t="s">
        <v>10243</v>
      </c>
      <c r="AE469" s="199" t="s">
        <v>10243</v>
      </c>
      <c r="AF469" s="199" t="s">
        <v>10243</v>
      </c>
      <c r="AG469" s="199" t="s">
        <v>10266</v>
      </c>
      <c r="AH469" s="199" t="s">
        <v>10266</v>
      </c>
      <c r="AI469" s="199" t="s">
        <v>10246</v>
      </c>
      <c r="AJ469" s="199" t="s">
        <v>10246</v>
      </c>
      <c r="AK469" s="199" t="s">
        <v>10266</v>
      </c>
      <c r="AL469" s="199" t="s">
        <v>10266</v>
      </c>
      <c r="AM469" s="199" t="s">
        <v>10266</v>
      </c>
      <c r="AN469" s="199" t="s">
        <v>10266</v>
      </c>
      <c r="AO469" s="199" t="s">
        <v>10266</v>
      </c>
      <c r="AP469" s="199" t="s">
        <v>10246</v>
      </c>
      <c r="AQ469" s="199" t="s">
        <v>10246</v>
      </c>
      <c r="AR469" s="199" t="s">
        <v>10266</v>
      </c>
      <c r="AS469" s="199" t="s">
        <v>10266</v>
      </c>
      <c r="AT469" s="199" t="s">
        <v>10266</v>
      </c>
      <c r="AU469" s="199" t="s">
        <v>10266</v>
      </c>
      <c r="AV469" s="199" t="s">
        <v>10266</v>
      </c>
      <c r="AW469" s="199" t="s">
        <v>10246</v>
      </c>
      <c r="AX469" s="199" t="s">
        <v>10246</v>
      </c>
      <c r="AY469" s="199" t="s">
        <v>10266</v>
      </c>
      <c r="AZ469" s="199" t="s">
        <v>10266</v>
      </c>
      <c r="BA469" s="199" t="s">
        <v>10266</v>
      </c>
      <c r="BB469" s="199" t="s">
        <v>10266</v>
      </c>
      <c r="BC469" s="199" t="s">
        <v>10266</v>
      </c>
      <c r="BD469" s="199" t="s">
        <v>10246</v>
      </c>
      <c r="BE469" s="199" t="s">
        <v>10246</v>
      </c>
      <c r="BF469" s="199" t="s">
        <v>10266</v>
      </c>
      <c r="BG469" s="199" t="s">
        <v>10266</v>
      </c>
      <c r="BH469" s="199" t="s">
        <v>10266</v>
      </c>
      <c r="BI469" s="199" t="s">
        <v>10266</v>
      </c>
      <c r="BJ469" s="199" t="s">
        <v>10266</v>
      </c>
      <c r="BK469" s="199" t="s">
        <v>10246</v>
      </c>
    </row>
    <row r="470" s="192" customFormat="1" customHeight="1" spans="1:63">
      <c r="A470" s="199" t="s">
        <v>6858</v>
      </c>
      <c r="B470" s="199" t="s">
        <v>6839</v>
      </c>
      <c r="C470" s="199" t="s">
        <v>316</v>
      </c>
      <c r="D470" s="199">
        <v>22</v>
      </c>
      <c r="E470" s="199">
        <v>9</v>
      </c>
      <c r="F470" s="199" t="s">
        <v>12220</v>
      </c>
      <c r="G470" s="199">
        <v>0</v>
      </c>
      <c r="H470" s="199" t="s">
        <v>10243</v>
      </c>
      <c r="I470" s="199">
        <v>0</v>
      </c>
      <c r="J470" s="199" t="s">
        <v>10243</v>
      </c>
      <c r="K470" s="199">
        <v>0</v>
      </c>
      <c r="L470" s="199">
        <v>0</v>
      </c>
      <c r="M470" s="199" t="s">
        <v>10243</v>
      </c>
      <c r="N470" s="199">
        <v>0</v>
      </c>
      <c r="O470" s="199">
        <v>0</v>
      </c>
      <c r="P470" s="199">
        <v>0</v>
      </c>
      <c r="Q470" s="199"/>
      <c r="R470" s="199"/>
      <c r="S470" s="199"/>
      <c r="T470" s="199"/>
      <c r="U470" s="199"/>
      <c r="V470" s="199"/>
      <c r="W470" s="199"/>
      <c r="X470" s="199"/>
      <c r="Y470" s="199"/>
      <c r="Z470" s="199"/>
      <c r="AA470" s="199"/>
      <c r="AB470" s="199"/>
      <c r="AC470" s="199"/>
      <c r="AD470" s="199" t="s">
        <v>10243</v>
      </c>
      <c r="AE470" s="199" t="s">
        <v>10243</v>
      </c>
      <c r="AF470" s="199" t="s">
        <v>10243</v>
      </c>
      <c r="AG470" s="199" t="s">
        <v>10266</v>
      </c>
      <c r="AH470" s="199" t="s">
        <v>10266</v>
      </c>
      <c r="AI470" s="199" t="s">
        <v>10246</v>
      </c>
      <c r="AJ470" s="199" t="s">
        <v>10246</v>
      </c>
      <c r="AK470" s="199" t="s">
        <v>10266</v>
      </c>
      <c r="AL470" s="199" t="s">
        <v>10266</v>
      </c>
      <c r="AM470" s="199" t="s">
        <v>10266</v>
      </c>
      <c r="AN470" s="199" t="s">
        <v>10266</v>
      </c>
      <c r="AO470" s="199" t="s">
        <v>10266</v>
      </c>
      <c r="AP470" s="199" t="s">
        <v>10246</v>
      </c>
      <c r="AQ470" s="199" t="s">
        <v>10246</v>
      </c>
      <c r="AR470" s="199" t="s">
        <v>10266</v>
      </c>
      <c r="AS470" s="199" t="s">
        <v>10266</v>
      </c>
      <c r="AT470" s="199" t="s">
        <v>10266</v>
      </c>
      <c r="AU470" s="199" t="s">
        <v>10266</v>
      </c>
      <c r="AV470" s="199" t="s">
        <v>10266</v>
      </c>
      <c r="AW470" s="199" t="s">
        <v>10246</v>
      </c>
      <c r="AX470" s="199" t="s">
        <v>10246</v>
      </c>
      <c r="AY470" s="199" t="s">
        <v>10266</v>
      </c>
      <c r="AZ470" s="199" t="s">
        <v>10266</v>
      </c>
      <c r="BA470" s="199" t="s">
        <v>10266</v>
      </c>
      <c r="BB470" s="199" t="s">
        <v>10266</v>
      </c>
      <c r="BC470" s="199" t="s">
        <v>10266</v>
      </c>
      <c r="BD470" s="199" t="s">
        <v>10246</v>
      </c>
      <c r="BE470" s="199" t="s">
        <v>10246</v>
      </c>
      <c r="BF470" s="199" t="s">
        <v>10266</v>
      </c>
      <c r="BG470" s="199" t="s">
        <v>10266</v>
      </c>
      <c r="BH470" s="199" t="s">
        <v>10266</v>
      </c>
      <c r="BI470" s="199" t="s">
        <v>10266</v>
      </c>
      <c r="BJ470" s="199" t="s">
        <v>10266</v>
      </c>
      <c r="BK470" s="199" t="s">
        <v>10246</v>
      </c>
    </row>
    <row r="471" s="192" customFormat="1" customHeight="1" spans="1:63">
      <c r="A471" s="199" t="s">
        <v>6838</v>
      </c>
      <c r="B471" s="199" t="s">
        <v>6839</v>
      </c>
      <c r="C471" s="199" t="s">
        <v>6840</v>
      </c>
      <c r="D471" s="199">
        <v>22</v>
      </c>
      <c r="E471" s="199">
        <v>9</v>
      </c>
      <c r="F471" s="199" t="s">
        <v>12221</v>
      </c>
      <c r="G471" s="199">
        <v>0</v>
      </c>
      <c r="H471" s="199" t="s">
        <v>10243</v>
      </c>
      <c r="I471" s="199">
        <v>0</v>
      </c>
      <c r="J471" s="199" t="s">
        <v>10243</v>
      </c>
      <c r="K471" s="199">
        <v>0</v>
      </c>
      <c r="L471" s="199">
        <v>0</v>
      </c>
      <c r="M471" s="199" t="s">
        <v>10243</v>
      </c>
      <c r="N471" s="199">
        <v>0</v>
      </c>
      <c r="O471" s="199">
        <v>0</v>
      </c>
      <c r="P471" s="199">
        <v>0</v>
      </c>
      <c r="Q471" s="199"/>
      <c r="R471" s="199"/>
      <c r="S471" s="199"/>
      <c r="T471" s="199"/>
      <c r="U471" s="199"/>
      <c r="V471" s="199"/>
      <c r="W471" s="199"/>
      <c r="X471" s="199"/>
      <c r="Y471" s="199"/>
      <c r="Z471" s="199"/>
      <c r="AA471" s="199"/>
      <c r="AB471" s="199"/>
      <c r="AC471" s="199"/>
      <c r="AD471" s="199" t="s">
        <v>10243</v>
      </c>
      <c r="AE471" s="199" t="s">
        <v>10243</v>
      </c>
      <c r="AF471" s="199" t="s">
        <v>10243</v>
      </c>
      <c r="AG471" s="199" t="s">
        <v>10266</v>
      </c>
      <c r="AH471" s="199" t="s">
        <v>10266</v>
      </c>
      <c r="AI471" s="199" t="s">
        <v>10246</v>
      </c>
      <c r="AJ471" s="199" t="s">
        <v>10246</v>
      </c>
      <c r="AK471" s="199" t="s">
        <v>10266</v>
      </c>
      <c r="AL471" s="199" t="s">
        <v>10266</v>
      </c>
      <c r="AM471" s="199" t="s">
        <v>10266</v>
      </c>
      <c r="AN471" s="199" t="s">
        <v>10266</v>
      </c>
      <c r="AO471" s="199" t="s">
        <v>10266</v>
      </c>
      <c r="AP471" s="199" t="s">
        <v>10246</v>
      </c>
      <c r="AQ471" s="199" t="s">
        <v>10246</v>
      </c>
      <c r="AR471" s="199" t="s">
        <v>10266</v>
      </c>
      <c r="AS471" s="199" t="s">
        <v>10266</v>
      </c>
      <c r="AT471" s="199" t="s">
        <v>10266</v>
      </c>
      <c r="AU471" s="199" t="s">
        <v>10266</v>
      </c>
      <c r="AV471" s="199" t="s">
        <v>10266</v>
      </c>
      <c r="AW471" s="199" t="s">
        <v>10246</v>
      </c>
      <c r="AX471" s="199" t="s">
        <v>10246</v>
      </c>
      <c r="AY471" s="199" t="s">
        <v>10266</v>
      </c>
      <c r="AZ471" s="199" t="s">
        <v>10266</v>
      </c>
      <c r="BA471" s="199" t="s">
        <v>10266</v>
      </c>
      <c r="BB471" s="199" t="s">
        <v>10266</v>
      </c>
      <c r="BC471" s="199" t="s">
        <v>10266</v>
      </c>
      <c r="BD471" s="199" t="s">
        <v>10246</v>
      </c>
      <c r="BE471" s="199" t="s">
        <v>10246</v>
      </c>
      <c r="BF471" s="199" t="s">
        <v>10266</v>
      </c>
      <c r="BG471" s="199" t="s">
        <v>10266</v>
      </c>
      <c r="BH471" s="199" t="s">
        <v>10266</v>
      </c>
      <c r="BI471" s="199" t="s">
        <v>10266</v>
      </c>
      <c r="BJ471" s="199" t="s">
        <v>10266</v>
      </c>
      <c r="BK471" s="199" t="s">
        <v>10246</v>
      </c>
    </row>
    <row r="472" s="192" customFormat="1" customHeight="1" spans="1:63">
      <c r="A472" s="199" t="s">
        <v>7245</v>
      </c>
      <c r="B472" s="199" t="s">
        <v>6931</v>
      </c>
      <c r="C472" s="199" t="s">
        <v>2409</v>
      </c>
      <c r="D472" s="199">
        <v>22</v>
      </c>
      <c r="E472" s="199">
        <v>9</v>
      </c>
      <c r="F472" s="199" t="s">
        <v>12222</v>
      </c>
      <c r="G472" s="199">
        <v>5</v>
      </c>
      <c r="H472" s="199" t="s">
        <v>12137</v>
      </c>
      <c r="I472" s="199">
        <v>0</v>
      </c>
      <c r="J472" s="199" t="s">
        <v>10243</v>
      </c>
      <c r="K472" s="199">
        <v>0</v>
      </c>
      <c r="L472" s="199">
        <v>0</v>
      </c>
      <c r="M472" s="199" t="s">
        <v>10243</v>
      </c>
      <c r="N472" s="199">
        <v>0</v>
      </c>
      <c r="O472" s="199">
        <v>1</v>
      </c>
      <c r="P472" s="199">
        <v>0</v>
      </c>
      <c r="Q472" s="199"/>
      <c r="R472" s="199"/>
      <c r="S472" s="199"/>
      <c r="T472" s="199"/>
      <c r="U472" s="199"/>
      <c r="V472" s="199"/>
      <c r="W472" s="199"/>
      <c r="X472" s="199"/>
      <c r="Y472" s="199"/>
      <c r="Z472" s="199"/>
      <c r="AA472" s="199"/>
      <c r="AB472" s="199"/>
      <c r="AC472" s="199"/>
      <c r="AD472" s="199" t="s">
        <v>10243</v>
      </c>
      <c r="AE472" s="199" t="s">
        <v>10243</v>
      </c>
      <c r="AF472" s="199" t="s">
        <v>10243</v>
      </c>
      <c r="AG472" s="199" t="s">
        <v>10266</v>
      </c>
      <c r="AH472" s="199" t="s">
        <v>10266</v>
      </c>
      <c r="AI472" s="199" t="s">
        <v>10246</v>
      </c>
      <c r="AJ472" s="199" t="s">
        <v>10246</v>
      </c>
      <c r="AK472" s="199" t="s">
        <v>10266</v>
      </c>
      <c r="AL472" s="203" t="s">
        <v>10376</v>
      </c>
      <c r="AM472" s="199" t="s">
        <v>10266</v>
      </c>
      <c r="AN472" s="199" t="s">
        <v>10266</v>
      </c>
      <c r="AO472" s="204" t="s">
        <v>10264</v>
      </c>
      <c r="AP472" s="199" t="s">
        <v>10246</v>
      </c>
      <c r="AQ472" s="199" t="s">
        <v>10246</v>
      </c>
      <c r="AR472" s="199" t="s">
        <v>10266</v>
      </c>
      <c r="AS472" s="199" t="s">
        <v>10266</v>
      </c>
      <c r="AT472" s="199" t="s">
        <v>10266</v>
      </c>
      <c r="AU472" s="203" t="s">
        <v>10374</v>
      </c>
      <c r="AV472" s="203" t="s">
        <v>10282</v>
      </c>
      <c r="AW472" s="199" t="s">
        <v>10246</v>
      </c>
      <c r="AX472" s="199" t="s">
        <v>10246</v>
      </c>
      <c r="AY472" s="199" t="s">
        <v>10266</v>
      </c>
      <c r="AZ472" s="199" t="s">
        <v>10266</v>
      </c>
      <c r="BA472" s="199" t="s">
        <v>10266</v>
      </c>
      <c r="BB472" s="199" t="s">
        <v>10266</v>
      </c>
      <c r="BC472" s="199" t="s">
        <v>10266</v>
      </c>
      <c r="BD472" s="199" t="s">
        <v>10246</v>
      </c>
      <c r="BE472" s="199" t="s">
        <v>10246</v>
      </c>
      <c r="BF472" s="199" t="s">
        <v>10266</v>
      </c>
      <c r="BG472" s="199" t="s">
        <v>10266</v>
      </c>
      <c r="BH472" s="203" t="s">
        <v>10812</v>
      </c>
      <c r="BI472" s="199" t="s">
        <v>10266</v>
      </c>
      <c r="BJ472" s="203" t="s">
        <v>10376</v>
      </c>
      <c r="BK472" s="199" t="s">
        <v>10246</v>
      </c>
    </row>
    <row r="473" s="192" customFormat="1" customHeight="1" spans="1:63">
      <c r="A473" s="199" t="s">
        <v>9916</v>
      </c>
      <c r="B473" s="199" t="s">
        <v>6931</v>
      </c>
      <c r="C473" s="199" t="s">
        <v>2409</v>
      </c>
      <c r="D473" s="199">
        <v>22</v>
      </c>
      <c r="E473" s="199">
        <v>9</v>
      </c>
      <c r="F473" s="199" t="s">
        <v>12223</v>
      </c>
      <c r="G473" s="199">
        <v>22</v>
      </c>
      <c r="H473" s="199" t="s">
        <v>12093</v>
      </c>
      <c r="I473" s="199">
        <v>0</v>
      </c>
      <c r="J473" s="199" t="s">
        <v>10243</v>
      </c>
      <c r="K473" s="199">
        <v>0</v>
      </c>
      <c r="L473" s="199">
        <v>0</v>
      </c>
      <c r="M473" s="199" t="s">
        <v>10243</v>
      </c>
      <c r="N473" s="199">
        <v>0</v>
      </c>
      <c r="O473" s="199">
        <v>0</v>
      </c>
      <c r="P473" s="199">
        <v>0</v>
      </c>
      <c r="Q473" s="199"/>
      <c r="R473" s="199"/>
      <c r="S473" s="199"/>
      <c r="T473" s="199"/>
      <c r="U473" s="199"/>
      <c r="V473" s="199"/>
      <c r="W473" s="199"/>
      <c r="X473" s="199"/>
      <c r="Y473" s="199"/>
      <c r="Z473" s="199"/>
      <c r="AA473" s="199"/>
      <c r="AB473" s="199"/>
      <c r="AC473" s="199"/>
      <c r="AD473" s="199" t="s">
        <v>10243</v>
      </c>
      <c r="AE473" s="199" t="s">
        <v>10243</v>
      </c>
      <c r="AF473" s="199" t="s">
        <v>10243</v>
      </c>
      <c r="AG473" s="203" t="s">
        <v>10402</v>
      </c>
      <c r="AH473" s="203" t="s">
        <v>10811</v>
      </c>
      <c r="AI473" s="199" t="s">
        <v>10246</v>
      </c>
      <c r="AJ473" s="199" t="s">
        <v>10246</v>
      </c>
      <c r="AK473" s="203" t="s">
        <v>10326</v>
      </c>
      <c r="AL473" s="203" t="s">
        <v>11157</v>
      </c>
      <c r="AM473" s="203" t="s">
        <v>11157</v>
      </c>
      <c r="AN473" s="203" t="s">
        <v>10262</v>
      </c>
      <c r="AO473" s="203" t="s">
        <v>11157</v>
      </c>
      <c r="AP473" s="199" t="s">
        <v>10246</v>
      </c>
      <c r="AQ473" s="199" t="s">
        <v>10246</v>
      </c>
      <c r="AR473" s="203" t="s">
        <v>10325</v>
      </c>
      <c r="AS473" s="203" t="s">
        <v>11095</v>
      </c>
      <c r="AT473" s="203" t="s">
        <v>10260</v>
      </c>
      <c r="AU473" s="203" t="s">
        <v>11157</v>
      </c>
      <c r="AV473" s="203" t="s">
        <v>10251</v>
      </c>
      <c r="AW473" s="199" t="s">
        <v>10246</v>
      </c>
      <c r="AX473" s="199" t="s">
        <v>10246</v>
      </c>
      <c r="AY473" s="203" t="s">
        <v>10253</v>
      </c>
      <c r="AZ473" s="203" t="s">
        <v>10325</v>
      </c>
      <c r="BA473" s="203" t="s">
        <v>10325</v>
      </c>
      <c r="BB473" s="203" t="s">
        <v>10812</v>
      </c>
      <c r="BC473" s="203" t="s">
        <v>10325</v>
      </c>
      <c r="BD473" s="199" t="s">
        <v>10246</v>
      </c>
      <c r="BE473" s="199" t="s">
        <v>10246</v>
      </c>
      <c r="BF473" s="203" t="s">
        <v>10812</v>
      </c>
      <c r="BG473" s="203" t="s">
        <v>10812</v>
      </c>
      <c r="BH473" s="203" t="s">
        <v>11042</v>
      </c>
      <c r="BI473" s="203" t="s">
        <v>10812</v>
      </c>
      <c r="BJ473" s="203" t="s">
        <v>10812</v>
      </c>
      <c r="BK473" s="199" t="s">
        <v>10246</v>
      </c>
    </row>
    <row r="474" s="192" customFormat="1" customHeight="1" spans="1:63">
      <c r="A474" s="199" t="s">
        <v>7204</v>
      </c>
      <c r="B474" s="199" t="s">
        <v>6931</v>
      </c>
      <c r="C474" s="199" t="s">
        <v>2409</v>
      </c>
      <c r="D474" s="199">
        <v>26</v>
      </c>
      <c r="E474" s="199">
        <v>9</v>
      </c>
      <c r="F474" s="199" t="s">
        <v>12224</v>
      </c>
      <c r="G474" s="199">
        <v>21</v>
      </c>
      <c r="H474" s="199" t="s">
        <v>12225</v>
      </c>
      <c r="I474" s="199">
        <v>0</v>
      </c>
      <c r="J474" s="199" t="s">
        <v>10243</v>
      </c>
      <c r="K474" s="199">
        <v>0</v>
      </c>
      <c r="L474" s="199">
        <v>0</v>
      </c>
      <c r="M474" s="199" t="s">
        <v>10243</v>
      </c>
      <c r="N474" s="199">
        <v>0</v>
      </c>
      <c r="O474" s="199">
        <v>2</v>
      </c>
      <c r="P474" s="199">
        <v>0</v>
      </c>
      <c r="Q474" s="199"/>
      <c r="R474" s="199"/>
      <c r="S474" s="199"/>
      <c r="T474" s="199"/>
      <c r="U474" s="199"/>
      <c r="V474" s="199"/>
      <c r="W474" s="199"/>
      <c r="X474" s="199"/>
      <c r="Y474" s="199"/>
      <c r="Z474" s="199"/>
      <c r="AA474" s="199"/>
      <c r="AB474" s="199"/>
      <c r="AC474" s="199"/>
      <c r="AD474" s="199" t="s">
        <v>10243</v>
      </c>
      <c r="AE474" s="199" t="s">
        <v>10243</v>
      </c>
      <c r="AF474" s="199" t="s">
        <v>10243</v>
      </c>
      <c r="AG474" s="203" t="s">
        <v>10261</v>
      </c>
      <c r="AH474" s="203" t="s">
        <v>11133</v>
      </c>
      <c r="AI474" s="199" t="s">
        <v>10246</v>
      </c>
      <c r="AJ474" s="199" t="s">
        <v>10433</v>
      </c>
      <c r="AK474" s="203" t="s">
        <v>11056</v>
      </c>
      <c r="AL474" s="203" t="s">
        <v>11338</v>
      </c>
      <c r="AM474" s="203" t="s">
        <v>11074</v>
      </c>
      <c r="AN474" s="203" t="s">
        <v>10260</v>
      </c>
      <c r="AO474" s="203" t="s">
        <v>11157</v>
      </c>
      <c r="AP474" s="199" t="s">
        <v>10433</v>
      </c>
      <c r="AQ474" s="199" t="s">
        <v>10246</v>
      </c>
      <c r="AR474" s="203" t="s">
        <v>11074</v>
      </c>
      <c r="AS474" s="203" t="s">
        <v>11281</v>
      </c>
      <c r="AT474" s="203" t="s">
        <v>11645</v>
      </c>
      <c r="AU474" s="203" t="s">
        <v>10402</v>
      </c>
      <c r="AV474" s="203" t="s">
        <v>10813</v>
      </c>
      <c r="AW474" s="199" t="s">
        <v>10246</v>
      </c>
      <c r="AX474" s="199" t="s">
        <v>10246</v>
      </c>
      <c r="AY474" s="204" t="s">
        <v>12226</v>
      </c>
      <c r="AZ474" s="203" t="s">
        <v>10402</v>
      </c>
      <c r="BA474" s="204" t="s">
        <v>11657</v>
      </c>
      <c r="BB474" s="203" t="s">
        <v>11338</v>
      </c>
      <c r="BC474" s="203" t="s">
        <v>11074</v>
      </c>
      <c r="BD474" s="199" t="s">
        <v>10433</v>
      </c>
      <c r="BE474" s="199" t="s">
        <v>10246</v>
      </c>
      <c r="BF474" s="203" t="s">
        <v>10251</v>
      </c>
      <c r="BG474" s="203" t="s">
        <v>10326</v>
      </c>
      <c r="BH474" s="203" t="s">
        <v>11095</v>
      </c>
      <c r="BI474" s="199" t="s">
        <v>10266</v>
      </c>
      <c r="BJ474" s="203" t="s">
        <v>10260</v>
      </c>
      <c r="BK474" s="199" t="s">
        <v>10433</v>
      </c>
    </row>
    <row r="475" s="192" customFormat="1" customHeight="1" spans="1:63">
      <c r="A475" s="199" t="s">
        <v>7193</v>
      </c>
      <c r="B475" s="199" t="s">
        <v>6931</v>
      </c>
      <c r="C475" s="199" t="s">
        <v>2409</v>
      </c>
      <c r="D475" s="199">
        <v>23</v>
      </c>
      <c r="E475" s="199">
        <v>9</v>
      </c>
      <c r="F475" s="199" t="s">
        <v>12227</v>
      </c>
      <c r="G475" s="199">
        <v>5</v>
      </c>
      <c r="H475" s="199" t="s">
        <v>11425</v>
      </c>
      <c r="I475" s="199">
        <v>0</v>
      </c>
      <c r="J475" s="199" t="s">
        <v>10243</v>
      </c>
      <c r="K475" s="199">
        <v>0</v>
      </c>
      <c r="L475" s="199">
        <v>0</v>
      </c>
      <c r="M475" s="199" t="s">
        <v>10243</v>
      </c>
      <c r="N475" s="199">
        <v>0</v>
      </c>
      <c r="O475" s="199">
        <v>0</v>
      </c>
      <c r="P475" s="199">
        <v>0</v>
      </c>
      <c r="Q475" s="199"/>
      <c r="R475" s="199"/>
      <c r="S475" s="199"/>
      <c r="T475" s="199"/>
      <c r="U475" s="199"/>
      <c r="V475" s="199"/>
      <c r="W475" s="199"/>
      <c r="X475" s="199"/>
      <c r="Y475" s="199"/>
      <c r="Z475" s="199"/>
      <c r="AA475" s="199"/>
      <c r="AB475" s="199"/>
      <c r="AC475" s="199"/>
      <c r="AD475" s="199" t="s">
        <v>10243</v>
      </c>
      <c r="AE475" s="199" t="s">
        <v>10243</v>
      </c>
      <c r="AF475" s="199" t="s">
        <v>10243</v>
      </c>
      <c r="AG475" s="199" t="s">
        <v>10266</v>
      </c>
      <c r="AH475" s="203" t="s">
        <v>10328</v>
      </c>
      <c r="AI475" s="199" t="s">
        <v>10433</v>
      </c>
      <c r="AJ475" s="199" t="s">
        <v>10246</v>
      </c>
      <c r="AK475" s="199" t="s">
        <v>10266</v>
      </c>
      <c r="AL475" s="199" t="s">
        <v>10266</v>
      </c>
      <c r="AM475" s="199" t="s">
        <v>10266</v>
      </c>
      <c r="AN475" s="203" t="s">
        <v>10376</v>
      </c>
      <c r="AO475" s="199" t="s">
        <v>10266</v>
      </c>
      <c r="AP475" s="199" t="s">
        <v>10246</v>
      </c>
      <c r="AQ475" s="199" t="s">
        <v>10246</v>
      </c>
      <c r="AR475" s="199" t="s">
        <v>10266</v>
      </c>
      <c r="AS475" s="199" t="s">
        <v>10266</v>
      </c>
      <c r="AT475" s="199" t="s">
        <v>10266</v>
      </c>
      <c r="AU475" s="203" t="s">
        <v>10282</v>
      </c>
      <c r="AV475" s="203" t="s">
        <v>10376</v>
      </c>
      <c r="AW475" s="199" t="s">
        <v>10246</v>
      </c>
      <c r="AX475" s="199" t="s">
        <v>10246</v>
      </c>
      <c r="AY475" s="199" t="s">
        <v>10266</v>
      </c>
      <c r="AZ475" s="199" t="s">
        <v>10266</v>
      </c>
      <c r="BA475" s="199" t="s">
        <v>10266</v>
      </c>
      <c r="BB475" s="199" t="s">
        <v>10266</v>
      </c>
      <c r="BC475" s="203" t="s">
        <v>10328</v>
      </c>
      <c r="BD475" s="199" t="s">
        <v>10246</v>
      </c>
      <c r="BE475" s="199" t="s">
        <v>10246</v>
      </c>
      <c r="BF475" s="199" t="s">
        <v>10266</v>
      </c>
      <c r="BG475" s="199" t="s">
        <v>10266</v>
      </c>
      <c r="BH475" s="199" t="s">
        <v>10266</v>
      </c>
      <c r="BI475" s="199" t="s">
        <v>10266</v>
      </c>
      <c r="BJ475" s="199" t="s">
        <v>10266</v>
      </c>
      <c r="BK475" s="199" t="s">
        <v>10246</v>
      </c>
    </row>
    <row r="476" s="192" customFormat="1" customHeight="1" spans="1:63">
      <c r="A476" s="199" t="s">
        <v>7175</v>
      </c>
      <c r="B476" s="199" t="s">
        <v>6931</v>
      </c>
      <c r="C476" s="199" t="s">
        <v>2409</v>
      </c>
      <c r="D476" s="199">
        <v>22</v>
      </c>
      <c r="E476" s="199">
        <v>9</v>
      </c>
      <c r="F476" s="199" t="s">
        <v>12228</v>
      </c>
      <c r="G476" s="199">
        <v>20</v>
      </c>
      <c r="H476" s="199" t="s">
        <v>12229</v>
      </c>
      <c r="I476" s="199">
        <v>0</v>
      </c>
      <c r="J476" s="199" t="s">
        <v>10243</v>
      </c>
      <c r="K476" s="199">
        <v>0</v>
      </c>
      <c r="L476" s="199">
        <v>0</v>
      </c>
      <c r="M476" s="199" t="s">
        <v>10243</v>
      </c>
      <c r="N476" s="199">
        <v>0</v>
      </c>
      <c r="O476" s="199">
        <v>0</v>
      </c>
      <c r="P476" s="199">
        <v>0</v>
      </c>
      <c r="Q476" s="199"/>
      <c r="R476" s="199"/>
      <c r="S476" s="199"/>
      <c r="T476" s="199"/>
      <c r="U476" s="199"/>
      <c r="V476" s="199"/>
      <c r="W476" s="199"/>
      <c r="X476" s="199"/>
      <c r="Y476" s="199"/>
      <c r="Z476" s="199"/>
      <c r="AA476" s="199"/>
      <c r="AB476" s="199"/>
      <c r="AC476" s="199"/>
      <c r="AD476" s="199" t="s">
        <v>10243</v>
      </c>
      <c r="AE476" s="199" t="s">
        <v>10243</v>
      </c>
      <c r="AF476" s="199" t="s">
        <v>10243</v>
      </c>
      <c r="AG476" s="203" t="s">
        <v>11338</v>
      </c>
      <c r="AH476" s="203" t="s">
        <v>10282</v>
      </c>
      <c r="AI476" s="199" t="s">
        <v>10246</v>
      </c>
      <c r="AJ476" s="199" t="s">
        <v>10246</v>
      </c>
      <c r="AK476" s="203" t="s">
        <v>12083</v>
      </c>
      <c r="AL476" s="203" t="s">
        <v>11338</v>
      </c>
      <c r="AM476" s="203" t="s">
        <v>11645</v>
      </c>
      <c r="AN476" s="203" t="s">
        <v>10263</v>
      </c>
      <c r="AO476" s="203" t="s">
        <v>10263</v>
      </c>
      <c r="AP476" s="199" t="s">
        <v>10246</v>
      </c>
      <c r="AQ476" s="199" t="s">
        <v>10246</v>
      </c>
      <c r="AR476" s="203" t="s">
        <v>12088</v>
      </c>
      <c r="AS476" s="203" t="s">
        <v>11042</v>
      </c>
      <c r="AT476" s="203" t="s">
        <v>10402</v>
      </c>
      <c r="AU476" s="203" t="s">
        <v>11056</v>
      </c>
      <c r="AV476" s="203" t="s">
        <v>11157</v>
      </c>
      <c r="AW476" s="199" t="s">
        <v>10246</v>
      </c>
      <c r="AX476" s="199" t="s">
        <v>10246</v>
      </c>
      <c r="AY476" s="203" t="s">
        <v>10263</v>
      </c>
      <c r="AZ476" s="203" t="s">
        <v>12088</v>
      </c>
      <c r="BA476" s="203" t="s">
        <v>11013</v>
      </c>
      <c r="BB476" s="203" t="s">
        <v>10811</v>
      </c>
      <c r="BC476" s="199" t="s">
        <v>10266</v>
      </c>
      <c r="BD476" s="199" t="s">
        <v>10246</v>
      </c>
      <c r="BE476" s="199" t="s">
        <v>10246</v>
      </c>
      <c r="BF476" s="203" t="s">
        <v>10282</v>
      </c>
      <c r="BG476" s="203" t="s">
        <v>10376</v>
      </c>
      <c r="BH476" s="203" t="s">
        <v>10328</v>
      </c>
      <c r="BI476" s="199" t="s">
        <v>10266</v>
      </c>
      <c r="BJ476" s="203" t="s">
        <v>10376</v>
      </c>
      <c r="BK476" s="199" t="s">
        <v>10246</v>
      </c>
    </row>
    <row r="477" s="192" customFormat="1" customHeight="1" spans="1:63">
      <c r="A477" s="199" t="s">
        <v>7168</v>
      </c>
      <c r="B477" s="199" t="s">
        <v>6931</v>
      </c>
      <c r="C477" s="199" t="s">
        <v>2409</v>
      </c>
      <c r="D477" s="199">
        <v>22</v>
      </c>
      <c r="E477" s="199">
        <v>9</v>
      </c>
      <c r="F477" s="199" t="s">
        <v>11480</v>
      </c>
      <c r="G477" s="199">
        <v>2</v>
      </c>
      <c r="H477" s="199" t="s">
        <v>12036</v>
      </c>
      <c r="I477" s="199">
        <v>0</v>
      </c>
      <c r="J477" s="199" t="s">
        <v>10243</v>
      </c>
      <c r="K477" s="199">
        <v>0</v>
      </c>
      <c r="L477" s="199">
        <v>0</v>
      </c>
      <c r="M477" s="199" t="s">
        <v>10243</v>
      </c>
      <c r="N477" s="199">
        <v>1</v>
      </c>
      <c r="O477" s="199">
        <v>4</v>
      </c>
      <c r="P477" s="199">
        <v>0</v>
      </c>
      <c r="Q477" s="199"/>
      <c r="R477" s="199"/>
      <c r="S477" s="199"/>
      <c r="T477" s="199"/>
      <c r="U477" s="199"/>
      <c r="V477" s="199"/>
      <c r="W477" s="199"/>
      <c r="X477" s="199"/>
      <c r="Y477" s="199"/>
      <c r="Z477" s="199"/>
      <c r="AA477" s="199"/>
      <c r="AB477" s="199"/>
      <c r="AC477" s="199"/>
      <c r="AD477" s="199" t="s">
        <v>10243</v>
      </c>
      <c r="AE477" s="199" t="s">
        <v>10243</v>
      </c>
      <c r="AF477" s="199" t="s">
        <v>10243</v>
      </c>
      <c r="AG477" s="199" t="s">
        <v>10266</v>
      </c>
      <c r="AH477" s="199" t="s">
        <v>10266</v>
      </c>
      <c r="AI477" s="199" t="s">
        <v>10246</v>
      </c>
      <c r="AJ477" s="199" t="s">
        <v>10246</v>
      </c>
      <c r="AK477" s="204" t="s">
        <v>10255</v>
      </c>
      <c r="AL477" s="199" t="s">
        <v>10266</v>
      </c>
      <c r="AM477" s="199" t="s">
        <v>10266</v>
      </c>
      <c r="AN477" s="199" t="s">
        <v>10266</v>
      </c>
      <c r="AO477" s="204" t="s">
        <v>10264</v>
      </c>
      <c r="AP477" s="199" t="s">
        <v>10246</v>
      </c>
      <c r="AQ477" s="199" t="s">
        <v>10246</v>
      </c>
      <c r="AR477" s="199" t="s">
        <v>10266</v>
      </c>
      <c r="AS477" s="199" t="s">
        <v>10266</v>
      </c>
      <c r="AT477" s="204" t="s">
        <v>10264</v>
      </c>
      <c r="AU477" s="199" t="s">
        <v>10266</v>
      </c>
      <c r="AV477" s="199" t="s">
        <v>10266</v>
      </c>
      <c r="AW477" s="199" t="s">
        <v>10246</v>
      </c>
      <c r="AX477" s="199" t="s">
        <v>10246</v>
      </c>
      <c r="AY477" s="199" t="s">
        <v>10266</v>
      </c>
      <c r="AZ477" s="199" t="s">
        <v>10266</v>
      </c>
      <c r="BA477" s="199" t="s">
        <v>10266</v>
      </c>
      <c r="BB477" s="199" t="s">
        <v>10266</v>
      </c>
      <c r="BC477" s="203" t="s">
        <v>10812</v>
      </c>
      <c r="BD477" s="199" t="s">
        <v>10246</v>
      </c>
      <c r="BE477" s="199" t="s">
        <v>10246</v>
      </c>
      <c r="BF477" s="204" t="s">
        <v>11922</v>
      </c>
      <c r="BG477" s="199" t="s">
        <v>10266</v>
      </c>
      <c r="BH477" s="199" t="s">
        <v>10266</v>
      </c>
      <c r="BI477" s="199" t="s">
        <v>10266</v>
      </c>
      <c r="BJ477" s="204" t="s">
        <v>10264</v>
      </c>
      <c r="BK477" s="199" t="s">
        <v>10246</v>
      </c>
    </row>
    <row r="478" s="192" customFormat="1" customHeight="1" spans="1:63">
      <c r="A478" s="199" t="s">
        <v>7151</v>
      </c>
      <c r="B478" s="199" t="s">
        <v>6931</v>
      </c>
      <c r="C478" s="199" t="s">
        <v>2409</v>
      </c>
      <c r="D478" s="199">
        <v>22</v>
      </c>
      <c r="E478" s="199">
        <v>9</v>
      </c>
      <c r="F478" s="199" t="s">
        <v>12230</v>
      </c>
      <c r="G478" s="199">
        <v>18</v>
      </c>
      <c r="H478" s="199" t="s">
        <v>12231</v>
      </c>
      <c r="I478" s="199">
        <v>0</v>
      </c>
      <c r="J478" s="199" t="s">
        <v>10243</v>
      </c>
      <c r="K478" s="199">
        <v>0</v>
      </c>
      <c r="L478" s="199">
        <v>0</v>
      </c>
      <c r="M478" s="199" t="s">
        <v>10243</v>
      </c>
      <c r="N478" s="199">
        <v>3</v>
      </c>
      <c r="O478" s="199">
        <v>0</v>
      </c>
      <c r="P478" s="199">
        <v>0</v>
      </c>
      <c r="Q478" s="199"/>
      <c r="R478" s="199"/>
      <c r="S478" s="199"/>
      <c r="T478" s="199"/>
      <c r="U478" s="199"/>
      <c r="V478" s="199"/>
      <c r="W478" s="199"/>
      <c r="X478" s="199"/>
      <c r="Y478" s="199"/>
      <c r="Z478" s="199"/>
      <c r="AA478" s="199"/>
      <c r="AB478" s="199"/>
      <c r="AC478" s="199"/>
      <c r="AD478" s="199" t="s">
        <v>10243</v>
      </c>
      <c r="AE478" s="199" t="s">
        <v>10243</v>
      </c>
      <c r="AF478" s="199" t="s">
        <v>10243</v>
      </c>
      <c r="AG478" s="204" t="s">
        <v>10255</v>
      </c>
      <c r="AH478" s="203" t="s">
        <v>11630</v>
      </c>
      <c r="AI478" s="199" t="s">
        <v>10246</v>
      </c>
      <c r="AJ478" s="199" t="s">
        <v>10246</v>
      </c>
      <c r="AK478" s="203" t="s">
        <v>10325</v>
      </c>
      <c r="AL478" s="203" t="s">
        <v>12088</v>
      </c>
      <c r="AM478" s="203" t="s">
        <v>10257</v>
      </c>
      <c r="AN478" s="203" t="s">
        <v>10260</v>
      </c>
      <c r="AO478" s="203" t="s">
        <v>10812</v>
      </c>
      <c r="AP478" s="199" t="s">
        <v>10246</v>
      </c>
      <c r="AQ478" s="199" t="s">
        <v>10246</v>
      </c>
      <c r="AR478" s="203" t="s">
        <v>10253</v>
      </c>
      <c r="AS478" s="203" t="s">
        <v>10374</v>
      </c>
      <c r="AT478" s="203" t="s">
        <v>10262</v>
      </c>
      <c r="AU478" s="204" t="s">
        <v>10255</v>
      </c>
      <c r="AV478" s="204" t="s">
        <v>10255</v>
      </c>
      <c r="AW478" s="199" t="s">
        <v>10246</v>
      </c>
      <c r="AX478" s="199" t="s">
        <v>10246</v>
      </c>
      <c r="AY478" s="203" t="s">
        <v>10325</v>
      </c>
      <c r="AZ478" s="203" t="s">
        <v>12082</v>
      </c>
      <c r="BA478" s="203" t="s">
        <v>11133</v>
      </c>
      <c r="BB478" s="203" t="s">
        <v>10328</v>
      </c>
      <c r="BC478" s="199" t="s">
        <v>10266</v>
      </c>
      <c r="BD478" s="199" t="s">
        <v>10246</v>
      </c>
      <c r="BE478" s="199" t="s">
        <v>10246</v>
      </c>
      <c r="BF478" s="203" t="s">
        <v>12088</v>
      </c>
      <c r="BG478" s="203" t="s">
        <v>10282</v>
      </c>
      <c r="BH478" s="203" t="s">
        <v>12145</v>
      </c>
      <c r="BI478" s="203" t="s">
        <v>12145</v>
      </c>
      <c r="BJ478" s="203" t="s">
        <v>11074</v>
      </c>
      <c r="BK478" s="199" t="s">
        <v>10246</v>
      </c>
    </row>
    <row r="479" s="192" customFormat="1" customHeight="1" spans="1:63">
      <c r="A479" s="199" t="s">
        <v>7133</v>
      </c>
      <c r="B479" s="199" t="s">
        <v>6931</v>
      </c>
      <c r="C479" s="199" t="s">
        <v>2409</v>
      </c>
      <c r="D479" s="199">
        <v>22</v>
      </c>
      <c r="E479" s="199">
        <v>9</v>
      </c>
      <c r="F479" s="199" t="s">
        <v>12232</v>
      </c>
      <c r="G479" s="199">
        <v>20</v>
      </c>
      <c r="H479" s="199" t="s">
        <v>12233</v>
      </c>
      <c r="I479" s="199">
        <v>0</v>
      </c>
      <c r="J479" s="199" t="s">
        <v>10243</v>
      </c>
      <c r="K479" s="199">
        <v>0</v>
      </c>
      <c r="L479" s="199">
        <v>0</v>
      </c>
      <c r="M479" s="199" t="s">
        <v>10243</v>
      </c>
      <c r="N479" s="199">
        <v>1</v>
      </c>
      <c r="O479" s="199">
        <v>0</v>
      </c>
      <c r="P479" s="199">
        <v>0</v>
      </c>
      <c r="Q479" s="199"/>
      <c r="R479" s="199"/>
      <c r="S479" s="199"/>
      <c r="T479" s="199"/>
      <c r="U479" s="199"/>
      <c r="V479" s="199"/>
      <c r="W479" s="199"/>
      <c r="X479" s="199"/>
      <c r="Y479" s="199"/>
      <c r="Z479" s="199"/>
      <c r="AA479" s="199"/>
      <c r="AB479" s="199"/>
      <c r="AC479" s="199"/>
      <c r="AD479" s="199" t="s">
        <v>10243</v>
      </c>
      <c r="AE479" s="199" t="s">
        <v>10243</v>
      </c>
      <c r="AF479" s="199" t="s">
        <v>10243</v>
      </c>
      <c r="AG479" s="203" t="s">
        <v>10261</v>
      </c>
      <c r="AH479" s="203" t="s">
        <v>10262</v>
      </c>
      <c r="AI479" s="199" t="s">
        <v>10246</v>
      </c>
      <c r="AJ479" s="199" t="s">
        <v>10246</v>
      </c>
      <c r="AK479" s="203" t="s">
        <v>10812</v>
      </c>
      <c r="AL479" s="203" t="s">
        <v>10374</v>
      </c>
      <c r="AM479" s="203" t="s">
        <v>11157</v>
      </c>
      <c r="AN479" s="203" t="s">
        <v>10262</v>
      </c>
      <c r="AO479" s="203" t="s">
        <v>11157</v>
      </c>
      <c r="AP479" s="199" t="s">
        <v>10246</v>
      </c>
      <c r="AQ479" s="199" t="s">
        <v>10246</v>
      </c>
      <c r="AR479" s="203" t="s">
        <v>11157</v>
      </c>
      <c r="AS479" s="203" t="s">
        <v>11095</v>
      </c>
      <c r="AT479" s="203" t="s">
        <v>11013</v>
      </c>
      <c r="AU479" s="203" t="s">
        <v>11637</v>
      </c>
      <c r="AV479" s="203" t="s">
        <v>11157</v>
      </c>
      <c r="AW479" s="199" t="s">
        <v>10246</v>
      </c>
      <c r="AX479" s="199" t="s">
        <v>10246</v>
      </c>
      <c r="AY479" s="203" t="s">
        <v>10257</v>
      </c>
      <c r="AZ479" s="203" t="s">
        <v>10402</v>
      </c>
      <c r="BA479" s="204" t="s">
        <v>10255</v>
      </c>
      <c r="BB479" s="203" t="s">
        <v>10251</v>
      </c>
      <c r="BC479" s="203" t="s">
        <v>11157</v>
      </c>
      <c r="BD479" s="199" t="s">
        <v>10246</v>
      </c>
      <c r="BE479" s="199" t="s">
        <v>10246</v>
      </c>
      <c r="BF479" s="203" t="s">
        <v>10263</v>
      </c>
      <c r="BG479" s="203" t="s">
        <v>10376</v>
      </c>
      <c r="BH479" s="199" t="s">
        <v>10266</v>
      </c>
      <c r="BI479" s="203" t="s">
        <v>10328</v>
      </c>
      <c r="BJ479" s="203" t="s">
        <v>10263</v>
      </c>
      <c r="BK479" s="199" t="s">
        <v>10246</v>
      </c>
    </row>
    <row r="480" s="192" customFormat="1" customHeight="1" spans="1:63">
      <c r="A480" s="199" t="s">
        <v>7111</v>
      </c>
      <c r="B480" s="199" t="s">
        <v>6931</v>
      </c>
      <c r="C480" s="199" t="s">
        <v>2409</v>
      </c>
      <c r="D480" s="199">
        <v>23</v>
      </c>
      <c r="E480" s="199">
        <v>9</v>
      </c>
      <c r="F480" s="199" t="s">
        <v>12234</v>
      </c>
      <c r="G480" s="199">
        <v>20</v>
      </c>
      <c r="H480" s="199" t="s">
        <v>12235</v>
      </c>
      <c r="I480" s="199">
        <v>0</v>
      </c>
      <c r="J480" s="199" t="s">
        <v>10243</v>
      </c>
      <c r="K480" s="199">
        <v>0</v>
      </c>
      <c r="L480" s="199">
        <v>0</v>
      </c>
      <c r="M480" s="199" t="s">
        <v>10243</v>
      </c>
      <c r="N480" s="199">
        <v>2</v>
      </c>
      <c r="O480" s="199">
        <v>1</v>
      </c>
      <c r="P480" s="199">
        <v>0</v>
      </c>
      <c r="Q480" s="199"/>
      <c r="R480" s="199"/>
      <c r="S480" s="199"/>
      <c r="T480" s="199"/>
      <c r="U480" s="199"/>
      <c r="V480" s="199"/>
      <c r="W480" s="199"/>
      <c r="X480" s="199"/>
      <c r="Y480" s="199"/>
      <c r="Z480" s="199"/>
      <c r="AA480" s="199"/>
      <c r="AB480" s="199"/>
      <c r="AC480" s="199"/>
      <c r="AD480" s="199" t="s">
        <v>10243</v>
      </c>
      <c r="AE480" s="199" t="s">
        <v>10243</v>
      </c>
      <c r="AF480" s="199" t="s">
        <v>10243</v>
      </c>
      <c r="AG480" s="203" t="s">
        <v>12083</v>
      </c>
      <c r="AH480" s="203" t="s">
        <v>12083</v>
      </c>
      <c r="AI480" s="199" t="s">
        <v>10246</v>
      </c>
      <c r="AJ480" s="199" t="s">
        <v>10246</v>
      </c>
      <c r="AK480" s="203" t="s">
        <v>10257</v>
      </c>
      <c r="AL480" s="203" t="s">
        <v>10811</v>
      </c>
      <c r="AM480" s="203" t="s">
        <v>11134</v>
      </c>
      <c r="AN480" s="203" t="s">
        <v>11013</v>
      </c>
      <c r="AO480" s="204" t="s">
        <v>12236</v>
      </c>
      <c r="AP480" s="199" t="s">
        <v>10246</v>
      </c>
      <c r="AQ480" s="199" t="s">
        <v>10246</v>
      </c>
      <c r="AR480" s="203" t="s">
        <v>10261</v>
      </c>
      <c r="AS480" s="203" t="s">
        <v>10252</v>
      </c>
      <c r="AT480" s="203" t="s">
        <v>11133</v>
      </c>
      <c r="AU480" s="203" t="s">
        <v>11658</v>
      </c>
      <c r="AV480" s="203" t="s">
        <v>12082</v>
      </c>
      <c r="AW480" s="199" t="s">
        <v>10246</v>
      </c>
      <c r="AX480" s="199" t="s">
        <v>10433</v>
      </c>
      <c r="AY480" s="203" t="s">
        <v>11134</v>
      </c>
      <c r="AZ480" s="204" t="s">
        <v>10255</v>
      </c>
      <c r="BA480" s="203" t="s">
        <v>10263</v>
      </c>
      <c r="BB480" s="203" t="s">
        <v>11013</v>
      </c>
      <c r="BC480" s="203" t="s">
        <v>11013</v>
      </c>
      <c r="BD480" s="199" t="s">
        <v>10246</v>
      </c>
      <c r="BE480" s="199" t="s">
        <v>10246</v>
      </c>
      <c r="BF480" s="203" t="s">
        <v>10813</v>
      </c>
      <c r="BG480" s="203" t="s">
        <v>11013</v>
      </c>
      <c r="BH480" s="203" t="s">
        <v>11134</v>
      </c>
      <c r="BI480" s="204" t="s">
        <v>10255</v>
      </c>
      <c r="BJ480" s="203" t="s">
        <v>11637</v>
      </c>
      <c r="BK480" s="199" t="s">
        <v>10246</v>
      </c>
    </row>
    <row r="481" s="192" customFormat="1" customHeight="1" spans="1:63">
      <c r="A481" s="199" t="s">
        <v>7095</v>
      </c>
      <c r="B481" s="199" t="s">
        <v>6931</v>
      </c>
      <c r="C481" s="199" t="s">
        <v>2409</v>
      </c>
      <c r="D481" s="199">
        <v>22</v>
      </c>
      <c r="E481" s="199">
        <v>9</v>
      </c>
      <c r="F481" s="199" t="s">
        <v>12237</v>
      </c>
      <c r="G481" s="199">
        <v>0</v>
      </c>
      <c r="H481" s="199" t="s">
        <v>10243</v>
      </c>
      <c r="I481" s="199">
        <v>0</v>
      </c>
      <c r="J481" s="199" t="s">
        <v>10243</v>
      </c>
      <c r="K481" s="199">
        <v>0</v>
      </c>
      <c r="L481" s="199">
        <v>0</v>
      </c>
      <c r="M481" s="199" t="s">
        <v>10243</v>
      </c>
      <c r="N481" s="199">
        <v>1</v>
      </c>
      <c r="O481" s="199">
        <v>2</v>
      </c>
      <c r="P481" s="199">
        <v>0</v>
      </c>
      <c r="Q481" s="199"/>
      <c r="R481" s="199"/>
      <c r="S481" s="199"/>
      <c r="T481" s="199"/>
      <c r="U481" s="199"/>
      <c r="V481" s="199"/>
      <c r="W481" s="199"/>
      <c r="X481" s="199"/>
      <c r="Y481" s="199"/>
      <c r="Z481" s="199"/>
      <c r="AA481" s="199"/>
      <c r="AB481" s="199"/>
      <c r="AC481" s="199"/>
      <c r="AD481" s="199" t="s">
        <v>10243</v>
      </c>
      <c r="AE481" s="199" t="s">
        <v>10243</v>
      </c>
      <c r="AF481" s="199" t="s">
        <v>10243</v>
      </c>
      <c r="AG481" s="199" t="s">
        <v>10266</v>
      </c>
      <c r="AH481" s="199" t="s">
        <v>10266</v>
      </c>
      <c r="AI481" s="199" t="s">
        <v>10246</v>
      </c>
      <c r="AJ481" s="199" t="s">
        <v>10246</v>
      </c>
      <c r="AK481" s="204" t="s">
        <v>10264</v>
      </c>
      <c r="AL481" s="199" t="s">
        <v>10266</v>
      </c>
      <c r="AM481" s="199" t="s">
        <v>10266</v>
      </c>
      <c r="AN481" s="199" t="s">
        <v>10266</v>
      </c>
      <c r="AO481" s="204" t="s">
        <v>10264</v>
      </c>
      <c r="AP481" s="199" t="s">
        <v>10246</v>
      </c>
      <c r="AQ481" s="199" t="s">
        <v>10246</v>
      </c>
      <c r="AR481" s="199" t="s">
        <v>10266</v>
      </c>
      <c r="AS481" s="199" t="s">
        <v>10266</v>
      </c>
      <c r="AT481" s="199" t="s">
        <v>10266</v>
      </c>
      <c r="AU481" s="199" t="s">
        <v>10266</v>
      </c>
      <c r="AV481" s="199" t="s">
        <v>10266</v>
      </c>
      <c r="AW481" s="199" t="s">
        <v>10246</v>
      </c>
      <c r="AX481" s="199" t="s">
        <v>10246</v>
      </c>
      <c r="AY481" s="199" t="s">
        <v>10266</v>
      </c>
      <c r="AZ481" s="199" t="s">
        <v>10266</v>
      </c>
      <c r="BA481" s="199" t="s">
        <v>10266</v>
      </c>
      <c r="BB481" s="199" t="s">
        <v>10266</v>
      </c>
      <c r="BC481" s="199" t="s">
        <v>10266</v>
      </c>
      <c r="BD481" s="199" t="s">
        <v>10246</v>
      </c>
      <c r="BE481" s="199" t="s">
        <v>10246</v>
      </c>
      <c r="BF481" s="204" t="s">
        <v>10255</v>
      </c>
      <c r="BG481" s="199" t="s">
        <v>10266</v>
      </c>
      <c r="BH481" s="199" t="s">
        <v>10266</v>
      </c>
      <c r="BI481" s="199" t="s">
        <v>10266</v>
      </c>
      <c r="BJ481" s="199" t="s">
        <v>10266</v>
      </c>
      <c r="BK481" s="199" t="s">
        <v>10246</v>
      </c>
    </row>
    <row r="482" s="192" customFormat="1" customHeight="1" spans="1:63">
      <c r="A482" s="199" t="s">
        <v>7074</v>
      </c>
      <c r="B482" s="199" t="s">
        <v>6931</v>
      </c>
      <c r="C482" s="199" t="s">
        <v>7075</v>
      </c>
      <c r="D482" s="199">
        <v>22</v>
      </c>
      <c r="E482" s="199">
        <v>9</v>
      </c>
      <c r="F482" s="199" t="s">
        <v>12238</v>
      </c>
      <c r="G482" s="199">
        <v>19</v>
      </c>
      <c r="H482" s="199" t="s">
        <v>12239</v>
      </c>
      <c r="I482" s="199">
        <v>0</v>
      </c>
      <c r="J482" s="199" t="s">
        <v>10243</v>
      </c>
      <c r="K482" s="199">
        <v>0</v>
      </c>
      <c r="L482" s="199">
        <v>0</v>
      </c>
      <c r="M482" s="199" t="s">
        <v>10243</v>
      </c>
      <c r="N482" s="199">
        <v>0</v>
      </c>
      <c r="O482" s="199">
        <v>3</v>
      </c>
      <c r="P482" s="199">
        <v>0</v>
      </c>
      <c r="Q482" s="199"/>
      <c r="R482" s="199"/>
      <c r="S482" s="199"/>
      <c r="T482" s="199"/>
      <c r="U482" s="199"/>
      <c r="V482" s="199"/>
      <c r="W482" s="199"/>
      <c r="X482" s="199"/>
      <c r="Y482" s="199"/>
      <c r="Z482" s="199"/>
      <c r="AA482" s="199"/>
      <c r="AB482" s="199"/>
      <c r="AC482" s="199"/>
      <c r="AD482" s="199" t="s">
        <v>10243</v>
      </c>
      <c r="AE482" s="199" t="s">
        <v>10243</v>
      </c>
      <c r="AF482" s="199" t="s">
        <v>10243</v>
      </c>
      <c r="AG482" s="203" t="s">
        <v>11658</v>
      </c>
      <c r="AH482" s="203" t="s">
        <v>11056</v>
      </c>
      <c r="AI482" s="199" t="s">
        <v>10246</v>
      </c>
      <c r="AJ482" s="199" t="s">
        <v>10246</v>
      </c>
      <c r="AK482" s="203" t="s">
        <v>11637</v>
      </c>
      <c r="AL482" s="203" t="s">
        <v>10402</v>
      </c>
      <c r="AM482" s="204" t="s">
        <v>11883</v>
      </c>
      <c r="AN482" s="203" t="s">
        <v>11658</v>
      </c>
      <c r="AO482" s="203" t="s">
        <v>10325</v>
      </c>
      <c r="AP482" s="199" t="s">
        <v>10246</v>
      </c>
      <c r="AQ482" s="199" t="s">
        <v>10246</v>
      </c>
      <c r="AR482" s="203" t="s">
        <v>11095</v>
      </c>
      <c r="AS482" s="203" t="s">
        <v>10261</v>
      </c>
      <c r="AT482" s="203" t="s">
        <v>11389</v>
      </c>
      <c r="AU482" s="203" t="s">
        <v>10325</v>
      </c>
      <c r="AV482" s="203" t="s">
        <v>10262</v>
      </c>
      <c r="AW482" s="199" t="s">
        <v>10246</v>
      </c>
      <c r="AX482" s="199" t="s">
        <v>10246</v>
      </c>
      <c r="AY482" s="203" t="s">
        <v>10262</v>
      </c>
      <c r="AZ482" s="203" t="s">
        <v>10812</v>
      </c>
      <c r="BA482" s="203" t="s">
        <v>11645</v>
      </c>
      <c r="BB482" s="203" t="s">
        <v>11639</v>
      </c>
      <c r="BC482" s="204" t="s">
        <v>10264</v>
      </c>
      <c r="BD482" s="199" t="s">
        <v>10246</v>
      </c>
      <c r="BE482" s="199" t="s">
        <v>10246</v>
      </c>
      <c r="BF482" s="203" t="s">
        <v>10811</v>
      </c>
      <c r="BG482" s="199" t="s">
        <v>10266</v>
      </c>
      <c r="BH482" s="203" t="s">
        <v>11338</v>
      </c>
      <c r="BI482" s="204" t="s">
        <v>10264</v>
      </c>
      <c r="BJ482" s="203" t="s">
        <v>10328</v>
      </c>
      <c r="BK482" s="199" t="s">
        <v>10246</v>
      </c>
    </row>
    <row r="483" s="192" customFormat="1" customHeight="1" spans="1:63">
      <c r="A483" s="199" t="s">
        <v>7061</v>
      </c>
      <c r="B483" s="199" t="s">
        <v>6931</v>
      </c>
      <c r="C483" s="199" t="s">
        <v>2409</v>
      </c>
      <c r="D483" s="199">
        <v>22</v>
      </c>
      <c r="E483" s="199">
        <v>9</v>
      </c>
      <c r="F483" s="199" t="s">
        <v>12240</v>
      </c>
      <c r="G483" s="199">
        <v>10</v>
      </c>
      <c r="H483" s="199" t="s">
        <v>10916</v>
      </c>
      <c r="I483" s="199">
        <v>0</v>
      </c>
      <c r="J483" s="199" t="s">
        <v>10243</v>
      </c>
      <c r="K483" s="199">
        <v>0</v>
      </c>
      <c r="L483" s="199">
        <v>0</v>
      </c>
      <c r="M483" s="199" t="s">
        <v>10243</v>
      </c>
      <c r="N483" s="199">
        <v>0</v>
      </c>
      <c r="O483" s="199">
        <v>0</v>
      </c>
      <c r="P483" s="199">
        <v>0</v>
      </c>
      <c r="Q483" s="199"/>
      <c r="R483" s="199"/>
      <c r="S483" s="199"/>
      <c r="T483" s="199"/>
      <c r="U483" s="199"/>
      <c r="V483" s="199"/>
      <c r="W483" s="199"/>
      <c r="X483" s="199"/>
      <c r="Y483" s="199"/>
      <c r="Z483" s="199"/>
      <c r="AA483" s="199"/>
      <c r="AB483" s="199"/>
      <c r="AC483" s="199"/>
      <c r="AD483" s="199" t="s">
        <v>10243</v>
      </c>
      <c r="AE483" s="199" t="s">
        <v>10243</v>
      </c>
      <c r="AF483" s="199" t="s">
        <v>10243</v>
      </c>
      <c r="AG483" s="199" t="s">
        <v>10266</v>
      </c>
      <c r="AH483" s="199" t="s">
        <v>10266</v>
      </c>
      <c r="AI483" s="199" t="s">
        <v>10246</v>
      </c>
      <c r="AJ483" s="199" t="s">
        <v>10246</v>
      </c>
      <c r="AK483" s="203" t="s">
        <v>10812</v>
      </c>
      <c r="AL483" s="199" t="s">
        <v>10266</v>
      </c>
      <c r="AM483" s="199" t="s">
        <v>10266</v>
      </c>
      <c r="AN483" s="199" t="s">
        <v>10266</v>
      </c>
      <c r="AO483" s="199" t="s">
        <v>10266</v>
      </c>
      <c r="AP483" s="199" t="s">
        <v>10246</v>
      </c>
      <c r="AQ483" s="199" t="s">
        <v>10246</v>
      </c>
      <c r="AR483" s="199" t="s">
        <v>10266</v>
      </c>
      <c r="AS483" s="199" t="s">
        <v>10266</v>
      </c>
      <c r="AT483" s="199" t="s">
        <v>10266</v>
      </c>
      <c r="AU483" s="203" t="s">
        <v>10282</v>
      </c>
      <c r="AV483" s="203" t="s">
        <v>10282</v>
      </c>
      <c r="AW483" s="199" t="s">
        <v>10246</v>
      </c>
      <c r="AX483" s="199" t="s">
        <v>10246</v>
      </c>
      <c r="AY483" s="199" t="s">
        <v>10266</v>
      </c>
      <c r="AZ483" s="199" t="s">
        <v>10266</v>
      </c>
      <c r="BA483" s="203" t="s">
        <v>10328</v>
      </c>
      <c r="BB483" s="203" t="s">
        <v>10328</v>
      </c>
      <c r="BC483" s="203" t="s">
        <v>10812</v>
      </c>
      <c r="BD483" s="199" t="s">
        <v>10246</v>
      </c>
      <c r="BE483" s="199" t="s">
        <v>10246</v>
      </c>
      <c r="BF483" s="203" t="s">
        <v>10282</v>
      </c>
      <c r="BG483" s="203" t="s">
        <v>10374</v>
      </c>
      <c r="BH483" s="203" t="s">
        <v>10328</v>
      </c>
      <c r="BI483" s="199" t="s">
        <v>10266</v>
      </c>
      <c r="BJ483" s="203" t="s">
        <v>10282</v>
      </c>
      <c r="BK483" s="199" t="s">
        <v>10246</v>
      </c>
    </row>
    <row r="484" s="192" customFormat="1" customHeight="1" spans="1:63">
      <c r="A484" s="199" t="s">
        <v>7050</v>
      </c>
      <c r="B484" s="199" t="s">
        <v>6931</v>
      </c>
      <c r="C484" s="199" t="s">
        <v>2409</v>
      </c>
      <c r="D484" s="199">
        <v>22</v>
      </c>
      <c r="E484" s="199">
        <v>9</v>
      </c>
      <c r="F484" s="199" t="s">
        <v>12241</v>
      </c>
      <c r="G484" s="199">
        <v>8</v>
      </c>
      <c r="H484" s="199" t="s">
        <v>12068</v>
      </c>
      <c r="I484" s="199">
        <v>0</v>
      </c>
      <c r="J484" s="199" t="s">
        <v>10243</v>
      </c>
      <c r="K484" s="199">
        <v>0</v>
      </c>
      <c r="L484" s="199">
        <v>0</v>
      </c>
      <c r="M484" s="199" t="s">
        <v>10243</v>
      </c>
      <c r="N484" s="199">
        <v>1</v>
      </c>
      <c r="O484" s="199">
        <v>0</v>
      </c>
      <c r="P484" s="199">
        <v>0</v>
      </c>
      <c r="Q484" s="199"/>
      <c r="R484" s="199"/>
      <c r="S484" s="199"/>
      <c r="T484" s="199"/>
      <c r="U484" s="199"/>
      <c r="V484" s="199"/>
      <c r="W484" s="199"/>
      <c r="X484" s="199"/>
      <c r="Y484" s="199"/>
      <c r="Z484" s="199"/>
      <c r="AA484" s="199"/>
      <c r="AB484" s="199"/>
      <c r="AC484" s="199"/>
      <c r="AD484" s="199" t="s">
        <v>10243</v>
      </c>
      <c r="AE484" s="199" t="s">
        <v>10243</v>
      </c>
      <c r="AF484" s="199" t="s">
        <v>10243</v>
      </c>
      <c r="AG484" s="203" t="s">
        <v>10402</v>
      </c>
      <c r="AH484" s="203" t="s">
        <v>10260</v>
      </c>
      <c r="AI484" s="199" t="s">
        <v>10246</v>
      </c>
      <c r="AJ484" s="199" t="s">
        <v>10246</v>
      </c>
      <c r="AK484" s="199" t="s">
        <v>10266</v>
      </c>
      <c r="AL484" s="203" t="s">
        <v>10402</v>
      </c>
      <c r="AM484" s="203" t="s">
        <v>10326</v>
      </c>
      <c r="AN484" s="203" t="s">
        <v>10251</v>
      </c>
      <c r="AO484" s="199" t="s">
        <v>10266</v>
      </c>
      <c r="AP484" s="199" t="s">
        <v>10246</v>
      </c>
      <c r="AQ484" s="199" t="s">
        <v>10246</v>
      </c>
      <c r="AR484" s="199" t="s">
        <v>10266</v>
      </c>
      <c r="AS484" s="199" t="s">
        <v>10266</v>
      </c>
      <c r="AT484" s="203" t="s">
        <v>10257</v>
      </c>
      <c r="AU484" s="199" t="s">
        <v>10266</v>
      </c>
      <c r="AV484" s="203" t="s">
        <v>10812</v>
      </c>
      <c r="AW484" s="199" t="s">
        <v>10246</v>
      </c>
      <c r="AX484" s="199" t="s">
        <v>10246</v>
      </c>
      <c r="AY484" s="204" t="s">
        <v>10255</v>
      </c>
      <c r="AZ484" s="199" t="s">
        <v>10266</v>
      </c>
      <c r="BA484" s="203" t="s">
        <v>10253</v>
      </c>
      <c r="BB484" s="199" t="s">
        <v>10266</v>
      </c>
      <c r="BC484" s="199" t="s">
        <v>10266</v>
      </c>
      <c r="BD484" s="199" t="s">
        <v>10246</v>
      </c>
      <c r="BE484" s="199" t="s">
        <v>10246</v>
      </c>
      <c r="BF484" s="199" t="s">
        <v>10266</v>
      </c>
      <c r="BG484" s="199" t="s">
        <v>10266</v>
      </c>
      <c r="BH484" s="199" t="s">
        <v>10266</v>
      </c>
      <c r="BI484" s="199" t="s">
        <v>10266</v>
      </c>
      <c r="BJ484" s="199" t="s">
        <v>10266</v>
      </c>
      <c r="BK484" s="199" t="s">
        <v>10246</v>
      </c>
    </row>
    <row r="485" s="192" customFormat="1" customHeight="1" spans="1:63">
      <c r="A485" s="199" t="s">
        <v>7040</v>
      </c>
      <c r="B485" s="199" t="s">
        <v>6931</v>
      </c>
      <c r="C485" s="199" t="s">
        <v>2409</v>
      </c>
      <c r="D485" s="199">
        <v>21</v>
      </c>
      <c r="E485" s="199">
        <v>9</v>
      </c>
      <c r="F485" s="199" t="s">
        <v>12242</v>
      </c>
      <c r="G485" s="199">
        <v>7</v>
      </c>
      <c r="H485" s="199" t="s">
        <v>12243</v>
      </c>
      <c r="I485" s="199">
        <v>0</v>
      </c>
      <c r="J485" s="199" t="s">
        <v>10243</v>
      </c>
      <c r="K485" s="199">
        <v>0</v>
      </c>
      <c r="L485" s="199">
        <v>0</v>
      </c>
      <c r="M485" s="199" t="s">
        <v>10243</v>
      </c>
      <c r="N485" s="199">
        <v>0</v>
      </c>
      <c r="O485" s="199">
        <v>1</v>
      </c>
      <c r="P485" s="199">
        <v>1</v>
      </c>
      <c r="Q485" s="199"/>
      <c r="R485" s="199"/>
      <c r="S485" s="199"/>
      <c r="T485" s="199"/>
      <c r="U485" s="199"/>
      <c r="V485" s="199"/>
      <c r="W485" s="199"/>
      <c r="X485" s="199"/>
      <c r="Y485" s="199"/>
      <c r="Z485" s="199"/>
      <c r="AA485" s="199"/>
      <c r="AB485" s="199"/>
      <c r="AC485" s="199"/>
      <c r="AD485" s="199" t="s">
        <v>10243</v>
      </c>
      <c r="AE485" s="199" t="s">
        <v>10243</v>
      </c>
      <c r="AF485" s="199" t="s">
        <v>10243</v>
      </c>
      <c r="AG485" s="199" t="s">
        <v>10266</v>
      </c>
      <c r="AH485" s="199" t="s">
        <v>10266</v>
      </c>
      <c r="AI485" s="199" t="s">
        <v>10246</v>
      </c>
      <c r="AJ485" s="199" t="s">
        <v>10246</v>
      </c>
      <c r="AK485" s="199" t="s">
        <v>10266</v>
      </c>
      <c r="AL485" s="199" t="s">
        <v>10266</v>
      </c>
      <c r="AM485" s="199" t="s">
        <v>10266</v>
      </c>
      <c r="AN485" s="203" t="s">
        <v>11042</v>
      </c>
      <c r="AO485" s="199" t="s">
        <v>10266</v>
      </c>
      <c r="AP485" s="199" t="s">
        <v>10246</v>
      </c>
      <c r="AQ485" s="199" t="s">
        <v>10246</v>
      </c>
      <c r="AR485" s="203" t="s">
        <v>11157</v>
      </c>
      <c r="AS485" s="199" t="s">
        <v>10266</v>
      </c>
      <c r="AT485" s="203" t="s">
        <v>10812</v>
      </c>
      <c r="AU485" s="199" t="s">
        <v>10266</v>
      </c>
      <c r="AV485" s="199" t="s">
        <v>10266</v>
      </c>
      <c r="AW485" s="199" t="s">
        <v>10246</v>
      </c>
      <c r="AX485" s="199" t="s">
        <v>10246</v>
      </c>
      <c r="AY485" s="203" t="s">
        <v>10325</v>
      </c>
      <c r="AZ485" s="199" t="s">
        <v>10266</v>
      </c>
      <c r="BA485" s="203" t="s">
        <v>10325</v>
      </c>
      <c r="BB485" s="204" t="s">
        <v>11369</v>
      </c>
      <c r="BC485" s="199" t="s">
        <v>10266</v>
      </c>
      <c r="BD485" s="199" t="s">
        <v>10246</v>
      </c>
      <c r="BE485" s="199" t="s">
        <v>10246</v>
      </c>
      <c r="BF485" s="199" t="s">
        <v>10266</v>
      </c>
      <c r="BG485" s="205" t="s">
        <v>33</v>
      </c>
      <c r="BH485" s="199" t="s">
        <v>10266</v>
      </c>
      <c r="BI485" s="199" t="s">
        <v>10266</v>
      </c>
      <c r="BJ485" s="203" t="s">
        <v>10376</v>
      </c>
      <c r="BK485" s="199" t="s">
        <v>10246</v>
      </c>
    </row>
    <row r="486" s="192" customFormat="1" customHeight="1" spans="1:63">
      <c r="A486" s="199" t="s">
        <v>7022</v>
      </c>
      <c r="B486" s="199" t="s">
        <v>6931</v>
      </c>
      <c r="C486" s="199" t="s">
        <v>2409</v>
      </c>
      <c r="D486" s="199">
        <v>22</v>
      </c>
      <c r="E486" s="199">
        <v>9</v>
      </c>
      <c r="F486" s="199" t="s">
        <v>12244</v>
      </c>
      <c r="G486" s="199">
        <v>7</v>
      </c>
      <c r="H486" s="199" t="s">
        <v>12245</v>
      </c>
      <c r="I486" s="199">
        <v>0</v>
      </c>
      <c r="J486" s="199" t="s">
        <v>10243</v>
      </c>
      <c r="K486" s="199">
        <v>0</v>
      </c>
      <c r="L486" s="199">
        <v>0</v>
      </c>
      <c r="M486" s="199" t="s">
        <v>10243</v>
      </c>
      <c r="N486" s="199">
        <v>1</v>
      </c>
      <c r="O486" s="199">
        <v>0</v>
      </c>
      <c r="P486" s="199">
        <v>0</v>
      </c>
      <c r="Q486" s="199"/>
      <c r="R486" s="199"/>
      <c r="S486" s="199"/>
      <c r="T486" s="199"/>
      <c r="U486" s="199"/>
      <c r="V486" s="199"/>
      <c r="W486" s="199"/>
      <c r="X486" s="199"/>
      <c r="Y486" s="199"/>
      <c r="Z486" s="199"/>
      <c r="AA486" s="199"/>
      <c r="AB486" s="199"/>
      <c r="AC486" s="199"/>
      <c r="AD486" s="199" t="s">
        <v>10243</v>
      </c>
      <c r="AE486" s="199" t="s">
        <v>10243</v>
      </c>
      <c r="AF486" s="199" t="s">
        <v>10243</v>
      </c>
      <c r="AG486" s="203" t="s">
        <v>10260</v>
      </c>
      <c r="AH486" s="199" t="s">
        <v>10266</v>
      </c>
      <c r="AI486" s="199" t="s">
        <v>10246</v>
      </c>
      <c r="AJ486" s="199" t="s">
        <v>10246</v>
      </c>
      <c r="AK486" s="203" t="s">
        <v>10812</v>
      </c>
      <c r="AL486" s="199" t="s">
        <v>10266</v>
      </c>
      <c r="AM486" s="203" t="s">
        <v>10262</v>
      </c>
      <c r="AN486" s="203" t="s">
        <v>11157</v>
      </c>
      <c r="AO486" s="203" t="s">
        <v>11281</v>
      </c>
      <c r="AP486" s="199" t="s">
        <v>10246</v>
      </c>
      <c r="AQ486" s="199" t="s">
        <v>10246</v>
      </c>
      <c r="AR486" s="199" t="s">
        <v>10266</v>
      </c>
      <c r="AS486" s="199" t="s">
        <v>10266</v>
      </c>
      <c r="AT486" s="204" t="s">
        <v>10255</v>
      </c>
      <c r="AU486" s="199" t="s">
        <v>10266</v>
      </c>
      <c r="AV486" s="199" t="s">
        <v>10266</v>
      </c>
      <c r="AW486" s="199" t="s">
        <v>10246</v>
      </c>
      <c r="AX486" s="199" t="s">
        <v>10246</v>
      </c>
      <c r="AY486" s="203" t="s">
        <v>10341</v>
      </c>
      <c r="AZ486" s="199" t="s">
        <v>10266</v>
      </c>
      <c r="BA486" s="203" t="s">
        <v>10328</v>
      </c>
      <c r="BB486" s="199" t="s">
        <v>10266</v>
      </c>
      <c r="BC486" s="199" t="s">
        <v>10266</v>
      </c>
      <c r="BD486" s="199" t="s">
        <v>10246</v>
      </c>
      <c r="BE486" s="199" t="s">
        <v>10246</v>
      </c>
      <c r="BF486" s="199" t="s">
        <v>10266</v>
      </c>
      <c r="BG486" s="199" t="s">
        <v>10266</v>
      </c>
      <c r="BH486" s="199" t="s">
        <v>10266</v>
      </c>
      <c r="BI486" s="199" t="s">
        <v>10266</v>
      </c>
      <c r="BJ486" s="199" t="s">
        <v>10266</v>
      </c>
      <c r="BK486" s="199" t="s">
        <v>10246</v>
      </c>
    </row>
    <row r="487" s="192" customFormat="1" customHeight="1" spans="1:63">
      <c r="A487" s="199" t="s">
        <v>7009</v>
      </c>
      <c r="B487" s="199" t="s">
        <v>6931</v>
      </c>
      <c r="C487" s="199" t="s">
        <v>2409</v>
      </c>
      <c r="D487" s="199">
        <v>22</v>
      </c>
      <c r="E487" s="199">
        <v>9</v>
      </c>
      <c r="F487" s="199" t="s">
        <v>11936</v>
      </c>
      <c r="G487" s="199">
        <v>13</v>
      </c>
      <c r="H487" s="199" t="s">
        <v>12246</v>
      </c>
      <c r="I487" s="199">
        <v>0</v>
      </c>
      <c r="J487" s="199" t="s">
        <v>10243</v>
      </c>
      <c r="K487" s="199">
        <v>0</v>
      </c>
      <c r="L487" s="199">
        <v>0</v>
      </c>
      <c r="M487" s="199" t="s">
        <v>10243</v>
      </c>
      <c r="N487" s="199">
        <v>1</v>
      </c>
      <c r="O487" s="199">
        <v>0</v>
      </c>
      <c r="P487" s="199">
        <v>0</v>
      </c>
      <c r="Q487" s="199"/>
      <c r="R487" s="199"/>
      <c r="S487" s="199"/>
      <c r="T487" s="199"/>
      <c r="U487" s="199"/>
      <c r="V487" s="199"/>
      <c r="W487" s="199"/>
      <c r="X487" s="199"/>
      <c r="Y487" s="199"/>
      <c r="Z487" s="199"/>
      <c r="AA487" s="199"/>
      <c r="AB487" s="199"/>
      <c r="AC487" s="199"/>
      <c r="AD487" s="199" t="s">
        <v>10243</v>
      </c>
      <c r="AE487" s="199" t="s">
        <v>10243</v>
      </c>
      <c r="AF487" s="199" t="s">
        <v>10243</v>
      </c>
      <c r="AG487" s="203" t="s">
        <v>12088</v>
      </c>
      <c r="AH487" s="199" t="s">
        <v>10266</v>
      </c>
      <c r="AI487" s="199" t="s">
        <v>10246</v>
      </c>
      <c r="AJ487" s="199" t="s">
        <v>10246</v>
      </c>
      <c r="AK487" s="199" t="s">
        <v>10266</v>
      </c>
      <c r="AL487" s="203" t="s">
        <v>11637</v>
      </c>
      <c r="AM487" s="199" t="s">
        <v>10266</v>
      </c>
      <c r="AN487" s="199" t="s">
        <v>10266</v>
      </c>
      <c r="AO487" s="199" t="s">
        <v>10266</v>
      </c>
      <c r="AP487" s="199" t="s">
        <v>10246</v>
      </c>
      <c r="AQ487" s="199" t="s">
        <v>10246</v>
      </c>
      <c r="AR487" s="204" t="s">
        <v>10255</v>
      </c>
      <c r="AS487" s="203" t="s">
        <v>11645</v>
      </c>
      <c r="AT487" s="203" t="s">
        <v>10263</v>
      </c>
      <c r="AU487" s="199" t="s">
        <v>10266</v>
      </c>
      <c r="AV487" s="203" t="s">
        <v>10813</v>
      </c>
      <c r="AW487" s="199" t="s">
        <v>10246</v>
      </c>
      <c r="AX487" s="199" t="s">
        <v>10246</v>
      </c>
      <c r="AY487" s="203" t="s">
        <v>10261</v>
      </c>
      <c r="AZ487" s="203" t="s">
        <v>10252</v>
      </c>
      <c r="BA487" s="199" t="s">
        <v>10266</v>
      </c>
      <c r="BB487" s="199" t="s">
        <v>10266</v>
      </c>
      <c r="BC487" s="203" t="s">
        <v>10813</v>
      </c>
      <c r="BD487" s="199" t="s">
        <v>10246</v>
      </c>
      <c r="BE487" s="199" t="s">
        <v>10246</v>
      </c>
      <c r="BF487" s="203" t="s">
        <v>10252</v>
      </c>
      <c r="BG487" s="203" t="s">
        <v>11637</v>
      </c>
      <c r="BH487" s="203" t="s">
        <v>11645</v>
      </c>
      <c r="BI487" s="203" t="s">
        <v>10252</v>
      </c>
      <c r="BJ487" s="203" t="s">
        <v>11133</v>
      </c>
      <c r="BK487" s="199" t="s">
        <v>10246</v>
      </c>
    </row>
    <row r="488" s="192" customFormat="1" customHeight="1" spans="1:63">
      <c r="A488" s="199" t="s">
        <v>6990</v>
      </c>
      <c r="B488" s="199" t="s">
        <v>6931</v>
      </c>
      <c r="C488" s="199" t="s">
        <v>2409</v>
      </c>
      <c r="D488" s="199">
        <v>22</v>
      </c>
      <c r="E488" s="199">
        <v>9</v>
      </c>
      <c r="F488" s="199" t="s">
        <v>12247</v>
      </c>
      <c r="G488" s="199">
        <v>22</v>
      </c>
      <c r="H488" s="199" t="s">
        <v>12111</v>
      </c>
      <c r="I488" s="199">
        <v>0</v>
      </c>
      <c r="J488" s="199" t="s">
        <v>10243</v>
      </c>
      <c r="K488" s="199">
        <v>0</v>
      </c>
      <c r="L488" s="199">
        <v>0</v>
      </c>
      <c r="M488" s="199" t="s">
        <v>10243</v>
      </c>
      <c r="N488" s="199">
        <v>0</v>
      </c>
      <c r="O488" s="199">
        <v>2</v>
      </c>
      <c r="P488" s="199">
        <v>0</v>
      </c>
      <c r="Q488" s="199"/>
      <c r="R488" s="199"/>
      <c r="S488" s="199"/>
      <c r="T488" s="199"/>
      <c r="U488" s="199"/>
      <c r="V488" s="199"/>
      <c r="W488" s="199"/>
      <c r="X488" s="199"/>
      <c r="Y488" s="199"/>
      <c r="Z488" s="199"/>
      <c r="AA488" s="199"/>
      <c r="AB488" s="199"/>
      <c r="AC488" s="199"/>
      <c r="AD488" s="199" t="s">
        <v>10243</v>
      </c>
      <c r="AE488" s="199" t="s">
        <v>10243</v>
      </c>
      <c r="AF488" s="199" t="s">
        <v>10243</v>
      </c>
      <c r="AG488" s="203" t="s">
        <v>11042</v>
      </c>
      <c r="AH488" s="203" t="s">
        <v>11338</v>
      </c>
      <c r="AI488" s="199" t="s">
        <v>10246</v>
      </c>
      <c r="AJ488" s="199" t="s">
        <v>10246</v>
      </c>
      <c r="AK488" s="203" t="s">
        <v>10402</v>
      </c>
      <c r="AL488" s="204" t="s">
        <v>10258</v>
      </c>
      <c r="AM488" s="203" t="s">
        <v>10262</v>
      </c>
      <c r="AN488" s="203" t="s">
        <v>10252</v>
      </c>
      <c r="AO488" s="203" t="s">
        <v>10326</v>
      </c>
      <c r="AP488" s="199" t="s">
        <v>10246</v>
      </c>
      <c r="AQ488" s="199" t="s">
        <v>10246</v>
      </c>
      <c r="AR488" s="203" t="s">
        <v>11157</v>
      </c>
      <c r="AS488" s="203" t="s">
        <v>11157</v>
      </c>
      <c r="AT488" s="203" t="s">
        <v>10260</v>
      </c>
      <c r="AU488" s="203" t="s">
        <v>11133</v>
      </c>
      <c r="AV488" s="203" t="s">
        <v>11034</v>
      </c>
      <c r="AW488" s="199" t="s">
        <v>10246</v>
      </c>
      <c r="AX488" s="199" t="s">
        <v>10246</v>
      </c>
      <c r="AY488" s="203" t="s">
        <v>10812</v>
      </c>
      <c r="AZ488" s="203" t="s">
        <v>10812</v>
      </c>
      <c r="BA488" s="203" t="s">
        <v>11095</v>
      </c>
      <c r="BB488" s="203" t="s">
        <v>10811</v>
      </c>
      <c r="BC488" s="203" t="s">
        <v>10326</v>
      </c>
      <c r="BD488" s="199" t="s">
        <v>10246</v>
      </c>
      <c r="BE488" s="199" t="s">
        <v>10246</v>
      </c>
      <c r="BF488" s="203" t="s">
        <v>10262</v>
      </c>
      <c r="BG488" s="203" t="s">
        <v>10263</v>
      </c>
      <c r="BH488" s="203" t="s">
        <v>10257</v>
      </c>
      <c r="BI488" s="204" t="s">
        <v>12248</v>
      </c>
      <c r="BJ488" s="203" t="s">
        <v>11042</v>
      </c>
      <c r="BK488" s="199" t="s">
        <v>10246</v>
      </c>
    </row>
    <row r="489" s="192" customFormat="1" customHeight="1" spans="1:63">
      <c r="A489" s="199" t="s">
        <v>6967</v>
      </c>
      <c r="B489" s="199" t="s">
        <v>6931</v>
      </c>
      <c r="C489" s="199" t="s">
        <v>2409</v>
      </c>
      <c r="D489" s="199">
        <v>22</v>
      </c>
      <c r="E489" s="199">
        <v>9</v>
      </c>
      <c r="F489" s="199" t="s">
        <v>12249</v>
      </c>
      <c r="G489" s="199">
        <v>22</v>
      </c>
      <c r="H489" s="199" t="s">
        <v>12250</v>
      </c>
      <c r="I489" s="199">
        <v>0</v>
      </c>
      <c r="J489" s="199" t="s">
        <v>10243</v>
      </c>
      <c r="K489" s="199">
        <v>0</v>
      </c>
      <c r="L489" s="199">
        <v>0</v>
      </c>
      <c r="M489" s="199" t="s">
        <v>10243</v>
      </c>
      <c r="N489" s="199">
        <v>0</v>
      </c>
      <c r="O489" s="199">
        <v>0</v>
      </c>
      <c r="P489" s="199">
        <v>0</v>
      </c>
      <c r="Q489" s="199"/>
      <c r="R489" s="199"/>
      <c r="S489" s="199"/>
      <c r="T489" s="199"/>
      <c r="U489" s="199"/>
      <c r="V489" s="199"/>
      <c r="W489" s="199"/>
      <c r="X489" s="199"/>
      <c r="Y489" s="199"/>
      <c r="Z489" s="199"/>
      <c r="AA489" s="199"/>
      <c r="AB489" s="199"/>
      <c r="AC489" s="199"/>
      <c r="AD489" s="199" t="s">
        <v>10243</v>
      </c>
      <c r="AE489" s="199" t="s">
        <v>10243</v>
      </c>
      <c r="AF489" s="199" t="s">
        <v>10243</v>
      </c>
      <c r="AG489" s="203" t="s">
        <v>10252</v>
      </c>
      <c r="AH489" s="203" t="s">
        <v>12088</v>
      </c>
      <c r="AI489" s="199" t="s">
        <v>10246</v>
      </c>
      <c r="AJ489" s="199" t="s">
        <v>10246</v>
      </c>
      <c r="AK489" s="203" t="s">
        <v>12251</v>
      </c>
      <c r="AL489" s="203" t="s">
        <v>10374</v>
      </c>
      <c r="AM489" s="203" t="s">
        <v>10326</v>
      </c>
      <c r="AN489" s="203" t="s">
        <v>11013</v>
      </c>
      <c r="AO489" s="203" t="s">
        <v>10260</v>
      </c>
      <c r="AP489" s="199" t="s">
        <v>10246</v>
      </c>
      <c r="AQ489" s="199" t="s">
        <v>10246</v>
      </c>
      <c r="AR489" s="203" t="s">
        <v>10374</v>
      </c>
      <c r="AS489" s="203" t="s">
        <v>10257</v>
      </c>
      <c r="AT489" s="203" t="s">
        <v>11074</v>
      </c>
      <c r="AU489" s="203" t="s">
        <v>10252</v>
      </c>
      <c r="AV489" s="203" t="s">
        <v>10811</v>
      </c>
      <c r="AW489" s="199" t="s">
        <v>10246</v>
      </c>
      <c r="AX489" s="199" t="s">
        <v>10246</v>
      </c>
      <c r="AY489" s="203" t="s">
        <v>11157</v>
      </c>
      <c r="AZ489" s="203" t="s">
        <v>10262</v>
      </c>
      <c r="BA489" s="203" t="s">
        <v>11645</v>
      </c>
      <c r="BB489" s="203" t="s">
        <v>11095</v>
      </c>
      <c r="BC489" s="203" t="s">
        <v>11645</v>
      </c>
      <c r="BD489" s="199" t="s">
        <v>10246</v>
      </c>
      <c r="BE489" s="199" t="s">
        <v>10246</v>
      </c>
      <c r="BF489" s="203" t="s">
        <v>10251</v>
      </c>
      <c r="BG489" s="203" t="s">
        <v>10326</v>
      </c>
      <c r="BH489" s="203" t="s">
        <v>10262</v>
      </c>
      <c r="BI489" s="203" t="s">
        <v>11042</v>
      </c>
      <c r="BJ489" s="203" t="s">
        <v>11095</v>
      </c>
      <c r="BK489" s="199" t="s">
        <v>10246</v>
      </c>
    </row>
    <row r="490" s="192" customFormat="1" customHeight="1" spans="1:63">
      <c r="A490" s="199" t="s">
        <v>6951</v>
      </c>
      <c r="B490" s="199" t="s">
        <v>6931</v>
      </c>
      <c r="C490" s="199" t="s">
        <v>2409</v>
      </c>
      <c r="D490" s="199">
        <v>22</v>
      </c>
      <c r="E490" s="199">
        <v>9</v>
      </c>
      <c r="F490" s="199" t="s">
        <v>12252</v>
      </c>
      <c r="G490" s="199">
        <v>14</v>
      </c>
      <c r="H490" s="199" t="s">
        <v>12253</v>
      </c>
      <c r="I490" s="199">
        <v>0</v>
      </c>
      <c r="J490" s="199" t="s">
        <v>10243</v>
      </c>
      <c r="K490" s="199">
        <v>0</v>
      </c>
      <c r="L490" s="199">
        <v>0</v>
      </c>
      <c r="M490" s="199" t="s">
        <v>10243</v>
      </c>
      <c r="N490" s="199">
        <v>1</v>
      </c>
      <c r="O490" s="199">
        <v>0</v>
      </c>
      <c r="P490" s="199">
        <v>0</v>
      </c>
      <c r="Q490" s="199"/>
      <c r="R490" s="199"/>
      <c r="S490" s="199"/>
      <c r="T490" s="199"/>
      <c r="U490" s="199"/>
      <c r="V490" s="199"/>
      <c r="W490" s="199"/>
      <c r="X490" s="199"/>
      <c r="Y490" s="199"/>
      <c r="Z490" s="199"/>
      <c r="AA490" s="199"/>
      <c r="AB490" s="199"/>
      <c r="AC490" s="199"/>
      <c r="AD490" s="199" t="s">
        <v>10243</v>
      </c>
      <c r="AE490" s="199" t="s">
        <v>10243</v>
      </c>
      <c r="AF490" s="199" t="s">
        <v>10243</v>
      </c>
      <c r="AG490" s="203" t="s">
        <v>11157</v>
      </c>
      <c r="AH490" s="203" t="s">
        <v>11056</v>
      </c>
      <c r="AI490" s="199" t="s">
        <v>10246</v>
      </c>
      <c r="AJ490" s="199" t="s">
        <v>10246</v>
      </c>
      <c r="AK490" s="203" t="s">
        <v>11637</v>
      </c>
      <c r="AL490" s="203" t="s">
        <v>10376</v>
      </c>
      <c r="AM490" s="199" t="s">
        <v>10266</v>
      </c>
      <c r="AN490" s="199" t="s">
        <v>10266</v>
      </c>
      <c r="AO490" s="203" t="s">
        <v>11157</v>
      </c>
      <c r="AP490" s="199" t="s">
        <v>10246</v>
      </c>
      <c r="AQ490" s="199" t="s">
        <v>10246</v>
      </c>
      <c r="AR490" s="203" t="s">
        <v>10326</v>
      </c>
      <c r="AS490" s="199" t="s">
        <v>10266</v>
      </c>
      <c r="AT490" s="199" t="s">
        <v>10266</v>
      </c>
      <c r="AU490" s="203" t="s">
        <v>10374</v>
      </c>
      <c r="AV490" s="203" t="s">
        <v>10263</v>
      </c>
      <c r="AW490" s="199" t="s">
        <v>10246</v>
      </c>
      <c r="AX490" s="199" t="s">
        <v>10246</v>
      </c>
      <c r="AY490" s="203" t="s">
        <v>10263</v>
      </c>
      <c r="AZ490" s="204" t="s">
        <v>10255</v>
      </c>
      <c r="BA490" s="203" t="s">
        <v>11042</v>
      </c>
      <c r="BB490" s="203" t="s">
        <v>10263</v>
      </c>
      <c r="BC490" s="199" t="s">
        <v>10266</v>
      </c>
      <c r="BD490" s="199" t="s">
        <v>10246</v>
      </c>
      <c r="BE490" s="199" t="s">
        <v>10246</v>
      </c>
      <c r="BF490" s="203" t="s">
        <v>11645</v>
      </c>
      <c r="BG490" s="203" t="s">
        <v>11157</v>
      </c>
      <c r="BH490" s="203" t="s">
        <v>10262</v>
      </c>
      <c r="BI490" s="199" t="s">
        <v>10266</v>
      </c>
      <c r="BJ490" s="199" t="s">
        <v>10266</v>
      </c>
      <c r="BK490" s="199" t="s">
        <v>10246</v>
      </c>
    </row>
    <row r="491" s="192" customFormat="1" customHeight="1" spans="1:63">
      <c r="A491" s="199" t="s">
        <v>6930</v>
      </c>
      <c r="B491" s="199" t="s">
        <v>6931</v>
      </c>
      <c r="C491" s="199" t="s">
        <v>6932</v>
      </c>
      <c r="D491" s="199">
        <v>22</v>
      </c>
      <c r="E491" s="199">
        <v>9</v>
      </c>
      <c r="F491" s="199" t="s">
        <v>12254</v>
      </c>
      <c r="G491" s="199">
        <v>22</v>
      </c>
      <c r="H491" s="199" t="s">
        <v>12255</v>
      </c>
      <c r="I491" s="199">
        <v>0</v>
      </c>
      <c r="J491" s="199" t="s">
        <v>10243</v>
      </c>
      <c r="K491" s="199">
        <v>0</v>
      </c>
      <c r="L491" s="199">
        <v>0</v>
      </c>
      <c r="M491" s="199" t="s">
        <v>10243</v>
      </c>
      <c r="N491" s="199">
        <v>0</v>
      </c>
      <c r="O491" s="199">
        <v>3</v>
      </c>
      <c r="P491" s="199">
        <v>0</v>
      </c>
      <c r="Q491" s="199"/>
      <c r="R491" s="199"/>
      <c r="S491" s="199"/>
      <c r="T491" s="199"/>
      <c r="U491" s="199"/>
      <c r="V491" s="199"/>
      <c r="W491" s="199"/>
      <c r="X491" s="199"/>
      <c r="Y491" s="199"/>
      <c r="Z491" s="199"/>
      <c r="AA491" s="199"/>
      <c r="AB491" s="199"/>
      <c r="AC491" s="199"/>
      <c r="AD491" s="199" t="s">
        <v>10243</v>
      </c>
      <c r="AE491" s="199" t="s">
        <v>10243</v>
      </c>
      <c r="AF491" s="199" t="s">
        <v>10243</v>
      </c>
      <c r="AG491" s="203" t="s">
        <v>11664</v>
      </c>
      <c r="AH491" s="204" t="s">
        <v>12256</v>
      </c>
      <c r="AI491" s="199" t="s">
        <v>10246</v>
      </c>
      <c r="AJ491" s="199" t="s">
        <v>10246</v>
      </c>
      <c r="AK491" s="203" t="s">
        <v>11013</v>
      </c>
      <c r="AL491" s="203" t="s">
        <v>11134</v>
      </c>
      <c r="AM491" s="203" t="s">
        <v>11134</v>
      </c>
      <c r="AN491" s="203" t="s">
        <v>10261</v>
      </c>
      <c r="AO491" s="203" t="s">
        <v>11664</v>
      </c>
      <c r="AP491" s="199" t="s">
        <v>10246</v>
      </c>
      <c r="AQ491" s="199" t="s">
        <v>10246</v>
      </c>
      <c r="AR491" s="203" t="s">
        <v>12088</v>
      </c>
      <c r="AS491" s="203" t="s">
        <v>12088</v>
      </c>
      <c r="AT491" s="203" t="s">
        <v>11338</v>
      </c>
      <c r="AU491" s="203" t="s">
        <v>12088</v>
      </c>
      <c r="AV491" s="203" t="s">
        <v>11658</v>
      </c>
      <c r="AW491" s="199" t="s">
        <v>10246</v>
      </c>
      <c r="AX491" s="199" t="s">
        <v>10246</v>
      </c>
      <c r="AY491" s="203" t="s">
        <v>11134</v>
      </c>
      <c r="AZ491" s="203" t="s">
        <v>11244</v>
      </c>
      <c r="BA491" s="204" t="s">
        <v>11622</v>
      </c>
      <c r="BB491" s="203" t="s">
        <v>10260</v>
      </c>
      <c r="BC491" s="204" t="s">
        <v>12257</v>
      </c>
      <c r="BD491" s="199" t="s">
        <v>10246</v>
      </c>
      <c r="BE491" s="199" t="s">
        <v>10246</v>
      </c>
      <c r="BF491" s="203" t="s">
        <v>10263</v>
      </c>
      <c r="BG491" s="203" t="s">
        <v>11637</v>
      </c>
      <c r="BH491" s="203" t="s">
        <v>10261</v>
      </c>
      <c r="BI491" s="203" t="s">
        <v>11645</v>
      </c>
      <c r="BJ491" s="203" t="s">
        <v>11637</v>
      </c>
      <c r="BK491" s="199" t="s">
        <v>10246</v>
      </c>
    </row>
    <row r="492" s="192" customFormat="1" customHeight="1" spans="1:63">
      <c r="A492" s="199" t="s">
        <v>7350</v>
      </c>
      <c r="B492" s="199" t="s">
        <v>7258</v>
      </c>
      <c r="C492" s="199" t="s">
        <v>115</v>
      </c>
      <c r="D492" s="199">
        <v>22</v>
      </c>
      <c r="E492" s="199">
        <v>9</v>
      </c>
      <c r="F492" s="199" t="s">
        <v>12258</v>
      </c>
      <c r="G492" s="199">
        <v>4</v>
      </c>
      <c r="H492" s="199" t="s">
        <v>10979</v>
      </c>
      <c r="I492" s="199">
        <v>0</v>
      </c>
      <c r="J492" s="199" t="s">
        <v>10243</v>
      </c>
      <c r="K492" s="199">
        <v>0</v>
      </c>
      <c r="L492" s="199">
        <v>0</v>
      </c>
      <c r="M492" s="199" t="s">
        <v>10243</v>
      </c>
      <c r="N492" s="199">
        <v>0</v>
      </c>
      <c r="O492" s="199">
        <v>4</v>
      </c>
      <c r="P492" s="199">
        <v>0</v>
      </c>
      <c r="Q492" s="199"/>
      <c r="R492" s="199"/>
      <c r="S492" s="199"/>
      <c r="T492" s="199"/>
      <c r="U492" s="199"/>
      <c r="V492" s="199"/>
      <c r="W492" s="199"/>
      <c r="X492" s="199"/>
      <c r="Y492" s="199"/>
      <c r="Z492" s="199"/>
      <c r="AA492" s="199"/>
      <c r="AB492" s="199"/>
      <c r="AC492" s="199"/>
      <c r="AD492" s="199" t="s">
        <v>10243</v>
      </c>
      <c r="AE492" s="199" t="s">
        <v>10243</v>
      </c>
      <c r="AF492" s="199" t="s">
        <v>10243</v>
      </c>
      <c r="AG492" s="204" t="s">
        <v>11369</v>
      </c>
      <c r="AH492" s="199" t="s">
        <v>10266</v>
      </c>
      <c r="AI492" s="199" t="s">
        <v>10246</v>
      </c>
      <c r="AJ492" s="199" t="s">
        <v>10246</v>
      </c>
      <c r="AK492" s="199" t="s">
        <v>10266</v>
      </c>
      <c r="AL492" s="199" t="s">
        <v>10266</v>
      </c>
      <c r="AM492" s="199" t="s">
        <v>10266</v>
      </c>
      <c r="AN492" s="199" t="s">
        <v>10266</v>
      </c>
      <c r="AO492" s="199" t="s">
        <v>10266</v>
      </c>
      <c r="AP492" s="199" t="s">
        <v>10246</v>
      </c>
      <c r="AQ492" s="199" t="s">
        <v>10246</v>
      </c>
      <c r="AR492" s="203" t="s">
        <v>10282</v>
      </c>
      <c r="AS492" s="204" t="s">
        <v>10264</v>
      </c>
      <c r="AT492" s="204" t="s">
        <v>11922</v>
      </c>
      <c r="AU492" s="199" t="s">
        <v>10266</v>
      </c>
      <c r="AV492" s="203" t="s">
        <v>10376</v>
      </c>
      <c r="AW492" s="199" t="s">
        <v>10246</v>
      </c>
      <c r="AX492" s="199" t="s">
        <v>10246</v>
      </c>
      <c r="AY492" s="199" t="s">
        <v>10266</v>
      </c>
      <c r="AZ492" s="199" t="s">
        <v>10266</v>
      </c>
      <c r="BA492" s="199" t="s">
        <v>10266</v>
      </c>
      <c r="BB492" s="199" t="s">
        <v>10266</v>
      </c>
      <c r="BC492" s="199" t="s">
        <v>10266</v>
      </c>
      <c r="BD492" s="199" t="s">
        <v>10246</v>
      </c>
      <c r="BE492" s="199" t="s">
        <v>10246</v>
      </c>
      <c r="BF492" s="199" t="s">
        <v>10266</v>
      </c>
      <c r="BG492" s="199" t="s">
        <v>10266</v>
      </c>
      <c r="BH492" s="199" t="s">
        <v>10266</v>
      </c>
      <c r="BI492" s="204" t="s">
        <v>10264</v>
      </c>
      <c r="BJ492" s="199" t="s">
        <v>10266</v>
      </c>
      <c r="BK492" s="199" t="s">
        <v>10246</v>
      </c>
    </row>
    <row r="493" s="192" customFormat="1" customHeight="1" spans="1:63">
      <c r="A493" s="199" t="s">
        <v>7332</v>
      </c>
      <c r="B493" s="199" t="s">
        <v>7258</v>
      </c>
      <c r="C493" s="199" t="s">
        <v>2067</v>
      </c>
      <c r="D493" s="199">
        <v>21</v>
      </c>
      <c r="E493" s="199">
        <v>9</v>
      </c>
      <c r="F493" s="199" t="s">
        <v>12259</v>
      </c>
      <c r="G493" s="199">
        <v>0</v>
      </c>
      <c r="H493" s="199" t="s">
        <v>10243</v>
      </c>
      <c r="I493" s="199">
        <v>0</v>
      </c>
      <c r="J493" s="199" t="s">
        <v>10243</v>
      </c>
      <c r="K493" s="199">
        <v>0</v>
      </c>
      <c r="L493" s="199">
        <v>0</v>
      </c>
      <c r="M493" s="199" t="s">
        <v>10243</v>
      </c>
      <c r="N493" s="199">
        <v>0</v>
      </c>
      <c r="O493" s="199">
        <v>2</v>
      </c>
      <c r="P493" s="199">
        <v>1</v>
      </c>
      <c r="Q493" s="199"/>
      <c r="R493" s="199"/>
      <c r="S493" s="199"/>
      <c r="T493" s="199"/>
      <c r="U493" s="199"/>
      <c r="V493" s="199"/>
      <c r="W493" s="199"/>
      <c r="X493" s="199"/>
      <c r="Y493" s="199"/>
      <c r="Z493" s="199"/>
      <c r="AA493" s="199"/>
      <c r="AB493" s="199"/>
      <c r="AC493" s="199"/>
      <c r="AD493" s="199" t="s">
        <v>10243</v>
      </c>
      <c r="AE493" s="199" t="s">
        <v>10243</v>
      </c>
      <c r="AF493" s="199" t="s">
        <v>10243</v>
      </c>
      <c r="AG493" s="199" t="s">
        <v>10266</v>
      </c>
      <c r="AH493" s="199" t="s">
        <v>10266</v>
      </c>
      <c r="AI493" s="199" t="s">
        <v>10246</v>
      </c>
      <c r="AJ493" s="199" t="s">
        <v>10246</v>
      </c>
      <c r="AK493" s="199" t="s">
        <v>10266</v>
      </c>
      <c r="AL493" s="199" t="s">
        <v>10266</v>
      </c>
      <c r="AM493" s="199" t="s">
        <v>10266</v>
      </c>
      <c r="AN493" s="199" t="s">
        <v>10266</v>
      </c>
      <c r="AO493" s="199" t="s">
        <v>10266</v>
      </c>
      <c r="AP493" s="199" t="s">
        <v>10246</v>
      </c>
      <c r="AQ493" s="199" t="s">
        <v>10246</v>
      </c>
      <c r="AR493" s="199" t="s">
        <v>10266</v>
      </c>
      <c r="AS493" s="199" t="s">
        <v>10266</v>
      </c>
      <c r="AT493" s="199" t="s">
        <v>10266</v>
      </c>
      <c r="AU493" s="204" t="s">
        <v>10264</v>
      </c>
      <c r="AV493" s="199" t="s">
        <v>10266</v>
      </c>
      <c r="AW493" s="199" t="s">
        <v>10246</v>
      </c>
      <c r="AX493" s="199" t="s">
        <v>10246</v>
      </c>
      <c r="AY493" s="199" t="s">
        <v>10266</v>
      </c>
      <c r="AZ493" s="199" t="s">
        <v>10266</v>
      </c>
      <c r="BA493" s="199" t="s">
        <v>10266</v>
      </c>
      <c r="BB493" s="199" t="s">
        <v>10266</v>
      </c>
      <c r="BC493" s="205" t="s">
        <v>33</v>
      </c>
      <c r="BD493" s="199" t="s">
        <v>10246</v>
      </c>
      <c r="BE493" s="199" t="s">
        <v>10246</v>
      </c>
      <c r="BF493" s="199" t="s">
        <v>10266</v>
      </c>
      <c r="BG493" s="199" t="s">
        <v>10266</v>
      </c>
      <c r="BH493" s="204" t="s">
        <v>10264</v>
      </c>
      <c r="BI493" s="199" t="s">
        <v>10266</v>
      </c>
      <c r="BJ493" s="199" t="s">
        <v>10266</v>
      </c>
      <c r="BK493" s="199" t="s">
        <v>10246</v>
      </c>
    </row>
    <row r="494" s="192" customFormat="1" customHeight="1" spans="1:63">
      <c r="A494" s="199" t="s">
        <v>7312</v>
      </c>
      <c r="B494" s="199" t="s">
        <v>7258</v>
      </c>
      <c r="C494" s="199" t="s">
        <v>115</v>
      </c>
      <c r="D494" s="199">
        <v>22</v>
      </c>
      <c r="E494" s="199">
        <v>9</v>
      </c>
      <c r="F494" s="199" t="s">
        <v>11258</v>
      </c>
      <c r="G494" s="199">
        <v>20</v>
      </c>
      <c r="H494" s="199" t="s">
        <v>12260</v>
      </c>
      <c r="I494" s="199">
        <v>0</v>
      </c>
      <c r="J494" s="199" t="s">
        <v>10243</v>
      </c>
      <c r="K494" s="199">
        <v>0</v>
      </c>
      <c r="L494" s="199">
        <v>0</v>
      </c>
      <c r="M494" s="199" t="s">
        <v>10243</v>
      </c>
      <c r="N494" s="199">
        <v>0</v>
      </c>
      <c r="O494" s="199">
        <v>0</v>
      </c>
      <c r="P494" s="199">
        <v>0</v>
      </c>
      <c r="Q494" s="199"/>
      <c r="R494" s="199"/>
      <c r="S494" s="199"/>
      <c r="T494" s="199"/>
      <c r="U494" s="199"/>
      <c r="V494" s="199"/>
      <c r="W494" s="199"/>
      <c r="X494" s="199"/>
      <c r="Y494" s="199"/>
      <c r="Z494" s="199"/>
      <c r="AA494" s="199"/>
      <c r="AB494" s="199"/>
      <c r="AC494" s="199"/>
      <c r="AD494" s="199" t="s">
        <v>10243</v>
      </c>
      <c r="AE494" s="199" t="s">
        <v>10243</v>
      </c>
      <c r="AF494" s="199" t="s">
        <v>10243</v>
      </c>
      <c r="AG494" s="203" t="s">
        <v>10252</v>
      </c>
      <c r="AH494" s="203" t="s">
        <v>11157</v>
      </c>
      <c r="AI494" s="199" t="s">
        <v>10246</v>
      </c>
      <c r="AJ494" s="199" t="s">
        <v>10246</v>
      </c>
      <c r="AK494" s="203" t="s">
        <v>10263</v>
      </c>
      <c r="AL494" s="203" t="s">
        <v>11157</v>
      </c>
      <c r="AM494" s="199" t="s">
        <v>10266</v>
      </c>
      <c r="AN494" s="199" t="s">
        <v>10266</v>
      </c>
      <c r="AO494" s="203" t="s">
        <v>10328</v>
      </c>
      <c r="AP494" s="199" t="s">
        <v>10246</v>
      </c>
      <c r="AQ494" s="199" t="s">
        <v>10246</v>
      </c>
      <c r="AR494" s="203" t="s">
        <v>10374</v>
      </c>
      <c r="AS494" s="203" t="s">
        <v>10328</v>
      </c>
      <c r="AT494" s="203" t="s">
        <v>10253</v>
      </c>
      <c r="AU494" s="203" t="s">
        <v>11645</v>
      </c>
      <c r="AV494" s="203" t="s">
        <v>11157</v>
      </c>
      <c r="AW494" s="199" t="s">
        <v>10246</v>
      </c>
      <c r="AX494" s="199" t="s">
        <v>10246</v>
      </c>
      <c r="AY494" s="203" t="s">
        <v>10402</v>
      </c>
      <c r="AZ494" s="203" t="s">
        <v>10374</v>
      </c>
      <c r="BA494" s="203" t="s">
        <v>11056</v>
      </c>
      <c r="BB494" s="203" t="s">
        <v>11056</v>
      </c>
      <c r="BC494" s="203" t="s">
        <v>11074</v>
      </c>
      <c r="BD494" s="199" t="s">
        <v>10246</v>
      </c>
      <c r="BE494" s="199" t="s">
        <v>10246</v>
      </c>
      <c r="BF494" s="203" t="s">
        <v>10257</v>
      </c>
      <c r="BG494" s="203" t="s">
        <v>11133</v>
      </c>
      <c r="BH494" s="203" t="s">
        <v>11095</v>
      </c>
      <c r="BI494" s="203" t="s">
        <v>10812</v>
      </c>
      <c r="BJ494" s="203" t="s">
        <v>10811</v>
      </c>
      <c r="BK494" s="199" t="s">
        <v>10246</v>
      </c>
    </row>
    <row r="495" s="192" customFormat="1" customHeight="1" spans="1:63">
      <c r="A495" s="199" t="s">
        <v>7295</v>
      </c>
      <c r="B495" s="199" t="s">
        <v>7258</v>
      </c>
      <c r="C495" s="199" t="s">
        <v>115</v>
      </c>
      <c r="D495" s="199">
        <v>23</v>
      </c>
      <c r="E495" s="199">
        <v>9</v>
      </c>
      <c r="F495" s="199" t="s">
        <v>12261</v>
      </c>
      <c r="G495" s="199">
        <v>8</v>
      </c>
      <c r="H495" s="199" t="s">
        <v>12262</v>
      </c>
      <c r="I495" s="199">
        <v>0</v>
      </c>
      <c r="J495" s="199" t="s">
        <v>10243</v>
      </c>
      <c r="K495" s="199">
        <v>0</v>
      </c>
      <c r="L495" s="199">
        <v>0</v>
      </c>
      <c r="M495" s="199" t="s">
        <v>10243</v>
      </c>
      <c r="N495" s="199">
        <v>0</v>
      </c>
      <c r="O495" s="199">
        <v>1</v>
      </c>
      <c r="P495" s="199">
        <v>1</v>
      </c>
      <c r="Q495" s="199"/>
      <c r="R495" s="199"/>
      <c r="S495" s="199"/>
      <c r="T495" s="199"/>
      <c r="U495" s="199"/>
      <c r="V495" s="199"/>
      <c r="W495" s="199"/>
      <c r="X495" s="199"/>
      <c r="Y495" s="199"/>
      <c r="Z495" s="199"/>
      <c r="AA495" s="199"/>
      <c r="AB495" s="199">
        <v>7.6</v>
      </c>
      <c r="AC495" s="199"/>
      <c r="AD495" s="199" t="s">
        <v>10243</v>
      </c>
      <c r="AE495" s="199" t="s">
        <v>11129</v>
      </c>
      <c r="AF495" s="199" t="s">
        <v>10243</v>
      </c>
      <c r="AG495" s="204" t="s">
        <v>11369</v>
      </c>
      <c r="AH495" s="203" t="s">
        <v>10326</v>
      </c>
      <c r="AI495" s="199" t="s">
        <v>10246</v>
      </c>
      <c r="AJ495" s="199" t="s">
        <v>10246</v>
      </c>
      <c r="AK495" s="199" t="s">
        <v>10266</v>
      </c>
      <c r="AL495" s="203" t="s">
        <v>10374</v>
      </c>
      <c r="AM495" s="199" t="s">
        <v>10266</v>
      </c>
      <c r="AN495" s="199" t="s">
        <v>10266</v>
      </c>
      <c r="AO495" s="205" t="s">
        <v>33</v>
      </c>
      <c r="AP495" s="199" t="s">
        <v>10246</v>
      </c>
      <c r="AQ495" s="199" t="s">
        <v>10246</v>
      </c>
      <c r="AR495" s="199" t="s">
        <v>10266</v>
      </c>
      <c r="AS495" s="199" t="s">
        <v>10266</v>
      </c>
      <c r="AT495" s="199" t="s">
        <v>10266</v>
      </c>
      <c r="AU495" s="199" t="s">
        <v>10266</v>
      </c>
      <c r="AV495" s="203" t="s">
        <v>10328</v>
      </c>
      <c r="AW495" s="199" t="s">
        <v>10246</v>
      </c>
      <c r="AX495" s="199" t="s">
        <v>10246</v>
      </c>
      <c r="AY495" s="199" t="s">
        <v>10266</v>
      </c>
      <c r="AZ495" s="199" t="s">
        <v>10266</v>
      </c>
      <c r="BA495" s="199" t="s">
        <v>10266</v>
      </c>
      <c r="BB495" s="203" t="s">
        <v>11215</v>
      </c>
      <c r="BC495" s="199" t="s">
        <v>10266</v>
      </c>
      <c r="BD495" s="199" t="s">
        <v>10246</v>
      </c>
      <c r="BE495" s="202" t="s">
        <v>12263</v>
      </c>
      <c r="BF495" s="203" t="s">
        <v>11281</v>
      </c>
      <c r="BG495" s="203" t="s">
        <v>11136</v>
      </c>
      <c r="BH495" s="199" t="s">
        <v>10266</v>
      </c>
      <c r="BI495" s="203" t="s">
        <v>10374</v>
      </c>
      <c r="BJ495" s="199" t="s">
        <v>10266</v>
      </c>
      <c r="BK495" s="199" t="s">
        <v>10433</v>
      </c>
    </row>
    <row r="496" s="192" customFormat="1" customHeight="1" spans="1:63">
      <c r="A496" s="199" t="s">
        <v>7275</v>
      </c>
      <c r="B496" s="199" t="s">
        <v>7258</v>
      </c>
      <c r="C496" s="199" t="s">
        <v>115</v>
      </c>
      <c r="D496" s="199">
        <v>22</v>
      </c>
      <c r="E496" s="199">
        <v>9</v>
      </c>
      <c r="F496" s="199" t="s">
        <v>12264</v>
      </c>
      <c r="G496" s="199">
        <v>19</v>
      </c>
      <c r="H496" s="199" t="s">
        <v>12265</v>
      </c>
      <c r="I496" s="199">
        <v>0</v>
      </c>
      <c r="J496" s="199" t="s">
        <v>10243</v>
      </c>
      <c r="K496" s="199">
        <v>0</v>
      </c>
      <c r="L496" s="199">
        <v>0</v>
      </c>
      <c r="M496" s="199" t="s">
        <v>10243</v>
      </c>
      <c r="N496" s="199">
        <v>0</v>
      </c>
      <c r="O496" s="199">
        <v>0</v>
      </c>
      <c r="P496" s="199">
        <v>0</v>
      </c>
      <c r="Q496" s="199"/>
      <c r="R496" s="199"/>
      <c r="S496" s="199"/>
      <c r="T496" s="199"/>
      <c r="U496" s="199"/>
      <c r="V496" s="199"/>
      <c r="W496" s="199"/>
      <c r="X496" s="199"/>
      <c r="Y496" s="199"/>
      <c r="Z496" s="199"/>
      <c r="AA496" s="199"/>
      <c r="AB496" s="199"/>
      <c r="AC496" s="199"/>
      <c r="AD496" s="199" t="s">
        <v>10243</v>
      </c>
      <c r="AE496" s="199" t="s">
        <v>10243</v>
      </c>
      <c r="AF496" s="199" t="s">
        <v>10243</v>
      </c>
      <c r="AG496" s="203" t="s">
        <v>10812</v>
      </c>
      <c r="AH496" s="203" t="s">
        <v>11095</v>
      </c>
      <c r="AI496" s="199" t="s">
        <v>10246</v>
      </c>
      <c r="AJ496" s="199" t="s">
        <v>10246</v>
      </c>
      <c r="AK496" s="203" t="s">
        <v>10325</v>
      </c>
      <c r="AL496" s="203" t="s">
        <v>10326</v>
      </c>
      <c r="AM496" s="199" t="s">
        <v>10266</v>
      </c>
      <c r="AN496" s="199" t="s">
        <v>10266</v>
      </c>
      <c r="AO496" s="203" t="s">
        <v>10251</v>
      </c>
      <c r="AP496" s="199" t="s">
        <v>10246</v>
      </c>
      <c r="AQ496" s="199" t="s">
        <v>10246</v>
      </c>
      <c r="AR496" s="203" t="s">
        <v>10328</v>
      </c>
      <c r="AS496" s="203" t="s">
        <v>10376</v>
      </c>
      <c r="AT496" s="203" t="s">
        <v>10374</v>
      </c>
      <c r="AU496" s="203" t="s">
        <v>11133</v>
      </c>
      <c r="AV496" s="203" t="s">
        <v>10328</v>
      </c>
      <c r="AW496" s="199" t="s">
        <v>10246</v>
      </c>
      <c r="AX496" s="199" t="s">
        <v>10246</v>
      </c>
      <c r="AY496" s="203" t="s">
        <v>10376</v>
      </c>
      <c r="AZ496" s="203" t="s">
        <v>11056</v>
      </c>
      <c r="BA496" s="203" t="s">
        <v>10257</v>
      </c>
      <c r="BB496" s="203" t="s">
        <v>10812</v>
      </c>
      <c r="BC496" s="199" t="s">
        <v>10266</v>
      </c>
      <c r="BD496" s="199" t="s">
        <v>10246</v>
      </c>
      <c r="BE496" s="199" t="s">
        <v>10246</v>
      </c>
      <c r="BF496" s="203" t="s">
        <v>10257</v>
      </c>
      <c r="BG496" s="203" t="s">
        <v>11095</v>
      </c>
      <c r="BH496" s="203" t="s">
        <v>10374</v>
      </c>
      <c r="BI496" s="203" t="s">
        <v>10253</v>
      </c>
      <c r="BJ496" s="203" t="s">
        <v>10282</v>
      </c>
      <c r="BK496" s="199" t="s">
        <v>10246</v>
      </c>
    </row>
    <row r="497" s="192" customFormat="1" customHeight="1" spans="1:63">
      <c r="A497" s="199" t="s">
        <v>7270</v>
      </c>
      <c r="B497" s="199" t="s">
        <v>7258</v>
      </c>
      <c r="C497" s="199" t="s">
        <v>115</v>
      </c>
      <c r="D497" s="199">
        <v>5</v>
      </c>
      <c r="E497" s="199">
        <v>1</v>
      </c>
      <c r="F497" s="199" t="s">
        <v>12266</v>
      </c>
      <c r="G497" s="199">
        <v>1</v>
      </c>
      <c r="H497" s="199" t="s">
        <v>12267</v>
      </c>
      <c r="I497" s="199">
        <v>0</v>
      </c>
      <c r="J497" s="199" t="s">
        <v>10243</v>
      </c>
      <c r="K497" s="199">
        <v>0</v>
      </c>
      <c r="L497" s="199">
        <v>0</v>
      </c>
      <c r="M497" s="199" t="s">
        <v>10243</v>
      </c>
      <c r="N497" s="199">
        <v>1</v>
      </c>
      <c r="O497" s="199">
        <v>0</v>
      </c>
      <c r="P497" s="199">
        <v>0</v>
      </c>
      <c r="Q497" s="199"/>
      <c r="R497" s="199"/>
      <c r="S497" s="199"/>
      <c r="T497" s="199"/>
      <c r="U497" s="199"/>
      <c r="V497" s="199"/>
      <c r="W497" s="199"/>
      <c r="X497" s="199"/>
      <c r="Y497" s="199"/>
      <c r="Z497" s="199"/>
      <c r="AA497" s="199"/>
      <c r="AB497" s="199"/>
      <c r="AC497" s="199"/>
      <c r="AD497" s="199" t="s">
        <v>10243</v>
      </c>
      <c r="AE497" s="199" t="s">
        <v>10243</v>
      </c>
      <c r="AF497" s="199" t="s">
        <v>10243</v>
      </c>
      <c r="AG497" s="199"/>
      <c r="AH497" s="199"/>
      <c r="AI497" s="199"/>
      <c r="AJ497" s="199"/>
      <c r="AK497" s="199"/>
      <c r="AL497" s="199"/>
      <c r="AM497" s="199"/>
      <c r="AN497" s="199"/>
      <c r="AO497" s="199"/>
      <c r="AP497" s="199"/>
      <c r="AQ497" s="199"/>
      <c r="AR497" s="199"/>
      <c r="AS497" s="199"/>
      <c r="AT497" s="199"/>
      <c r="AU497" s="199"/>
      <c r="AV497" s="199"/>
      <c r="AW497" s="199"/>
      <c r="AX497" s="199"/>
      <c r="AY497" s="199"/>
      <c r="AZ497" s="199"/>
      <c r="BA497" s="199"/>
      <c r="BB497" s="199"/>
      <c r="BC497" s="199"/>
      <c r="BD497" s="199"/>
      <c r="BE497" s="199"/>
      <c r="BF497" s="203" t="s">
        <v>11170</v>
      </c>
      <c r="BG497" s="199" t="s">
        <v>10266</v>
      </c>
      <c r="BH497" s="199" t="s">
        <v>10266</v>
      </c>
      <c r="BI497" s="199" t="s">
        <v>10266</v>
      </c>
      <c r="BJ497" s="204" t="s">
        <v>10255</v>
      </c>
      <c r="BK497" s="199" t="s">
        <v>10246</v>
      </c>
    </row>
    <row r="498" s="192" customFormat="1" customHeight="1" spans="1:63">
      <c r="A498" s="199" t="s">
        <v>7257</v>
      </c>
      <c r="B498" s="199" t="s">
        <v>7258</v>
      </c>
      <c r="C498" s="199" t="s">
        <v>115</v>
      </c>
      <c r="D498" s="199">
        <v>22</v>
      </c>
      <c r="E498" s="199">
        <v>9</v>
      </c>
      <c r="F498" s="199" t="s">
        <v>12268</v>
      </c>
      <c r="G498" s="199">
        <v>11</v>
      </c>
      <c r="H498" s="199" t="s">
        <v>12269</v>
      </c>
      <c r="I498" s="199">
        <v>0</v>
      </c>
      <c r="J498" s="199" t="s">
        <v>10243</v>
      </c>
      <c r="K498" s="199">
        <v>0</v>
      </c>
      <c r="L498" s="199">
        <v>0</v>
      </c>
      <c r="M498" s="199" t="s">
        <v>10243</v>
      </c>
      <c r="N498" s="199">
        <v>0</v>
      </c>
      <c r="O498" s="199">
        <v>0</v>
      </c>
      <c r="P498" s="199">
        <v>0</v>
      </c>
      <c r="Q498" s="199"/>
      <c r="R498" s="199"/>
      <c r="S498" s="199">
        <v>13.9</v>
      </c>
      <c r="T498" s="199"/>
      <c r="U498" s="199"/>
      <c r="V498" s="199"/>
      <c r="W498" s="199"/>
      <c r="X498" s="199"/>
      <c r="Y498" s="199"/>
      <c r="Z498" s="199"/>
      <c r="AA498" s="199"/>
      <c r="AB498" s="199"/>
      <c r="AC498" s="199"/>
      <c r="AD498" s="199" t="s">
        <v>10243</v>
      </c>
      <c r="AE498" s="199" t="s">
        <v>10243</v>
      </c>
      <c r="AF498" s="199" t="s">
        <v>10243</v>
      </c>
      <c r="AG498" s="203" t="s">
        <v>11042</v>
      </c>
      <c r="AH498" s="203" t="s">
        <v>10812</v>
      </c>
      <c r="AI498" s="199" t="s">
        <v>10246</v>
      </c>
      <c r="AJ498" s="199" t="s">
        <v>10246</v>
      </c>
      <c r="AK498" s="203" t="s">
        <v>10402</v>
      </c>
      <c r="AL498" s="203" t="s">
        <v>11042</v>
      </c>
      <c r="AM498" s="199" t="s">
        <v>10266</v>
      </c>
      <c r="AN498" s="199" t="s">
        <v>10266</v>
      </c>
      <c r="AO498" s="199" t="s">
        <v>10266</v>
      </c>
      <c r="AP498" s="199" t="s">
        <v>10246</v>
      </c>
      <c r="AQ498" s="199" t="s">
        <v>10246</v>
      </c>
      <c r="AR498" s="199" t="s">
        <v>10266</v>
      </c>
      <c r="AS498" s="203" t="s">
        <v>10282</v>
      </c>
      <c r="AT498" s="199" t="s">
        <v>10266</v>
      </c>
      <c r="AU498" s="199" t="s">
        <v>10266</v>
      </c>
      <c r="AV498" s="199" t="s">
        <v>10266</v>
      </c>
      <c r="AW498" s="199" t="s">
        <v>10246</v>
      </c>
      <c r="AX498" s="199" t="s">
        <v>10246</v>
      </c>
      <c r="AY498" s="199" t="s">
        <v>10266</v>
      </c>
      <c r="AZ498" s="199" t="s">
        <v>10266</v>
      </c>
      <c r="BA498" s="203" t="s">
        <v>10328</v>
      </c>
      <c r="BB498" s="199" t="s">
        <v>10266</v>
      </c>
      <c r="BC498" s="203" t="s">
        <v>10402</v>
      </c>
      <c r="BD498" s="199" t="s">
        <v>10246</v>
      </c>
      <c r="BE498" s="199" t="s">
        <v>10246</v>
      </c>
      <c r="BF498" s="203" t="s">
        <v>10282</v>
      </c>
      <c r="BG498" s="202" t="s">
        <v>12270</v>
      </c>
      <c r="BH498" s="203" t="s">
        <v>11074</v>
      </c>
      <c r="BI498" s="203" t="s">
        <v>12271</v>
      </c>
      <c r="BJ498" s="199" t="s">
        <v>10266</v>
      </c>
      <c r="BK498" s="199" t="s">
        <v>10246</v>
      </c>
    </row>
    <row r="499" s="192" customFormat="1" customHeight="1" spans="1:63">
      <c r="A499" s="199" t="s">
        <v>7360</v>
      </c>
      <c r="B499" s="199" t="s">
        <v>7361</v>
      </c>
      <c r="C499" s="199" t="s">
        <v>60</v>
      </c>
      <c r="D499" s="199">
        <v>22</v>
      </c>
      <c r="E499" s="199">
        <v>9</v>
      </c>
      <c r="F499" s="199" t="s">
        <v>12272</v>
      </c>
      <c r="G499" s="199">
        <v>18</v>
      </c>
      <c r="H499" s="199" t="s">
        <v>12273</v>
      </c>
      <c r="I499" s="199">
        <v>0</v>
      </c>
      <c r="J499" s="199" t="s">
        <v>10243</v>
      </c>
      <c r="K499" s="199">
        <v>0</v>
      </c>
      <c r="L499" s="199">
        <v>0</v>
      </c>
      <c r="M499" s="199" t="s">
        <v>10243</v>
      </c>
      <c r="N499" s="199">
        <v>2</v>
      </c>
      <c r="O499" s="199">
        <v>1</v>
      </c>
      <c r="P499" s="199">
        <v>0</v>
      </c>
      <c r="Q499" s="199"/>
      <c r="R499" s="199"/>
      <c r="S499" s="199"/>
      <c r="T499" s="199"/>
      <c r="U499" s="199"/>
      <c r="V499" s="199"/>
      <c r="W499" s="199"/>
      <c r="X499" s="199"/>
      <c r="Y499" s="199"/>
      <c r="Z499" s="199"/>
      <c r="AA499" s="199"/>
      <c r="AB499" s="199"/>
      <c r="AC499" s="199"/>
      <c r="AD499" s="199" t="s">
        <v>10243</v>
      </c>
      <c r="AE499" s="199" t="s">
        <v>10243</v>
      </c>
      <c r="AF499" s="199" t="s">
        <v>10243</v>
      </c>
      <c r="AG499" s="203" t="s">
        <v>10252</v>
      </c>
      <c r="AH499" s="203" t="s">
        <v>11389</v>
      </c>
      <c r="AI499" s="199" t="s">
        <v>10246</v>
      </c>
      <c r="AJ499" s="199" t="s">
        <v>10246</v>
      </c>
      <c r="AK499" s="203" t="s">
        <v>10252</v>
      </c>
      <c r="AL499" s="204" t="s">
        <v>12274</v>
      </c>
      <c r="AM499" s="203" t="s">
        <v>10353</v>
      </c>
      <c r="AN499" s="203" t="s">
        <v>10341</v>
      </c>
      <c r="AO499" s="204" t="s">
        <v>10255</v>
      </c>
      <c r="AP499" s="199" t="s">
        <v>10246</v>
      </c>
      <c r="AQ499" s="199" t="s">
        <v>10246</v>
      </c>
      <c r="AR499" s="203" t="s">
        <v>10334</v>
      </c>
      <c r="AS499" s="204" t="s">
        <v>10255</v>
      </c>
      <c r="AT499" s="203" t="s">
        <v>10376</v>
      </c>
      <c r="AU499" s="203" t="s">
        <v>10326</v>
      </c>
      <c r="AV499" s="199" t="s">
        <v>10266</v>
      </c>
      <c r="AW499" s="199" t="s">
        <v>10246</v>
      </c>
      <c r="AX499" s="199" t="s">
        <v>10246</v>
      </c>
      <c r="AY499" s="203" t="s">
        <v>11244</v>
      </c>
      <c r="AZ499" s="203" t="s">
        <v>11664</v>
      </c>
      <c r="BA499" s="203" t="s">
        <v>10334</v>
      </c>
      <c r="BB499" s="203" t="s">
        <v>10339</v>
      </c>
      <c r="BC499" s="203" t="s">
        <v>10376</v>
      </c>
      <c r="BD499" s="199" t="s">
        <v>10246</v>
      </c>
      <c r="BE499" s="199" t="s">
        <v>10246</v>
      </c>
      <c r="BF499" s="203" t="s">
        <v>11133</v>
      </c>
      <c r="BG499" s="203" t="s">
        <v>11244</v>
      </c>
      <c r="BH499" s="203" t="s">
        <v>12082</v>
      </c>
      <c r="BI499" s="199" t="s">
        <v>10266</v>
      </c>
      <c r="BJ499" s="203" t="s">
        <v>10260</v>
      </c>
      <c r="BK499" s="199" t="s">
        <v>10246</v>
      </c>
    </row>
    <row r="500" s="192" customFormat="1" customHeight="1" spans="1:63">
      <c r="A500" s="199" t="s">
        <v>7426</v>
      </c>
      <c r="B500" s="199" t="s">
        <v>7383</v>
      </c>
      <c r="C500" s="199" t="s">
        <v>115</v>
      </c>
      <c r="D500" s="199">
        <v>21</v>
      </c>
      <c r="E500" s="199">
        <v>9</v>
      </c>
      <c r="F500" s="199" t="s">
        <v>12275</v>
      </c>
      <c r="G500" s="199">
        <v>18</v>
      </c>
      <c r="H500" s="199" t="s">
        <v>12276</v>
      </c>
      <c r="I500" s="199">
        <v>0</v>
      </c>
      <c r="J500" s="199" t="s">
        <v>10243</v>
      </c>
      <c r="K500" s="199">
        <v>0</v>
      </c>
      <c r="L500" s="199">
        <v>0</v>
      </c>
      <c r="M500" s="199" t="s">
        <v>10243</v>
      </c>
      <c r="N500" s="199">
        <v>0</v>
      </c>
      <c r="O500" s="199">
        <v>1</v>
      </c>
      <c r="P500" s="199">
        <v>1</v>
      </c>
      <c r="Q500" s="199"/>
      <c r="R500" s="199"/>
      <c r="S500" s="199"/>
      <c r="T500" s="199"/>
      <c r="U500" s="199"/>
      <c r="V500" s="199"/>
      <c r="W500" s="199"/>
      <c r="X500" s="199"/>
      <c r="Y500" s="199"/>
      <c r="Z500" s="199"/>
      <c r="AA500" s="199"/>
      <c r="AB500" s="199"/>
      <c r="AC500" s="199"/>
      <c r="AD500" s="199" t="s">
        <v>10243</v>
      </c>
      <c r="AE500" s="199" t="s">
        <v>10243</v>
      </c>
      <c r="AF500" s="199" t="s">
        <v>10243</v>
      </c>
      <c r="AG500" s="203" t="s">
        <v>10325</v>
      </c>
      <c r="AH500" s="203" t="s">
        <v>10325</v>
      </c>
      <c r="AI500" s="199" t="s">
        <v>10246</v>
      </c>
      <c r="AJ500" s="199" t="s">
        <v>10246</v>
      </c>
      <c r="AK500" s="203" t="s">
        <v>10328</v>
      </c>
      <c r="AL500" s="203" t="s">
        <v>10376</v>
      </c>
      <c r="AM500" s="205" t="s">
        <v>33</v>
      </c>
      <c r="AN500" s="199" t="s">
        <v>10266</v>
      </c>
      <c r="AO500" s="199" t="s">
        <v>10266</v>
      </c>
      <c r="AP500" s="199" t="s">
        <v>10246</v>
      </c>
      <c r="AQ500" s="199" t="s">
        <v>10246</v>
      </c>
      <c r="AR500" s="199" t="s">
        <v>10266</v>
      </c>
      <c r="AS500" s="203" t="s">
        <v>10325</v>
      </c>
      <c r="AT500" s="203" t="s">
        <v>11042</v>
      </c>
      <c r="AU500" s="203" t="s">
        <v>10376</v>
      </c>
      <c r="AV500" s="203" t="s">
        <v>10325</v>
      </c>
      <c r="AW500" s="199" t="s">
        <v>10246</v>
      </c>
      <c r="AX500" s="199" t="s">
        <v>10246</v>
      </c>
      <c r="AY500" s="203" t="s">
        <v>10253</v>
      </c>
      <c r="AZ500" s="203" t="s">
        <v>10326</v>
      </c>
      <c r="BA500" s="203" t="s">
        <v>10257</v>
      </c>
      <c r="BB500" s="203" t="s">
        <v>10262</v>
      </c>
      <c r="BC500" s="203" t="s">
        <v>11338</v>
      </c>
      <c r="BD500" s="199" t="s">
        <v>10246</v>
      </c>
      <c r="BE500" s="199" t="s">
        <v>10246</v>
      </c>
      <c r="BF500" s="204" t="s">
        <v>11883</v>
      </c>
      <c r="BG500" s="203" t="s">
        <v>10402</v>
      </c>
      <c r="BH500" s="203" t="s">
        <v>10253</v>
      </c>
      <c r="BI500" s="203" t="s">
        <v>10328</v>
      </c>
      <c r="BJ500" s="203" t="s">
        <v>10812</v>
      </c>
      <c r="BK500" s="199" t="s">
        <v>10246</v>
      </c>
    </row>
    <row r="501" s="192" customFormat="1" customHeight="1" spans="1:63">
      <c r="A501" s="199" t="s">
        <v>7406</v>
      </c>
      <c r="B501" s="199" t="s">
        <v>7383</v>
      </c>
      <c r="C501" s="199" t="s">
        <v>1966</v>
      </c>
      <c r="D501" s="199">
        <v>22</v>
      </c>
      <c r="E501" s="199">
        <v>9</v>
      </c>
      <c r="F501" s="199" t="s">
        <v>12277</v>
      </c>
      <c r="G501" s="199">
        <v>20</v>
      </c>
      <c r="H501" s="199" t="s">
        <v>12278</v>
      </c>
      <c r="I501" s="199">
        <v>0</v>
      </c>
      <c r="J501" s="199" t="s">
        <v>10243</v>
      </c>
      <c r="K501" s="199">
        <v>0</v>
      </c>
      <c r="L501" s="199">
        <v>0</v>
      </c>
      <c r="M501" s="199" t="s">
        <v>10243</v>
      </c>
      <c r="N501" s="199">
        <v>0</v>
      </c>
      <c r="O501" s="199">
        <v>2</v>
      </c>
      <c r="P501" s="199">
        <v>0</v>
      </c>
      <c r="Q501" s="199"/>
      <c r="R501" s="199"/>
      <c r="S501" s="199"/>
      <c r="T501" s="199"/>
      <c r="U501" s="199"/>
      <c r="V501" s="199"/>
      <c r="W501" s="199"/>
      <c r="X501" s="199"/>
      <c r="Y501" s="199"/>
      <c r="Z501" s="199"/>
      <c r="AA501" s="199"/>
      <c r="AB501" s="199"/>
      <c r="AC501" s="199"/>
      <c r="AD501" s="199" t="s">
        <v>10243</v>
      </c>
      <c r="AE501" s="199" t="s">
        <v>10243</v>
      </c>
      <c r="AF501" s="199" t="s">
        <v>10243</v>
      </c>
      <c r="AG501" s="203" t="s">
        <v>10263</v>
      </c>
      <c r="AH501" s="203" t="s">
        <v>11056</v>
      </c>
      <c r="AI501" s="199" t="s">
        <v>10246</v>
      </c>
      <c r="AJ501" s="199" t="s">
        <v>10246</v>
      </c>
      <c r="AK501" s="203" t="s">
        <v>10261</v>
      </c>
      <c r="AL501" s="203" t="s">
        <v>11133</v>
      </c>
      <c r="AM501" s="203" t="s">
        <v>11056</v>
      </c>
      <c r="AN501" s="203" t="s">
        <v>11637</v>
      </c>
      <c r="AO501" s="203" t="s">
        <v>10260</v>
      </c>
      <c r="AP501" s="199" t="s">
        <v>10246</v>
      </c>
      <c r="AQ501" s="199" t="s">
        <v>10246</v>
      </c>
      <c r="AR501" s="203" t="s">
        <v>11658</v>
      </c>
      <c r="AS501" s="203" t="s">
        <v>10263</v>
      </c>
      <c r="AT501" s="204" t="s">
        <v>12279</v>
      </c>
      <c r="AU501" s="203" t="s">
        <v>11645</v>
      </c>
      <c r="AV501" s="204" t="s">
        <v>12236</v>
      </c>
      <c r="AW501" s="199" t="s">
        <v>10246</v>
      </c>
      <c r="AX501" s="199" t="s">
        <v>10246</v>
      </c>
      <c r="AY501" s="203" t="s">
        <v>11013</v>
      </c>
      <c r="AZ501" s="203" t="s">
        <v>11658</v>
      </c>
      <c r="BA501" s="199" t="s">
        <v>10266</v>
      </c>
      <c r="BB501" s="203" t="s">
        <v>10252</v>
      </c>
      <c r="BC501" s="203" t="s">
        <v>11013</v>
      </c>
      <c r="BD501" s="199" t="s">
        <v>10246</v>
      </c>
      <c r="BE501" s="199" t="s">
        <v>10246</v>
      </c>
      <c r="BF501" s="203" t="s">
        <v>11637</v>
      </c>
      <c r="BG501" s="203" t="s">
        <v>11637</v>
      </c>
      <c r="BH501" s="203" t="s">
        <v>11658</v>
      </c>
      <c r="BI501" s="199" t="s">
        <v>10266</v>
      </c>
      <c r="BJ501" s="203" t="s">
        <v>12102</v>
      </c>
      <c r="BK501" s="199" t="s">
        <v>10246</v>
      </c>
    </row>
    <row r="502" s="192" customFormat="1" customHeight="1" spans="1:63">
      <c r="A502" s="199" t="s">
        <v>7382</v>
      </c>
      <c r="B502" s="199" t="s">
        <v>7383</v>
      </c>
      <c r="C502" s="199" t="s">
        <v>2067</v>
      </c>
      <c r="D502" s="199">
        <v>22</v>
      </c>
      <c r="E502" s="199">
        <v>9</v>
      </c>
      <c r="F502" s="199" t="s">
        <v>12280</v>
      </c>
      <c r="G502" s="199">
        <v>22</v>
      </c>
      <c r="H502" s="199" t="s">
        <v>11092</v>
      </c>
      <c r="I502" s="199">
        <v>0</v>
      </c>
      <c r="J502" s="199" t="s">
        <v>10243</v>
      </c>
      <c r="K502" s="199">
        <v>0</v>
      </c>
      <c r="L502" s="199">
        <v>0</v>
      </c>
      <c r="M502" s="199" t="s">
        <v>10243</v>
      </c>
      <c r="N502" s="199">
        <v>0</v>
      </c>
      <c r="O502" s="199">
        <v>0</v>
      </c>
      <c r="P502" s="199">
        <v>0</v>
      </c>
      <c r="Q502" s="199"/>
      <c r="R502" s="199"/>
      <c r="S502" s="199"/>
      <c r="T502" s="199"/>
      <c r="U502" s="199"/>
      <c r="V502" s="199"/>
      <c r="W502" s="199"/>
      <c r="X502" s="199"/>
      <c r="Y502" s="199"/>
      <c r="Z502" s="199"/>
      <c r="AA502" s="199"/>
      <c r="AB502" s="199"/>
      <c r="AC502" s="199"/>
      <c r="AD502" s="199" t="s">
        <v>10243</v>
      </c>
      <c r="AE502" s="199" t="s">
        <v>10243</v>
      </c>
      <c r="AF502" s="199" t="s">
        <v>10243</v>
      </c>
      <c r="AG502" s="203" t="s">
        <v>11134</v>
      </c>
      <c r="AH502" s="203" t="s">
        <v>11389</v>
      </c>
      <c r="AI502" s="199" t="s">
        <v>10246</v>
      </c>
      <c r="AJ502" s="199" t="s">
        <v>10246</v>
      </c>
      <c r="AK502" s="203" t="s">
        <v>11639</v>
      </c>
      <c r="AL502" s="203" t="s">
        <v>12088</v>
      </c>
      <c r="AM502" s="203" t="s">
        <v>12082</v>
      </c>
      <c r="AN502" s="203" t="s">
        <v>10813</v>
      </c>
      <c r="AO502" s="203" t="s">
        <v>12083</v>
      </c>
      <c r="AP502" s="199" t="s">
        <v>10246</v>
      </c>
      <c r="AQ502" s="199" t="s">
        <v>10246</v>
      </c>
      <c r="AR502" s="203" t="s">
        <v>10260</v>
      </c>
      <c r="AS502" s="203" t="s">
        <v>10263</v>
      </c>
      <c r="AT502" s="203" t="s">
        <v>11134</v>
      </c>
      <c r="AU502" s="203" t="s">
        <v>12088</v>
      </c>
      <c r="AV502" s="203" t="s">
        <v>11658</v>
      </c>
      <c r="AW502" s="199" t="s">
        <v>10246</v>
      </c>
      <c r="AX502" s="199" t="s">
        <v>10246</v>
      </c>
      <c r="AY502" s="203" t="s">
        <v>11281</v>
      </c>
      <c r="AZ502" s="203" t="s">
        <v>12088</v>
      </c>
      <c r="BA502" s="203" t="s">
        <v>12088</v>
      </c>
      <c r="BB502" s="203" t="s">
        <v>11244</v>
      </c>
      <c r="BC502" s="203" t="s">
        <v>11630</v>
      </c>
      <c r="BD502" s="199" t="s">
        <v>10246</v>
      </c>
      <c r="BE502" s="199" t="s">
        <v>10246</v>
      </c>
      <c r="BF502" s="203" t="s">
        <v>11134</v>
      </c>
      <c r="BG502" s="203" t="s">
        <v>11056</v>
      </c>
      <c r="BH502" s="203" t="s">
        <v>10376</v>
      </c>
      <c r="BI502" s="203" t="s">
        <v>11338</v>
      </c>
      <c r="BJ502" s="203" t="s">
        <v>10325</v>
      </c>
      <c r="BK502" s="199" t="s">
        <v>10246</v>
      </c>
    </row>
    <row r="503" s="192" customFormat="1" customHeight="1" spans="1:63">
      <c r="A503" s="199" t="s">
        <v>7490</v>
      </c>
      <c r="B503" s="199" t="s">
        <v>7446</v>
      </c>
      <c r="C503" s="199" t="s">
        <v>2345</v>
      </c>
      <c r="D503" s="199">
        <v>22</v>
      </c>
      <c r="E503" s="199">
        <v>9</v>
      </c>
      <c r="F503" s="199" t="s">
        <v>12281</v>
      </c>
      <c r="G503" s="199">
        <v>0</v>
      </c>
      <c r="H503" s="199" t="s">
        <v>10243</v>
      </c>
      <c r="I503" s="199">
        <v>0</v>
      </c>
      <c r="J503" s="199" t="s">
        <v>10243</v>
      </c>
      <c r="K503" s="199">
        <v>0</v>
      </c>
      <c r="L503" s="199">
        <v>0</v>
      </c>
      <c r="M503" s="199" t="s">
        <v>10243</v>
      </c>
      <c r="N503" s="199">
        <v>0</v>
      </c>
      <c r="O503" s="199">
        <v>0</v>
      </c>
      <c r="P503" s="199">
        <v>0</v>
      </c>
      <c r="Q503" s="199"/>
      <c r="R503" s="199"/>
      <c r="S503" s="199"/>
      <c r="T503" s="199"/>
      <c r="U503" s="199"/>
      <c r="V503" s="199"/>
      <c r="W503" s="199"/>
      <c r="X503" s="199"/>
      <c r="Y503" s="199"/>
      <c r="Z503" s="199"/>
      <c r="AA503" s="199"/>
      <c r="AB503" s="199"/>
      <c r="AC503" s="199"/>
      <c r="AD503" s="199" t="s">
        <v>10243</v>
      </c>
      <c r="AE503" s="199" t="s">
        <v>10243</v>
      </c>
      <c r="AF503" s="199" t="s">
        <v>10243</v>
      </c>
      <c r="AG503" s="199" t="s">
        <v>10266</v>
      </c>
      <c r="AH503" s="199" t="s">
        <v>10266</v>
      </c>
      <c r="AI503" s="199" t="s">
        <v>10246</v>
      </c>
      <c r="AJ503" s="199" t="s">
        <v>10246</v>
      </c>
      <c r="AK503" s="199" t="s">
        <v>10266</v>
      </c>
      <c r="AL503" s="199" t="s">
        <v>10266</v>
      </c>
      <c r="AM503" s="199" t="s">
        <v>10266</v>
      </c>
      <c r="AN503" s="199" t="s">
        <v>10266</v>
      </c>
      <c r="AO503" s="199" t="s">
        <v>10266</v>
      </c>
      <c r="AP503" s="199" t="s">
        <v>10246</v>
      </c>
      <c r="AQ503" s="199" t="s">
        <v>10246</v>
      </c>
      <c r="AR503" s="199" t="s">
        <v>10266</v>
      </c>
      <c r="AS503" s="199" t="s">
        <v>10266</v>
      </c>
      <c r="AT503" s="199" t="s">
        <v>10266</v>
      </c>
      <c r="AU503" s="199" t="s">
        <v>10266</v>
      </c>
      <c r="AV503" s="199" t="s">
        <v>10266</v>
      </c>
      <c r="AW503" s="199" t="s">
        <v>10246</v>
      </c>
      <c r="AX503" s="199" t="s">
        <v>10246</v>
      </c>
      <c r="AY503" s="199" t="s">
        <v>10266</v>
      </c>
      <c r="AZ503" s="199" t="s">
        <v>10266</v>
      </c>
      <c r="BA503" s="199" t="s">
        <v>10266</v>
      </c>
      <c r="BB503" s="199" t="s">
        <v>10266</v>
      </c>
      <c r="BC503" s="199" t="s">
        <v>10266</v>
      </c>
      <c r="BD503" s="199" t="s">
        <v>10246</v>
      </c>
      <c r="BE503" s="199" t="s">
        <v>10246</v>
      </c>
      <c r="BF503" s="199" t="s">
        <v>10266</v>
      </c>
      <c r="BG503" s="199" t="s">
        <v>10266</v>
      </c>
      <c r="BH503" s="199" t="s">
        <v>10266</v>
      </c>
      <c r="BI503" s="199" t="s">
        <v>10266</v>
      </c>
      <c r="BJ503" s="199" t="s">
        <v>10266</v>
      </c>
      <c r="BK503" s="199" t="s">
        <v>10246</v>
      </c>
    </row>
    <row r="504" s="192" customFormat="1" customHeight="1" spans="1:63">
      <c r="A504" s="199" t="s">
        <v>7634</v>
      </c>
      <c r="B504" s="199" t="s">
        <v>7505</v>
      </c>
      <c r="C504" s="199" t="s">
        <v>4448</v>
      </c>
      <c r="D504" s="199">
        <v>22</v>
      </c>
      <c r="E504" s="199">
        <v>9</v>
      </c>
      <c r="F504" s="199" t="s">
        <v>12282</v>
      </c>
      <c r="G504" s="199">
        <v>22</v>
      </c>
      <c r="H504" s="199" t="s">
        <v>12283</v>
      </c>
      <c r="I504" s="199">
        <v>0</v>
      </c>
      <c r="J504" s="199" t="s">
        <v>10243</v>
      </c>
      <c r="K504" s="199">
        <v>0</v>
      </c>
      <c r="L504" s="199">
        <v>0</v>
      </c>
      <c r="M504" s="199" t="s">
        <v>10243</v>
      </c>
      <c r="N504" s="199">
        <v>0</v>
      </c>
      <c r="O504" s="199">
        <v>0</v>
      </c>
      <c r="P504" s="199">
        <v>0</v>
      </c>
      <c r="Q504" s="199"/>
      <c r="R504" s="199"/>
      <c r="S504" s="199"/>
      <c r="T504" s="199"/>
      <c r="U504" s="199"/>
      <c r="V504" s="199"/>
      <c r="W504" s="199"/>
      <c r="X504" s="199"/>
      <c r="Y504" s="199"/>
      <c r="Z504" s="199"/>
      <c r="AA504" s="199"/>
      <c r="AB504" s="199"/>
      <c r="AC504" s="199"/>
      <c r="AD504" s="199" t="s">
        <v>10243</v>
      </c>
      <c r="AE504" s="199" t="s">
        <v>10243</v>
      </c>
      <c r="AF504" s="199" t="s">
        <v>10243</v>
      </c>
      <c r="AG504" s="203" t="s">
        <v>10813</v>
      </c>
      <c r="AH504" s="203" t="s">
        <v>12082</v>
      </c>
      <c r="AI504" s="199" t="s">
        <v>10246</v>
      </c>
      <c r="AJ504" s="199" t="s">
        <v>10246</v>
      </c>
      <c r="AK504" s="203" t="s">
        <v>12082</v>
      </c>
      <c r="AL504" s="203" t="s">
        <v>11244</v>
      </c>
      <c r="AM504" s="203" t="s">
        <v>12083</v>
      </c>
      <c r="AN504" s="203" t="s">
        <v>12088</v>
      </c>
      <c r="AO504" s="203" t="s">
        <v>10263</v>
      </c>
      <c r="AP504" s="199" t="s">
        <v>10246</v>
      </c>
      <c r="AQ504" s="199" t="s">
        <v>10246</v>
      </c>
      <c r="AR504" s="203" t="s">
        <v>11645</v>
      </c>
      <c r="AS504" s="203" t="s">
        <v>11645</v>
      </c>
      <c r="AT504" s="203" t="s">
        <v>11133</v>
      </c>
      <c r="AU504" s="203" t="s">
        <v>11658</v>
      </c>
      <c r="AV504" s="203" t="s">
        <v>11630</v>
      </c>
      <c r="AW504" s="199" t="s">
        <v>10246</v>
      </c>
      <c r="AX504" s="199" t="s">
        <v>10246</v>
      </c>
      <c r="AY504" s="203" t="s">
        <v>11637</v>
      </c>
      <c r="AZ504" s="203" t="s">
        <v>10813</v>
      </c>
      <c r="BA504" s="203" t="s">
        <v>10811</v>
      </c>
      <c r="BB504" s="203" t="s">
        <v>10252</v>
      </c>
      <c r="BC504" s="203" t="s">
        <v>12284</v>
      </c>
      <c r="BD504" s="199" t="s">
        <v>10246</v>
      </c>
      <c r="BE504" s="199" t="s">
        <v>10246</v>
      </c>
      <c r="BF504" s="203" t="s">
        <v>10261</v>
      </c>
      <c r="BG504" s="203" t="s">
        <v>10263</v>
      </c>
      <c r="BH504" s="203" t="s">
        <v>10262</v>
      </c>
      <c r="BI504" s="203" t="s">
        <v>11658</v>
      </c>
      <c r="BJ504" s="203" t="s">
        <v>12104</v>
      </c>
      <c r="BK504" s="199" t="s">
        <v>10246</v>
      </c>
    </row>
    <row r="505" s="192" customFormat="1" customHeight="1" spans="1:63">
      <c r="A505" s="199" t="s">
        <v>7612</v>
      </c>
      <c r="B505" s="199" t="s">
        <v>7505</v>
      </c>
      <c r="C505" s="199" t="s">
        <v>4425</v>
      </c>
      <c r="D505" s="199">
        <v>22</v>
      </c>
      <c r="E505" s="199">
        <v>9</v>
      </c>
      <c r="F505" s="199" t="s">
        <v>12285</v>
      </c>
      <c r="G505" s="199">
        <v>22</v>
      </c>
      <c r="H505" s="199" t="s">
        <v>12286</v>
      </c>
      <c r="I505" s="199">
        <v>0</v>
      </c>
      <c r="J505" s="199" t="s">
        <v>10243</v>
      </c>
      <c r="K505" s="199">
        <v>0</v>
      </c>
      <c r="L505" s="199">
        <v>0</v>
      </c>
      <c r="M505" s="199" t="s">
        <v>10243</v>
      </c>
      <c r="N505" s="199">
        <v>0</v>
      </c>
      <c r="O505" s="199">
        <v>0</v>
      </c>
      <c r="P505" s="199">
        <v>0</v>
      </c>
      <c r="Q505" s="199"/>
      <c r="R505" s="199"/>
      <c r="S505" s="199"/>
      <c r="T505" s="199"/>
      <c r="U505" s="199"/>
      <c r="V505" s="199"/>
      <c r="W505" s="199"/>
      <c r="X505" s="199"/>
      <c r="Y505" s="199"/>
      <c r="Z505" s="199"/>
      <c r="AA505" s="199"/>
      <c r="AB505" s="199"/>
      <c r="AC505" s="199"/>
      <c r="AD505" s="199" t="s">
        <v>10243</v>
      </c>
      <c r="AE505" s="199" t="s">
        <v>10243</v>
      </c>
      <c r="AF505" s="199" t="s">
        <v>10243</v>
      </c>
      <c r="AG505" s="203" t="s">
        <v>10813</v>
      </c>
      <c r="AH505" s="203" t="s">
        <v>10813</v>
      </c>
      <c r="AI505" s="199" t="s">
        <v>10246</v>
      </c>
      <c r="AJ505" s="199" t="s">
        <v>10246</v>
      </c>
      <c r="AK505" s="203" t="s">
        <v>11133</v>
      </c>
      <c r="AL505" s="203" t="s">
        <v>10251</v>
      </c>
      <c r="AM505" s="203" t="s">
        <v>11645</v>
      </c>
      <c r="AN505" s="203" t="s">
        <v>10813</v>
      </c>
      <c r="AO505" s="203" t="s">
        <v>11013</v>
      </c>
      <c r="AP505" s="199" t="s">
        <v>10246</v>
      </c>
      <c r="AQ505" s="199" t="s">
        <v>10246</v>
      </c>
      <c r="AR505" s="203" t="s">
        <v>11056</v>
      </c>
      <c r="AS505" s="203" t="s">
        <v>10261</v>
      </c>
      <c r="AT505" s="203" t="s">
        <v>11645</v>
      </c>
      <c r="AU505" s="203" t="s">
        <v>11244</v>
      </c>
      <c r="AV505" s="203" t="s">
        <v>11658</v>
      </c>
      <c r="AW505" s="199" t="s">
        <v>10246</v>
      </c>
      <c r="AX505" s="199" t="s">
        <v>10246</v>
      </c>
      <c r="AY505" s="203" t="s">
        <v>11637</v>
      </c>
      <c r="AZ505" s="203" t="s">
        <v>11281</v>
      </c>
      <c r="BA505" s="203" t="s">
        <v>11389</v>
      </c>
      <c r="BB505" s="203" t="s">
        <v>11013</v>
      </c>
      <c r="BC505" s="203" t="s">
        <v>12082</v>
      </c>
      <c r="BD505" s="199" t="s">
        <v>10246</v>
      </c>
      <c r="BE505" s="199" t="s">
        <v>10246</v>
      </c>
      <c r="BF505" s="203" t="s">
        <v>10251</v>
      </c>
      <c r="BG505" s="203" t="s">
        <v>11056</v>
      </c>
      <c r="BH505" s="203" t="s">
        <v>10325</v>
      </c>
      <c r="BI505" s="203" t="s">
        <v>10253</v>
      </c>
      <c r="BJ505" s="203" t="s">
        <v>10811</v>
      </c>
      <c r="BK505" s="199" t="s">
        <v>10246</v>
      </c>
    </row>
    <row r="506" s="192" customFormat="1" customHeight="1" spans="1:63">
      <c r="A506" s="199" t="s">
        <v>7596</v>
      </c>
      <c r="B506" s="199" t="s">
        <v>7505</v>
      </c>
      <c r="C506" s="199" t="s">
        <v>4448</v>
      </c>
      <c r="D506" s="199">
        <v>22</v>
      </c>
      <c r="E506" s="199">
        <v>9</v>
      </c>
      <c r="F506" s="199" t="s">
        <v>12287</v>
      </c>
      <c r="G506" s="199">
        <v>13</v>
      </c>
      <c r="H506" s="199" t="s">
        <v>12288</v>
      </c>
      <c r="I506" s="199">
        <v>0</v>
      </c>
      <c r="J506" s="199" t="s">
        <v>10243</v>
      </c>
      <c r="K506" s="199">
        <v>0</v>
      </c>
      <c r="L506" s="199">
        <v>0</v>
      </c>
      <c r="M506" s="199" t="s">
        <v>10243</v>
      </c>
      <c r="N506" s="199">
        <v>0</v>
      </c>
      <c r="O506" s="199">
        <v>0</v>
      </c>
      <c r="P506" s="199">
        <v>0</v>
      </c>
      <c r="Q506" s="199"/>
      <c r="R506" s="199"/>
      <c r="S506" s="199"/>
      <c r="T506" s="199"/>
      <c r="U506" s="199"/>
      <c r="V506" s="199"/>
      <c r="W506" s="199"/>
      <c r="X506" s="199"/>
      <c r="Y506" s="199"/>
      <c r="Z506" s="199">
        <v>4</v>
      </c>
      <c r="AA506" s="199"/>
      <c r="AB506" s="199"/>
      <c r="AC506" s="199"/>
      <c r="AD506" s="199" t="s">
        <v>10243</v>
      </c>
      <c r="AE506" s="199" t="s">
        <v>10243</v>
      </c>
      <c r="AF506" s="199" t="s">
        <v>10243</v>
      </c>
      <c r="AG506" s="203" t="s">
        <v>10812</v>
      </c>
      <c r="AH506" s="199" t="s">
        <v>10266</v>
      </c>
      <c r="AI506" s="199" t="s">
        <v>10246</v>
      </c>
      <c r="AJ506" s="199" t="s">
        <v>10246</v>
      </c>
      <c r="AK506" s="199" t="s">
        <v>10266</v>
      </c>
      <c r="AL506" s="203" t="s">
        <v>11338</v>
      </c>
      <c r="AM506" s="199" t="s">
        <v>10266</v>
      </c>
      <c r="AN506" s="199" t="s">
        <v>10266</v>
      </c>
      <c r="AO506" s="199" t="s">
        <v>10266</v>
      </c>
      <c r="AP506" s="199" t="s">
        <v>10246</v>
      </c>
      <c r="AQ506" s="199" t="s">
        <v>10246</v>
      </c>
      <c r="AR506" s="199" t="s">
        <v>10266</v>
      </c>
      <c r="AS506" s="199" t="s">
        <v>10266</v>
      </c>
      <c r="AT506" s="203" t="s">
        <v>10260</v>
      </c>
      <c r="AU506" s="203" t="s">
        <v>11338</v>
      </c>
      <c r="AV506" s="203" t="s">
        <v>10252</v>
      </c>
      <c r="AW506" s="199" t="s">
        <v>10246</v>
      </c>
      <c r="AX506" s="199" t="s">
        <v>10246</v>
      </c>
      <c r="AY506" s="203" t="s">
        <v>10326</v>
      </c>
      <c r="AZ506" s="203" t="s">
        <v>10326</v>
      </c>
      <c r="BA506" s="203" t="s">
        <v>10326</v>
      </c>
      <c r="BB506" s="203" t="s">
        <v>10326</v>
      </c>
      <c r="BC506" s="202" t="s">
        <v>12289</v>
      </c>
      <c r="BD506" s="199" t="s">
        <v>10246</v>
      </c>
      <c r="BE506" s="199" t="s">
        <v>10246</v>
      </c>
      <c r="BF506" s="199" t="s">
        <v>10266</v>
      </c>
      <c r="BG506" s="203" t="s">
        <v>11074</v>
      </c>
      <c r="BH506" s="203" t="s">
        <v>10376</v>
      </c>
      <c r="BI506" s="203" t="s">
        <v>10374</v>
      </c>
      <c r="BJ506" s="203" t="s">
        <v>11133</v>
      </c>
      <c r="BK506" s="199" t="s">
        <v>10246</v>
      </c>
    </row>
    <row r="507" s="192" customFormat="1" customHeight="1" spans="1:63">
      <c r="A507" s="199" t="s">
        <v>7477</v>
      </c>
      <c r="B507" s="199" t="s">
        <v>7446</v>
      </c>
      <c r="C507" s="199" t="s">
        <v>2409</v>
      </c>
      <c r="D507" s="199">
        <v>22</v>
      </c>
      <c r="E507" s="199">
        <v>9</v>
      </c>
      <c r="F507" s="199" t="s">
        <v>12290</v>
      </c>
      <c r="G507" s="199">
        <v>1</v>
      </c>
      <c r="H507" s="199" t="s">
        <v>11255</v>
      </c>
      <c r="I507" s="199">
        <v>0</v>
      </c>
      <c r="J507" s="199" t="s">
        <v>10243</v>
      </c>
      <c r="K507" s="199">
        <v>0</v>
      </c>
      <c r="L507" s="199">
        <v>0</v>
      </c>
      <c r="M507" s="199" t="s">
        <v>10243</v>
      </c>
      <c r="N507" s="199">
        <v>0</v>
      </c>
      <c r="O507" s="199">
        <v>0</v>
      </c>
      <c r="P507" s="199">
        <v>0</v>
      </c>
      <c r="Q507" s="199"/>
      <c r="R507" s="199"/>
      <c r="S507" s="199"/>
      <c r="T507" s="199"/>
      <c r="U507" s="199"/>
      <c r="V507" s="199"/>
      <c r="W507" s="199"/>
      <c r="X507" s="199"/>
      <c r="Y507" s="199"/>
      <c r="Z507" s="199"/>
      <c r="AA507" s="199"/>
      <c r="AB507" s="199"/>
      <c r="AC507" s="199"/>
      <c r="AD507" s="199" t="s">
        <v>10243</v>
      </c>
      <c r="AE507" s="199" t="s">
        <v>10243</v>
      </c>
      <c r="AF507" s="199" t="s">
        <v>10243</v>
      </c>
      <c r="AG507" s="199" t="s">
        <v>10266</v>
      </c>
      <c r="AH507" s="199" t="s">
        <v>10266</v>
      </c>
      <c r="AI507" s="199" t="s">
        <v>10246</v>
      </c>
      <c r="AJ507" s="199" t="s">
        <v>10246</v>
      </c>
      <c r="AK507" s="203" t="s">
        <v>10328</v>
      </c>
      <c r="AL507" s="199" t="s">
        <v>10266</v>
      </c>
      <c r="AM507" s="199" t="s">
        <v>10266</v>
      </c>
      <c r="AN507" s="199" t="s">
        <v>10266</v>
      </c>
      <c r="AO507" s="199" t="s">
        <v>10266</v>
      </c>
      <c r="AP507" s="199" t="s">
        <v>10246</v>
      </c>
      <c r="AQ507" s="199" t="s">
        <v>10246</v>
      </c>
      <c r="AR507" s="199" t="s">
        <v>10266</v>
      </c>
      <c r="AS507" s="199" t="s">
        <v>10266</v>
      </c>
      <c r="AT507" s="199" t="s">
        <v>10266</v>
      </c>
      <c r="AU507" s="199" t="s">
        <v>10266</v>
      </c>
      <c r="AV507" s="199" t="s">
        <v>10266</v>
      </c>
      <c r="AW507" s="199" t="s">
        <v>10246</v>
      </c>
      <c r="AX507" s="199" t="s">
        <v>10246</v>
      </c>
      <c r="AY507" s="199" t="s">
        <v>10266</v>
      </c>
      <c r="AZ507" s="199" t="s">
        <v>10266</v>
      </c>
      <c r="BA507" s="199" t="s">
        <v>10266</v>
      </c>
      <c r="BB507" s="199" t="s">
        <v>10266</v>
      </c>
      <c r="BC507" s="199" t="s">
        <v>10266</v>
      </c>
      <c r="BD507" s="199" t="s">
        <v>10246</v>
      </c>
      <c r="BE507" s="199" t="s">
        <v>10246</v>
      </c>
      <c r="BF507" s="199" t="s">
        <v>10266</v>
      </c>
      <c r="BG507" s="199" t="s">
        <v>10266</v>
      </c>
      <c r="BH507" s="199" t="s">
        <v>10266</v>
      </c>
      <c r="BI507" s="199" t="s">
        <v>10266</v>
      </c>
      <c r="BJ507" s="199" t="s">
        <v>10266</v>
      </c>
      <c r="BK507" s="199" t="s">
        <v>10246</v>
      </c>
    </row>
    <row r="508" s="192" customFormat="1" customHeight="1" spans="1:63">
      <c r="A508" s="199" t="s">
        <v>7584</v>
      </c>
      <c r="B508" s="199" t="s">
        <v>7505</v>
      </c>
      <c r="C508" s="199" t="s">
        <v>4448</v>
      </c>
      <c r="D508" s="199">
        <v>22</v>
      </c>
      <c r="E508" s="199">
        <v>9</v>
      </c>
      <c r="F508" s="199" t="s">
        <v>12291</v>
      </c>
      <c r="G508" s="199">
        <v>18</v>
      </c>
      <c r="H508" s="199" t="s">
        <v>12292</v>
      </c>
      <c r="I508" s="199">
        <v>0</v>
      </c>
      <c r="J508" s="199" t="s">
        <v>10243</v>
      </c>
      <c r="K508" s="199">
        <v>0</v>
      </c>
      <c r="L508" s="199">
        <v>0</v>
      </c>
      <c r="M508" s="199" t="s">
        <v>10243</v>
      </c>
      <c r="N508" s="199">
        <v>0</v>
      </c>
      <c r="O508" s="199">
        <v>0</v>
      </c>
      <c r="P508" s="199">
        <v>0</v>
      </c>
      <c r="Q508" s="199"/>
      <c r="R508" s="199"/>
      <c r="S508" s="199"/>
      <c r="T508" s="199"/>
      <c r="U508" s="199"/>
      <c r="V508" s="199"/>
      <c r="W508" s="199"/>
      <c r="X508" s="199"/>
      <c r="Y508" s="199"/>
      <c r="Z508" s="199"/>
      <c r="AA508" s="199"/>
      <c r="AB508" s="199"/>
      <c r="AC508" s="199"/>
      <c r="AD508" s="199" t="s">
        <v>10243</v>
      </c>
      <c r="AE508" s="199" t="s">
        <v>10243</v>
      </c>
      <c r="AF508" s="199" t="s">
        <v>10243</v>
      </c>
      <c r="AG508" s="203" t="s">
        <v>10282</v>
      </c>
      <c r="AH508" s="203" t="s">
        <v>10325</v>
      </c>
      <c r="AI508" s="199" t="s">
        <v>10246</v>
      </c>
      <c r="AJ508" s="199" t="s">
        <v>10246</v>
      </c>
      <c r="AK508" s="203" t="s">
        <v>10812</v>
      </c>
      <c r="AL508" s="203" t="s">
        <v>11338</v>
      </c>
      <c r="AM508" s="203" t="s">
        <v>10262</v>
      </c>
      <c r="AN508" s="203" t="s">
        <v>10812</v>
      </c>
      <c r="AO508" s="203" t="s">
        <v>10253</v>
      </c>
      <c r="AP508" s="199" t="s">
        <v>10246</v>
      </c>
      <c r="AQ508" s="199" t="s">
        <v>10246</v>
      </c>
      <c r="AR508" s="199" t="s">
        <v>10266</v>
      </c>
      <c r="AS508" s="199" t="s">
        <v>10266</v>
      </c>
      <c r="AT508" s="199" t="s">
        <v>10266</v>
      </c>
      <c r="AU508" s="203" t="s">
        <v>11074</v>
      </c>
      <c r="AV508" s="203" t="s">
        <v>11056</v>
      </c>
      <c r="AW508" s="199" t="s">
        <v>10246</v>
      </c>
      <c r="AX508" s="199" t="s">
        <v>10246</v>
      </c>
      <c r="AY508" s="203" t="s">
        <v>11157</v>
      </c>
      <c r="AZ508" s="203" t="s">
        <v>10811</v>
      </c>
      <c r="BA508" s="203" t="s">
        <v>11074</v>
      </c>
      <c r="BB508" s="203" t="s">
        <v>10402</v>
      </c>
      <c r="BC508" s="199" t="s">
        <v>10266</v>
      </c>
      <c r="BD508" s="199" t="s">
        <v>10246</v>
      </c>
      <c r="BE508" s="199" t="s">
        <v>10246</v>
      </c>
      <c r="BF508" s="203" t="s">
        <v>10260</v>
      </c>
      <c r="BG508" s="203" t="s">
        <v>10251</v>
      </c>
      <c r="BH508" s="203" t="s">
        <v>11157</v>
      </c>
      <c r="BI508" s="203" t="s">
        <v>11157</v>
      </c>
      <c r="BJ508" s="203" t="s">
        <v>11095</v>
      </c>
      <c r="BK508" s="199" t="s">
        <v>10246</v>
      </c>
    </row>
    <row r="509" s="192" customFormat="1" customHeight="1" spans="1:63">
      <c r="A509" s="199" t="s">
        <v>7565</v>
      </c>
      <c r="B509" s="199" t="s">
        <v>7505</v>
      </c>
      <c r="C509" s="199" t="s">
        <v>4448</v>
      </c>
      <c r="D509" s="199">
        <v>22</v>
      </c>
      <c r="E509" s="199">
        <v>9</v>
      </c>
      <c r="F509" s="199" t="s">
        <v>12293</v>
      </c>
      <c r="G509" s="199">
        <v>10</v>
      </c>
      <c r="H509" s="199" t="s">
        <v>12111</v>
      </c>
      <c r="I509" s="199">
        <v>0</v>
      </c>
      <c r="J509" s="199" t="s">
        <v>10243</v>
      </c>
      <c r="K509" s="199">
        <v>0</v>
      </c>
      <c r="L509" s="199">
        <v>0</v>
      </c>
      <c r="M509" s="199" t="s">
        <v>10243</v>
      </c>
      <c r="N509" s="199">
        <v>0</v>
      </c>
      <c r="O509" s="199">
        <v>0</v>
      </c>
      <c r="P509" s="199">
        <v>0</v>
      </c>
      <c r="Q509" s="199"/>
      <c r="R509" s="199"/>
      <c r="S509" s="199"/>
      <c r="T509" s="199"/>
      <c r="U509" s="199"/>
      <c r="V509" s="199"/>
      <c r="W509" s="199"/>
      <c r="X509" s="199"/>
      <c r="Y509" s="199"/>
      <c r="Z509" s="199"/>
      <c r="AA509" s="199"/>
      <c r="AB509" s="199"/>
      <c r="AC509" s="199"/>
      <c r="AD509" s="199" t="s">
        <v>10243</v>
      </c>
      <c r="AE509" s="199" t="s">
        <v>10243</v>
      </c>
      <c r="AF509" s="199" t="s">
        <v>10243</v>
      </c>
      <c r="AG509" s="199" t="s">
        <v>10266</v>
      </c>
      <c r="AH509" s="199" t="s">
        <v>10266</v>
      </c>
      <c r="AI509" s="199" t="s">
        <v>10246</v>
      </c>
      <c r="AJ509" s="199" t="s">
        <v>10246</v>
      </c>
      <c r="AK509" s="199" t="s">
        <v>10266</v>
      </c>
      <c r="AL509" s="199" t="s">
        <v>10266</v>
      </c>
      <c r="AM509" s="199" t="s">
        <v>10266</v>
      </c>
      <c r="AN509" s="199" t="s">
        <v>10266</v>
      </c>
      <c r="AO509" s="199" t="s">
        <v>10266</v>
      </c>
      <c r="AP509" s="199" t="s">
        <v>10246</v>
      </c>
      <c r="AQ509" s="199" t="s">
        <v>10246</v>
      </c>
      <c r="AR509" s="199" t="s">
        <v>10266</v>
      </c>
      <c r="AS509" s="199" t="s">
        <v>10266</v>
      </c>
      <c r="AT509" s="199" t="s">
        <v>10266</v>
      </c>
      <c r="AU509" s="203" t="s">
        <v>10325</v>
      </c>
      <c r="AV509" s="199" t="s">
        <v>10266</v>
      </c>
      <c r="AW509" s="199" t="s">
        <v>10246</v>
      </c>
      <c r="AX509" s="199" t="s">
        <v>10246</v>
      </c>
      <c r="AY509" s="203" t="s">
        <v>10253</v>
      </c>
      <c r="AZ509" s="203" t="s">
        <v>11645</v>
      </c>
      <c r="BA509" s="203" t="s">
        <v>10811</v>
      </c>
      <c r="BB509" s="203" t="s">
        <v>10812</v>
      </c>
      <c r="BC509" s="203" t="s">
        <v>12284</v>
      </c>
      <c r="BD509" s="199" t="s">
        <v>10246</v>
      </c>
      <c r="BE509" s="199" t="s">
        <v>10246</v>
      </c>
      <c r="BF509" s="203" t="s">
        <v>10261</v>
      </c>
      <c r="BG509" s="203" t="s">
        <v>11074</v>
      </c>
      <c r="BH509" s="203" t="s">
        <v>10812</v>
      </c>
      <c r="BI509" s="199" t="s">
        <v>10266</v>
      </c>
      <c r="BJ509" s="203" t="s">
        <v>10257</v>
      </c>
      <c r="BK509" s="199" t="s">
        <v>10246</v>
      </c>
    </row>
    <row r="510" s="192" customFormat="1" customHeight="1" spans="1:63">
      <c r="A510" s="199" t="s">
        <v>7544</v>
      </c>
      <c r="B510" s="199" t="s">
        <v>7505</v>
      </c>
      <c r="C510" s="199" t="s">
        <v>4448</v>
      </c>
      <c r="D510" s="199">
        <v>22</v>
      </c>
      <c r="E510" s="199">
        <v>9</v>
      </c>
      <c r="F510" s="199" t="s">
        <v>12294</v>
      </c>
      <c r="G510" s="199">
        <v>21</v>
      </c>
      <c r="H510" s="199" t="s">
        <v>12295</v>
      </c>
      <c r="I510" s="199">
        <v>0</v>
      </c>
      <c r="J510" s="199" t="s">
        <v>10243</v>
      </c>
      <c r="K510" s="199">
        <v>0</v>
      </c>
      <c r="L510" s="199">
        <v>0</v>
      </c>
      <c r="M510" s="199" t="s">
        <v>10243</v>
      </c>
      <c r="N510" s="199">
        <v>0</v>
      </c>
      <c r="O510" s="199">
        <v>0</v>
      </c>
      <c r="P510" s="199">
        <v>0</v>
      </c>
      <c r="Q510" s="199"/>
      <c r="R510" s="199"/>
      <c r="S510" s="199"/>
      <c r="T510" s="199"/>
      <c r="U510" s="199"/>
      <c r="V510" s="199"/>
      <c r="W510" s="199"/>
      <c r="X510" s="199"/>
      <c r="Y510" s="199"/>
      <c r="Z510" s="199"/>
      <c r="AA510" s="199"/>
      <c r="AB510" s="199"/>
      <c r="AC510" s="199"/>
      <c r="AD510" s="199" t="s">
        <v>10243</v>
      </c>
      <c r="AE510" s="199" t="s">
        <v>10243</v>
      </c>
      <c r="AF510" s="199" t="s">
        <v>10243</v>
      </c>
      <c r="AG510" s="203" t="s">
        <v>10261</v>
      </c>
      <c r="AH510" s="203" t="s">
        <v>10813</v>
      </c>
      <c r="AI510" s="199" t="s">
        <v>10246</v>
      </c>
      <c r="AJ510" s="199" t="s">
        <v>10246</v>
      </c>
      <c r="AK510" s="203" t="s">
        <v>11013</v>
      </c>
      <c r="AL510" s="203" t="s">
        <v>10811</v>
      </c>
      <c r="AM510" s="203" t="s">
        <v>11074</v>
      </c>
      <c r="AN510" s="203" t="s">
        <v>11056</v>
      </c>
      <c r="AO510" s="203" t="s">
        <v>10260</v>
      </c>
      <c r="AP510" s="199" t="s">
        <v>10246</v>
      </c>
      <c r="AQ510" s="199" t="s">
        <v>10246</v>
      </c>
      <c r="AR510" s="203" t="s">
        <v>12083</v>
      </c>
      <c r="AS510" s="203" t="s">
        <v>10252</v>
      </c>
      <c r="AT510" s="203" t="s">
        <v>11338</v>
      </c>
      <c r="AU510" s="203" t="s">
        <v>10262</v>
      </c>
      <c r="AV510" s="203" t="s">
        <v>10260</v>
      </c>
      <c r="AW510" s="199" t="s">
        <v>10246</v>
      </c>
      <c r="AX510" s="199" t="s">
        <v>10246</v>
      </c>
      <c r="AY510" s="203" t="s">
        <v>10260</v>
      </c>
      <c r="AZ510" s="203" t="s">
        <v>11056</v>
      </c>
      <c r="BA510" s="203" t="s">
        <v>11389</v>
      </c>
      <c r="BB510" s="203" t="s">
        <v>10326</v>
      </c>
      <c r="BC510" s="203" t="s">
        <v>11157</v>
      </c>
      <c r="BD510" s="199" t="s">
        <v>10246</v>
      </c>
      <c r="BE510" s="199" t="s">
        <v>10246</v>
      </c>
      <c r="BF510" s="199" t="s">
        <v>10266</v>
      </c>
      <c r="BG510" s="203" t="s">
        <v>10253</v>
      </c>
      <c r="BH510" s="203" t="s">
        <v>11338</v>
      </c>
      <c r="BI510" s="203" t="s">
        <v>10328</v>
      </c>
      <c r="BJ510" s="203" t="s">
        <v>11074</v>
      </c>
      <c r="BK510" s="199" t="s">
        <v>10246</v>
      </c>
    </row>
    <row r="511" s="192" customFormat="1" customHeight="1" spans="1:63">
      <c r="A511" s="199" t="s">
        <v>7525</v>
      </c>
      <c r="B511" s="199" t="s">
        <v>7505</v>
      </c>
      <c r="C511" s="199" t="s">
        <v>4448</v>
      </c>
      <c r="D511" s="199">
        <v>22</v>
      </c>
      <c r="E511" s="199">
        <v>9</v>
      </c>
      <c r="F511" s="199" t="s">
        <v>12296</v>
      </c>
      <c r="G511" s="199">
        <v>19</v>
      </c>
      <c r="H511" s="199" t="s">
        <v>12297</v>
      </c>
      <c r="I511" s="199">
        <v>0</v>
      </c>
      <c r="J511" s="199" t="s">
        <v>10243</v>
      </c>
      <c r="K511" s="199">
        <v>0</v>
      </c>
      <c r="L511" s="199">
        <v>0</v>
      </c>
      <c r="M511" s="199" t="s">
        <v>10243</v>
      </c>
      <c r="N511" s="199">
        <v>0</v>
      </c>
      <c r="O511" s="199">
        <v>0</v>
      </c>
      <c r="P511" s="199">
        <v>0</v>
      </c>
      <c r="Q511" s="199"/>
      <c r="R511" s="199"/>
      <c r="S511" s="199"/>
      <c r="T511" s="199"/>
      <c r="U511" s="199"/>
      <c r="V511" s="199"/>
      <c r="W511" s="199"/>
      <c r="X511" s="199"/>
      <c r="Y511" s="199"/>
      <c r="Z511" s="199"/>
      <c r="AA511" s="199"/>
      <c r="AB511" s="199"/>
      <c r="AC511" s="199"/>
      <c r="AD511" s="199" t="s">
        <v>10243</v>
      </c>
      <c r="AE511" s="199" t="s">
        <v>10243</v>
      </c>
      <c r="AF511" s="199" t="s">
        <v>10243</v>
      </c>
      <c r="AG511" s="203" t="s">
        <v>10251</v>
      </c>
      <c r="AH511" s="203" t="s">
        <v>10257</v>
      </c>
      <c r="AI511" s="199" t="s">
        <v>10246</v>
      </c>
      <c r="AJ511" s="199" t="s">
        <v>10246</v>
      </c>
      <c r="AK511" s="199" t="s">
        <v>10266</v>
      </c>
      <c r="AL511" s="203" t="s">
        <v>11338</v>
      </c>
      <c r="AM511" s="203" t="s">
        <v>10262</v>
      </c>
      <c r="AN511" s="203" t="s">
        <v>11056</v>
      </c>
      <c r="AO511" s="203" t="s">
        <v>11281</v>
      </c>
      <c r="AP511" s="199" t="s">
        <v>10246</v>
      </c>
      <c r="AQ511" s="199" t="s">
        <v>10246</v>
      </c>
      <c r="AR511" s="199" t="s">
        <v>10266</v>
      </c>
      <c r="AS511" s="203" t="s">
        <v>11074</v>
      </c>
      <c r="AT511" s="203" t="s">
        <v>10263</v>
      </c>
      <c r="AU511" s="203" t="s">
        <v>10813</v>
      </c>
      <c r="AV511" s="203" t="s">
        <v>11056</v>
      </c>
      <c r="AW511" s="199" t="s">
        <v>10246</v>
      </c>
      <c r="AX511" s="199" t="s">
        <v>10246</v>
      </c>
      <c r="AY511" s="203" t="s">
        <v>10260</v>
      </c>
      <c r="AZ511" s="203" t="s">
        <v>11157</v>
      </c>
      <c r="BA511" s="203" t="s">
        <v>10811</v>
      </c>
      <c r="BB511" s="203" t="s">
        <v>10260</v>
      </c>
      <c r="BC511" s="203" t="s">
        <v>12284</v>
      </c>
      <c r="BD511" s="199" t="s">
        <v>10246</v>
      </c>
      <c r="BE511" s="199" t="s">
        <v>10246</v>
      </c>
      <c r="BF511" s="199" t="s">
        <v>10266</v>
      </c>
      <c r="BG511" s="203" t="s">
        <v>11645</v>
      </c>
      <c r="BH511" s="203" t="s">
        <v>10263</v>
      </c>
      <c r="BI511" s="203" t="s">
        <v>11056</v>
      </c>
      <c r="BJ511" s="203" t="s">
        <v>10263</v>
      </c>
      <c r="BK511" s="199" t="s">
        <v>10246</v>
      </c>
    </row>
    <row r="512" s="192" customFormat="1" customHeight="1" spans="1:63">
      <c r="A512" s="199" t="s">
        <v>7467</v>
      </c>
      <c r="B512" s="199" t="s">
        <v>7446</v>
      </c>
      <c r="C512" s="199" t="s">
        <v>2345</v>
      </c>
      <c r="D512" s="199">
        <v>21</v>
      </c>
      <c r="E512" s="199">
        <v>8</v>
      </c>
      <c r="F512" s="199" t="s">
        <v>12298</v>
      </c>
      <c r="G512" s="199">
        <v>1</v>
      </c>
      <c r="H512" s="199" t="s">
        <v>11961</v>
      </c>
      <c r="I512" s="199">
        <v>0</v>
      </c>
      <c r="J512" s="199" t="s">
        <v>10243</v>
      </c>
      <c r="K512" s="199">
        <v>0</v>
      </c>
      <c r="L512" s="199">
        <v>0</v>
      </c>
      <c r="M512" s="199" t="s">
        <v>10243</v>
      </c>
      <c r="N512" s="199">
        <v>0</v>
      </c>
      <c r="O512" s="199">
        <v>1</v>
      </c>
      <c r="P512" s="199">
        <v>0</v>
      </c>
      <c r="Q512" s="199"/>
      <c r="R512" s="199"/>
      <c r="S512" s="199"/>
      <c r="T512" s="199"/>
      <c r="U512" s="199"/>
      <c r="V512" s="199"/>
      <c r="W512" s="199"/>
      <c r="X512" s="199"/>
      <c r="Y512" s="199"/>
      <c r="Z512" s="199"/>
      <c r="AA512" s="199"/>
      <c r="AB512" s="199"/>
      <c r="AC512" s="199"/>
      <c r="AD512" s="199" t="s">
        <v>10243</v>
      </c>
      <c r="AE512" s="199" t="s">
        <v>10243</v>
      </c>
      <c r="AF512" s="199" t="s">
        <v>10243</v>
      </c>
      <c r="AG512" s="199" t="s">
        <v>10266</v>
      </c>
      <c r="AH512" s="199" t="s">
        <v>10266</v>
      </c>
      <c r="AI512" s="199" t="s">
        <v>10246</v>
      </c>
      <c r="AJ512" s="199" t="s">
        <v>10246</v>
      </c>
      <c r="AK512" s="199" t="s">
        <v>10266</v>
      </c>
      <c r="AL512" s="199" t="s">
        <v>10266</v>
      </c>
      <c r="AM512" s="199" t="s">
        <v>10266</v>
      </c>
      <c r="AN512" s="199" t="s">
        <v>10266</v>
      </c>
      <c r="AO512" s="199" t="s">
        <v>10266</v>
      </c>
      <c r="AP512" s="199" t="s">
        <v>10246</v>
      </c>
      <c r="AQ512" s="199" t="s">
        <v>10246</v>
      </c>
      <c r="AR512" s="199" t="s">
        <v>10266</v>
      </c>
      <c r="AS512" s="199" t="s">
        <v>10266</v>
      </c>
      <c r="AT512" s="199" t="s">
        <v>10266</v>
      </c>
      <c r="AU512" s="199" t="s">
        <v>10266</v>
      </c>
      <c r="AV512" s="199" t="s">
        <v>10266</v>
      </c>
      <c r="AW512" s="199" t="s">
        <v>10246</v>
      </c>
      <c r="AX512" s="199" t="s">
        <v>10246</v>
      </c>
      <c r="AY512" s="199" t="s">
        <v>10266</v>
      </c>
      <c r="AZ512" s="199" t="s">
        <v>10266</v>
      </c>
      <c r="BA512" s="199" t="s">
        <v>10266</v>
      </c>
      <c r="BB512" s="199" t="s">
        <v>10266</v>
      </c>
      <c r="BC512" s="199" t="s">
        <v>10266</v>
      </c>
      <c r="BD512" s="199" t="s">
        <v>10246</v>
      </c>
      <c r="BE512" s="199" t="s">
        <v>10246</v>
      </c>
      <c r="BF512" s="199" t="s">
        <v>10266</v>
      </c>
      <c r="BG512" s="199" t="s">
        <v>10266</v>
      </c>
      <c r="BH512" s="203" t="s">
        <v>10325</v>
      </c>
      <c r="BI512" s="199" t="s">
        <v>11011</v>
      </c>
      <c r="BJ512" s="199"/>
      <c r="BK512" s="199"/>
    </row>
    <row r="513" s="192" customFormat="1" customHeight="1" spans="1:63">
      <c r="A513" s="199" t="s">
        <v>7504</v>
      </c>
      <c r="B513" s="199" t="s">
        <v>7505</v>
      </c>
      <c r="C513" s="199" t="s">
        <v>4448</v>
      </c>
      <c r="D513" s="199">
        <v>22</v>
      </c>
      <c r="E513" s="199">
        <v>9</v>
      </c>
      <c r="F513" s="199" t="s">
        <v>12299</v>
      </c>
      <c r="G513" s="199">
        <v>22</v>
      </c>
      <c r="H513" s="199" t="s">
        <v>10647</v>
      </c>
      <c r="I513" s="199">
        <v>0</v>
      </c>
      <c r="J513" s="199" t="s">
        <v>10243</v>
      </c>
      <c r="K513" s="199">
        <v>0</v>
      </c>
      <c r="L513" s="199">
        <v>0</v>
      </c>
      <c r="M513" s="199" t="s">
        <v>10243</v>
      </c>
      <c r="N513" s="199">
        <v>0</v>
      </c>
      <c r="O513" s="199">
        <v>0</v>
      </c>
      <c r="P513" s="199">
        <v>0</v>
      </c>
      <c r="Q513" s="199"/>
      <c r="R513" s="199"/>
      <c r="S513" s="199"/>
      <c r="T513" s="199"/>
      <c r="U513" s="199"/>
      <c r="V513" s="199"/>
      <c r="W513" s="199"/>
      <c r="X513" s="199"/>
      <c r="Y513" s="199"/>
      <c r="Z513" s="199"/>
      <c r="AA513" s="199"/>
      <c r="AB513" s="199"/>
      <c r="AC513" s="199"/>
      <c r="AD513" s="199" t="s">
        <v>10243</v>
      </c>
      <c r="AE513" s="199" t="s">
        <v>10243</v>
      </c>
      <c r="AF513" s="199" t="s">
        <v>10243</v>
      </c>
      <c r="AG513" s="203" t="s">
        <v>10252</v>
      </c>
      <c r="AH513" s="203" t="s">
        <v>11281</v>
      </c>
      <c r="AI513" s="199" t="s">
        <v>10246</v>
      </c>
      <c r="AJ513" s="199" t="s">
        <v>10246</v>
      </c>
      <c r="AK513" s="203" t="s">
        <v>10252</v>
      </c>
      <c r="AL513" s="203" t="s">
        <v>10257</v>
      </c>
      <c r="AM513" s="203" t="s">
        <v>10263</v>
      </c>
      <c r="AN513" s="203" t="s">
        <v>11056</v>
      </c>
      <c r="AO513" s="203" t="s">
        <v>10252</v>
      </c>
      <c r="AP513" s="199" t="s">
        <v>10246</v>
      </c>
      <c r="AQ513" s="199" t="s">
        <v>10246</v>
      </c>
      <c r="AR513" s="203" t="s">
        <v>11645</v>
      </c>
      <c r="AS513" s="203" t="s">
        <v>11095</v>
      </c>
      <c r="AT513" s="203" t="s">
        <v>10260</v>
      </c>
      <c r="AU513" s="203" t="s">
        <v>10252</v>
      </c>
      <c r="AV513" s="203" t="s">
        <v>11637</v>
      </c>
      <c r="AW513" s="199" t="s">
        <v>10246</v>
      </c>
      <c r="AX513" s="199" t="s">
        <v>10246</v>
      </c>
      <c r="AY513" s="203" t="s">
        <v>10257</v>
      </c>
      <c r="AZ513" s="203" t="s">
        <v>12104</v>
      </c>
      <c r="BA513" s="203" t="s">
        <v>11281</v>
      </c>
      <c r="BB513" s="203" t="s">
        <v>10326</v>
      </c>
      <c r="BC513" s="203" t="s">
        <v>12284</v>
      </c>
      <c r="BD513" s="199" t="s">
        <v>10246</v>
      </c>
      <c r="BE513" s="199" t="s">
        <v>10246</v>
      </c>
      <c r="BF513" s="203" t="s">
        <v>10257</v>
      </c>
      <c r="BG513" s="203" t="s">
        <v>10376</v>
      </c>
      <c r="BH513" s="203" t="s">
        <v>10812</v>
      </c>
      <c r="BI513" s="203" t="s">
        <v>10812</v>
      </c>
      <c r="BJ513" s="203" t="s">
        <v>12088</v>
      </c>
      <c r="BK513" s="199" t="s">
        <v>10246</v>
      </c>
    </row>
    <row r="514" s="192" customFormat="1" customHeight="1" spans="1:63">
      <c r="A514" s="199" t="s">
        <v>7445</v>
      </c>
      <c r="B514" s="199" t="s">
        <v>7446</v>
      </c>
      <c r="C514" s="199" t="s">
        <v>2409</v>
      </c>
      <c r="D514" s="199">
        <v>20</v>
      </c>
      <c r="E514" s="199">
        <v>8</v>
      </c>
      <c r="F514" s="199" t="s">
        <v>12300</v>
      </c>
      <c r="G514" s="199">
        <v>0</v>
      </c>
      <c r="H514" s="199" t="s">
        <v>10243</v>
      </c>
      <c r="I514" s="199">
        <v>0</v>
      </c>
      <c r="J514" s="199" t="s">
        <v>10243</v>
      </c>
      <c r="K514" s="199">
        <v>0</v>
      </c>
      <c r="L514" s="199">
        <v>1</v>
      </c>
      <c r="M514" s="199" t="s">
        <v>12301</v>
      </c>
      <c r="N514" s="199">
        <v>0</v>
      </c>
      <c r="O514" s="199">
        <v>0</v>
      </c>
      <c r="P514" s="199">
        <v>0</v>
      </c>
      <c r="Q514" s="199"/>
      <c r="R514" s="199"/>
      <c r="S514" s="199"/>
      <c r="T514" s="199">
        <v>16</v>
      </c>
      <c r="U514" s="199"/>
      <c r="V514" s="199"/>
      <c r="W514" s="199"/>
      <c r="X514" s="199"/>
      <c r="Y514" s="199"/>
      <c r="Z514" s="199"/>
      <c r="AA514" s="199"/>
      <c r="AB514" s="199"/>
      <c r="AC514" s="199"/>
      <c r="AD514" s="199" t="s">
        <v>10243</v>
      </c>
      <c r="AE514" s="199" t="s">
        <v>10243</v>
      </c>
      <c r="AF514" s="199" t="s">
        <v>10243</v>
      </c>
      <c r="AG514" s="199" t="s">
        <v>10266</v>
      </c>
      <c r="AH514" s="199" t="s">
        <v>10266</v>
      </c>
      <c r="AI514" s="199" t="s">
        <v>10246</v>
      </c>
      <c r="AJ514" s="199" t="s">
        <v>10246</v>
      </c>
      <c r="AK514" s="202" t="s">
        <v>10309</v>
      </c>
      <c r="AL514" s="199" t="s">
        <v>10266</v>
      </c>
      <c r="AM514" s="199" t="s">
        <v>10266</v>
      </c>
      <c r="AN514" s="199" t="s">
        <v>10266</v>
      </c>
      <c r="AO514" s="199" t="s">
        <v>10266</v>
      </c>
      <c r="AP514" s="199" t="s">
        <v>10246</v>
      </c>
      <c r="AQ514" s="199" t="s">
        <v>10246</v>
      </c>
      <c r="AR514" s="199" t="s">
        <v>10266</v>
      </c>
      <c r="AS514" s="199" t="s">
        <v>10266</v>
      </c>
      <c r="AT514" s="199" t="s">
        <v>10266</v>
      </c>
      <c r="AU514" s="199" t="s">
        <v>10266</v>
      </c>
      <c r="AV514" s="199" t="s">
        <v>10266</v>
      </c>
      <c r="AW514" s="199" t="s">
        <v>10246</v>
      </c>
      <c r="AX514" s="199" t="s">
        <v>10246</v>
      </c>
      <c r="AY514" s="199" t="s">
        <v>10266</v>
      </c>
      <c r="AZ514" s="199" t="s">
        <v>10266</v>
      </c>
      <c r="BA514" s="202" t="s">
        <v>12302</v>
      </c>
      <c r="BB514" s="199" t="s">
        <v>10266</v>
      </c>
      <c r="BC514" s="199" t="s">
        <v>10266</v>
      </c>
      <c r="BD514" s="199" t="s">
        <v>10246</v>
      </c>
      <c r="BE514" s="199" t="s">
        <v>10246</v>
      </c>
      <c r="BF514" s="199" t="s">
        <v>10266</v>
      </c>
      <c r="BG514" s="199" t="s">
        <v>10266</v>
      </c>
      <c r="BH514" s="199" t="s">
        <v>10266</v>
      </c>
      <c r="BI514" s="199" t="s">
        <v>10266</v>
      </c>
      <c r="BJ514" s="199" t="s">
        <v>11011</v>
      </c>
      <c r="BK514" s="199"/>
    </row>
    <row r="515" s="192" customFormat="1" customHeight="1" spans="1:63">
      <c r="A515" s="199" t="s">
        <v>7690</v>
      </c>
      <c r="B515" s="199" t="s">
        <v>7658</v>
      </c>
      <c r="C515" s="199" t="s">
        <v>7691</v>
      </c>
      <c r="D515" s="199">
        <v>18</v>
      </c>
      <c r="E515" s="199">
        <v>9</v>
      </c>
      <c r="F515" s="199" t="s">
        <v>12303</v>
      </c>
      <c r="G515" s="199">
        <v>14</v>
      </c>
      <c r="H515" s="199" t="s">
        <v>12304</v>
      </c>
      <c r="I515" s="199">
        <v>0</v>
      </c>
      <c r="J515" s="199" t="s">
        <v>10243</v>
      </c>
      <c r="K515" s="199">
        <v>0</v>
      </c>
      <c r="L515" s="199">
        <v>0</v>
      </c>
      <c r="M515" s="199" t="s">
        <v>10243</v>
      </c>
      <c r="N515" s="199">
        <v>0</v>
      </c>
      <c r="O515" s="199">
        <v>1</v>
      </c>
      <c r="P515" s="199">
        <v>4</v>
      </c>
      <c r="Q515" s="199"/>
      <c r="R515" s="199"/>
      <c r="S515" s="199"/>
      <c r="T515" s="199"/>
      <c r="U515" s="199"/>
      <c r="V515" s="199"/>
      <c r="W515" s="199"/>
      <c r="X515" s="199"/>
      <c r="Y515" s="199"/>
      <c r="Z515" s="199"/>
      <c r="AA515" s="199"/>
      <c r="AB515" s="199"/>
      <c r="AC515" s="199"/>
      <c r="AD515" s="199" t="s">
        <v>10243</v>
      </c>
      <c r="AE515" s="199" t="s">
        <v>10243</v>
      </c>
      <c r="AF515" s="199" t="s">
        <v>10243</v>
      </c>
      <c r="AG515" s="203" t="s">
        <v>12305</v>
      </c>
      <c r="AH515" s="199" t="s">
        <v>10266</v>
      </c>
      <c r="AI515" s="199" t="s">
        <v>10246</v>
      </c>
      <c r="AJ515" s="199" t="s">
        <v>10246</v>
      </c>
      <c r="AK515" s="199" t="s">
        <v>10266</v>
      </c>
      <c r="AL515" s="203" t="s">
        <v>12306</v>
      </c>
      <c r="AM515" s="203" t="s">
        <v>12307</v>
      </c>
      <c r="AN515" s="203" t="s">
        <v>11111</v>
      </c>
      <c r="AO515" s="199" t="s">
        <v>10266</v>
      </c>
      <c r="AP515" s="199" t="s">
        <v>10246</v>
      </c>
      <c r="AQ515" s="199" t="s">
        <v>10246</v>
      </c>
      <c r="AR515" s="199" t="s">
        <v>10266</v>
      </c>
      <c r="AS515" s="203" t="s">
        <v>12102</v>
      </c>
      <c r="AT515" s="203" t="s">
        <v>12308</v>
      </c>
      <c r="AU515" s="203" t="s">
        <v>12309</v>
      </c>
      <c r="AV515" s="203" t="s">
        <v>12310</v>
      </c>
      <c r="AW515" s="199" t="s">
        <v>10246</v>
      </c>
      <c r="AX515" s="199" t="s">
        <v>10246</v>
      </c>
      <c r="AY515" s="203" t="s">
        <v>11157</v>
      </c>
      <c r="AZ515" s="203" t="s">
        <v>10325</v>
      </c>
      <c r="BA515" s="203" t="s">
        <v>10339</v>
      </c>
      <c r="BB515" s="203" t="s">
        <v>11252</v>
      </c>
      <c r="BC515" s="203" t="s">
        <v>10345</v>
      </c>
      <c r="BD515" s="199" t="s">
        <v>10246</v>
      </c>
      <c r="BE515" s="199" t="s">
        <v>10246</v>
      </c>
      <c r="BF515" s="204" t="s">
        <v>12311</v>
      </c>
      <c r="BG515" s="205" t="s">
        <v>33</v>
      </c>
      <c r="BH515" s="205" t="s">
        <v>33</v>
      </c>
      <c r="BI515" s="205" t="s">
        <v>33</v>
      </c>
      <c r="BJ515" s="205" t="s">
        <v>33</v>
      </c>
      <c r="BK515" s="199" t="s">
        <v>10246</v>
      </c>
    </row>
    <row r="516" s="192" customFormat="1" customHeight="1" spans="1:63">
      <c r="A516" s="199" t="s">
        <v>7683</v>
      </c>
      <c r="B516" s="199" t="s">
        <v>7658</v>
      </c>
      <c r="C516" s="199" t="s">
        <v>378</v>
      </c>
      <c r="D516" s="199">
        <v>22</v>
      </c>
      <c r="E516" s="199">
        <v>9</v>
      </c>
      <c r="F516" s="199" t="s">
        <v>12312</v>
      </c>
      <c r="G516" s="199">
        <v>0</v>
      </c>
      <c r="H516" s="199" t="s">
        <v>10243</v>
      </c>
      <c r="I516" s="199">
        <v>0</v>
      </c>
      <c r="J516" s="199" t="s">
        <v>10243</v>
      </c>
      <c r="K516" s="199">
        <v>0</v>
      </c>
      <c r="L516" s="199">
        <v>0</v>
      </c>
      <c r="M516" s="199" t="s">
        <v>10243</v>
      </c>
      <c r="N516" s="199">
        <v>0</v>
      </c>
      <c r="O516" s="199">
        <v>0</v>
      </c>
      <c r="P516" s="199">
        <v>0</v>
      </c>
      <c r="Q516" s="199"/>
      <c r="R516" s="199"/>
      <c r="S516" s="199"/>
      <c r="T516" s="199"/>
      <c r="U516" s="199"/>
      <c r="V516" s="199"/>
      <c r="W516" s="199"/>
      <c r="X516" s="199"/>
      <c r="Y516" s="199"/>
      <c r="Z516" s="199"/>
      <c r="AA516" s="199"/>
      <c r="AB516" s="199">
        <v>32</v>
      </c>
      <c r="AC516" s="199"/>
      <c r="AD516" s="199" t="s">
        <v>10243</v>
      </c>
      <c r="AE516" s="199" t="s">
        <v>11694</v>
      </c>
      <c r="AF516" s="199" t="s">
        <v>10243</v>
      </c>
      <c r="AG516" s="199" t="s">
        <v>10266</v>
      </c>
      <c r="AH516" s="199" t="s">
        <v>10266</v>
      </c>
      <c r="AI516" s="202" t="s">
        <v>11715</v>
      </c>
      <c r="AJ516" s="202" t="s">
        <v>12313</v>
      </c>
      <c r="AK516" s="199" t="s">
        <v>10266</v>
      </c>
      <c r="AL516" s="199" t="s">
        <v>10266</v>
      </c>
      <c r="AM516" s="199" t="s">
        <v>10266</v>
      </c>
      <c r="AN516" s="199" t="s">
        <v>10266</v>
      </c>
      <c r="AO516" s="199" t="s">
        <v>10266</v>
      </c>
      <c r="AP516" s="199" t="s">
        <v>10246</v>
      </c>
      <c r="AQ516" s="199" t="s">
        <v>10246</v>
      </c>
      <c r="AR516" s="199" t="s">
        <v>10266</v>
      </c>
      <c r="AS516" s="199" t="s">
        <v>10266</v>
      </c>
      <c r="AT516" s="199" t="s">
        <v>10266</v>
      </c>
      <c r="AU516" s="199" t="s">
        <v>10266</v>
      </c>
      <c r="AV516" s="199" t="s">
        <v>10266</v>
      </c>
      <c r="AW516" s="199" t="s">
        <v>10246</v>
      </c>
      <c r="AX516" s="199" t="s">
        <v>10246</v>
      </c>
      <c r="AY516" s="199" t="s">
        <v>10266</v>
      </c>
      <c r="AZ516" s="199" t="s">
        <v>10266</v>
      </c>
      <c r="BA516" s="199" t="s">
        <v>10266</v>
      </c>
      <c r="BB516" s="199" t="s">
        <v>10266</v>
      </c>
      <c r="BC516" s="199" t="s">
        <v>10266</v>
      </c>
      <c r="BD516" s="202" t="s">
        <v>11718</v>
      </c>
      <c r="BE516" s="202" t="s">
        <v>11724</v>
      </c>
      <c r="BF516" s="199" t="s">
        <v>10266</v>
      </c>
      <c r="BG516" s="199" t="s">
        <v>10266</v>
      </c>
      <c r="BH516" s="199" t="s">
        <v>10266</v>
      </c>
      <c r="BI516" s="199" t="s">
        <v>10266</v>
      </c>
      <c r="BJ516" s="199" t="s">
        <v>10266</v>
      </c>
      <c r="BK516" s="199" t="s">
        <v>10246</v>
      </c>
    </row>
    <row r="517" s="192" customFormat="1" customHeight="1" spans="1:63">
      <c r="A517" s="199" t="s">
        <v>7671</v>
      </c>
      <c r="B517" s="199" t="s">
        <v>7658</v>
      </c>
      <c r="C517" s="199" t="s">
        <v>378</v>
      </c>
      <c r="D517" s="199">
        <v>22</v>
      </c>
      <c r="E517" s="199">
        <v>9</v>
      </c>
      <c r="F517" s="199" t="s">
        <v>12314</v>
      </c>
      <c r="G517" s="199">
        <v>0</v>
      </c>
      <c r="H517" s="199" t="s">
        <v>10243</v>
      </c>
      <c r="I517" s="199">
        <v>0</v>
      </c>
      <c r="J517" s="199" t="s">
        <v>10243</v>
      </c>
      <c r="K517" s="199">
        <v>0</v>
      </c>
      <c r="L517" s="199">
        <v>0</v>
      </c>
      <c r="M517" s="199" t="s">
        <v>10243</v>
      </c>
      <c r="N517" s="199">
        <v>0</v>
      </c>
      <c r="O517" s="199">
        <v>0</v>
      </c>
      <c r="P517" s="199">
        <v>0</v>
      </c>
      <c r="Q517" s="199"/>
      <c r="R517" s="199"/>
      <c r="S517" s="199"/>
      <c r="T517" s="199"/>
      <c r="U517" s="199"/>
      <c r="V517" s="199"/>
      <c r="W517" s="199"/>
      <c r="X517" s="199"/>
      <c r="Y517" s="199"/>
      <c r="Z517" s="199"/>
      <c r="AA517" s="199"/>
      <c r="AB517" s="199"/>
      <c r="AC517" s="199"/>
      <c r="AD517" s="199" t="s">
        <v>10243</v>
      </c>
      <c r="AE517" s="199" t="s">
        <v>10243</v>
      </c>
      <c r="AF517" s="199" t="s">
        <v>10243</v>
      </c>
      <c r="AG517" s="199" t="s">
        <v>10266</v>
      </c>
      <c r="AH517" s="199" t="s">
        <v>10266</v>
      </c>
      <c r="AI517" s="199" t="s">
        <v>10246</v>
      </c>
      <c r="AJ517" s="199" t="s">
        <v>10246</v>
      </c>
      <c r="AK517" s="199" t="s">
        <v>10266</v>
      </c>
      <c r="AL517" s="199" t="s">
        <v>10266</v>
      </c>
      <c r="AM517" s="199" t="s">
        <v>10266</v>
      </c>
      <c r="AN517" s="199" t="s">
        <v>10266</v>
      </c>
      <c r="AO517" s="199" t="s">
        <v>10266</v>
      </c>
      <c r="AP517" s="199" t="s">
        <v>10246</v>
      </c>
      <c r="AQ517" s="199" t="s">
        <v>10246</v>
      </c>
      <c r="AR517" s="199" t="s">
        <v>10266</v>
      </c>
      <c r="AS517" s="199" t="s">
        <v>10266</v>
      </c>
      <c r="AT517" s="199" t="s">
        <v>10266</v>
      </c>
      <c r="AU517" s="199" t="s">
        <v>10266</v>
      </c>
      <c r="AV517" s="199" t="s">
        <v>10266</v>
      </c>
      <c r="AW517" s="199" t="s">
        <v>10246</v>
      </c>
      <c r="AX517" s="199" t="s">
        <v>10246</v>
      </c>
      <c r="AY517" s="199" t="s">
        <v>10266</v>
      </c>
      <c r="AZ517" s="199" t="s">
        <v>10266</v>
      </c>
      <c r="BA517" s="199" t="s">
        <v>10266</v>
      </c>
      <c r="BB517" s="199" t="s">
        <v>10266</v>
      </c>
      <c r="BC517" s="199" t="s">
        <v>10266</v>
      </c>
      <c r="BD517" s="199" t="s">
        <v>10246</v>
      </c>
      <c r="BE517" s="199" t="s">
        <v>10246</v>
      </c>
      <c r="BF517" s="199" t="s">
        <v>10266</v>
      </c>
      <c r="BG517" s="199" t="s">
        <v>10266</v>
      </c>
      <c r="BH517" s="199" t="s">
        <v>10266</v>
      </c>
      <c r="BI517" s="199" t="s">
        <v>10266</v>
      </c>
      <c r="BJ517" s="199" t="s">
        <v>10266</v>
      </c>
      <c r="BK517" s="199" t="s">
        <v>10246</v>
      </c>
    </row>
    <row r="518" s="192" customFormat="1" customHeight="1" spans="1:63">
      <c r="A518" s="199" t="s">
        <v>7657</v>
      </c>
      <c r="B518" s="199" t="s">
        <v>7658</v>
      </c>
      <c r="C518" s="199" t="s">
        <v>5349</v>
      </c>
      <c r="D518" s="199">
        <v>20</v>
      </c>
      <c r="E518" s="199">
        <v>9</v>
      </c>
      <c r="F518" s="199" t="s">
        <v>12315</v>
      </c>
      <c r="G518" s="199">
        <v>18</v>
      </c>
      <c r="H518" s="199" t="s">
        <v>12316</v>
      </c>
      <c r="I518" s="199">
        <v>0</v>
      </c>
      <c r="J518" s="199" t="s">
        <v>10243</v>
      </c>
      <c r="K518" s="199">
        <v>0</v>
      </c>
      <c r="L518" s="199">
        <v>0</v>
      </c>
      <c r="M518" s="199" t="s">
        <v>10243</v>
      </c>
      <c r="N518" s="199">
        <v>0</v>
      </c>
      <c r="O518" s="199">
        <v>0</v>
      </c>
      <c r="P518" s="199">
        <v>0</v>
      </c>
      <c r="Q518" s="199"/>
      <c r="R518" s="199"/>
      <c r="S518" s="199">
        <v>15.2</v>
      </c>
      <c r="T518" s="199"/>
      <c r="U518" s="199"/>
      <c r="V518" s="199"/>
      <c r="W518" s="199"/>
      <c r="X518" s="199">
        <v>8</v>
      </c>
      <c r="Y518" s="199"/>
      <c r="Z518" s="199">
        <v>11</v>
      </c>
      <c r="AA518" s="199"/>
      <c r="AB518" s="199"/>
      <c r="AC518" s="199"/>
      <c r="AD518" s="199" t="s">
        <v>10243</v>
      </c>
      <c r="AE518" s="199" t="s">
        <v>10243</v>
      </c>
      <c r="AF518" s="199" t="s">
        <v>10243</v>
      </c>
      <c r="AG518" s="202" t="s">
        <v>12317</v>
      </c>
      <c r="AH518" s="203" t="s">
        <v>10326</v>
      </c>
      <c r="AI518" s="199" t="s">
        <v>10246</v>
      </c>
      <c r="AJ518" s="199" t="s">
        <v>10246</v>
      </c>
      <c r="AK518" s="203" t="s">
        <v>10374</v>
      </c>
      <c r="AL518" s="199" t="s">
        <v>10266</v>
      </c>
      <c r="AM518" s="203" t="s">
        <v>10374</v>
      </c>
      <c r="AN518" s="203" t="s">
        <v>10325</v>
      </c>
      <c r="AO518" s="202" t="s">
        <v>12318</v>
      </c>
      <c r="AP518" s="199" t="s">
        <v>10246</v>
      </c>
      <c r="AQ518" s="199" t="s">
        <v>10246</v>
      </c>
      <c r="AR518" s="203" t="s">
        <v>11338</v>
      </c>
      <c r="AS518" s="203" t="s">
        <v>11056</v>
      </c>
      <c r="AT518" s="203" t="s">
        <v>10402</v>
      </c>
      <c r="AU518" s="203" t="s">
        <v>11338</v>
      </c>
      <c r="AV518" s="203" t="s">
        <v>10402</v>
      </c>
      <c r="AW518" s="199" t="s">
        <v>10246</v>
      </c>
      <c r="AX518" s="199" t="s">
        <v>10246</v>
      </c>
      <c r="AY518" s="203" t="s">
        <v>11042</v>
      </c>
      <c r="AZ518" s="203" t="s">
        <v>11042</v>
      </c>
      <c r="BA518" s="203" t="s">
        <v>10812</v>
      </c>
      <c r="BB518" s="203" t="s">
        <v>10282</v>
      </c>
      <c r="BC518" s="203" t="s">
        <v>10812</v>
      </c>
      <c r="BD518" s="199" t="s">
        <v>10246</v>
      </c>
      <c r="BE518" s="199" t="s">
        <v>10246</v>
      </c>
      <c r="BF518" s="203" t="s">
        <v>11338</v>
      </c>
      <c r="BG518" s="203" t="s">
        <v>10326</v>
      </c>
      <c r="BH518" s="203" t="s">
        <v>10325</v>
      </c>
      <c r="BI518" s="203" t="s">
        <v>10253</v>
      </c>
      <c r="BJ518" s="202" t="s">
        <v>12319</v>
      </c>
      <c r="BK518" s="199" t="s">
        <v>10246</v>
      </c>
    </row>
    <row r="519" s="192" customFormat="1" customHeight="1" spans="1:63">
      <c r="A519" s="199" t="s">
        <v>7708</v>
      </c>
      <c r="B519" s="199" t="s">
        <v>7709</v>
      </c>
      <c r="C519" s="199" t="s">
        <v>7710</v>
      </c>
      <c r="D519" s="199">
        <v>22</v>
      </c>
      <c r="E519" s="199">
        <v>9</v>
      </c>
      <c r="F519" s="199" t="s">
        <v>12320</v>
      </c>
      <c r="G519" s="199">
        <v>20</v>
      </c>
      <c r="H519" s="199" t="s">
        <v>10749</v>
      </c>
      <c r="I519" s="199">
        <v>0</v>
      </c>
      <c r="J519" s="199" t="s">
        <v>10243</v>
      </c>
      <c r="K519" s="199">
        <v>0</v>
      </c>
      <c r="L519" s="199">
        <v>1</v>
      </c>
      <c r="M519" s="199" t="s">
        <v>12321</v>
      </c>
      <c r="N519" s="199">
        <v>1</v>
      </c>
      <c r="O519" s="199">
        <v>2</v>
      </c>
      <c r="P519" s="199">
        <v>1</v>
      </c>
      <c r="Q519" s="199"/>
      <c r="R519" s="199"/>
      <c r="S519" s="199">
        <v>0</v>
      </c>
      <c r="T519" s="199"/>
      <c r="U519" s="199"/>
      <c r="V519" s="199"/>
      <c r="W519" s="199"/>
      <c r="X519" s="199"/>
      <c r="Y519" s="199"/>
      <c r="Z519" s="199"/>
      <c r="AA519" s="199"/>
      <c r="AB519" s="199">
        <v>9</v>
      </c>
      <c r="AC519" s="199"/>
      <c r="AD519" s="199" t="s">
        <v>10243</v>
      </c>
      <c r="AE519" s="199" t="s">
        <v>10971</v>
      </c>
      <c r="AF519" s="199" t="s">
        <v>10243</v>
      </c>
      <c r="AG519" s="203" t="s">
        <v>11645</v>
      </c>
      <c r="AH519" s="203" t="s">
        <v>11632</v>
      </c>
      <c r="AI519" s="199" t="s">
        <v>10246</v>
      </c>
      <c r="AJ519" s="199" t="s">
        <v>10246</v>
      </c>
      <c r="AK519" s="203" t="s">
        <v>10261</v>
      </c>
      <c r="AL519" s="203" t="s">
        <v>11095</v>
      </c>
      <c r="AM519" s="203" t="s">
        <v>10260</v>
      </c>
      <c r="AN519" s="203" t="s">
        <v>10261</v>
      </c>
      <c r="AO519" s="203" t="s">
        <v>11133</v>
      </c>
      <c r="AP519" s="199" t="s">
        <v>10246</v>
      </c>
      <c r="AQ519" s="199" t="s">
        <v>10246</v>
      </c>
      <c r="AR519" s="203" t="s">
        <v>10263</v>
      </c>
      <c r="AS519" s="203" t="s">
        <v>11244</v>
      </c>
      <c r="AT519" s="203" t="s">
        <v>11074</v>
      </c>
      <c r="AU519" s="202" t="s">
        <v>12322</v>
      </c>
      <c r="AV519" s="203" t="s">
        <v>10811</v>
      </c>
      <c r="AW519" s="199" t="s">
        <v>10246</v>
      </c>
      <c r="AX519" s="199" t="s">
        <v>10246</v>
      </c>
      <c r="AY519" s="203" t="s">
        <v>12088</v>
      </c>
      <c r="AZ519" s="203" t="s">
        <v>11244</v>
      </c>
      <c r="BA519" s="203" t="s">
        <v>10811</v>
      </c>
      <c r="BB519" s="203" t="s">
        <v>10282</v>
      </c>
      <c r="BC519" s="202" t="s">
        <v>12323</v>
      </c>
      <c r="BD519" s="199" t="s">
        <v>10246</v>
      </c>
      <c r="BE519" s="202" t="s">
        <v>12324</v>
      </c>
      <c r="BF519" s="202" t="s">
        <v>12325</v>
      </c>
      <c r="BG519" s="203" t="s">
        <v>10260</v>
      </c>
      <c r="BH519" s="203" t="s">
        <v>10252</v>
      </c>
      <c r="BI519" s="203" t="s">
        <v>12326</v>
      </c>
      <c r="BJ519" s="205" t="s">
        <v>33</v>
      </c>
      <c r="BK519" s="199" t="s">
        <v>10246</v>
      </c>
    </row>
    <row r="520" s="192" customFormat="1" customHeight="1" spans="1:63">
      <c r="A520" s="199" t="s">
        <v>7727</v>
      </c>
      <c r="B520" s="199" t="s">
        <v>7728</v>
      </c>
      <c r="C520" s="199" t="s">
        <v>115</v>
      </c>
      <c r="D520" s="199">
        <v>23</v>
      </c>
      <c r="E520" s="199">
        <v>9</v>
      </c>
      <c r="F520" s="199" t="s">
        <v>12327</v>
      </c>
      <c r="G520" s="199">
        <v>0</v>
      </c>
      <c r="H520" s="199" t="s">
        <v>10243</v>
      </c>
      <c r="I520" s="199">
        <v>0</v>
      </c>
      <c r="J520" s="199" t="s">
        <v>10243</v>
      </c>
      <c r="K520" s="199">
        <v>0</v>
      </c>
      <c r="L520" s="199">
        <v>0</v>
      </c>
      <c r="M520" s="199" t="s">
        <v>10243</v>
      </c>
      <c r="N520" s="199">
        <v>0</v>
      </c>
      <c r="O520" s="199">
        <v>0</v>
      </c>
      <c r="P520" s="199">
        <v>0</v>
      </c>
      <c r="Q520" s="199"/>
      <c r="R520" s="199"/>
      <c r="S520" s="199"/>
      <c r="T520" s="199"/>
      <c r="U520" s="199"/>
      <c r="V520" s="199"/>
      <c r="W520" s="199"/>
      <c r="X520" s="199"/>
      <c r="Y520" s="199"/>
      <c r="Z520" s="199"/>
      <c r="AA520" s="199"/>
      <c r="AB520" s="199">
        <v>6.5</v>
      </c>
      <c r="AC520" s="199"/>
      <c r="AD520" s="199" t="s">
        <v>10243</v>
      </c>
      <c r="AE520" s="199" t="s">
        <v>11379</v>
      </c>
      <c r="AF520" s="199" t="s">
        <v>10243</v>
      </c>
      <c r="AG520" s="199" t="s">
        <v>10266</v>
      </c>
      <c r="AH520" s="199" t="s">
        <v>10266</v>
      </c>
      <c r="AI520" s="199" t="s">
        <v>10246</v>
      </c>
      <c r="AJ520" s="199" t="s">
        <v>10246</v>
      </c>
      <c r="AK520" s="199" t="s">
        <v>10266</v>
      </c>
      <c r="AL520" s="199" t="s">
        <v>10266</v>
      </c>
      <c r="AM520" s="199" t="s">
        <v>10266</v>
      </c>
      <c r="AN520" s="199" t="s">
        <v>10266</v>
      </c>
      <c r="AO520" s="199" t="s">
        <v>10266</v>
      </c>
      <c r="AP520" s="199" t="s">
        <v>10246</v>
      </c>
      <c r="AQ520" s="199" t="s">
        <v>10246</v>
      </c>
      <c r="AR520" s="199" t="s">
        <v>10266</v>
      </c>
      <c r="AS520" s="199" t="s">
        <v>10266</v>
      </c>
      <c r="AT520" s="199" t="s">
        <v>10266</v>
      </c>
      <c r="AU520" s="199" t="s">
        <v>10266</v>
      </c>
      <c r="AV520" s="199" t="s">
        <v>10266</v>
      </c>
      <c r="AW520" s="199" t="s">
        <v>10246</v>
      </c>
      <c r="AX520" s="199" t="s">
        <v>10246</v>
      </c>
      <c r="AY520" s="199" t="s">
        <v>10266</v>
      </c>
      <c r="AZ520" s="199" t="s">
        <v>10266</v>
      </c>
      <c r="BA520" s="199" t="s">
        <v>10266</v>
      </c>
      <c r="BB520" s="199" t="s">
        <v>10266</v>
      </c>
      <c r="BC520" s="199" t="s">
        <v>10266</v>
      </c>
      <c r="BD520" s="199" t="s">
        <v>10246</v>
      </c>
      <c r="BE520" s="202" t="s">
        <v>12328</v>
      </c>
      <c r="BF520" s="199" t="s">
        <v>10266</v>
      </c>
      <c r="BG520" s="199" t="s">
        <v>10266</v>
      </c>
      <c r="BH520" s="199" t="s">
        <v>10266</v>
      </c>
      <c r="BI520" s="199" t="s">
        <v>10266</v>
      </c>
      <c r="BJ520" s="199" t="s">
        <v>10266</v>
      </c>
      <c r="BK520" s="199" t="s">
        <v>10246</v>
      </c>
    </row>
    <row r="521" s="192" customFormat="1" customHeight="1" spans="1:63">
      <c r="A521" s="199" t="s">
        <v>7850</v>
      </c>
      <c r="B521" s="199" t="s">
        <v>7743</v>
      </c>
      <c r="C521" s="199" t="s">
        <v>294</v>
      </c>
      <c r="D521" s="199">
        <v>23</v>
      </c>
      <c r="E521" s="199">
        <v>9</v>
      </c>
      <c r="F521" s="199" t="s">
        <v>12329</v>
      </c>
      <c r="G521" s="199">
        <v>0</v>
      </c>
      <c r="H521" s="199" t="s">
        <v>10243</v>
      </c>
      <c r="I521" s="199">
        <v>0</v>
      </c>
      <c r="J521" s="199" t="s">
        <v>10243</v>
      </c>
      <c r="K521" s="199">
        <v>0</v>
      </c>
      <c r="L521" s="199">
        <v>0</v>
      </c>
      <c r="M521" s="199" t="s">
        <v>10243</v>
      </c>
      <c r="N521" s="199">
        <v>2</v>
      </c>
      <c r="O521" s="199">
        <v>0</v>
      </c>
      <c r="P521" s="199">
        <v>0</v>
      </c>
      <c r="Q521" s="199"/>
      <c r="R521" s="199"/>
      <c r="S521" s="199">
        <v>19.5</v>
      </c>
      <c r="T521" s="199"/>
      <c r="U521" s="199"/>
      <c r="V521" s="199"/>
      <c r="W521" s="199"/>
      <c r="X521" s="199"/>
      <c r="Y521" s="199"/>
      <c r="Z521" s="199"/>
      <c r="AA521" s="199"/>
      <c r="AB521" s="199">
        <v>8</v>
      </c>
      <c r="AC521" s="199"/>
      <c r="AD521" s="199" t="s">
        <v>10243</v>
      </c>
      <c r="AE521" s="199" t="s">
        <v>10990</v>
      </c>
      <c r="AF521" s="199" t="s">
        <v>10243</v>
      </c>
      <c r="AG521" s="199" t="s">
        <v>10266</v>
      </c>
      <c r="AH521" s="199" t="s">
        <v>10266</v>
      </c>
      <c r="AI521" s="199" t="s">
        <v>10246</v>
      </c>
      <c r="AJ521" s="199" t="s">
        <v>10246</v>
      </c>
      <c r="AK521" s="199" t="s">
        <v>10266</v>
      </c>
      <c r="AL521" s="199" t="s">
        <v>10266</v>
      </c>
      <c r="AM521" s="199" t="s">
        <v>10266</v>
      </c>
      <c r="AN521" s="199" t="s">
        <v>10266</v>
      </c>
      <c r="AO521" s="202" t="s">
        <v>12330</v>
      </c>
      <c r="AP521" s="199" t="s">
        <v>10246</v>
      </c>
      <c r="AQ521" s="199" t="s">
        <v>10246</v>
      </c>
      <c r="AR521" s="199" t="s">
        <v>10266</v>
      </c>
      <c r="AS521" s="199" t="s">
        <v>10266</v>
      </c>
      <c r="AT521" s="199" t="s">
        <v>10266</v>
      </c>
      <c r="AU521" s="199" t="s">
        <v>10266</v>
      </c>
      <c r="AV521" s="202" t="s">
        <v>12331</v>
      </c>
      <c r="AW521" s="199" t="s">
        <v>10246</v>
      </c>
      <c r="AX521" s="199" t="s">
        <v>10246</v>
      </c>
      <c r="AY521" s="199" t="s">
        <v>10266</v>
      </c>
      <c r="AZ521" s="199" t="s">
        <v>10266</v>
      </c>
      <c r="BA521" s="199" t="s">
        <v>10266</v>
      </c>
      <c r="BB521" s="199" t="s">
        <v>10266</v>
      </c>
      <c r="BC521" s="199" t="s">
        <v>10266</v>
      </c>
      <c r="BD521" s="199" t="s">
        <v>10246</v>
      </c>
      <c r="BE521" s="202" t="s">
        <v>12332</v>
      </c>
      <c r="BF521" s="199" t="s">
        <v>10266</v>
      </c>
      <c r="BG521" s="199" t="s">
        <v>10266</v>
      </c>
      <c r="BH521" s="199" t="s">
        <v>10266</v>
      </c>
      <c r="BI521" s="199" t="s">
        <v>10266</v>
      </c>
      <c r="BJ521" s="204" t="s">
        <v>10255</v>
      </c>
      <c r="BK521" s="199" t="s">
        <v>10246</v>
      </c>
    </row>
    <row r="522" s="192" customFormat="1" customHeight="1" spans="1:63">
      <c r="A522" s="199" t="s">
        <v>7844</v>
      </c>
      <c r="B522" s="199" t="s">
        <v>7743</v>
      </c>
      <c r="C522" s="199" t="s">
        <v>162</v>
      </c>
      <c r="D522" s="199">
        <v>20</v>
      </c>
      <c r="E522" s="199">
        <v>9</v>
      </c>
      <c r="F522" s="199" t="s">
        <v>11201</v>
      </c>
      <c r="G522" s="199">
        <v>1</v>
      </c>
      <c r="H522" s="199" t="s">
        <v>10280</v>
      </c>
      <c r="I522" s="199">
        <v>0</v>
      </c>
      <c r="J522" s="199" t="s">
        <v>10243</v>
      </c>
      <c r="K522" s="199">
        <v>0</v>
      </c>
      <c r="L522" s="199">
        <v>0</v>
      </c>
      <c r="M522" s="199" t="s">
        <v>10243</v>
      </c>
      <c r="N522" s="199">
        <v>0</v>
      </c>
      <c r="O522" s="199">
        <v>0</v>
      </c>
      <c r="P522" s="199">
        <v>0</v>
      </c>
      <c r="Q522" s="199"/>
      <c r="R522" s="199"/>
      <c r="S522" s="199"/>
      <c r="T522" s="199"/>
      <c r="U522" s="199"/>
      <c r="V522" s="199"/>
      <c r="W522" s="199"/>
      <c r="X522" s="199">
        <v>16</v>
      </c>
      <c r="Y522" s="199"/>
      <c r="Z522" s="199">
        <v>3</v>
      </c>
      <c r="AA522" s="199"/>
      <c r="AB522" s="199"/>
      <c r="AC522" s="199"/>
      <c r="AD522" s="199" t="s">
        <v>10243</v>
      </c>
      <c r="AE522" s="199" t="s">
        <v>10243</v>
      </c>
      <c r="AF522" s="199" t="s">
        <v>10243</v>
      </c>
      <c r="AG522" s="199" t="s">
        <v>10266</v>
      </c>
      <c r="AH522" s="199" t="s">
        <v>10266</v>
      </c>
      <c r="AI522" s="199" t="s">
        <v>10246</v>
      </c>
      <c r="AJ522" s="199" t="s">
        <v>10246</v>
      </c>
      <c r="AK522" s="199" t="s">
        <v>10266</v>
      </c>
      <c r="AL522" s="199" t="s">
        <v>10266</v>
      </c>
      <c r="AM522" s="199" t="s">
        <v>10266</v>
      </c>
      <c r="AN522" s="199" t="s">
        <v>10266</v>
      </c>
      <c r="AO522" s="199" t="s">
        <v>10266</v>
      </c>
      <c r="AP522" s="199" t="s">
        <v>10246</v>
      </c>
      <c r="AQ522" s="199" t="s">
        <v>10246</v>
      </c>
      <c r="AR522" s="203" t="s">
        <v>10282</v>
      </c>
      <c r="AS522" s="199" t="s">
        <v>10266</v>
      </c>
      <c r="AT522" s="199" t="s">
        <v>10266</v>
      </c>
      <c r="AU522" s="199" t="s">
        <v>10266</v>
      </c>
      <c r="AV522" s="199" t="s">
        <v>10266</v>
      </c>
      <c r="AW522" s="199" t="s">
        <v>10246</v>
      </c>
      <c r="AX522" s="199" t="s">
        <v>10246</v>
      </c>
      <c r="AY522" s="199" t="s">
        <v>10266</v>
      </c>
      <c r="AZ522" s="199" t="s">
        <v>10266</v>
      </c>
      <c r="BA522" s="199" t="s">
        <v>10266</v>
      </c>
      <c r="BB522" s="199" t="s">
        <v>10266</v>
      </c>
      <c r="BC522" s="202" t="s">
        <v>12333</v>
      </c>
      <c r="BD522" s="199" t="s">
        <v>10246</v>
      </c>
      <c r="BE522" s="199" t="s">
        <v>10246</v>
      </c>
      <c r="BF522" s="202" t="s">
        <v>12334</v>
      </c>
      <c r="BG522" s="199" t="s">
        <v>10266</v>
      </c>
      <c r="BH522" s="199" t="s">
        <v>10266</v>
      </c>
      <c r="BI522" s="202" t="s">
        <v>12335</v>
      </c>
      <c r="BJ522" s="199" t="s">
        <v>10266</v>
      </c>
      <c r="BK522" s="199" t="s">
        <v>10246</v>
      </c>
    </row>
    <row r="523" s="192" customFormat="1" customHeight="1" spans="1:63">
      <c r="A523" s="199" t="s">
        <v>7832</v>
      </c>
      <c r="B523" s="199" t="s">
        <v>7743</v>
      </c>
      <c r="C523" s="199" t="s">
        <v>2735</v>
      </c>
      <c r="D523" s="199">
        <v>21</v>
      </c>
      <c r="E523" s="199">
        <v>9</v>
      </c>
      <c r="F523" s="199" t="s">
        <v>12336</v>
      </c>
      <c r="G523" s="199">
        <v>1</v>
      </c>
      <c r="H523" s="199" t="s">
        <v>11061</v>
      </c>
      <c r="I523" s="199">
        <v>0</v>
      </c>
      <c r="J523" s="199" t="s">
        <v>10243</v>
      </c>
      <c r="K523" s="199">
        <v>0</v>
      </c>
      <c r="L523" s="199">
        <v>0</v>
      </c>
      <c r="M523" s="199" t="s">
        <v>10243</v>
      </c>
      <c r="N523" s="199">
        <v>1</v>
      </c>
      <c r="O523" s="199">
        <v>0</v>
      </c>
      <c r="P523" s="199">
        <v>0</v>
      </c>
      <c r="Q523" s="199"/>
      <c r="R523" s="199"/>
      <c r="S523" s="199">
        <v>12</v>
      </c>
      <c r="T523" s="199"/>
      <c r="U523" s="199"/>
      <c r="V523" s="199"/>
      <c r="W523" s="199"/>
      <c r="X523" s="199"/>
      <c r="Y523" s="199"/>
      <c r="Z523" s="199">
        <v>8</v>
      </c>
      <c r="AA523" s="199"/>
      <c r="AB523" s="199"/>
      <c r="AC523" s="199"/>
      <c r="AD523" s="199" t="s">
        <v>10243</v>
      </c>
      <c r="AE523" s="199" t="s">
        <v>10243</v>
      </c>
      <c r="AF523" s="199" t="s">
        <v>10243</v>
      </c>
      <c r="AG523" s="199" t="s">
        <v>10266</v>
      </c>
      <c r="AH523" s="199" t="s">
        <v>10266</v>
      </c>
      <c r="AI523" s="199" t="s">
        <v>10246</v>
      </c>
      <c r="AJ523" s="199" t="s">
        <v>10246</v>
      </c>
      <c r="AK523" s="199" t="s">
        <v>10266</v>
      </c>
      <c r="AL523" s="199" t="s">
        <v>10266</v>
      </c>
      <c r="AM523" s="199" t="s">
        <v>10266</v>
      </c>
      <c r="AN523" s="199" t="s">
        <v>10266</v>
      </c>
      <c r="AO523" s="202" t="s">
        <v>12337</v>
      </c>
      <c r="AP523" s="199" t="s">
        <v>10246</v>
      </c>
      <c r="AQ523" s="199" t="s">
        <v>10246</v>
      </c>
      <c r="AR523" s="199" t="s">
        <v>10266</v>
      </c>
      <c r="AS523" s="199" t="s">
        <v>10266</v>
      </c>
      <c r="AT523" s="199" t="s">
        <v>10266</v>
      </c>
      <c r="AU523" s="199" t="s">
        <v>10266</v>
      </c>
      <c r="AV523" s="203" t="s">
        <v>10812</v>
      </c>
      <c r="AW523" s="199" t="s">
        <v>10246</v>
      </c>
      <c r="AX523" s="199" t="s">
        <v>10246</v>
      </c>
      <c r="AY523" s="199" t="s">
        <v>10266</v>
      </c>
      <c r="AZ523" s="199" t="s">
        <v>10266</v>
      </c>
      <c r="BA523" s="199" t="s">
        <v>10266</v>
      </c>
      <c r="BB523" s="199" t="s">
        <v>10266</v>
      </c>
      <c r="BC523" s="199" t="s">
        <v>10266</v>
      </c>
      <c r="BD523" s="199" t="s">
        <v>10246</v>
      </c>
      <c r="BE523" s="199" t="s">
        <v>10246</v>
      </c>
      <c r="BF523" s="202" t="s">
        <v>12338</v>
      </c>
      <c r="BG523" s="199" t="s">
        <v>10266</v>
      </c>
      <c r="BH523" s="199" t="s">
        <v>10266</v>
      </c>
      <c r="BI523" s="199" t="s">
        <v>10266</v>
      </c>
      <c r="BJ523" s="199" t="s">
        <v>10266</v>
      </c>
      <c r="BK523" s="199" t="s">
        <v>10246</v>
      </c>
    </row>
    <row r="524" s="192" customFormat="1" customHeight="1" spans="1:63">
      <c r="A524" s="199" t="s">
        <v>7818</v>
      </c>
      <c r="B524" s="199" t="s">
        <v>7743</v>
      </c>
      <c r="C524" s="199" t="s">
        <v>2345</v>
      </c>
      <c r="D524" s="199">
        <v>22</v>
      </c>
      <c r="E524" s="199">
        <v>9</v>
      </c>
      <c r="F524" s="199" t="s">
        <v>12339</v>
      </c>
      <c r="G524" s="199">
        <v>9</v>
      </c>
      <c r="H524" s="199" t="s">
        <v>12340</v>
      </c>
      <c r="I524" s="199">
        <v>0</v>
      </c>
      <c r="J524" s="199" t="s">
        <v>10243</v>
      </c>
      <c r="K524" s="199">
        <v>0</v>
      </c>
      <c r="L524" s="199">
        <v>0</v>
      </c>
      <c r="M524" s="199" t="s">
        <v>10243</v>
      </c>
      <c r="N524" s="199">
        <v>2</v>
      </c>
      <c r="O524" s="199">
        <v>0</v>
      </c>
      <c r="P524" s="199">
        <v>0</v>
      </c>
      <c r="Q524" s="199"/>
      <c r="R524" s="199"/>
      <c r="S524" s="199"/>
      <c r="T524" s="199"/>
      <c r="U524" s="199"/>
      <c r="V524" s="199"/>
      <c r="W524" s="199"/>
      <c r="X524" s="199"/>
      <c r="Y524" s="199"/>
      <c r="Z524" s="199"/>
      <c r="AA524" s="199"/>
      <c r="AB524" s="199"/>
      <c r="AC524" s="199"/>
      <c r="AD524" s="199" t="s">
        <v>10243</v>
      </c>
      <c r="AE524" s="199" t="s">
        <v>10243</v>
      </c>
      <c r="AF524" s="199" t="s">
        <v>10243</v>
      </c>
      <c r="AG524" s="199" t="s">
        <v>10266</v>
      </c>
      <c r="AH524" s="199" t="s">
        <v>10266</v>
      </c>
      <c r="AI524" s="199" t="s">
        <v>10246</v>
      </c>
      <c r="AJ524" s="199" t="s">
        <v>10246</v>
      </c>
      <c r="AK524" s="203" t="s">
        <v>12088</v>
      </c>
      <c r="AL524" s="199" t="s">
        <v>10266</v>
      </c>
      <c r="AM524" s="204" t="s">
        <v>10255</v>
      </c>
      <c r="AN524" s="199" t="s">
        <v>10266</v>
      </c>
      <c r="AO524" s="199" t="s">
        <v>10266</v>
      </c>
      <c r="AP524" s="199" t="s">
        <v>10246</v>
      </c>
      <c r="AQ524" s="199" t="s">
        <v>10246</v>
      </c>
      <c r="AR524" s="204" t="s">
        <v>10255</v>
      </c>
      <c r="AS524" s="203" t="s">
        <v>10351</v>
      </c>
      <c r="AT524" s="199" t="s">
        <v>10266</v>
      </c>
      <c r="AU524" s="203" t="s">
        <v>10343</v>
      </c>
      <c r="AV524" s="199" t="s">
        <v>10266</v>
      </c>
      <c r="AW524" s="199" t="s">
        <v>10246</v>
      </c>
      <c r="AX524" s="199" t="s">
        <v>10246</v>
      </c>
      <c r="AY524" s="203" t="s">
        <v>10339</v>
      </c>
      <c r="AZ524" s="199" t="s">
        <v>10266</v>
      </c>
      <c r="BA524" s="203" t="s">
        <v>10354</v>
      </c>
      <c r="BB524" s="203" t="s">
        <v>10339</v>
      </c>
      <c r="BC524" s="199" t="s">
        <v>10266</v>
      </c>
      <c r="BD524" s="199" t="s">
        <v>10246</v>
      </c>
      <c r="BE524" s="199" t="s">
        <v>10246</v>
      </c>
      <c r="BF524" s="203" t="s">
        <v>10282</v>
      </c>
      <c r="BG524" s="199" t="s">
        <v>10266</v>
      </c>
      <c r="BH524" s="203" t="s">
        <v>12341</v>
      </c>
      <c r="BI524" s="199" t="s">
        <v>10266</v>
      </c>
      <c r="BJ524" s="203" t="s">
        <v>12009</v>
      </c>
      <c r="BK524" s="199" t="s">
        <v>10246</v>
      </c>
    </row>
    <row r="525" s="192" customFormat="1" customHeight="1" spans="1:63">
      <c r="A525" s="199" t="s">
        <v>7808</v>
      </c>
      <c r="B525" s="199" t="s">
        <v>7743</v>
      </c>
      <c r="C525" s="199" t="s">
        <v>294</v>
      </c>
      <c r="D525" s="199">
        <v>21</v>
      </c>
      <c r="E525" s="199">
        <v>9</v>
      </c>
      <c r="F525" s="199" t="s">
        <v>12342</v>
      </c>
      <c r="G525" s="199">
        <v>0</v>
      </c>
      <c r="H525" s="199" t="s">
        <v>10243</v>
      </c>
      <c r="I525" s="199">
        <v>0</v>
      </c>
      <c r="J525" s="199" t="s">
        <v>10243</v>
      </c>
      <c r="K525" s="199">
        <v>0</v>
      </c>
      <c r="L525" s="199">
        <v>0</v>
      </c>
      <c r="M525" s="199" t="s">
        <v>10243</v>
      </c>
      <c r="N525" s="199">
        <v>0</v>
      </c>
      <c r="O525" s="199">
        <v>0</v>
      </c>
      <c r="P525" s="199">
        <v>0</v>
      </c>
      <c r="Q525" s="199"/>
      <c r="R525" s="199"/>
      <c r="S525" s="199"/>
      <c r="T525" s="199"/>
      <c r="U525" s="199"/>
      <c r="V525" s="199"/>
      <c r="W525" s="199"/>
      <c r="X525" s="199">
        <v>8</v>
      </c>
      <c r="Y525" s="199"/>
      <c r="Z525" s="199">
        <v>2</v>
      </c>
      <c r="AA525" s="199"/>
      <c r="AB525" s="199"/>
      <c r="AC525" s="199"/>
      <c r="AD525" s="199" t="s">
        <v>10243</v>
      </c>
      <c r="AE525" s="199" t="s">
        <v>10243</v>
      </c>
      <c r="AF525" s="199" t="s">
        <v>10243</v>
      </c>
      <c r="AG525" s="199" t="s">
        <v>10266</v>
      </c>
      <c r="AH525" s="199" t="s">
        <v>10266</v>
      </c>
      <c r="AI525" s="199" t="s">
        <v>10246</v>
      </c>
      <c r="AJ525" s="199" t="s">
        <v>10246</v>
      </c>
      <c r="AK525" s="199" t="s">
        <v>10266</v>
      </c>
      <c r="AL525" s="199" t="s">
        <v>10266</v>
      </c>
      <c r="AM525" s="199" t="s">
        <v>10266</v>
      </c>
      <c r="AN525" s="199" t="s">
        <v>10266</v>
      </c>
      <c r="AO525" s="199" t="s">
        <v>10266</v>
      </c>
      <c r="AP525" s="199" t="s">
        <v>10246</v>
      </c>
      <c r="AQ525" s="199" t="s">
        <v>10246</v>
      </c>
      <c r="AR525" s="199" t="s">
        <v>10266</v>
      </c>
      <c r="AS525" s="199" t="s">
        <v>10266</v>
      </c>
      <c r="AT525" s="199" t="s">
        <v>10266</v>
      </c>
      <c r="AU525" s="199" t="s">
        <v>10266</v>
      </c>
      <c r="AV525" s="199" t="s">
        <v>10266</v>
      </c>
      <c r="AW525" s="199" t="s">
        <v>10246</v>
      </c>
      <c r="AX525" s="199" t="s">
        <v>10246</v>
      </c>
      <c r="AY525" s="199" t="s">
        <v>10266</v>
      </c>
      <c r="AZ525" s="199" t="s">
        <v>10266</v>
      </c>
      <c r="BA525" s="202" t="s">
        <v>12343</v>
      </c>
      <c r="BB525" s="199" t="s">
        <v>10266</v>
      </c>
      <c r="BC525" s="199" t="s">
        <v>10266</v>
      </c>
      <c r="BD525" s="199" t="s">
        <v>10246</v>
      </c>
      <c r="BE525" s="199" t="s">
        <v>10246</v>
      </c>
      <c r="BF525" s="202" t="s">
        <v>12344</v>
      </c>
      <c r="BG525" s="199" t="s">
        <v>10266</v>
      </c>
      <c r="BH525" s="199" t="s">
        <v>10266</v>
      </c>
      <c r="BI525" s="199" t="s">
        <v>10266</v>
      </c>
      <c r="BJ525" s="199" t="s">
        <v>10266</v>
      </c>
      <c r="BK525" s="199" t="s">
        <v>10246</v>
      </c>
    </row>
    <row r="526" s="192" customFormat="1" customHeight="1" spans="1:63">
      <c r="A526" s="199" t="s">
        <v>7788</v>
      </c>
      <c r="B526" s="199" t="s">
        <v>7743</v>
      </c>
      <c r="C526" s="199" t="s">
        <v>2682</v>
      </c>
      <c r="D526" s="199">
        <v>23</v>
      </c>
      <c r="E526" s="199">
        <v>9</v>
      </c>
      <c r="F526" s="199" t="s">
        <v>12345</v>
      </c>
      <c r="G526" s="199">
        <v>0</v>
      </c>
      <c r="H526" s="199" t="s">
        <v>10243</v>
      </c>
      <c r="I526" s="199">
        <v>0</v>
      </c>
      <c r="J526" s="199" t="s">
        <v>10243</v>
      </c>
      <c r="K526" s="199">
        <v>0</v>
      </c>
      <c r="L526" s="199">
        <v>0</v>
      </c>
      <c r="M526" s="199" t="s">
        <v>10243</v>
      </c>
      <c r="N526" s="199">
        <v>0</v>
      </c>
      <c r="O526" s="199">
        <v>0</v>
      </c>
      <c r="P526" s="199">
        <v>0</v>
      </c>
      <c r="Q526" s="199"/>
      <c r="R526" s="199"/>
      <c r="S526" s="199"/>
      <c r="T526" s="199"/>
      <c r="U526" s="199"/>
      <c r="V526" s="199"/>
      <c r="W526" s="199"/>
      <c r="X526" s="199"/>
      <c r="Y526" s="199"/>
      <c r="Z526" s="199"/>
      <c r="AA526" s="199"/>
      <c r="AB526" s="199">
        <v>7.7</v>
      </c>
      <c r="AC526" s="199"/>
      <c r="AD526" s="199" t="s">
        <v>10243</v>
      </c>
      <c r="AE526" s="199" t="s">
        <v>11129</v>
      </c>
      <c r="AF526" s="199" t="s">
        <v>10243</v>
      </c>
      <c r="AG526" s="199" t="s">
        <v>10266</v>
      </c>
      <c r="AH526" s="199" t="s">
        <v>10266</v>
      </c>
      <c r="AI526" s="199" t="s">
        <v>10246</v>
      </c>
      <c r="AJ526" s="199" t="s">
        <v>10246</v>
      </c>
      <c r="AK526" s="199" t="s">
        <v>10266</v>
      </c>
      <c r="AL526" s="199" t="s">
        <v>10266</v>
      </c>
      <c r="AM526" s="199" t="s">
        <v>10266</v>
      </c>
      <c r="AN526" s="199" t="s">
        <v>10266</v>
      </c>
      <c r="AO526" s="199" t="s">
        <v>10266</v>
      </c>
      <c r="AP526" s="199" t="s">
        <v>10246</v>
      </c>
      <c r="AQ526" s="199" t="s">
        <v>10246</v>
      </c>
      <c r="AR526" s="199" t="s">
        <v>10266</v>
      </c>
      <c r="AS526" s="199" t="s">
        <v>10266</v>
      </c>
      <c r="AT526" s="199" t="s">
        <v>10266</v>
      </c>
      <c r="AU526" s="199" t="s">
        <v>10266</v>
      </c>
      <c r="AV526" s="199" t="s">
        <v>10266</v>
      </c>
      <c r="AW526" s="199" t="s">
        <v>10246</v>
      </c>
      <c r="AX526" s="199" t="s">
        <v>10246</v>
      </c>
      <c r="AY526" s="199" t="s">
        <v>10266</v>
      </c>
      <c r="AZ526" s="199" t="s">
        <v>10266</v>
      </c>
      <c r="BA526" s="199" t="s">
        <v>10266</v>
      </c>
      <c r="BB526" s="199" t="s">
        <v>10266</v>
      </c>
      <c r="BC526" s="199" t="s">
        <v>10266</v>
      </c>
      <c r="BD526" s="199" t="s">
        <v>10246</v>
      </c>
      <c r="BE526" s="202" t="s">
        <v>12346</v>
      </c>
      <c r="BF526" s="199" t="s">
        <v>10266</v>
      </c>
      <c r="BG526" s="199" t="s">
        <v>10266</v>
      </c>
      <c r="BH526" s="199" t="s">
        <v>10266</v>
      </c>
      <c r="BI526" s="199" t="s">
        <v>10266</v>
      </c>
      <c r="BJ526" s="199" t="s">
        <v>10266</v>
      </c>
      <c r="BK526" s="199" t="s">
        <v>10246</v>
      </c>
    </row>
    <row r="527" s="192" customFormat="1" customHeight="1" spans="1:63">
      <c r="A527" s="199" t="s">
        <v>7769</v>
      </c>
      <c r="B527" s="199" t="s">
        <v>7743</v>
      </c>
      <c r="C527" s="199" t="s">
        <v>3214</v>
      </c>
      <c r="D527" s="199">
        <v>22</v>
      </c>
      <c r="E527" s="199">
        <v>9</v>
      </c>
      <c r="F527" s="199" t="s">
        <v>12347</v>
      </c>
      <c r="G527" s="199">
        <v>0</v>
      </c>
      <c r="H527" s="199" t="s">
        <v>10243</v>
      </c>
      <c r="I527" s="199">
        <v>0</v>
      </c>
      <c r="J527" s="199" t="s">
        <v>10243</v>
      </c>
      <c r="K527" s="199">
        <v>0</v>
      </c>
      <c r="L527" s="199">
        <v>0</v>
      </c>
      <c r="M527" s="199" t="s">
        <v>10243</v>
      </c>
      <c r="N527" s="199">
        <v>0</v>
      </c>
      <c r="O527" s="199">
        <v>1</v>
      </c>
      <c r="P527" s="199">
        <v>0</v>
      </c>
      <c r="Q527" s="199"/>
      <c r="R527" s="199"/>
      <c r="S527" s="199">
        <v>0</v>
      </c>
      <c r="T527" s="199">
        <v>6</v>
      </c>
      <c r="U527" s="199"/>
      <c r="V527" s="199"/>
      <c r="W527" s="199"/>
      <c r="X527" s="199"/>
      <c r="Y527" s="199"/>
      <c r="Z527" s="199">
        <v>8</v>
      </c>
      <c r="AA527" s="199"/>
      <c r="AB527" s="199">
        <v>9.2</v>
      </c>
      <c r="AC527" s="199"/>
      <c r="AD527" s="199" t="s">
        <v>10243</v>
      </c>
      <c r="AE527" s="199" t="s">
        <v>10971</v>
      </c>
      <c r="AF527" s="199" t="s">
        <v>10243</v>
      </c>
      <c r="AG527" s="199" t="s">
        <v>10266</v>
      </c>
      <c r="AH527" s="199" t="s">
        <v>10266</v>
      </c>
      <c r="AI527" s="199" t="s">
        <v>10246</v>
      </c>
      <c r="AJ527" s="199" t="s">
        <v>10246</v>
      </c>
      <c r="AK527" s="199" t="s">
        <v>10266</v>
      </c>
      <c r="AL527" s="199" t="s">
        <v>10266</v>
      </c>
      <c r="AM527" s="199" t="s">
        <v>10266</v>
      </c>
      <c r="AN527" s="199" t="s">
        <v>10266</v>
      </c>
      <c r="AO527" s="199" t="s">
        <v>10266</v>
      </c>
      <c r="AP527" s="199" t="s">
        <v>10246</v>
      </c>
      <c r="AQ527" s="199" t="s">
        <v>10246</v>
      </c>
      <c r="AR527" s="199" t="s">
        <v>10266</v>
      </c>
      <c r="AS527" s="199" t="s">
        <v>10266</v>
      </c>
      <c r="AT527" s="199" t="s">
        <v>10266</v>
      </c>
      <c r="AU527" s="202" t="s">
        <v>12348</v>
      </c>
      <c r="AV527" s="202" t="s">
        <v>12349</v>
      </c>
      <c r="AW527" s="199" t="s">
        <v>10246</v>
      </c>
      <c r="AX527" s="199" t="s">
        <v>10246</v>
      </c>
      <c r="AY527" s="199" t="s">
        <v>10266</v>
      </c>
      <c r="AZ527" s="199" t="s">
        <v>10266</v>
      </c>
      <c r="BA527" s="202" t="s">
        <v>12350</v>
      </c>
      <c r="BB527" s="199" t="s">
        <v>10266</v>
      </c>
      <c r="BC527" s="199" t="s">
        <v>10266</v>
      </c>
      <c r="BD527" s="199" t="s">
        <v>10246</v>
      </c>
      <c r="BE527" s="202" t="s">
        <v>12351</v>
      </c>
      <c r="BF527" s="199" t="s">
        <v>10266</v>
      </c>
      <c r="BG527" s="199" t="s">
        <v>10266</v>
      </c>
      <c r="BH527" s="199" t="s">
        <v>10266</v>
      </c>
      <c r="BI527" s="199" t="s">
        <v>10266</v>
      </c>
      <c r="BJ527" s="199" t="s">
        <v>10266</v>
      </c>
      <c r="BK527" s="199" t="s">
        <v>10246</v>
      </c>
    </row>
    <row r="528" s="192" customFormat="1" customHeight="1" spans="1:63">
      <c r="A528" s="199" t="s">
        <v>7760</v>
      </c>
      <c r="B528" s="199" t="s">
        <v>7743</v>
      </c>
      <c r="C528" s="199" t="s">
        <v>2409</v>
      </c>
      <c r="D528" s="199">
        <v>22</v>
      </c>
      <c r="E528" s="199">
        <v>9</v>
      </c>
      <c r="F528" s="199" t="s">
        <v>12352</v>
      </c>
      <c r="G528" s="199">
        <v>0</v>
      </c>
      <c r="H528" s="199" t="s">
        <v>10243</v>
      </c>
      <c r="I528" s="199">
        <v>0</v>
      </c>
      <c r="J528" s="199" t="s">
        <v>10243</v>
      </c>
      <c r="K528" s="199">
        <v>0</v>
      </c>
      <c r="L528" s="199">
        <v>0</v>
      </c>
      <c r="M528" s="199" t="s">
        <v>10243</v>
      </c>
      <c r="N528" s="199">
        <v>0</v>
      </c>
      <c r="O528" s="199">
        <v>0</v>
      </c>
      <c r="P528" s="199">
        <v>0</v>
      </c>
      <c r="Q528" s="199"/>
      <c r="R528" s="199"/>
      <c r="S528" s="199"/>
      <c r="T528" s="199"/>
      <c r="U528" s="199"/>
      <c r="V528" s="199"/>
      <c r="W528" s="199"/>
      <c r="X528" s="199"/>
      <c r="Y528" s="199"/>
      <c r="Z528" s="199"/>
      <c r="AA528" s="199"/>
      <c r="AB528" s="199"/>
      <c r="AC528" s="199"/>
      <c r="AD528" s="199" t="s">
        <v>10243</v>
      </c>
      <c r="AE528" s="199" t="s">
        <v>10243</v>
      </c>
      <c r="AF528" s="199" t="s">
        <v>10243</v>
      </c>
      <c r="AG528" s="199" t="s">
        <v>10266</v>
      </c>
      <c r="AH528" s="199" t="s">
        <v>10266</v>
      </c>
      <c r="AI528" s="199" t="s">
        <v>10246</v>
      </c>
      <c r="AJ528" s="199" t="s">
        <v>10246</v>
      </c>
      <c r="AK528" s="199" t="s">
        <v>10266</v>
      </c>
      <c r="AL528" s="199" t="s">
        <v>10266</v>
      </c>
      <c r="AM528" s="199" t="s">
        <v>10266</v>
      </c>
      <c r="AN528" s="199" t="s">
        <v>10266</v>
      </c>
      <c r="AO528" s="199" t="s">
        <v>10266</v>
      </c>
      <c r="AP528" s="199" t="s">
        <v>10246</v>
      </c>
      <c r="AQ528" s="199" t="s">
        <v>10246</v>
      </c>
      <c r="AR528" s="199" t="s">
        <v>10266</v>
      </c>
      <c r="AS528" s="199" t="s">
        <v>10266</v>
      </c>
      <c r="AT528" s="199" t="s">
        <v>10266</v>
      </c>
      <c r="AU528" s="199" t="s">
        <v>10266</v>
      </c>
      <c r="AV528" s="199" t="s">
        <v>10266</v>
      </c>
      <c r="AW528" s="199" t="s">
        <v>10246</v>
      </c>
      <c r="AX528" s="199" t="s">
        <v>10246</v>
      </c>
      <c r="AY528" s="199" t="s">
        <v>10266</v>
      </c>
      <c r="AZ528" s="199" t="s">
        <v>10266</v>
      </c>
      <c r="BA528" s="199" t="s">
        <v>10266</v>
      </c>
      <c r="BB528" s="199" t="s">
        <v>10266</v>
      </c>
      <c r="BC528" s="199" t="s">
        <v>10266</v>
      </c>
      <c r="BD528" s="199" t="s">
        <v>10246</v>
      </c>
      <c r="BE528" s="199" t="s">
        <v>10246</v>
      </c>
      <c r="BF528" s="199" t="s">
        <v>10266</v>
      </c>
      <c r="BG528" s="199" t="s">
        <v>10266</v>
      </c>
      <c r="BH528" s="199" t="s">
        <v>10266</v>
      </c>
      <c r="BI528" s="199" t="s">
        <v>10266</v>
      </c>
      <c r="BJ528" s="199" t="s">
        <v>10266</v>
      </c>
      <c r="BK528" s="199" t="s">
        <v>10246</v>
      </c>
    </row>
    <row r="529" s="192" customFormat="1" customHeight="1" spans="1:63">
      <c r="A529" s="199" t="s">
        <v>7752</v>
      </c>
      <c r="B529" s="199" t="s">
        <v>7743</v>
      </c>
      <c r="C529" s="199" t="s">
        <v>2345</v>
      </c>
      <c r="D529" s="199">
        <v>21</v>
      </c>
      <c r="E529" s="199">
        <v>9</v>
      </c>
      <c r="F529" s="199" t="s">
        <v>12353</v>
      </c>
      <c r="G529" s="199">
        <v>0</v>
      </c>
      <c r="H529" s="199" t="s">
        <v>10243</v>
      </c>
      <c r="I529" s="199">
        <v>0</v>
      </c>
      <c r="J529" s="199" t="s">
        <v>10243</v>
      </c>
      <c r="K529" s="199">
        <v>0</v>
      </c>
      <c r="L529" s="199">
        <v>0</v>
      </c>
      <c r="M529" s="199" t="s">
        <v>10243</v>
      </c>
      <c r="N529" s="199">
        <v>0</v>
      </c>
      <c r="O529" s="199">
        <v>0</v>
      </c>
      <c r="P529" s="199">
        <v>0</v>
      </c>
      <c r="Q529" s="199"/>
      <c r="R529" s="199"/>
      <c r="S529" s="199"/>
      <c r="T529" s="199"/>
      <c r="U529" s="199"/>
      <c r="V529" s="199"/>
      <c r="W529" s="199"/>
      <c r="X529" s="199"/>
      <c r="Y529" s="199"/>
      <c r="Z529" s="199">
        <v>8</v>
      </c>
      <c r="AA529" s="199"/>
      <c r="AB529" s="199"/>
      <c r="AC529" s="199"/>
      <c r="AD529" s="199" t="s">
        <v>10243</v>
      </c>
      <c r="AE529" s="199" t="s">
        <v>10243</v>
      </c>
      <c r="AF529" s="199" t="s">
        <v>10243</v>
      </c>
      <c r="AG529" s="199" t="s">
        <v>10266</v>
      </c>
      <c r="AH529" s="199" t="s">
        <v>10266</v>
      </c>
      <c r="AI529" s="199" t="s">
        <v>10246</v>
      </c>
      <c r="AJ529" s="199" t="s">
        <v>10246</v>
      </c>
      <c r="AK529" s="199" t="s">
        <v>10266</v>
      </c>
      <c r="AL529" s="199" t="s">
        <v>10266</v>
      </c>
      <c r="AM529" s="199" t="s">
        <v>10266</v>
      </c>
      <c r="AN529" s="199" t="s">
        <v>10266</v>
      </c>
      <c r="AO529" s="199" t="s">
        <v>10266</v>
      </c>
      <c r="AP529" s="199" t="s">
        <v>10246</v>
      </c>
      <c r="AQ529" s="199" t="s">
        <v>10246</v>
      </c>
      <c r="AR529" s="199" t="s">
        <v>10266</v>
      </c>
      <c r="AS529" s="199" t="s">
        <v>10266</v>
      </c>
      <c r="AT529" s="199" t="s">
        <v>10266</v>
      </c>
      <c r="AU529" s="199" t="s">
        <v>10266</v>
      </c>
      <c r="AV529" s="199" t="s">
        <v>10266</v>
      </c>
      <c r="AW529" s="199" t="s">
        <v>10246</v>
      </c>
      <c r="AX529" s="199" t="s">
        <v>10246</v>
      </c>
      <c r="AY529" s="199" t="s">
        <v>10266</v>
      </c>
      <c r="AZ529" s="199" t="s">
        <v>10266</v>
      </c>
      <c r="BA529" s="199" t="s">
        <v>10266</v>
      </c>
      <c r="BB529" s="199" t="s">
        <v>10266</v>
      </c>
      <c r="BC529" s="199" t="s">
        <v>10266</v>
      </c>
      <c r="BD529" s="199" t="s">
        <v>10246</v>
      </c>
      <c r="BE529" s="199" t="s">
        <v>10246</v>
      </c>
      <c r="BF529" s="199" t="s">
        <v>10266</v>
      </c>
      <c r="BG529" s="199" t="s">
        <v>10266</v>
      </c>
      <c r="BH529" s="199" t="s">
        <v>10266</v>
      </c>
      <c r="BI529" s="202" t="s">
        <v>12354</v>
      </c>
      <c r="BJ529" s="199" t="s">
        <v>10266</v>
      </c>
      <c r="BK529" s="199" t="s">
        <v>10246</v>
      </c>
    </row>
    <row r="530" s="192" customFormat="1" customHeight="1" spans="1:63">
      <c r="A530" s="199" t="s">
        <v>7742</v>
      </c>
      <c r="B530" s="199" t="s">
        <v>7743</v>
      </c>
      <c r="C530" s="199" t="s">
        <v>2682</v>
      </c>
      <c r="D530" s="199">
        <v>22</v>
      </c>
      <c r="E530" s="199">
        <v>9</v>
      </c>
      <c r="F530" s="199" t="s">
        <v>12355</v>
      </c>
      <c r="G530" s="199">
        <v>0</v>
      </c>
      <c r="H530" s="199" t="s">
        <v>10243</v>
      </c>
      <c r="I530" s="199">
        <v>0</v>
      </c>
      <c r="J530" s="199" t="s">
        <v>10243</v>
      </c>
      <c r="K530" s="199">
        <v>0</v>
      </c>
      <c r="L530" s="199">
        <v>0</v>
      </c>
      <c r="M530" s="199" t="s">
        <v>10243</v>
      </c>
      <c r="N530" s="199">
        <v>0</v>
      </c>
      <c r="O530" s="199">
        <v>1</v>
      </c>
      <c r="P530" s="199">
        <v>0</v>
      </c>
      <c r="Q530" s="199"/>
      <c r="R530" s="199"/>
      <c r="S530" s="199"/>
      <c r="T530" s="199"/>
      <c r="U530" s="199"/>
      <c r="V530" s="199"/>
      <c r="W530" s="199"/>
      <c r="X530" s="199"/>
      <c r="Y530" s="199"/>
      <c r="Z530" s="199"/>
      <c r="AA530" s="199"/>
      <c r="AB530" s="199"/>
      <c r="AC530" s="199"/>
      <c r="AD530" s="199" t="s">
        <v>10243</v>
      </c>
      <c r="AE530" s="199" t="s">
        <v>10243</v>
      </c>
      <c r="AF530" s="199" t="s">
        <v>10243</v>
      </c>
      <c r="AG530" s="199" t="s">
        <v>10266</v>
      </c>
      <c r="AH530" s="204" t="s">
        <v>10264</v>
      </c>
      <c r="AI530" s="199" t="s">
        <v>10246</v>
      </c>
      <c r="AJ530" s="199" t="s">
        <v>10246</v>
      </c>
      <c r="AK530" s="199" t="s">
        <v>10266</v>
      </c>
      <c r="AL530" s="199" t="s">
        <v>10266</v>
      </c>
      <c r="AM530" s="199" t="s">
        <v>10266</v>
      </c>
      <c r="AN530" s="199" t="s">
        <v>10266</v>
      </c>
      <c r="AO530" s="199" t="s">
        <v>10266</v>
      </c>
      <c r="AP530" s="199" t="s">
        <v>10246</v>
      </c>
      <c r="AQ530" s="199" t="s">
        <v>10246</v>
      </c>
      <c r="AR530" s="199" t="s">
        <v>10266</v>
      </c>
      <c r="AS530" s="199" t="s">
        <v>10266</v>
      </c>
      <c r="AT530" s="199" t="s">
        <v>10266</v>
      </c>
      <c r="AU530" s="199" t="s">
        <v>10266</v>
      </c>
      <c r="AV530" s="199" t="s">
        <v>10266</v>
      </c>
      <c r="AW530" s="199" t="s">
        <v>10246</v>
      </c>
      <c r="AX530" s="199" t="s">
        <v>10246</v>
      </c>
      <c r="AY530" s="199" t="s">
        <v>10266</v>
      </c>
      <c r="AZ530" s="199" t="s">
        <v>10266</v>
      </c>
      <c r="BA530" s="199" t="s">
        <v>10266</v>
      </c>
      <c r="BB530" s="199" t="s">
        <v>10266</v>
      </c>
      <c r="BC530" s="199" t="s">
        <v>10266</v>
      </c>
      <c r="BD530" s="199" t="s">
        <v>10246</v>
      </c>
      <c r="BE530" s="199" t="s">
        <v>10246</v>
      </c>
      <c r="BF530" s="199" t="s">
        <v>10266</v>
      </c>
      <c r="BG530" s="199" t="s">
        <v>10266</v>
      </c>
      <c r="BH530" s="199" t="s">
        <v>10266</v>
      </c>
      <c r="BI530" s="199" t="s">
        <v>10266</v>
      </c>
      <c r="BJ530" s="199" t="s">
        <v>10266</v>
      </c>
      <c r="BK530" s="199" t="s">
        <v>10246</v>
      </c>
    </row>
    <row r="531" s="192" customFormat="1" customHeight="1" spans="1:63">
      <c r="A531" s="199" t="s">
        <v>7863</v>
      </c>
      <c r="B531" s="199" t="s">
        <v>7858</v>
      </c>
      <c r="C531" s="199" t="s">
        <v>378</v>
      </c>
      <c r="D531" s="199">
        <v>19</v>
      </c>
      <c r="E531" s="199">
        <v>9</v>
      </c>
      <c r="F531" s="199" t="s">
        <v>12356</v>
      </c>
      <c r="G531" s="199">
        <v>0</v>
      </c>
      <c r="H531" s="199" t="s">
        <v>10243</v>
      </c>
      <c r="I531" s="199">
        <v>0</v>
      </c>
      <c r="J531" s="199" t="s">
        <v>10243</v>
      </c>
      <c r="K531" s="199">
        <v>0</v>
      </c>
      <c r="L531" s="199">
        <v>0</v>
      </c>
      <c r="M531" s="199" t="s">
        <v>10243</v>
      </c>
      <c r="N531" s="199">
        <v>1</v>
      </c>
      <c r="O531" s="199">
        <v>1</v>
      </c>
      <c r="P531" s="199">
        <v>0</v>
      </c>
      <c r="Q531" s="199">
        <v>16</v>
      </c>
      <c r="R531" s="199"/>
      <c r="S531" s="199">
        <v>0</v>
      </c>
      <c r="T531" s="199"/>
      <c r="U531" s="199"/>
      <c r="V531" s="199"/>
      <c r="W531" s="199"/>
      <c r="X531" s="199"/>
      <c r="Y531" s="199"/>
      <c r="Z531" s="199">
        <v>16</v>
      </c>
      <c r="AA531" s="199"/>
      <c r="AB531" s="199"/>
      <c r="AC531" s="199"/>
      <c r="AD531" s="199" t="s">
        <v>10243</v>
      </c>
      <c r="AE531" s="199" t="s">
        <v>10243</v>
      </c>
      <c r="AF531" s="199" t="s">
        <v>10243</v>
      </c>
      <c r="AG531" s="199" t="s">
        <v>10266</v>
      </c>
      <c r="AH531" s="202" t="s">
        <v>12357</v>
      </c>
      <c r="AI531" s="199" t="s">
        <v>10246</v>
      </c>
      <c r="AJ531" s="199" t="s">
        <v>10246</v>
      </c>
      <c r="AK531" s="202" t="s">
        <v>11006</v>
      </c>
      <c r="AL531" s="199" t="s">
        <v>10266</v>
      </c>
      <c r="AM531" s="199" t="s">
        <v>10266</v>
      </c>
      <c r="AN531" s="199" t="s">
        <v>10266</v>
      </c>
      <c r="AO531" s="199" t="s">
        <v>10266</v>
      </c>
      <c r="AP531" s="199" t="s">
        <v>10246</v>
      </c>
      <c r="AQ531" s="199" t="s">
        <v>10246</v>
      </c>
      <c r="AR531" s="202" t="s">
        <v>12358</v>
      </c>
      <c r="AS531" s="202" t="s">
        <v>12358</v>
      </c>
      <c r="AT531" s="199" t="s">
        <v>10266</v>
      </c>
      <c r="AU531" s="199" t="s">
        <v>10266</v>
      </c>
      <c r="AV531" s="199" t="s">
        <v>10266</v>
      </c>
      <c r="AW531" s="199" t="s">
        <v>10246</v>
      </c>
      <c r="AX531" s="199" t="s">
        <v>10246</v>
      </c>
      <c r="AY531" s="199" t="s">
        <v>10266</v>
      </c>
      <c r="AZ531" s="202" t="s">
        <v>12359</v>
      </c>
      <c r="BA531" s="199" t="s">
        <v>10266</v>
      </c>
      <c r="BB531" s="199" t="s">
        <v>10266</v>
      </c>
      <c r="BC531" s="199" t="s">
        <v>10266</v>
      </c>
      <c r="BD531" s="199" t="s">
        <v>10246</v>
      </c>
      <c r="BE531" s="199" t="s">
        <v>10246</v>
      </c>
      <c r="BF531" s="199" t="s">
        <v>10266</v>
      </c>
      <c r="BG531" s="199" t="s">
        <v>10266</v>
      </c>
      <c r="BH531" s="202" t="s">
        <v>12360</v>
      </c>
      <c r="BI531" s="199" t="s">
        <v>10266</v>
      </c>
      <c r="BJ531" s="202" t="s">
        <v>12361</v>
      </c>
      <c r="BK531" s="199" t="s">
        <v>10246</v>
      </c>
    </row>
    <row r="532" s="192" customFormat="1" customHeight="1" spans="1:63">
      <c r="A532" s="199" t="s">
        <v>7857</v>
      </c>
      <c r="B532" s="199" t="s">
        <v>7858</v>
      </c>
      <c r="C532" s="199" t="s">
        <v>5573</v>
      </c>
      <c r="D532" s="199">
        <v>21</v>
      </c>
      <c r="E532" s="199">
        <v>9</v>
      </c>
      <c r="F532" s="199" t="s">
        <v>12362</v>
      </c>
      <c r="G532" s="199">
        <v>0</v>
      </c>
      <c r="H532" s="199" t="s">
        <v>10243</v>
      </c>
      <c r="I532" s="199">
        <v>0</v>
      </c>
      <c r="J532" s="199" t="s">
        <v>10243</v>
      </c>
      <c r="K532" s="199">
        <v>0</v>
      </c>
      <c r="L532" s="199">
        <v>0</v>
      </c>
      <c r="M532" s="199" t="s">
        <v>10243</v>
      </c>
      <c r="N532" s="199">
        <v>0</v>
      </c>
      <c r="O532" s="199">
        <v>1</v>
      </c>
      <c r="P532" s="199">
        <v>1</v>
      </c>
      <c r="Q532" s="199"/>
      <c r="R532" s="199">
        <v>4.7</v>
      </c>
      <c r="S532" s="199">
        <v>0</v>
      </c>
      <c r="T532" s="199"/>
      <c r="U532" s="199"/>
      <c r="V532" s="199"/>
      <c r="W532" s="199"/>
      <c r="X532" s="199"/>
      <c r="Y532" s="199"/>
      <c r="Z532" s="199"/>
      <c r="AA532" s="199"/>
      <c r="AB532" s="199"/>
      <c r="AC532" s="199"/>
      <c r="AD532" s="199" t="s">
        <v>10243</v>
      </c>
      <c r="AE532" s="199" t="s">
        <v>10243</v>
      </c>
      <c r="AF532" s="199" t="s">
        <v>10243</v>
      </c>
      <c r="AG532" s="199" t="s">
        <v>10266</v>
      </c>
      <c r="AH532" s="199" t="s">
        <v>10266</v>
      </c>
      <c r="AI532" s="199" t="s">
        <v>10246</v>
      </c>
      <c r="AJ532" s="199" t="s">
        <v>10246</v>
      </c>
      <c r="AK532" s="199" t="s">
        <v>10266</v>
      </c>
      <c r="AL532" s="202" t="s">
        <v>12363</v>
      </c>
      <c r="AM532" s="199" t="s">
        <v>10266</v>
      </c>
      <c r="AN532" s="199" t="s">
        <v>10266</v>
      </c>
      <c r="AO532" s="199" t="s">
        <v>10266</v>
      </c>
      <c r="AP532" s="199" t="s">
        <v>10246</v>
      </c>
      <c r="AQ532" s="199" t="s">
        <v>10246</v>
      </c>
      <c r="AR532" s="199" t="s">
        <v>10266</v>
      </c>
      <c r="AS532" s="199" t="s">
        <v>10266</v>
      </c>
      <c r="AT532" s="199" t="s">
        <v>10266</v>
      </c>
      <c r="AU532" s="199" t="s">
        <v>10266</v>
      </c>
      <c r="AV532" s="199" t="s">
        <v>10266</v>
      </c>
      <c r="AW532" s="199" t="s">
        <v>10246</v>
      </c>
      <c r="AX532" s="199" t="s">
        <v>10246</v>
      </c>
      <c r="AY532" s="199" t="s">
        <v>10266</v>
      </c>
      <c r="AZ532" s="199" t="s">
        <v>10266</v>
      </c>
      <c r="BA532" s="202" t="s">
        <v>12364</v>
      </c>
      <c r="BB532" s="199" t="s">
        <v>10266</v>
      </c>
      <c r="BC532" s="199" t="s">
        <v>10266</v>
      </c>
      <c r="BD532" s="199" t="s">
        <v>10246</v>
      </c>
      <c r="BE532" s="199" t="s">
        <v>10246</v>
      </c>
      <c r="BF532" s="199" t="s">
        <v>10266</v>
      </c>
      <c r="BG532" s="199" t="s">
        <v>10266</v>
      </c>
      <c r="BH532" s="199" t="s">
        <v>10266</v>
      </c>
      <c r="BI532" s="199" t="s">
        <v>10266</v>
      </c>
      <c r="BJ532" s="205" t="s">
        <v>33</v>
      </c>
      <c r="BK532" s="199" t="s">
        <v>10246</v>
      </c>
    </row>
    <row r="533" s="192" customFormat="1" customHeight="1" spans="1:63">
      <c r="A533" s="199" t="s">
        <v>7875</v>
      </c>
      <c r="B533" s="199" t="s">
        <v>7869</v>
      </c>
      <c r="C533" s="199" t="s">
        <v>5573</v>
      </c>
      <c r="D533" s="199">
        <v>13</v>
      </c>
      <c r="E533" s="199">
        <v>6</v>
      </c>
      <c r="F533" s="199" t="s">
        <v>12365</v>
      </c>
      <c r="G533" s="199">
        <v>0</v>
      </c>
      <c r="H533" s="199" t="s">
        <v>10243</v>
      </c>
      <c r="I533" s="199">
        <v>0</v>
      </c>
      <c r="J533" s="199" t="s">
        <v>10243</v>
      </c>
      <c r="K533" s="199">
        <v>0</v>
      </c>
      <c r="L533" s="199">
        <v>0</v>
      </c>
      <c r="M533" s="199" t="s">
        <v>10243</v>
      </c>
      <c r="N533" s="199">
        <v>0</v>
      </c>
      <c r="O533" s="199">
        <v>1</v>
      </c>
      <c r="P533" s="199">
        <v>0</v>
      </c>
      <c r="Q533" s="199"/>
      <c r="R533" s="199"/>
      <c r="S533" s="199">
        <v>0</v>
      </c>
      <c r="T533" s="199">
        <v>12</v>
      </c>
      <c r="U533" s="199"/>
      <c r="V533" s="199"/>
      <c r="W533" s="199"/>
      <c r="X533" s="199"/>
      <c r="Y533" s="199"/>
      <c r="Z533" s="199"/>
      <c r="AA533" s="199"/>
      <c r="AB533" s="199"/>
      <c r="AC533" s="199"/>
      <c r="AD533" s="199" t="s">
        <v>10243</v>
      </c>
      <c r="AE533" s="199" t="s">
        <v>10243</v>
      </c>
      <c r="AF533" s="199" t="s">
        <v>10243</v>
      </c>
      <c r="AG533" s="199" t="s">
        <v>10266</v>
      </c>
      <c r="AH533" s="199" t="s">
        <v>10266</v>
      </c>
      <c r="AI533" s="199" t="s">
        <v>10246</v>
      </c>
      <c r="AJ533" s="199" t="s">
        <v>10246</v>
      </c>
      <c r="AK533" s="199" t="s">
        <v>10266</v>
      </c>
      <c r="AL533" s="199" t="s">
        <v>10266</v>
      </c>
      <c r="AM533" s="199" t="s">
        <v>10266</v>
      </c>
      <c r="AN533" s="199" t="s">
        <v>10266</v>
      </c>
      <c r="AO533" s="199" t="s">
        <v>10266</v>
      </c>
      <c r="AP533" s="199" t="s">
        <v>10246</v>
      </c>
      <c r="AQ533" s="199" t="s">
        <v>10246</v>
      </c>
      <c r="AR533" s="199" t="s">
        <v>10266</v>
      </c>
      <c r="AS533" s="199" t="s">
        <v>10266</v>
      </c>
      <c r="AT533" s="199" t="s">
        <v>10266</v>
      </c>
      <c r="AU533" s="202" t="s">
        <v>12366</v>
      </c>
      <c r="AV533" s="202" t="s">
        <v>10998</v>
      </c>
      <c r="AW533" s="199" t="s">
        <v>10246</v>
      </c>
      <c r="AX533" s="199" t="s">
        <v>10246</v>
      </c>
      <c r="AY533" s="202" t="s">
        <v>12367</v>
      </c>
      <c r="AZ533" s="199" t="s">
        <v>11011</v>
      </c>
      <c r="BA533" s="199"/>
      <c r="BB533" s="199"/>
      <c r="BC533" s="199"/>
      <c r="BD533" s="199"/>
      <c r="BE533" s="199"/>
      <c r="BF533" s="199"/>
      <c r="BG533" s="199"/>
      <c r="BH533" s="199"/>
      <c r="BI533" s="199"/>
      <c r="BJ533" s="199"/>
      <c r="BK533" s="199"/>
    </row>
    <row r="534" s="192" customFormat="1" customHeight="1" spans="1:63">
      <c r="A534" s="199" t="s">
        <v>7872</v>
      </c>
      <c r="B534" s="199" t="s">
        <v>7869</v>
      </c>
      <c r="C534" s="199" t="s">
        <v>5573</v>
      </c>
      <c r="D534" s="199">
        <v>4</v>
      </c>
      <c r="E534" s="199">
        <v>1</v>
      </c>
      <c r="F534" s="199" t="s">
        <v>12368</v>
      </c>
      <c r="G534" s="199">
        <v>0</v>
      </c>
      <c r="H534" s="199" t="s">
        <v>10243</v>
      </c>
      <c r="I534" s="199">
        <v>0</v>
      </c>
      <c r="J534" s="199" t="s">
        <v>10243</v>
      </c>
      <c r="K534" s="199">
        <v>0</v>
      </c>
      <c r="L534" s="199">
        <v>0</v>
      </c>
      <c r="M534" s="199" t="s">
        <v>10243</v>
      </c>
      <c r="N534" s="199">
        <v>1</v>
      </c>
      <c r="O534" s="199">
        <v>0</v>
      </c>
      <c r="P534" s="199">
        <v>0</v>
      </c>
      <c r="Q534" s="199"/>
      <c r="R534" s="199"/>
      <c r="S534" s="199"/>
      <c r="T534" s="199"/>
      <c r="U534" s="199"/>
      <c r="V534" s="199"/>
      <c r="W534" s="199"/>
      <c r="X534" s="199"/>
      <c r="Y534" s="199"/>
      <c r="Z534" s="199"/>
      <c r="AA534" s="199"/>
      <c r="AB534" s="199"/>
      <c r="AC534" s="199"/>
      <c r="AD534" s="199" t="s">
        <v>10243</v>
      </c>
      <c r="AE534" s="199" t="s">
        <v>10243</v>
      </c>
      <c r="AF534" s="199" t="s">
        <v>10243</v>
      </c>
      <c r="AG534" s="199"/>
      <c r="AH534" s="199"/>
      <c r="AI534" s="199"/>
      <c r="AJ534" s="199"/>
      <c r="AK534" s="199"/>
      <c r="AL534" s="199"/>
      <c r="AM534" s="199"/>
      <c r="AN534" s="199"/>
      <c r="AO534" s="199"/>
      <c r="AP534" s="199"/>
      <c r="AQ534" s="199"/>
      <c r="AR534" s="199"/>
      <c r="AS534" s="199"/>
      <c r="AT534" s="199"/>
      <c r="AU534" s="199"/>
      <c r="AV534" s="199"/>
      <c r="AW534" s="199"/>
      <c r="AX534" s="199"/>
      <c r="AY534" s="199"/>
      <c r="AZ534" s="199"/>
      <c r="BA534" s="199"/>
      <c r="BB534" s="199"/>
      <c r="BC534" s="199"/>
      <c r="BD534" s="199"/>
      <c r="BE534" s="199"/>
      <c r="BF534" s="199"/>
      <c r="BG534" s="204" t="s">
        <v>10255</v>
      </c>
      <c r="BH534" s="199" t="s">
        <v>10266</v>
      </c>
      <c r="BI534" s="199" t="s">
        <v>10266</v>
      </c>
      <c r="BJ534" s="199" t="s">
        <v>10266</v>
      </c>
      <c r="BK534" s="199" t="s">
        <v>10246</v>
      </c>
    </row>
    <row r="535" s="192" customFormat="1" customHeight="1" spans="1:63">
      <c r="A535" s="199" t="s">
        <v>7868</v>
      </c>
      <c r="B535" s="199" t="s">
        <v>7869</v>
      </c>
      <c r="C535" s="199" t="s">
        <v>5573</v>
      </c>
      <c r="D535" s="199">
        <v>19</v>
      </c>
      <c r="E535" s="199">
        <v>9</v>
      </c>
      <c r="F535" s="199" t="s">
        <v>12369</v>
      </c>
      <c r="G535" s="199">
        <v>0</v>
      </c>
      <c r="H535" s="199" t="s">
        <v>10243</v>
      </c>
      <c r="I535" s="199">
        <v>0</v>
      </c>
      <c r="J535" s="199" t="s">
        <v>10243</v>
      </c>
      <c r="K535" s="199">
        <v>0</v>
      </c>
      <c r="L535" s="199">
        <v>0</v>
      </c>
      <c r="M535" s="199" t="s">
        <v>10243</v>
      </c>
      <c r="N535" s="199">
        <v>0</v>
      </c>
      <c r="O535" s="199">
        <v>2</v>
      </c>
      <c r="P535" s="199">
        <v>0</v>
      </c>
      <c r="Q535" s="199"/>
      <c r="R535" s="199"/>
      <c r="S535" s="199">
        <v>0</v>
      </c>
      <c r="T535" s="199"/>
      <c r="U535" s="199"/>
      <c r="V535" s="199"/>
      <c r="W535" s="199"/>
      <c r="X535" s="199"/>
      <c r="Y535" s="199">
        <v>24</v>
      </c>
      <c r="Z535" s="199"/>
      <c r="AA535" s="199"/>
      <c r="AB535" s="199"/>
      <c r="AC535" s="199"/>
      <c r="AD535" s="199" t="s">
        <v>10243</v>
      </c>
      <c r="AE535" s="199" t="s">
        <v>10243</v>
      </c>
      <c r="AF535" s="199" t="s">
        <v>10243</v>
      </c>
      <c r="AG535" s="199" t="s">
        <v>10266</v>
      </c>
      <c r="AH535" s="199" t="s">
        <v>10266</v>
      </c>
      <c r="AI535" s="199" t="s">
        <v>10246</v>
      </c>
      <c r="AJ535" s="199" t="s">
        <v>10246</v>
      </c>
      <c r="AK535" s="202" t="s">
        <v>11296</v>
      </c>
      <c r="AL535" s="199" t="s">
        <v>10266</v>
      </c>
      <c r="AM535" s="199" t="s">
        <v>10266</v>
      </c>
      <c r="AN535" s="199" t="s">
        <v>10266</v>
      </c>
      <c r="AO535" s="199" t="s">
        <v>10266</v>
      </c>
      <c r="AP535" s="199" t="s">
        <v>10246</v>
      </c>
      <c r="AQ535" s="199" t="s">
        <v>10246</v>
      </c>
      <c r="AR535" s="199" t="s">
        <v>10266</v>
      </c>
      <c r="AS535" s="202" t="s">
        <v>12370</v>
      </c>
      <c r="AT535" s="202" t="s">
        <v>12370</v>
      </c>
      <c r="AU535" s="202" t="s">
        <v>12371</v>
      </c>
      <c r="AV535" s="202" t="s">
        <v>12372</v>
      </c>
      <c r="AW535" s="199" t="s">
        <v>10246</v>
      </c>
      <c r="AX535" s="199" t="s">
        <v>10246</v>
      </c>
      <c r="AY535" s="199" t="s">
        <v>10266</v>
      </c>
      <c r="AZ535" s="199" t="s">
        <v>10266</v>
      </c>
      <c r="BA535" s="199" t="s">
        <v>10266</v>
      </c>
      <c r="BB535" s="199" t="s">
        <v>10266</v>
      </c>
      <c r="BC535" s="199" t="s">
        <v>10266</v>
      </c>
      <c r="BD535" s="199" t="s">
        <v>10246</v>
      </c>
      <c r="BE535" s="199" t="s">
        <v>10246</v>
      </c>
      <c r="BF535" s="199" t="s">
        <v>10266</v>
      </c>
      <c r="BG535" s="199" t="s">
        <v>10266</v>
      </c>
      <c r="BH535" s="199" t="s">
        <v>10266</v>
      </c>
      <c r="BI535" s="199" t="s">
        <v>10266</v>
      </c>
      <c r="BJ535" s="204" t="s">
        <v>10264</v>
      </c>
      <c r="BK535" s="199" t="s">
        <v>10246</v>
      </c>
    </row>
    <row r="536" s="192" customFormat="1" customHeight="1" spans="1:63">
      <c r="A536" s="199" t="s">
        <v>7905</v>
      </c>
      <c r="B536" s="199" t="s">
        <v>7881</v>
      </c>
      <c r="C536" s="199" t="s">
        <v>7906</v>
      </c>
      <c r="D536" s="199">
        <v>22</v>
      </c>
      <c r="E536" s="199">
        <v>9</v>
      </c>
      <c r="F536" s="199" t="s">
        <v>12373</v>
      </c>
      <c r="G536" s="199">
        <v>0</v>
      </c>
      <c r="H536" s="199" t="s">
        <v>10243</v>
      </c>
      <c r="I536" s="199">
        <v>0</v>
      </c>
      <c r="J536" s="199" t="s">
        <v>10243</v>
      </c>
      <c r="K536" s="199">
        <v>0</v>
      </c>
      <c r="L536" s="199">
        <v>0</v>
      </c>
      <c r="M536" s="199" t="s">
        <v>10243</v>
      </c>
      <c r="N536" s="199">
        <v>0</v>
      </c>
      <c r="O536" s="199">
        <v>0</v>
      </c>
      <c r="P536" s="199">
        <v>0</v>
      </c>
      <c r="Q536" s="199"/>
      <c r="R536" s="199"/>
      <c r="S536" s="199"/>
      <c r="T536" s="199">
        <v>5</v>
      </c>
      <c r="U536" s="199"/>
      <c r="V536" s="199"/>
      <c r="W536" s="199"/>
      <c r="X536" s="199"/>
      <c r="Y536" s="199"/>
      <c r="Z536" s="199"/>
      <c r="AA536" s="199"/>
      <c r="AB536" s="199"/>
      <c r="AC536" s="199"/>
      <c r="AD536" s="199" t="s">
        <v>10243</v>
      </c>
      <c r="AE536" s="199" t="s">
        <v>10243</v>
      </c>
      <c r="AF536" s="199" t="s">
        <v>10243</v>
      </c>
      <c r="AG536" s="199" t="s">
        <v>10266</v>
      </c>
      <c r="AH536" s="199" t="s">
        <v>10266</v>
      </c>
      <c r="AI536" s="199" t="s">
        <v>10246</v>
      </c>
      <c r="AJ536" s="199" t="s">
        <v>10246</v>
      </c>
      <c r="AK536" s="199" t="s">
        <v>10266</v>
      </c>
      <c r="AL536" s="199" t="s">
        <v>10266</v>
      </c>
      <c r="AM536" s="199" t="s">
        <v>10266</v>
      </c>
      <c r="AN536" s="199" t="s">
        <v>10266</v>
      </c>
      <c r="AO536" s="199" t="s">
        <v>10266</v>
      </c>
      <c r="AP536" s="199" t="s">
        <v>10246</v>
      </c>
      <c r="AQ536" s="199" t="s">
        <v>10246</v>
      </c>
      <c r="AR536" s="199" t="s">
        <v>10266</v>
      </c>
      <c r="AS536" s="199" t="s">
        <v>10266</v>
      </c>
      <c r="AT536" s="199" t="s">
        <v>10266</v>
      </c>
      <c r="AU536" s="199" t="s">
        <v>10266</v>
      </c>
      <c r="AV536" s="202" t="s">
        <v>12374</v>
      </c>
      <c r="AW536" s="199" t="s">
        <v>10246</v>
      </c>
      <c r="AX536" s="199" t="s">
        <v>10246</v>
      </c>
      <c r="AY536" s="199" t="s">
        <v>10266</v>
      </c>
      <c r="AZ536" s="199" t="s">
        <v>10266</v>
      </c>
      <c r="BA536" s="199" t="s">
        <v>10266</v>
      </c>
      <c r="BB536" s="199" t="s">
        <v>10266</v>
      </c>
      <c r="BC536" s="202" t="s">
        <v>12375</v>
      </c>
      <c r="BD536" s="199" t="s">
        <v>10246</v>
      </c>
      <c r="BE536" s="199" t="s">
        <v>10246</v>
      </c>
      <c r="BF536" s="199" t="s">
        <v>10266</v>
      </c>
      <c r="BG536" s="199" t="s">
        <v>10266</v>
      </c>
      <c r="BH536" s="199" t="s">
        <v>10266</v>
      </c>
      <c r="BI536" s="199" t="s">
        <v>10266</v>
      </c>
      <c r="BJ536" s="199" t="s">
        <v>10266</v>
      </c>
      <c r="BK536" s="199" t="s">
        <v>10246</v>
      </c>
    </row>
    <row r="537" s="192" customFormat="1" customHeight="1" spans="1:63">
      <c r="A537" s="199" t="s">
        <v>7895</v>
      </c>
      <c r="B537" s="199" t="s">
        <v>7881</v>
      </c>
      <c r="C537" s="199" t="s">
        <v>7896</v>
      </c>
      <c r="D537" s="199">
        <v>23</v>
      </c>
      <c r="E537" s="199">
        <v>9</v>
      </c>
      <c r="F537" s="199" t="s">
        <v>12376</v>
      </c>
      <c r="G537" s="199">
        <v>0</v>
      </c>
      <c r="H537" s="199" t="s">
        <v>10243</v>
      </c>
      <c r="I537" s="199">
        <v>0</v>
      </c>
      <c r="J537" s="199" t="s">
        <v>10243</v>
      </c>
      <c r="K537" s="199">
        <v>0</v>
      </c>
      <c r="L537" s="199">
        <v>0</v>
      </c>
      <c r="M537" s="199" t="s">
        <v>10243</v>
      </c>
      <c r="N537" s="199">
        <v>0</v>
      </c>
      <c r="O537" s="199">
        <v>1</v>
      </c>
      <c r="P537" s="199">
        <v>0</v>
      </c>
      <c r="Q537" s="199"/>
      <c r="R537" s="199"/>
      <c r="S537" s="199">
        <v>0</v>
      </c>
      <c r="T537" s="199"/>
      <c r="U537" s="199"/>
      <c r="V537" s="199"/>
      <c r="W537" s="199"/>
      <c r="X537" s="199"/>
      <c r="Y537" s="199"/>
      <c r="Z537" s="199"/>
      <c r="AA537" s="199"/>
      <c r="AB537" s="199">
        <v>5.3</v>
      </c>
      <c r="AC537" s="199"/>
      <c r="AD537" s="199" t="s">
        <v>10243</v>
      </c>
      <c r="AE537" s="199" t="s">
        <v>11564</v>
      </c>
      <c r="AF537" s="199" t="s">
        <v>10243</v>
      </c>
      <c r="AG537" s="199" t="s">
        <v>10266</v>
      </c>
      <c r="AH537" s="199" t="s">
        <v>10266</v>
      </c>
      <c r="AI537" s="199" t="s">
        <v>10246</v>
      </c>
      <c r="AJ537" s="199" t="s">
        <v>10246</v>
      </c>
      <c r="AK537" s="199" t="s">
        <v>10266</v>
      </c>
      <c r="AL537" s="199" t="s">
        <v>10266</v>
      </c>
      <c r="AM537" s="199" t="s">
        <v>10266</v>
      </c>
      <c r="AN537" s="199" t="s">
        <v>10266</v>
      </c>
      <c r="AO537" s="199" t="s">
        <v>10266</v>
      </c>
      <c r="AP537" s="199" t="s">
        <v>10246</v>
      </c>
      <c r="AQ537" s="199" t="s">
        <v>10246</v>
      </c>
      <c r="AR537" s="199" t="s">
        <v>10266</v>
      </c>
      <c r="AS537" s="199" t="s">
        <v>10266</v>
      </c>
      <c r="AT537" s="199" t="s">
        <v>10266</v>
      </c>
      <c r="AU537" s="199" t="s">
        <v>10266</v>
      </c>
      <c r="AV537" s="202" t="s">
        <v>12377</v>
      </c>
      <c r="AW537" s="199" t="s">
        <v>10246</v>
      </c>
      <c r="AX537" s="199" t="s">
        <v>10246</v>
      </c>
      <c r="AY537" s="199" t="s">
        <v>10266</v>
      </c>
      <c r="AZ537" s="202" t="s">
        <v>11399</v>
      </c>
      <c r="BA537" s="199" t="s">
        <v>10266</v>
      </c>
      <c r="BB537" s="199" t="s">
        <v>10266</v>
      </c>
      <c r="BC537" s="199" t="s">
        <v>10266</v>
      </c>
      <c r="BD537" s="202" t="s">
        <v>12378</v>
      </c>
      <c r="BE537" s="199" t="s">
        <v>10246</v>
      </c>
      <c r="BF537" s="202" t="s">
        <v>12379</v>
      </c>
      <c r="BG537" s="199" t="s">
        <v>10266</v>
      </c>
      <c r="BH537" s="199" t="s">
        <v>10266</v>
      </c>
      <c r="BI537" s="199" t="s">
        <v>10266</v>
      </c>
      <c r="BJ537" s="199" t="s">
        <v>10266</v>
      </c>
      <c r="BK537" s="199" t="s">
        <v>10246</v>
      </c>
    </row>
    <row r="538" s="192" customFormat="1" customHeight="1" spans="1:63">
      <c r="A538" s="199" t="s">
        <v>7880</v>
      </c>
      <c r="B538" s="199" t="s">
        <v>7881</v>
      </c>
      <c r="C538" s="199" t="s">
        <v>7882</v>
      </c>
      <c r="D538" s="199">
        <v>21</v>
      </c>
      <c r="E538" s="199">
        <v>9</v>
      </c>
      <c r="F538" s="199" t="s">
        <v>12380</v>
      </c>
      <c r="G538" s="199">
        <v>0</v>
      </c>
      <c r="H538" s="199" t="s">
        <v>10243</v>
      </c>
      <c r="I538" s="199">
        <v>0</v>
      </c>
      <c r="J538" s="199" t="s">
        <v>10243</v>
      </c>
      <c r="K538" s="199">
        <v>0</v>
      </c>
      <c r="L538" s="199">
        <v>0</v>
      </c>
      <c r="M538" s="199" t="s">
        <v>10243</v>
      </c>
      <c r="N538" s="199">
        <v>0</v>
      </c>
      <c r="O538" s="199">
        <v>1</v>
      </c>
      <c r="P538" s="199">
        <v>0</v>
      </c>
      <c r="Q538" s="199"/>
      <c r="R538" s="199"/>
      <c r="S538" s="199">
        <v>0</v>
      </c>
      <c r="T538" s="199"/>
      <c r="U538" s="199"/>
      <c r="V538" s="199"/>
      <c r="W538" s="199"/>
      <c r="X538" s="199">
        <v>8</v>
      </c>
      <c r="Y538" s="199"/>
      <c r="Z538" s="199">
        <v>8</v>
      </c>
      <c r="AA538" s="199"/>
      <c r="AB538" s="199">
        <v>10.3</v>
      </c>
      <c r="AC538" s="199"/>
      <c r="AD538" s="199" t="s">
        <v>10243</v>
      </c>
      <c r="AE538" s="199" t="s">
        <v>11495</v>
      </c>
      <c r="AF538" s="199" t="s">
        <v>10243</v>
      </c>
      <c r="AG538" s="199" t="s">
        <v>10266</v>
      </c>
      <c r="AH538" s="202" t="s">
        <v>12381</v>
      </c>
      <c r="AI538" s="199" t="s">
        <v>10246</v>
      </c>
      <c r="AJ538" s="199" t="s">
        <v>10246</v>
      </c>
      <c r="AK538" s="202" t="s">
        <v>10383</v>
      </c>
      <c r="AL538" s="202" t="s">
        <v>11608</v>
      </c>
      <c r="AM538" s="199" t="s">
        <v>10266</v>
      </c>
      <c r="AN538" s="199" t="s">
        <v>10266</v>
      </c>
      <c r="AO538" s="199" t="s">
        <v>10266</v>
      </c>
      <c r="AP538" s="199" t="s">
        <v>10246</v>
      </c>
      <c r="AQ538" s="199" t="s">
        <v>10246</v>
      </c>
      <c r="AR538" s="199" t="s">
        <v>10266</v>
      </c>
      <c r="AS538" s="199" t="s">
        <v>10266</v>
      </c>
      <c r="AT538" s="199" t="s">
        <v>10266</v>
      </c>
      <c r="AU538" s="199" t="s">
        <v>10266</v>
      </c>
      <c r="AV538" s="199" t="s">
        <v>10266</v>
      </c>
      <c r="AW538" s="199" t="s">
        <v>10246</v>
      </c>
      <c r="AX538" s="199" t="s">
        <v>10246</v>
      </c>
      <c r="AY538" s="199" t="s">
        <v>10266</v>
      </c>
      <c r="AZ538" s="199" t="s">
        <v>10266</v>
      </c>
      <c r="BA538" s="199" t="s">
        <v>10266</v>
      </c>
      <c r="BB538" s="199" t="s">
        <v>10266</v>
      </c>
      <c r="BC538" s="199" t="s">
        <v>10266</v>
      </c>
      <c r="BD538" s="199" t="s">
        <v>10246</v>
      </c>
      <c r="BE538" s="202" t="s">
        <v>12382</v>
      </c>
      <c r="BF538" s="199" t="s">
        <v>10266</v>
      </c>
      <c r="BG538" s="199" t="s">
        <v>10266</v>
      </c>
      <c r="BH538" s="199" t="s">
        <v>10266</v>
      </c>
      <c r="BI538" s="199" t="s">
        <v>10266</v>
      </c>
      <c r="BJ538" s="199" t="s">
        <v>10266</v>
      </c>
      <c r="BK538" s="199" t="s">
        <v>10246</v>
      </c>
    </row>
    <row r="539" s="192" customFormat="1" customHeight="1" spans="1:63">
      <c r="A539" s="199" t="s">
        <v>7942</v>
      </c>
      <c r="B539" s="199" t="s">
        <v>7917</v>
      </c>
      <c r="C539" s="199" t="s">
        <v>1927</v>
      </c>
      <c r="D539" s="199">
        <v>21</v>
      </c>
      <c r="E539" s="199">
        <v>9</v>
      </c>
      <c r="F539" s="199" t="s">
        <v>12383</v>
      </c>
      <c r="G539" s="199">
        <v>0</v>
      </c>
      <c r="H539" s="199" t="s">
        <v>10243</v>
      </c>
      <c r="I539" s="199">
        <v>0</v>
      </c>
      <c r="J539" s="199" t="s">
        <v>10243</v>
      </c>
      <c r="K539" s="199">
        <v>0</v>
      </c>
      <c r="L539" s="199">
        <v>0</v>
      </c>
      <c r="M539" s="199" t="s">
        <v>10243</v>
      </c>
      <c r="N539" s="199">
        <v>0</v>
      </c>
      <c r="O539" s="199">
        <v>0</v>
      </c>
      <c r="P539" s="199">
        <v>0</v>
      </c>
      <c r="Q539" s="199"/>
      <c r="R539" s="199"/>
      <c r="S539" s="199"/>
      <c r="T539" s="199"/>
      <c r="U539" s="199"/>
      <c r="V539" s="199"/>
      <c r="W539" s="199"/>
      <c r="X539" s="199"/>
      <c r="Y539" s="199"/>
      <c r="Z539" s="199">
        <v>9</v>
      </c>
      <c r="AA539" s="199"/>
      <c r="AB539" s="199"/>
      <c r="AC539" s="199"/>
      <c r="AD539" s="199" t="s">
        <v>10243</v>
      </c>
      <c r="AE539" s="199" t="s">
        <v>10243</v>
      </c>
      <c r="AF539" s="199" t="s">
        <v>10243</v>
      </c>
      <c r="AG539" s="199" t="s">
        <v>10266</v>
      </c>
      <c r="AH539" s="202" t="s">
        <v>12384</v>
      </c>
      <c r="AI539" s="199" t="s">
        <v>10246</v>
      </c>
      <c r="AJ539" s="199" t="s">
        <v>10246</v>
      </c>
      <c r="AK539" s="199" t="s">
        <v>10266</v>
      </c>
      <c r="AL539" s="199" t="s">
        <v>10266</v>
      </c>
      <c r="AM539" s="199" t="s">
        <v>10266</v>
      </c>
      <c r="AN539" s="199" t="s">
        <v>10266</v>
      </c>
      <c r="AO539" s="199" t="s">
        <v>10266</v>
      </c>
      <c r="AP539" s="199" t="s">
        <v>10246</v>
      </c>
      <c r="AQ539" s="199" t="s">
        <v>10246</v>
      </c>
      <c r="AR539" s="199" t="s">
        <v>10266</v>
      </c>
      <c r="AS539" s="202" t="s">
        <v>12385</v>
      </c>
      <c r="AT539" s="199" t="s">
        <v>10266</v>
      </c>
      <c r="AU539" s="199" t="s">
        <v>10266</v>
      </c>
      <c r="AV539" s="199" t="s">
        <v>10266</v>
      </c>
      <c r="AW539" s="199" t="s">
        <v>10246</v>
      </c>
      <c r="AX539" s="199" t="s">
        <v>10246</v>
      </c>
      <c r="AY539" s="199" t="s">
        <v>10266</v>
      </c>
      <c r="AZ539" s="199" t="s">
        <v>10266</v>
      </c>
      <c r="BA539" s="199" t="s">
        <v>10266</v>
      </c>
      <c r="BB539" s="199" t="s">
        <v>10266</v>
      </c>
      <c r="BC539" s="199" t="s">
        <v>10266</v>
      </c>
      <c r="BD539" s="199" t="s">
        <v>10246</v>
      </c>
      <c r="BE539" s="199" t="s">
        <v>10246</v>
      </c>
      <c r="BF539" s="199" t="s">
        <v>10266</v>
      </c>
      <c r="BG539" s="199" t="s">
        <v>10266</v>
      </c>
      <c r="BH539" s="199" t="s">
        <v>10266</v>
      </c>
      <c r="BI539" s="199" t="s">
        <v>10266</v>
      </c>
      <c r="BJ539" s="199" t="s">
        <v>10266</v>
      </c>
      <c r="BK539" s="199" t="s">
        <v>10246</v>
      </c>
    </row>
    <row r="540" s="192" customFormat="1" customHeight="1" spans="1:63">
      <c r="A540" s="199" t="s">
        <v>7932</v>
      </c>
      <c r="B540" s="199" t="s">
        <v>7917</v>
      </c>
      <c r="C540" s="199" t="s">
        <v>2345</v>
      </c>
      <c r="D540" s="199">
        <v>21</v>
      </c>
      <c r="E540" s="199">
        <v>9</v>
      </c>
      <c r="F540" s="199" t="s">
        <v>12386</v>
      </c>
      <c r="G540" s="199">
        <v>0</v>
      </c>
      <c r="H540" s="199" t="s">
        <v>10243</v>
      </c>
      <c r="I540" s="199">
        <v>0</v>
      </c>
      <c r="J540" s="199" t="s">
        <v>10243</v>
      </c>
      <c r="K540" s="199">
        <v>0</v>
      </c>
      <c r="L540" s="199">
        <v>0</v>
      </c>
      <c r="M540" s="199" t="s">
        <v>10243</v>
      </c>
      <c r="N540" s="199">
        <v>0</v>
      </c>
      <c r="O540" s="199">
        <v>0</v>
      </c>
      <c r="P540" s="199">
        <v>0</v>
      </c>
      <c r="Q540" s="199"/>
      <c r="R540" s="199"/>
      <c r="S540" s="199"/>
      <c r="T540" s="199"/>
      <c r="U540" s="199"/>
      <c r="V540" s="199"/>
      <c r="W540" s="199"/>
      <c r="X540" s="199">
        <v>12</v>
      </c>
      <c r="Y540" s="199"/>
      <c r="Z540" s="199"/>
      <c r="AA540" s="199"/>
      <c r="AB540" s="199"/>
      <c r="AC540" s="199"/>
      <c r="AD540" s="199" t="s">
        <v>10243</v>
      </c>
      <c r="AE540" s="199" t="s">
        <v>10243</v>
      </c>
      <c r="AF540" s="199" t="s">
        <v>10243</v>
      </c>
      <c r="AG540" s="199" t="s">
        <v>10266</v>
      </c>
      <c r="AH540" s="199" t="s">
        <v>10266</v>
      </c>
      <c r="AI540" s="199" t="s">
        <v>10246</v>
      </c>
      <c r="AJ540" s="199" t="s">
        <v>10246</v>
      </c>
      <c r="AK540" s="199" t="s">
        <v>10266</v>
      </c>
      <c r="AL540" s="199" t="s">
        <v>10266</v>
      </c>
      <c r="AM540" s="199" t="s">
        <v>10266</v>
      </c>
      <c r="AN540" s="199" t="s">
        <v>10266</v>
      </c>
      <c r="AO540" s="199" t="s">
        <v>10266</v>
      </c>
      <c r="AP540" s="199" t="s">
        <v>10246</v>
      </c>
      <c r="AQ540" s="199" t="s">
        <v>10246</v>
      </c>
      <c r="AR540" s="199" t="s">
        <v>10266</v>
      </c>
      <c r="AS540" s="199" t="s">
        <v>10266</v>
      </c>
      <c r="AT540" s="199" t="s">
        <v>10266</v>
      </c>
      <c r="AU540" s="199" t="s">
        <v>10266</v>
      </c>
      <c r="AV540" s="199" t="s">
        <v>10266</v>
      </c>
      <c r="AW540" s="199" t="s">
        <v>10246</v>
      </c>
      <c r="AX540" s="199" t="s">
        <v>10246</v>
      </c>
      <c r="AY540" s="199" t="s">
        <v>10266</v>
      </c>
      <c r="AZ540" s="199" t="s">
        <v>10266</v>
      </c>
      <c r="BA540" s="199" t="s">
        <v>10266</v>
      </c>
      <c r="BB540" s="199" t="s">
        <v>10266</v>
      </c>
      <c r="BC540" s="199" t="s">
        <v>10266</v>
      </c>
      <c r="BD540" s="199" t="s">
        <v>10246</v>
      </c>
      <c r="BE540" s="199" t="s">
        <v>10246</v>
      </c>
      <c r="BF540" s="199" t="s">
        <v>10266</v>
      </c>
      <c r="BG540" s="199" t="s">
        <v>10266</v>
      </c>
      <c r="BH540" s="199" t="s">
        <v>10266</v>
      </c>
      <c r="BI540" s="202" t="s">
        <v>12387</v>
      </c>
      <c r="BJ540" s="202" t="s">
        <v>12042</v>
      </c>
      <c r="BK540" s="199" t="s">
        <v>10246</v>
      </c>
    </row>
    <row r="541" s="192" customFormat="1" customHeight="1" spans="1:63">
      <c r="A541" s="199" t="s">
        <v>7925</v>
      </c>
      <c r="B541" s="199" t="s">
        <v>7917</v>
      </c>
      <c r="C541" s="199" t="s">
        <v>7926</v>
      </c>
      <c r="D541" s="199">
        <v>21</v>
      </c>
      <c r="E541" s="199">
        <v>9</v>
      </c>
      <c r="F541" s="199" t="s">
        <v>12388</v>
      </c>
      <c r="G541" s="199">
        <v>13</v>
      </c>
      <c r="H541" s="199" t="s">
        <v>12389</v>
      </c>
      <c r="I541" s="199">
        <v>0</v>
      </c>
      <c r="J541" s="199" t="s">
        <v>10243</v>
      </c>
      <c r="K541" s="199">
        <v>0</v>
      </c>
      <c r="L541" s="199">
        <v>0</v>
      </c>
      <c r="M541" s="199" t="s">
        <v>10243</v>
      </c>
      <c r="N541" s="199">
        <v>2</v>
      </c>
      <c r="O541" s="199">
        <v>0</v>
      </c>
      <c r="P541" s="199">
        <v>0</v>
      </c>
      <c r="Q541" s="199"/>
      <c r="R541" s="199"/>
      <c r="S541" s="199"/>
      <c r="T541" s="199"/>
      <c r="U541" s="199"/>
      <c r="V541" s="199"/>
      <c r="W541" s="199"/>
      <c r="X541" s="199">
        <v>8</v>
      </c>
      <c r="Y541" s="199"/>
      <c r="Z541" s="199"/>
      <c r="AA541" s="199"/>
      <c r="AB541" s="199"/>
      <c r="AC541" s="199"/>
      <c r="AD541" s="199" t="s">
        <v>10243</v>
      </c>
      <c r="AE541" s="199" t="s">
        <v>10243</v>
      </c>
      <c r="AF541" s="199" t="s">
        <v>10243</v>
      </c>
      <c r="AG541" s="199" t="s">
        <v>10266</v>
      </c>
      <c r="AH541" s="199" t="s">
        <v>10266</v>
      </c>
      <c r="AI541" s="199" t="s">
        <v>10246</v>
      </c>
      <c r="AJ541" s="199" t="s">
        <v>10246</v>
      </c>
      <c r="AK541" s="203" t="s">
        <v>11095</v>
      </c>
      <c r="AL541" s="202" t="s">
        <v>12390</v>
      </c>
      <c r="AM541" s="199" t="s">
        <v>10266</v>
      </c>
      <c r="AN541" s="203" t="s">
        <v>10812</v>
      </c>
      <c r="AO541" s="203" t="s">
        <v>10253</v>
      </c>
      <c r="AP541" s="199" t="s">
        <v>10246</v>
      </c>
      <c r="AQ541" s="199" t="s">
        <v>10246</v>
      </c>
      <c r="AR541" s="204" t="s">
        <v>10255</v>
      </c>
      <c r="AS541" s="203" t="s">
        <v>10376</v>
      </c>
      <c r="AT541" s="203" t="s">
        <v>10374</v>
      </c>
      <c r="AU541" s="203" t="s">
        <v>10374</v>
      </c>
      <c r="AV541" s="203" t="s">
        <v>11042</v>
      </c>
      <c r="AW541" s="199" t="s">
        <v>10246</v>
      </c>
      <c r="AX541" s="199" t="s">
        <v>10246</v>
      </c>
      <c r="AY541" s="203" t="s">
        <v>11042</v>
      </c>
      <c r="AZ541" s="203" t="s">
        <v>10812</v>
      </c>
      <c r="BA541" s="204" t="s">
        <v>10255</v>
      </c>
      <c r="BB541" s="203" t="s">
        <v>10376</v>
      </c>
      <c r="BC541" s="199" t="s">
        <v>10266</v>
      </c>
      <c r="BD541" s="199" t="s">
        <v>10246</v>
      </c>
      <c r="BE541" s="199" t="s">
        <v>10246</v>
      </c>
      <c r="BF541" s="203" t="s">
        <v>10376</v>
      </c>
      <c r="BG541" s="199" t="s">
        <v>10266</v>
      </c>
      <c r="BH541" s="199" t="s">
        <v>10266</v>
      </c>
      <c r="BI541" s="203" t="s">
        <v>10376</v>
      </c>
      <c r="BJ541" s="203" t="s">
        <v>10374</v>
      </c>
      <c r="BK541" s="199" t="s">
        <v>10246</v>
      </c>
    </row>
    <row r="542" s="192" customFormat="1" customHeight="1" spans="1:63">
      <c r="A542" s="199" t="s">
        <v>7916</v>
      </c>
      <c r="B542" s="199" t="s">
        <v>7917</v>
      </c>
      <c r="C542" s="199" t="s">
        <v>1966</v>
      </c>
      <c r="D542" s="199">
        <v>22</v>
      </c>
      <c r="E542" s="199">
        <v>9</v>
      </c>
      <c r="F542" s="199" t="s">
        <v>12391</v>
      </c>
      <c r="G542" s="199">
        <v>9</v>
      </c>
      <c r="H542" s="199" t="s">
        <v>11076</v>
      </c>
      <c r="I542" s="199">
        <v>0</v>
      </c>
      <c r="J542" s="199" t="s">
        <v>10243</v>
      </c>
      <c r="K542" s="199">
        <v>0</v>
      </c>
      <c r="L542" s="199">
        <v>0</v>
      </c>
      <c r="M542" s="199" t="s">
        <v>10243</v>
      </c>
      <c r="N542" s="199">
        <v>2</v>
      </c>
      <c r="O542" s="199">
        <v>0</v>
      </c>
      <c r="P542" s="199">
        <v>0</v>
      </c>
      <c r="Q542" s="199"/>
      <c r="R542" s="199"/>
      <c r="S542" s="199">
        <v>17.4</v>
      </c>
      <c r="T542" s="199">
        <v>15</v>
      </c>
      <c r="U542" s="199"/>
      <c r="V542" s="199"/>
      <c r="W542" s="199"/>
      <c r="X542" s="199"/>
      <c r="Y542" s="199"/>
      <c r="Z542" s="199"/>
      <c r="AA542" s="199"/>
      <c r="AB542" s="199"/>
      <c r="AC542" s="199"/>
      <c r="AD542" s="199" t="s">
        <v>10243</v>
      </c>
      <c r="AE542" s="199" t="s">
        <v>10243</v>
      </c>
      <c r="AF542" s="199" t="s">
        <v>10243</v>
      </c>
      <c r="AG542" s="202" t="s">
        <v>12392</v>
      </c>
      <c r="AH542" s="203" t="s">
        <v>10328</v>
      </c>
      <c r="AI542" s="199" t="s">
        <v>10246</v>
      </c>
      <c r="AJ542" s="199" t="s">
        <v>10246</v>
      </c>
      <c r="AK542" s="199" t="s">
        <v>10266</v>
      </c>
      <c r="AL542" s="199" t="s">
        <v>10266</v>
      </c>
      <c r="AM542" s="203" t="s">
        <v>10376</v>
      </c>
      <c r="AN542" s="199" t="s">
        <v>10266</v>
      </c>
      <c r="AO542" s="199" t="s">
        <v>10266</v>
      </c>
      <c r="AP542" s="199" t="s">
        <v>10246</v>
      </c>
      <c r="AQ542" s="199" t="s">
        <v>10246</v>
      </c>
      <c r="AR542" s="203" t="s">
        <v>10376</v>
      </c>
      <c r="AS542" s="202" t="s">
        <v>11894</v>
      </c>
      <c r="AT542" s="199" t="s">
        <v>10266</v>
      </c>
      <c r="AU542" s="202" t="s">
        <v>10312</v>
      </c>
      <c r="AV542" s="199" t="s">
        <v>10266</v>
      </c>
      <c r="AW542" s="199" t="s">
        <v>10246</v>
      </c>
      <c r="AX542" s="199" t="s">
        <v>10246</v>
      </c>
      <c r="AY542" s="202" t="s">
        <v>12393</v>
      </c>
      <c r="AZ542" s="202" t="s">
        <v>12394</v>
      </c>
      <c r="BA542" s="199" t="s">
        <v>10266</v>
      </c>
      <c r="BB542" s="202" t="s">
        <v>12395</v>
      </c>
      <c r="BC542" s="203" t="s">
        <v>10812</v>
      </c>
      <c r="BD542" s="199" t="s">
        <v>10246</v>
      </c>
      <c r="BE542" s="199" t="s">
        <v>10246</v>
      </c>
      <c r="BF542" s="203" t="s">
        <v>10374</v>
      </c>
      <c r="BG542" s="203" t="s">
        <v>10374</v>
      </c>
      <c r="BH542" s="202" t="s">
        <v>12396</v>
      </c>
      <c r="BI542" s="203" t="s">
        <v>10376</v>
      </c>
      <c r="BJ542" s="203" t="s">
        <v>10374</v>
      </c>
      <c r="BK542" s="199" t="s">
        <v>10246</v>
      </c>
    </row>
    <row r="543" s="192" customFormat="1" customHeight="1" spans="1:63">
      <c r="A543" s="199" t="s">
        <v>8105</v>
      </c>
      <c r="B543" s="199" t="s">
        <v>7963</v>
      </c>
      <c r="C543" s="199" t="s">
        <v>2409</v>
      </c>
      <c r="D543" s="199">
        <v>22</v>
      </c>
      <c r="E543" s="199">
        <v>9</v>
      </c>
      <c r="F543" s="199" t="s">
        <v>11118</v>
      </c>
      <c r="G543" s="199">
        <v>0</v>
      </c>
      <c r="H543" s="199" t="s">
        <v>10243</v>
      </c>
      <c r="I543" s="199">
        <v>0</v>
      </c>
      <c r="J543" s="199" t="s">
        <v>10243</v>
      </c>
      <c r="K543" s="199">
        <v>0</v>
      </c>
      <c r="L543" s="199">
        <v>0</v>
      </c>
      <c r="M543" s="199" t="s">
        <v>10243</v>
      </c>
      <c r="N543" s="199">
        <v>0</v>
      </c>
      <c r="O543" s="199">
        <v>0</v>
      </c>
      <c r="P543" s="199">
        <v>0</v>
      </c>
      <c r="Q543" s="199"/>
      <c r="R543" s="199"/>
      <c r="S543" s="199"/>
      <c r="T543" s="199"/>
      <c r="U543" s="199"/>
      <c r="V543" s="199"/>
      <c r="W543" s="199"/>
      <c r="X543" s="199"/>
      <c r="Y543" s="199"/>
      <c r="Z543" s="199"/>
      <c r="AA543" s="199"/>
      <c r="AB543" s="199"/>
      <c r="AC543" s="199"/>
      <c r="AD543" s="199" t="s">
        <v>10243</v>
      </c>
      <c r="AE543" s="199" t="s">
        <v>10243</v>
      </c>
      <c r="AF543" s="199" t="s">
        <v>10243</v>
      </c>
      <c r="AG543" s="199" t="s">
        <v>10266</v>
      </c>
      <c r="AH543" s="199" t="s">
        <v>10266</v>
      </c>
      <c r="AI543" s="199" t="s">
        <v>10246</v>
      </c>
      <c r="AJ543" s="199" t="s">
        <v>10246</v>
      </c>
      <c r="AK543" s="199" t="s">
        <v>10266</v>
      </c>
      <c r="AL543" s="199" t="s">
        <v>10266</v>
      </c>
      <c r="AM543" s="199" t="s">
        <v>10266</v>
      </c>
      <c r="AN543" s="199" t="s">
        <v>10266</v>
      </c>
      <c r="AO543" s="199" t="s">
        <v>10266</v>
      </c>
      <c r="AP543" s="199" t="s">
        <v>10246</v>
      </c>
      <c r="AQ543" s="199" t="s">
        <v>10246</v>
      </c>
      <c r="AR543" s="199" t="s">
        <v>10266</v>
      </c>
      <c r="AS543" s="199" t="s">
        <v>10266</v>
      </c>
      <c r="AT543" s="199" t="s">
        <v>10266</v>
      </c>
      <c r="AU543" s="199" t="s">
        <v>10266</v>
      </c>
      <c r="AV543" s="199" t="s">
        <v>10266</v>
      </c>
      <c r="AW543" s="199" t="s">
        <v>10246</v>
      </c>
      <c r="AX543" s="199" t="s">
        <v>10246</v>
      </c>
      <c r="AY543" s="199" t="s">
        <v>10266</v>
      </c>
      <c r="AZ543" s="199" t="s">
        <v>10266</v>
      </c>
      <c r="BA543" s="199" t="s">
        <v>10266</v>
      </c>
      <c r="BB543" s="199" t="s">
        <v>10266</v>
      </c>
      <c r="BC543" s="199" t="s">
        <v>10266</v>
      </c>
      <c r="BD543" s="199" t="s">
        <v>10246</v>
      </c>
      <c r="BE543" s="199" t="s">
        <v>10246</v>
      </c>
      <c r="BF543" s="199" t="s">
        <v>10266</v>
      </c>
      <c r="BG543" s="199" t="s">
        <v>10266</v>
      </c>
      <c r="BH543" s="199" t="s">
        <v>10266</v>
      </c>
      <c r="BI543" s="199" t="s">
        <v>10266</v>
      </c>
      <c r="BJ543" s="199" t="s">
        <v>10266</v>
      </c>
      <c r="BK543" s="199" t="s">
        <v>10246</v>
      </c>
    </row>
    <row r="544" s="192" customFormat="1" customHeight="1" spans="1:63">
      <c r="A544" s="199" t="s">
        <v>8084</v>
      </c>
      <c r="B544" s="199" t="s">
        <v>7963</v>
      </c>
      <c r="C544" s="199" t="s">
        <v>1966</v>
      </c>
      <c r="D544" s="199">
        <v>22</v>
      </c>
      <c r="E544" s="199">
        <v>9</v>
      </c>
      <c r="F544" s="199" t="s">
        <v>12397</v>
      </c>
      <c r="G544" s="199">
        <v>0</v>
      </c>
      <c r="H544" s="199" t="s">
        <v>10243</v>
      </c>
      <c r="I544" s="199">
        <v>0</v>
      </c>
      <c r="J544" s="199" t="s">
        <v>10243</v>
      </c>
      <c r="K544" s="199">
        <v>0</v>
      </c>
      <c r="L544" s="199">
        <v>0</v>
      </c>
      <c r="M544" s="199" t="s">
        <v>10243</v>
      </c>
      <c r="N544" s="199">
        <v>0</v>
      </c>
      <c r="O544" s="199">
        <v>0</v>
      </c>
      <c r="P544" s="199">
        <v>0</v>
      </c>
      <c r="Q544" s="199"/>
      <c r="R544" s="199"/>
      <c r="S544" s="199"/>
      <c r="T544" s="199"/>
      <c r="U544" s="199"/>
      <c r="V544" s="199"/>
      <c r="W544" s="199"/>
      <c r="X544" s="199"/>
      <c r="Y544" s="199"/>
      <c r="Z544" s="199"/>
      <c r="AA544" s="199"/>
      <c r="AB544" s="199"/>
      <c r="AC544" s="199"/>
      <c r="AD544" s="199" t="s">
        <v>10243</v>
      </c>
      <c r="AE544" s="199" t="s">
        <v>10243</v>
      </c>
      <c r="AF544" s="199" t="s">
        <v>10243</v>
      </c>
      <c r="AG544" s="199" t="s">
        <v>10266</v>
      </c>
      <c r="AH544" s="199" t="s">
        <v>10266</v>
      </c>
      <c r="AI544" s="199" t="s">
        <v>10246</v>
      </c>
      <c r="AJ544" s="199" t="s">
        <v>10246</v>
      </c>
      <c r="AK544" s="199" t="s">
        <v>10266</v>
      </c>
      <c r="AL544" s="199" t="s">
        <v>10266</v>
      </c>
      <c r="AM544" s="199" t="s">
        <v>10266</v>
      </c>
      <c r="AN544" s="199" t="s">
        <v>10266</v>
      </c>
      <c r="AO544" s="199" t="s">
        <v>10266</v>
      </c>
      <c r="AP544" s="199" t="s">
        <v>10246</v>
      </c>
      <c r="AQ544" s="199" t="s">
        <v>10246</v>
      </c>
      <c r="AR544" s="199" t="s">
        <v>10266</v>
      </c>
      <c r="AS544" s="199" t="s">
        <v>10266</v>
      </c>
      <c r="AT544" s="199" t="s">
        <v>10266</v>
      </c>
      <c r="AU544" s="199" t="s">
        <v>10266</v>
      </c>
      <c r="AV544" s="199" t="s">
        <v>10266</v>
      </c>
      <c r="AW544" s="199" t="s">
        <v>10246</v>
      </c>
      <c r="AX544" s="199" t="s">
        <v>10246</v>
      </c>
      <c r="AY544" s="199" t="s">
        <v>10266</v>
      </c>
      <c r="AZ544" s="199" t="s">
        <v>10266</v>
      </c>
      <c r="BA544" s="199" t="s">
        <v>10266</v>
      </c>
      <c r="BB544" s="199" t="s">
        <v>10266</v>
      </c>
      <c r="BC544" s="199" t="s">
        <v>10266</v>
      </c>
      <c r="BD544" s="199" t="s">
        <v>10246</v>
      </c>
      <c r="BE544" s="199" t="s">
        <v>10246</v>
      </c>
      <c r="BF544" s="199" t="s">
        <v>10266</v>
      </c>
      <c r="BG544" s="199" t="s">
        <v>10266</v>
      </c>
      <c r="BH544" s="199" t="s">
        <v>10266</v>
      </c>
      <c r="BI544" s="199" t="s">
        <v>10266</v>
      </c>
      <c r="BJ544" s="199" t="s">
        <v>10266</v>
      </c>
      <c r="BK544" s="199" t="s">
        <v>10246</v>
      </c>
    </row>
    <row r="545" s="192" customFormat="1" customHeight="1" spans="1:63">
      <c r="A545" s="199" t="s">
        <v>8072</v>
      </c>
      <c r="B545" s="199" t="s">
        <v>7963</v>
      </c>
      <c r="C545" s="199" t="s">
        <v>2067</v>
      </c>
      <c r="D545" s="199">
        <v>22</v>
      </c>
      <c r="E545" s="199">
        <v>9</v>
      </c>
      <c r="F545" s="199" t="s">
        <v>12160</v>
      </c>
      <c r="G545" s="199">
        <v>0</v>
      </c>
      <c r="H545" s="199" t="s">
        <v>10243</v>
      </c>
      <c r="I545" s="199">
        <v>0</v>
      </c>
      <c r="J545" s="199" t="s">
        <v>10243</v>
      </c>
      <c r="K545" s="199">
        <v>0</v>
      </c>
      <c r="L545" s="199">
        <v>0</v>
      </c>
      <c r="M545" s="199" t="s">
        <v>10243</v>
      </c>
      <c r="N545" s="199">
        <v>0</v>
      </c>
      <c r="O545" s="199">
        <v>1</v>
      </c>
      <c r="P545" s="199">
        <v>0</v>
      </c>
      <c r="Q545" s="199"/>
      <c r="R545" s="199"/>
      <c r="S545" s="199"/>
      <c r="T545" s="199"/>
      <c r="U545" s="199"/>
      <c r="V545" s="199"/>
      <c r="W545" s="199"/>
      <c r="X545" s="199">
        <v>12</v>
      </c>
      <c r="Y545" s="199"/>
      <c r="Z545" s="199"/>
      <c r="AA545" s="199"/>
      <c r="AB545" s="199"/>
      <c r="AC545" s="199"/>
      <c r="AD545" s="199" t="s">
        <v>10243</v>
      </c>
      <c r="AE545" s="199" t="s">
        <v>10243</v>
      </c>
      <c r="AF545" s="199" t="s">
        <v>10243</v>
      </c>
      <c r="AG545" s="199" t="s">
        <v>10266</v>
      </c>
      <c r="AH545" s="199" t="s">
        <v>10266</v>
      </c>
      <c r="AI545" s="199" t="s">
        <v>10246</v>
      </c>
      <c r="AJ545" s="199" t="s">
        <v>10246</v>
      </c>
      <c r="AK545" s="199" t="s">
        <v>10266</v>
      </c>
      <c r="AL545" s="199" t="s">
        <v>10266</v>
      </c>
      <c r="AM545" s="199" t="s">
        <v>10266</v>
      </c>
      <c r="AN545" s="199" t="s">
        <v>10266</v>
      </c>
      <c r="AO545" s="199" t="s">
        <v>10266</v>
      </c>
      <c r="AP545" s="199" t="s">
        <v>10246</v>
      </c>
      <c r="AQ545" s="199" t="s">
        <v>10246</v>
      </c>
      <c r="AR545" s="202" t="s">
        <v>11065</v>
      </c>
      <c r="AS545" s="199" t="s">
        <v>10266</v>
      </c>
      <c r="AT545" s="199" t="s">
        <v>10266</v>
      </c>
      <c r="AU545" s="199" t="s">
        <v>10266</v>
      </c>
      <c r="AV545" s="199" t="s">
        <v>10266</v>
      </c>
      <c r="AW545" s="199" t="s">
        <v>10246</v>
      </c>
      <c r="AX545" s="199" t="s">
        <v>10433</v>
      </c>
      <c r="AY545" s="199" t="s">
        <v>10266</v>
      </c>
      <c r="AZ545" s="199" t="s">
        <v>10266</v>
      </c>
      <c r="BA545" s="199" t="s">
        <v>10266</v>
      </c>
      <c r="BB545" s="204" t="s">
        <v>10264</v>
      </c>
      <c r="BC545" s="199" t="s">
        <v>10266</v>
      </c>
      <c r="BD545" s="199" t="s">
        <v>10246</v>
      </c>
      <c r="BE545" s="199" t="s">
        <v>10246</v>
      </c>
      <c r="BF545" s="199" t="s">
        <v>10266</v>
      </c>
      <c r="BG545" s="202" t="s">
        <v>12398</v>
      </c>
      <c r="BH545" s="199" t="s">
        <v>10266</v>
      </c>
      <c r="BI545" s="199" t="s">
        <v>10266</v>
      </c>
      <c r="BJ545" s="199" t="s">
        <v>10266</v>
      </c>
      <c r="BK545" s="199" t="s">
        <v>10246</v>
      </c>
    </row>
    <row r="546" s="192" customFormat="1" customHeight="1" spans="1:63">
      <c r="A546" s="199" t="s">
        <v>8063</v>
      </c>
      <c r="B546" s="199" t="s">
        <v>7963</v>
      </c>
      <c r="C546" s="199" t="s">
        <v>2132</v>
      </c>
      <c r="D546" s="199">
        <v>21</v>
      </c>
      <c r="E546" s="199">
        <v>9</v>
      </c>
      <c r="F546" s="199" t="s">
        <v>12399</v>
      </c>
      <c r="G546" s="199">
        <v>0</v>
      </c>
      <c r="H546" s="199" t="s">
        <v>10243</v>
      </c>
      <c r="I546" s="199">
        <v>0</v>
      </c>
      <c r="J546" s="199" t="s">
        <v>10243</v>
      </c>
      <c r="K546" s="199">
        <v>0</v>
      </c>
      <c r="L546" s="199">
        <v>0</v>
      </c>
      <c r="M546" s="199" t="s">
        <v>10243</v>
      </c>
      <c r="N546" s="199">
        <v>0</v>
      </c>
      <c r="O546" s="199">
        <v>0</v>
      </c>
      <c r="P546" s="199">
        <v>0</v>
      </c>
      <c r="Q546" s="199"/>
      <c r="R546" s="199"/>
      <c r="S546" s="199"/>
      <c r="T546" s="199"/>
      <c r="U546" s="199"/>
      <c r="V546" s="199"/>
      <c r="W546" s="199"/>
      <c r="X546" s="199">
        <v>8</v>
      </c>
      <c r="Y546" s="199"/>
      <c r="Z546" s="199"/>
      <c r="AA546" s="199"/>
      <c r="AB546" s="199"/>
      <c r="AC546" s="199"/>
      <c r="AD546" s="199" t="s">
        <v>10243</v>
      </c>
      <c r="AE546" s="199" t="s">
        <v>10243</v>
      </c>
      <c r="AF546" s="199" t="s">
        <v>10243</v>
      </c>
      <c r="AG546" s="199" t="s">
        <v>10266</v>
      </c>
      <c r="AH546" s="199" t="s">
        <v>10266</v>
      </c>
      <c r="AI546" s="199" t="s">
        <v>10246</v>
      </c>
      <c r="AJ546" s="199" t="s">
        <v>10246</v>
      </c>
      <c r="AK546" s="199" t="s">
        <v>10266</v>
      </c>
      <c r="AL546" s="199" t="s">
        <v>10266</v>
      </c>
      <c r="AM546" s="199" t="s">
        <v>10266</v>
      </c>
      <c r="AN546" s="199" t="s">
        <v>10266</v>
      </c>
      <c r="AO546" s="199" t="s">
        <v>10266</v>
      </c>
      <c r="AP546" s="199" t="s">
        <v>10246</v>
      </c>
      <c r="AQ546" s="199" t="s">
        <v>10246</v>
      </c>
      <c r="AR546" s="199" t="s">
        <v>10266</v>
      </c>
      <c r="AS546" s="199" t="s">
        <v>10266</v>
      </c>
      <c r="AT546" s="199" t="s">
        <v>10266</v>
      </c>
      <c r="AU546" s="199" t="s">
        <v>10266</v>
      </c>
      <c r="AV546" s="199" t="s">
        <v>10266</v>
      </c>
      <c r="AW546" s="199" t="s">
        <v>10246</v>
      </c>
      <c r="AX546" s="199" t="s">
        <v>10246</v>
      </c>
      <c r="AY546" s="199" t="s">
        <v>10266</v>
      </c>
      <c r="AZ546" s="199" t="s">
        <v>10266</v>
      </c>
      <c r="BA546" s="199" t="s">
        <v>10266</v>
      </c>
      <c r="BB546" s="199" t="s">
        <v>10266</v>
      </c>
      <c r="BC546" s="199" t="s">
        <v>10266</v>
      </c>
      <c r="BD546" s="199" t="s">
        <v>10246</v>
      </c>
      <c r="BE546" s="199" t="s">
        <v>10246</v>
      </c>
      <c r="BF546" s="199" t="s">
        <v>10266</v>
      </c>
      <c r="BG546" s="199" t="s">
        <v>10266</v>
      </c>
      <c r="BH546" s="199" t="s">
        <v>10266</v>
      </c>
      <c r="BI546" s="199" t="s">
        <v>10266</v>
      </c>
      <c r="BJ546" s="202" t="s">
        <v>10814</v>
      </c>
      <c r="BK546" s="199" t="s">
        <v>10246</v>
      </c>
    </row>
    <row r="547" s="192" customFormat="1" customHeight="1" spans="1:63">
      <c r="A547" s="199" t="s">
        <v>8048</v>
      </c>
      <c r="B547" s="199" t="s">
        <v>7963</v>
      </c>
      <c r="C547" s="199" t="s">
        <v>2409</v>
      </c>
      <c r="D547" s="199">
        <v>22</v>
      </c>
      <c r="E547" s="199">
        <v>9</v>
      </c>
      <c r="F547" s="199" t="s">
        <v>12400</v>
      </c>
      <c r="G547" s="199">
        <v>1</v>
      </c>
      <c r="H547" s="199" t="s">
        <v>11492</v>
      </c>
      <c r="I547" s="199">
        <v>0</v>
      </c>
      <c r="J547" s="199" t="s">
        <v>10243</v>
      </c>
      <c r="K547" s="199">
        <v>0</v>
      </c>
      <c r="L547" s="199">
        <v>0</v>
      </c>
      <c r="M547" s="199" t="s">
        <v>10243</v>
      </c>
      <c r="N547" s="199">
        <v>0</v>
      </c>
      <c r="O547" s="199">
        <v>0</v>
      </c>
      <c r="P547" s="199">
        <v>0</v>
      </c>
      <c r="Q547" s="199"/>
      <c r="R547" s="199"/>
      <c r="S547" s="199"/>
      <c r="T547" s="199"/>
      <c r="U547" s="199"/>
      <c r="V547" s="199"/>
      <c r="W547" s="199"/>
      <c r="X547" s="199"/>
      <c r="Y547" s="199"/>
      <c r="Z547" s="199">
        <v>1</v>
      </c>
      <c r="AA547" s="199"/>
      <c r="AB547" s="199"/>
      <c r="AC547" s="199"/>
      <c r="AD547" s="199" t="s">
        <v>10243</v>
      </c>
      <c r="AE547" s="199" t="s">
        <v>10243</v>
      </c>
      <c r="AF547" s="199" t="s">
        <v>10243</v>
      </c>
      <c r="AG547" s="199" t="s">
        <v>10266</v>
      </c>
      <c r="AH547" s="199" t="s">
        <v>10266</v>
      </c>
      <c r="AI547" s="199" t="s">
        <v>10246</v>
      </c>
      <c r="AJ547" s="199" t="s">
        <v>10246</v>
      </c>
      <c r="AK547" s="199" t="s">
        <v>10266</v>
      </c>
      <c r="AL547" s="199" t="s">
        <v>10266</v>
      </c>
      <c r="AM547" s="199" t="s">
        <v>10266</v>
      </c>
      <c r="AN547" s="199" t="s">
        <v>10266</v>
      </c>
      <c r="AO547" s="199" t="s">
        <v>10266</v>
      </c>
      <c r="AP547" s="199" t="s">
        <v>10246</v>
      </c>
      <c r="AQ547" s="199" t="s">
        <v>10246</v>
      </c>
      <c r="AR547" s="199" t="s">
        <v>10266</v>
      </c>
      <c r="AS547" s="199" t="s">
        <v>10266</v>
      </c>
      <c r="AT547" s="199" t="s">
        <v>10266</v>
      </c>
      <c r="AU547" s="199" t="s">
        <v>10266</v>
      </c>
      <c r="AV547" s="199" t="s">
        <v>10266</v>
      </c>
      <c r="AW547" s="199" t="s">
        <v>10246</v>
      </c>
      <c r="AX547" s="199" t="s">
        <v>10246</v>
      </c>
      <c r="AY547" s="199" t="s">
        <v>10266</v>
      </c>
      <c r="AZ547" s="199" t="s">
        <v>10266</v>
      </c>
      <c r="BA547" s="199" t="s">
        <v>10266</v>
      </c>
      <c r="BB547" s="202" t="s">
        <v>12401</v>
      </c>
      <c r="BC547" s="199" t="s">
        <v>10266</v>
      </c>
      <c r="BD547" s="199" t="s">
        <v>10246</v>
      </c>
      <c r="BE547" s="199" t="s">
        <v>10246</v>
      </c>
      <c r="BF547" s="199" t="s">
        <v>10266</v>
      </c>
      <c r="BG547" s="199" t="s">
        <v>10266</v>
      </c>
      <c r="BH547" s="199" t="s">
        <v>10266</v>
      </c>
      <c r="BI547" s="199" t="s">
        <v>10266</v>
      </c>
      <c r="BJ547" s="199" t="s">
        <v>10266</v>
      </c>
      <c r="BK547" s="199" t="s">
        <v>10246</v>
      </c>
    </row>
    <row r="548" s="192" customFormat="1" customHeight="1" spans="1:63">
      <c r="A548" s="199" t="s">
        <v>8028</v>
      </c>
      <c r="B548" s="199" t="s">
        <v>7963</v>
      </c>
      <c r="C548" s="199" t="s">
        <v>2345</v>
      </c>
      <c r="D548" s="199">
        <v>22</v>
      </c>
      <c r="E548" s="199">
        <v>9</v>
      </c>
      <c r="F548" s="199" t="s">
        <v>12402</v>
      </c>
      <c r="G548" s="199">
        <v>0</v>
      </c>
      <c r="H548" s="199" t="s">
        <v>10243</v>
      </c>
      <c r="I548" s="199">
        <v>0</v>
      </c>
      <c r="J548" s="199" t="s">
        <v>10243</v>
      </c>
      <c r="K548" s="199">
        <v>0</v>
      </c>
      <c r="L548" s="199">
        <v>0</v>
      </c>
      <c r="M548" s="199" t="s">
        <v>10243</v>
      </c>
      <c r="N548" s="199">
        <v>0</v>
      </c>
      <c r="O548" s="199">
        <v>0</v>
      </c>
      <c r="P548" s="199">
        <v>0</v>
      </c>
      <c r="Q548" s="199"/>
      <c r="R548" s="199"/>
      <c r="S548" s="199"/>
      <c r="T548" s="199"/>
      <c r="U548" s="199"/>
      <c r="V548" s="199"/>
      <c r="W548" s="199"/>
      <c r="X548" s="199"/>
      <c r="Y548" s="199"/>
      <c r="Z548" s="199"/>
      <c r="AA548" s="199"/>
      <c r="AB548" s="199"/>
      <c r="AC548" s="199"/>
      <c r="AD548" s="199" t="s">
        <v>10243</v>
      </c>
      <c r="AE548" s="199" t="s">
        <v>10243</v>
      </c>
      <c r="AF548" s="199" t="s">
        <v>10243</v>
      </c>
      <c r="AG548" s="199" t="s">
        <v>10266</v>
      </c>
      <c r="AH548" s="199" t="s">
        <v>10266</v>
      </c>
      <c r="AI548" s="199" t="s">
        <v>10246</v>
      </c>
      <c r="AJ548" s="199" t="s">
        <v>10246</v>
      </c>
      <c r="AK548" s="199" t="s">
        <v>10266</v>
      </c>
      <c r="AL548" s="199" t="s">
        <v>10266</v>
      </c>
      <c r="AM548" s="199" t="s">
        <v>10266</v>
      </c>
      <c r="AN548" s="199" t="s">
        <v>10266</v>
      </c>
      <c r="AO548" s="199" t="s">
        <v>10266</v>
      </c>
      <c r="AP548" s="199" t="s">
        <v>10246</v>
      </c>
      <c r="AQ548" s="199" t="s">
        <v>10246</v>
      </c>
      <c r="AR548" s="199" t="s">
        <v>10266</v>
      </c>
      <c r="AS548" s="199" t="s">
        <v>10266</v>
      </c>
      <c r="AT548" s="199" t="s">
        <v>10266</v>
      </c>
      <c r="AU548" s="199" t="s">
        <v>10266</v>
      </c>
      <c r="AV548" s="199" t="s">
        <v>10266</v>
      </c>
      <c r="AW548" s="199" t="s">
        <v>10246</v>
      </c>
      <c r="AX548" s="199" t="s">
        <v>10246</v>
      </c>
      <c r="AY548" s="199" t="s">
        <v>10266</v>
      </c>
      <c r="AZ548" s="199" t="s">
        <v>10266</v>
      </c>
      <c r="BA548" s="199" t="s">
        <v>10266</v>
      </c>
      <c r="BB548" s="199" t="s">
        <v>10266</v>
      </c>
      <c r="BC548" s="199" t="s">
        <v>10266</v>
      </c>
      <c r="BD548" s="199" t="s">
        <v>10246</v>
      </c>
      <c r="BE548" s="199" t="s">
        <v>10246</v>
      </c>
      <c r="BF548" s="199" t="s">
        <v>10266</v>
      </c>
      <c r="BG548" s="199" t="s">
        <v>10266</v>
      </c>
      <c r="BH548" s="199" t="s">
        <v>10266</v>
      </c>
      <c r="BI548" s="199" t="s">
        <v>10266</v>
      </c>
      <c r="BJ548" s="199" t="s">
        <v>10266</v>
      </c>
      <c r="BK548" s="199" t="s">
        <v>10246</v>
      </c>
    </row>
    <row r="549" s="192" customFormat="1" customHeight="1" spans="1:63">
      <c r="A549" s="199" t="s">
        <v>8001</v>
      </c>
      <c r="B549" s="199" t="s">
        <v>7963</v>
      </c>
      <c r="C549" s="199" t="s">
        <v>8002</v>
      </c>
      <c r="D549" s="199">
        <v>5</v>
      </c>
      <c r="E549" s="199">
        <v>2</v>
      </c>
      <c r="F549" s="199" t="s">
        <v>12403</v>
      </c>
      <c r="G549" s="199">
        <v>4</v>
      </c>
      <c r="H549" s="199" t="s">
        <v>12404</v>
      </c>
      <c r="I549" s="199">
        <v>0</v>
      </c>
      <c r="J549" s="199" t="s">
        <v>10243</v>
      </c>
      <c r="K549" s="199">
        <v>0</v>
      </c>
      <c r="L549" s="199">
        <v>2</v>
      </c>
      <c r="M549" s="199" t="s">
        <v>12405</v>
      </c>
      <c r="N549" s="199">
        <v>0</v>
      </c>
      <c r="O549" s="199">
        <v>2</v>
      </c>
      <c r="P549" s="199">
        <v>3</v>
      </c>
      <c r="Q549" s="199"/>
      <c r="R549" s="199"/>
      <c r="S549" s="199"/>
      <c r="T549" s="199"/>
      <c r="U549" s="199"/>
      <c r="V549" s="199"/>
      <c r="W549" s="199"/>
      <c r="X549" s="199"/>
      <c r="Y549" s="199"/>
      <c r="Z549" s="199"/>
      <c r="AA549" s="199"/>
      <c r="AB549" s="199"/>
      <c r="AC549" s="199"/>
      <c r="AD549" s="199" t="s">
        <v>10243</v>
      </c>
      <c r="AE549" s="199" t="s">
        <v>10243</v>
      </c>
      <c r="AF549" s="199" t="s">
        <v>10243</v>
      </c>
      <c r="AG549" s="205" t="s">
        <v>33</v>
      </c>
      <c r="AH549" s="205" t="s">
        <v>33</v>
      </c>
      <c r="AI549" s="199" t="s">
        <v>10246</v>
      </c>
      <c r="AJ549" s="199" t="s">
        <v>10433</v>
      </c>
      <c r="AK549" s="203" t="s">
        <v>12406</v>
      </c>
      <c r="AL549" s="204" t="s">
        <v>12407</v>
      </c>
      <c r="AM549" s="205" t="s">
        <v>33</v>
      </c>
      <c r="AN549" s="203" t="s">
        <v>12408</v>
      </c>
      <c r="AO549" s="199" t="s">
        <v>11011</v>
      </c>
      <c r="AP549" s="199"/>
      <c r="AQ549" s="199"/>
      <c r="AR549" s="199"/>
      <c r="AS549" s="199"/>
      <c r="AT549" s="199"/>
      <c r="AU549" s="199"/>
      <c r="AV549" s="199"/>
      <c r="AW549" s="199"/>
      <c r="AX549" s="199"/>
      <c r="AY549" s="199"/>
      <c r="AZ549" s="199"/>
      <c r="BA549" s="199"/>
      <c r="BB549" s="199"/>
      <c r="BC549" s="199"/>
      <c r="BD549" s="199"/>
      <c r="BE549" s="199"/>
      <c r="BF549" s="199"/>
      <c r="BG549" s="199"/>
      <c r="BH549" s="199"/>
      <c r="BI549" s="199"/>
      <c r="BJ549" s="199"/>
      <c r="BK549" s="199"/>
    </row>
    <row r="550" s="192" customFormat="1" customHeight="1" spans="1:63">
      <c r="A550" s="199" t="s">
        <v>8006</v>
      </c>
      <c r="B550" s="199" t="s">
        <v>7963</v>
      </c>
      <c r="C550" s="199" t="s">
        <v>8002</v>
      </c>
      <c r="D550" s="199">
        <v>22</v>
      </c>
      <c r="E550" s="199">
        <v>9</v>
      </c>
      <c r="F550" s="199" t="s">
        <v>12409</v>
      </c>
      <c r="G550" s="199">
        <v>14</v>
      </c>
      <c r="H550" s="199" t="s">
        <v>12410</v>
      </c>
      <c r="I550" s="199">
        <v>0</v>
      </c>
      <c r="J550" s="199" t="s">
        <v>10243</v>
      </c>
      <c r="K550" s="199">
        <v>0</v>
      </c>
      <c r="L550" s="199">
        <v>14</v>
      </c>
      <c r="M550" s="199" t="s">
        <v>11662</v>
      </c>
      <c r="N550" s="199">
        <v>0</v>
      </c>
      <c r="O550" s="199">
        <v>0</v>
      </c>
      <c r="P550" s="199">
        <v>8</v>
      </c>
      <c r="Q550" s="199"/>
      <c r="R550" s="199"/>
      <c r="S550" s="199"/>
      <c r="T550" s="199"/>
      <c r="U550" s="199"/>
      <c r="V550" s="199"/>
      <c r="W550" s="199"/>
      <c r="X550" s="199"/>
      <c r="Y550" s="199"/>
      <c r="Z550" s="199"/>
      <c r="AA550" s="199"/>
      <c r="AB550" s="199"/>
      <c r="AC550" s="199"/>
      <c r="AD550" s="199" t="s">
        <v>10243</v>
      </c>
      <c r="AE550" s="199" t="s">
        <v>10243</v>
      </c>
      <c r="AF550" s="199" t="s">
        <v>10243</v>
      </c>
      <c r="AG550" s="205" t="s">
        <v>33</v>
      </c>
      <c r="AH550" s="205" t="s">
        <v>33</v>
      </c>
      <c r="AI550" s="199" t="s">
        <v>10433</v>
      </c>
      <c r="AJ550" s="199" t="s">
        <v>10433</v>
      </c>
      <c r="AK550" s="203" t="s">
        <v>12411</v>
      </c>
      <c r="AL550" s="203" t="s">
        <v>12412</v>
      </c>
      <c r="AM550" s="203" t="s">
        <v>12413</v>
      </c>
      <c r="AN550" s="205" t="s">
        <v>33</v>
      </c>
      <c r="AO550" s="205" t="s">
        <v>33</v>
      </c>
      <c r="AP550" s="199" t="s">
        <v>10433</v>
      </c>
      <c r="AQ550" s="199" t="s">
        <v>10433</v>
      </c>
      <c r="AR550" s="203" t="s">
        <v>12414</v>
      </c>
      <c r="AS550" s="203" t="s">
        <v>12415</v>
      </c>
      <c r="AT550" s="203" t="s">
        <v>12416</v>
      </c>
      <c r="AU550" s="205" t="s">
        <v>33</v>
      </c>
      <c r="AV550" s="205" t="s">
        <v>33</v>
      </c>
      <c r="AW550" s="199" t="s">
        <v>10246</v>
      </c>
      <c r="AX550" s="199" t="s">
        <v>10433</v>
      </c>
      <c r="AY550" s="203" t="s">
        <v>12417</v>
      </c>
      <c r="AZ550" s="203" t="s">
        <v>12418</v>
      </c>
      <c r="BA550" s="203" t="s">
        <v>12419</v>
      </c>
      <c r="BB550" s="203" t="s">
        <v>12420</v>
      </c>
      <c r="BC550" s="205" t="s">
        <v>33</v>
      </c>
      <c r="BD550" s="199" t="s">
        <v>10433</v>
      </c>
      <c r="BE550" s="199" t="s">
        <v>10433</v>
      </c>
      <c r="BF550" s="203" t="s">
        <v>12421</v>
      </c>
      <c r="BG550" s="203" t="s">
        <v>12422</v>
      </c>
      <c r="BH550" s="203" t="s">
        <v>12423</v>
      </c>
      <c r="BI550" s="205" t="s">
        <v>33</v>
      </c>
      <c r="BJ550" s="203" t="s">
        <v>12424</v>
      </c>
      <c r="BK550" s="199" t="s">
        <v>10433</v>
      </c>
    </row>
    <row r="551" s="192" customFormat="1" customHeight="1" spans="1:63">
      <c r="A551" s="199" t="s">
        <v>7991</v>
      </c>
      <c r="B551" s="199" t="s">
        <v>7963</v>
      </c>
      <c r="C551" s="199" t="s">
        <v>6840</v>
      </c>
      <c r="D551" s="199">
        <v>20</v>
      </c>
      <c r="E551" s="199">
        <v>9</v>
      </c>
      <c r="F551" s="199" t="s">
        <v>12425</v>
      </c>
      <c r="G551" s="199">
        <v>3</v>
      </c>
      <c r="H551" s="199" t="s">
        <v>11041</v>
      </c>
      <c r="I551" s="199">
        <v>0</v>
      </c>
      <c r="J551" s="199" t="s">
        <v>10243</v>
      </c>
      <c r="K551" s="199">
        <v>0</v>
      </c>
      <c r="L551" s="199">
        <v>0</v>
      </c>
      <c r="M551" s="199" t="s">
        <v>10243</v>
      </c>
      <c r="N551" s="199">
        <v>0</v>
      </c>
      <c r="O551" s="199">
        <v>0</v>
      </c>
      <c r="P551" s="199">
        <v>0</v>
      </c>
      <c r="Q551" s="199"/>
      <c r="R551" s="199"/>
      <c r="S551" s="199"/>
      <c r="T551" s="199"/>
      <c r="U551" s="199"/>
      <c r="V551" s="199"/>
      <c r="W551" s="199"/>
      <c r="X551" s="199">
        <v>8</v>
      </c>
      <c r="Y551" s="199">
        <v>8</v>
      </c>
      <c r="Z551" s="199">
        <v>2</v>
      </c>
      <c r="AA551" s="199"/>
      <c r="AB551" s="199"/>
      <c r="AC551" s="199"/>
      <c r="AD551" s="199" t="s">
        <v>10243</v>
      </c>
      <c r="AE551" s="199" t="s">
        <v>10243</v>
      </c>
      <c r="AF551" s="199" t="s">
        <v>10243</v>
      </c>
      <c r="AG551" s="199" t="s">
        <v>10266</v>
      </c>
      <c r="AH551" s="199" t="s">
        <v>10266</v>
      </c>
      <c r="AI551" s="199" t="s">
        <v>10246</v>
      </c>
      <c r="AJ551" s="199" t="s">
        <v>10246</v>
      </c>
      <c r="AK551" s="199" t="s">
        <v>10266</v>
      </c>
      <c r="AL551" s="199" t="s">
        <v>10266</v>
      </c>
      <c r="AM551" s="199" t="s">
        <v>10266</v>
      </c>
      <c r="AN551" s="199" t="s">
        <v>10266</v>
      </c>
      <c r="AO551" s="199" t="s">
        <v>10266</v>
      </c>
      <c r="AP551" s="199" t="s">
        <v>10246</v>
      </c>
      <c r="AQ551" s="199" t="s">
        <v>10246</v>
      </c>
      <c r="AR551" s="199" t="s">
        <v>10266</v>
      </c>
      <c r="AS551" s="199" t="s">
        <v>10266</v>
      </c>
      <c r="AT551" s="199" t="s">
        <v>10266</v>
      </c>
      <c r="AU551" s="202" t="s">
        <v>11774</v>
      </c>
      <c r="AV551" s="202" t="s">
        <v>11346</v>
      </c>
      <c r="AW551" s="199" t="s">
        <v>10246</v>
      </c>
      <c r="AX551" s="199" t="s">
        <v>10246</v>
      </c>
      <c r="AY551" s="203" t="s">
        <v>10402</v>
      </c>
      <c r="AZ551" s="203" t="s">
        <v>10812</v>
      </c>
      <c r="BA551" s="199" t="s">
        <v>10266</v>
      </c>
      <c r="BB551" s="199" t="s">
        <v>10266</v>
      </c>
      <c r="BC551" s="199" t="s">
        <v>10266</v>
      </c>
      <c r="BD551" s="199" t="s">
        <v>10246</v>
      </c>
      <c r="BE551" s="199" t="s">
        <v>10246</v>
      </c>
      <c r="BF551" s="199" t="s">
        <v>10266</v>
      </c>
      <c r="BG551" s="199" t="s">
        <v>10266</v>
      </c>
      <c r="BH551" s="203" t="s">
        <v>10253</v>
      </c>
      <c r="BI551" s="202" t="s">
        <v>12426</v>
      </c>
      <c r="BJ551" s="199" t="s">
        <v>10266</v>
      </c>
      <c r="BK551" s="199" t="s">
        <v>10246</v>
      </c>
    </row>
    <row r="552" s="192" customFormat="1" customHeight="1" spans="1:63">
      <c r="A552" s="199" t="s">
        <v>8120</v>
      </c>
      <c r="B552" s="199" t="s">
        <v>7963</v>
      </c>
      <c r="C552" s="199" t="s">
        <v>963</v>
      </c>
      <c r="D552" s="199">
        <v>22</v>
      </c>
      <c r="E552" s="199">
        <v>9</v>
      </c>
      <c r="F552" s="199" t="s">
        <v>12427</v>
      </c>
      <c r="G552" s="199">
        <v>14</v>
      </c>
      <c r="H552" s="199" t="s">
        <v>12428</v>
      </c>
      <c r="I552" s="199">
        <v>0</v>
      </c>
      <c r="J552" s="199" t="s">
        <v>10243</v>
      </c>
      <c r="K552" s="199">
        <v>0</v>
      </c>
      <c r="L552" s="199">
        <v>13</v>
      </c>
      <c r="M552" s="199" t="s">
        <v>12429</v>
      </c>
      <c r="N552" s="199">
        <v>0</v>
      </c>
      <c r="O552" s="199">
        <v>1</v>
      </c>
      <c r="P552" s="199">
        <v>8</v>
      </c>
      <c r="Q552" s="199"/>
      <c r="R552" s="199"/>
      <c r="S552" s="199">
        <v>4.5</v>
      </c>
      <c r="T552" s="199"/>
      <c r="U552" s="199"/>
      <c r="V552" s="199"/>
      <c r="W552" s="199"/>
      <c r="X552" s="199"/>
      <c r="Y552" s="199"/>
      <c r="Z552" s="199"/>
      <c r="AA552" s="199"/>
      <c r="AB552" s="199"/>
      <c r="AC552" s="199"/>
      <c r="AD552" s="199" t="s">
        <v>10243</v>
      </c>
      <c r="AE552" s="199" t="s">
        <v>10243</v>
      </c>
      <c r="AF552" s="199" t="s">
        <v>10243</v>
      </c>
      <c r="AG552" s="203" t="s">
        <v>12430</v>
      </c>
      <c r="AH552" s="203" t="s">
        <v>12431</v>
      </c>
      <c r="AI552" s="202" t="s">
        <v>10590</v>
      </c>
      <c r="AJ552" s="199" t="s">
        <v>10433</v>
      </c>
      <c r="AK552" s="203" t="s">
        <v>12432</v>
      </c>
      <c r="AL552" s="205" t="s">
        <v>33</v>
      </c>
      <c r="AM552" s="205" t="s">
        <v>33</v>
      </c>
      <c r="AN552" s="203" t="s">
        <v>12433</v>
      </c>
      <c r="AO552" s="203" t="s">
        <v>12434</v>
      </c>
      <c r="AP552" s="199" t="s">
        <v>10433</v>
      </c>
      <c r="AQ552" s="199" t="s">
        <v>10433</v>
      </c>
      <c r="AR552" s="203" t="s">
        <v>10547</v>
      </c>
      <c r="AS552" s="205" t="s">
        <v>33</v>
      </c>
      <c r="AT552" s="205" t="s">
        <v>33</v>
      </c>
      <c r="AU552" s="203" t="s">
        <v>10496</v>
      </c>
      <c r="AV552" s="203" t="s">
        <v>12435</v>
      </c>
      <c r="AW552" s="199" t="s">
        <v>10433</v>
      </c>
      <c r="AX552" s="199" t="s">
        <v>10433</v>
      </c>
      <c r="AY552" s="203" t="s">
        <v>12436</v>
      </c>
      <c r="AZ552" s="203" t="s">
        <v>12437</v>
      </c>
      <c r="BA552" s="205" t="s">
        <v>33</v>
      </c>
      <c r="BB552" s="205" t="s">
        <v>33</v>
      </c>
      <c r="BC552" s="203" t="s">
        <v>12438</v>
      </c>
      <c r="BD552" s="199" t="s">
        <v>10433</v>
      </c>
      <c r="BE552" s="199" t="s">
        <v>10433</v>
      </c>
      <c r="BF552" s="203" t="s">
        <v>12439</v>
      </c>
      <c r="BG552" s="205" t="s">
        <v>33</v>
      </c>
      <c r="BH552" s="205" t="s">
        <v>33</v>
      </c>
      <c r="BI552" s="203" t="s">
        <v>12440</v>
      </c>
      <c r="BJ552" s="204" t="s">
        <v>12441</v>
      </c>
      <c r="BK552" s="199" t="s">
        <v>10246</v>
      </c>
    </row>
    <row r="553" s="192" customFormat="1" customHeight="1" spans="1:63">
      <c r="A553" s="199" t="s">
        <v>7979</v>
      </c>
      <c r="B553" s="199" t="s">
        <v>7963</v>
      </c>
      <c r="C553" s="199" t="s">
        <v>2409</v>
      </c>
      <c r="D553" s="199">
        <v>19</v>
      </c>
      <c r="E553" s="199">
        <v>9</v>
      </c>
      <c r="F553" s="199" t="s">
        <v>12442</v>
      </c>
      <c r="G553" s="199">
        <v>0</v>
      </c>
      <c r="H553" s="199" t="s">
        <v>10243</v>
      </c>
      <c r="I553" s="199">
        <v>0</v>
      </c>
      <c r="J553" s="199" t="s">
        <v>10243</v>
      </c>
      <c r="K553" s="199">
        <v>0</v>
      </c>
      <c r="L553" s="199">
        <v>0</v>
      </c>
      <c r="M553" s="199" t="s">
        <v>10243</v>
      </c>
      <c r="N553" s="199">
        <v>0</v>
      </c>
      <c r="O553" s="199">
        <v>1</v>
      </c>
      <c r="P553" s="199">
        <v>0</v>
      </c>
      <c r="Q553" s="199"/>
      <c r="R553" s="199"/>
      <c r="S553" s="199"/>
      <c r="T553" s="199">
        <v>24</v>
      </c>
      <c r="U553" s="199"/>
      <c r="V553" s="199"/>
      <c r="W553" s="199"/>
      <c r="X553" s="199"/>
      <c r="Y553" s="199"/>
      <c r="Z553" s="199"/>
      <c r="AA553" s="199"/>
      <c r="AB553" s="199"/>
      <c r="AC553" s="199"/>
      <c r="AD553" s="199" t="s">
        <v>10243</v>
      </c>
      <c r="AE553" s="199" t="s">
        <v>10243</v>
      </c>
      <c r="AF553" s="199" t="s">
        <v>10243</v>
      </c>
      <c r="AG553" s="202" t="s">
        <v>12443</v>
      </c>
      <c r="AH553" s="202" t="s">
        <v>12443</v>
      </c>
      <c r="AI553" s="199" t="s">
        <v>10246</v>
      </c>
      <c r="AJ553" s="199" t="s">
        <v>10246</v>
      </c>
      <c r="AK553" s="202" t="s">
        <v>11140</v>
      </c>
      <c r="AL553" s="199" t="s">
        <v>10266</v>
      </c>
      <c r="AM553" s="199" t="s">
        <v>10266</v>
      </c>
      <c r="AN553" s="199" t="s">
        <v>10266</v>
      </c>
      <c r="AO553" s="199" t="s">
        <v>10266</v>
      </c>
      <c r="AP553" s="199" t="s">
        <v>10246</v>
      </c>
      <c r="AQ553" s="199" t="s">
        <v>10246</v>
      </c>
      <c r="AR553" s="199" t="s">
        <v>10266</v>
      </c>
      <c r="AS553" s="199" t="s">
        <v>10266</v>
      </c>
      <c r="AT553" s="199" t="s">
        <v>10266</v>
      </c>
      <c r="AU553" s="199" t="s">
        <v>10266</v>
      </c>
      <c r="AV553" s="199" t="s">
        <v>10266</v>
      </c>
      <c r="AW553" s="199" t="s">
        <v>10246</v>
      </c>
      <c r="AX553" s="199" t="s">
        <v>10246</v>
      </c>
      <c r="AY553" s="199" t="s">
        <v>10266</v>
      </c>
      <c r="AZ553" s="199" t="s">
        <v>10266</v>
      </c>
      <c r="BA553" s="199" t="s">
        <v>10266</v>
      </c>
      <c r="BB553" s="199" t="s">
        <v>10266</v>
      </c>
      <c r="BC553" s="199" t="s">
        <v>10266</v>
      </c>
      <c r="BD553" s="199" t="s">
        <v>10246</v>
      </c>
      <c r="BE553" s="199" t="s">
        <v>10246</v>
      </c>
      <c r="BF553" s="199" t="s">
        <v>10266</v>
      </c>
      <c r="BG553" s="199" t="s">
        <v>10266</v>
      </c>
      <c r="BH553" s="199" t="s">
        <v>10266</v>
      </c>
      <c r="BI553" s="199" t="s">
        <v>10266</v>
      </c>
      <c r="BJ553" s="204" t="s">
        <v>10264</v>
      </c>
      <c r="BK553" s="199" t="s">
        <v>10246</v>
      </c>
    </row>
    <row r="554" s="192" customFormat="1" customHeight="1" spans="1:63">
      <c r="A554" s="199" t="s">
        <v>7962</v>
      </c>
      <c r="B554" s="199" t="s">
        <v>7963</v>
      </c>
      <c r="C554" s="199" t="s">
        <v>963</v>
      </c>
      <c r="D554" s="199">
        <v>20</v>
      </c>
      <c r="E554" s="199">
        <v>7</v>
      </c>
      <c r="F554" s="199" t="s">
        <v>12444</v>
      </c>
      <c r="G554" s="199">
        <v>14</v>
      </c>
      <c r="H554" s="199" t="s">
        <v>12445</v>
      </c>
      <c r="I554" s="199">
        <v>0</v>
      </c>
      <c r="J554" s="199" t="s">
        <v>10243</v>
      </c>
      <c r="K554" s="199">
        <v>0</v>
      </c>
      <c r="L554" s="199">
        <v>8</v>
      </c>
      <c r="M554" s="199" t="s">
        <v>12446</v>
      </c>
      <c r="N554" s="199">
        <v>0</v>
      </c>
      <c r="O554" s="199">
        <v>1</v>
      </c>
      <c r="P554" s="199">
        <v>0</v>
      </c>
      <c r="Q554" s="199"/>
      <c r="R554" s="199"/>
      <c r="S554" s="199"/>
      <c r="T554" s="199"/>
      <c r="U554" s="199"/>
      <c r="V554" s="199"/>
      <c r="W554" s="199"/>
      <c r="X554" s="199"/>
      <c r="Y554" s="199"/>
      <c r="Z554" s="199"/>
      <c r="AA554" s="199"/>
      <c r="AB554" s="199"/>
      <c r="AC554" s="199"/>
      <c r="AD554" s="199" t="s">
        <v>10243</v>
      </c>
      <c r="AE554" s="199" t="s">
        <v>10243</v>
      </c>
      <c r="AF554" s="199" t="s">
        <v>10243</v>
      </c>
      <c r="AG554" s="199"/>
      <c r="AH554" s="199"/>
      <c r="AI554" s="199"/>
      <c r="AJ554" s="199"/>
      <c r="AK554" s="203" t="s">
        <v>12447</v>
      </c>
      <c r="AL554" s="199" t="s">
        <v>10266</v>
      </c>
      <c r="AM554" s="199" t="s">
        <v>10266</v>
      </c>
      <c r="AN554" s="199" t="s">
        <v>10266</v>
      </c>
      <c r="AO554" s="199" t="s">
        <v>10266</v>
      </c>
      <c r="AP554" s="199" t="s">
        <v>10246</v>
      </c>
      <c r="AQ554" s="199" t="s">
        <v>10246</v>
      </c>
      <c r="AR554" s="199" t="s">
        <v>10266</v>
      </c>
      <c r="AS554" s="199" t="s">
        <v>10266</v>
      </c>
      <c r="AT554" s="203" t="s">
        <v>12448</v>
      </c>
      <c r="AU554" s="203" t="s">
        <v>11059</v>
      </c>
      <c r="AV554" s="203" t="s">
        <v>11059</v>
      </c>
      <c r="AW554" s="199" t="s">
        <v>10246</v>
      </c>
      <c r="AX554" s="199" t="s">
        <v>10246</v>
      </c>
      <c r="AY554" s="203" t="s">
        <v>12449</v>
      </c>
      <c r="AZ554" s="203" t="s">
        <v>12450</v>
      </c>
      <c r="BA554" s="203" t="s">
        <v>12451</v>
      </c>
      <c r="BB554" s="204" t="s">
        <v>12452</v>
      </c>
      <c r="BC554" s="203" t="s">
        <v>11230</v>
      </c>
      <c r="BD554" s="199" t="s">
        <v>10246</v>
      </c>
      <c r="BE554" s="199" t="s">
        <v>10246</v>
      </c>
      <c r="BF554" s="203" t="s">
        <v>12453</v>
      </c>
      <c r="BG554" s="203" t="s">
        <v>12454</v>
      </c>
      <c r="BH554" s="203" t="s">
        <v>11188</v>
      </c>
      <c r="BI554" s="203" t="s">
        <v>12455</v>
      </c>
      <c r="BJ554" s="203" t="s">
        <v>12456</v>
      </c>
      <c r="BK554" s="199" t="s">
        <v>10246</v>
      </c>
    </row>
    <row r="555" s="192" customFormat="1" customHeight="1" spans="1:63">
      <c r="A555" s="199" t="s">
        <v>8218</v>
      </c>
      <c r="B555" s="199" t="s">
        <v>8142</v>
      </c>
      <c r="C555" s="199" t="s">
        <v>2132</v>
      </c>
      <c r="D555" s="199">
        <v>22</v>
      </c>
      <c r="E555" s="199">
        <v>9</v>
      </c>
      <c r="F555" s="199" t="s">
        <v>12457</v>
      </c>
      <c r="G555" s="199">
        <v>22</v>
      </c>
      <c r="H555" s="199" t="s">
        <v>12458</v>
      </c>
      <c r="I555" s="199">
        <v>0</v>
      </c>
      <c r="J555" s="199" t="s">
        <v>10243</v>
      </c>
      <c r="K555" s="199">
        <v>0</v>
      </c>
      <c r="L555" s="199">
        <v>0</v>
      </c>
      <c r="M555" s="199" t="s">
        <v>10243</v>
      </c>
      <c r="N555" s="199">
        <v>0</v>
      </c>
      <c r="O555" s="199">
        <v>0</v>
      </c>
      <c r="P555" s="199">
        <v>0</v>
      </c>
      <c r="Q555" s="199"/>
      <c r="R555" s="199"/>
      <c r="S555" s="199"/>
      <c r="T555" s="199"/>
      <c r="U555" s="199"/>
      <c r="V555" s="199"/>
      <c r="W555" s="199"/>
      <c r="X555" s="199"/>
      <c r="Y555" s="199"/>
      <c r="Z555" s="199"/>
      <c r="AA555" s="199"/>
      <c r="AB555" s="199"/>
      <c r="AC555" s="199"/>
      <c r="AD555" s="199" t="s">
        <v>10243</v>
      </c>
      <c r="AE555" s="199" t="s">
        <v>10243</v>
      </c>
      <c r="AF555" s="199" t="s">
        <v>10243</v>
      </c>
      <c r="AG555" s="203" t="s">
        <v>11013</v>
      </c>
      <c r="AH555" s="203" t="s">
        <v>10337</v>
      </c>
      <c r="AI555" s="199" t="s">
        <v>10246</v>
      </c>
      <c r="AJ555" s="199" t="s">
        <v>10246</v>
      </c>
      <c r="AK555" s="203" t="s">
        <v>12009</v>
      </c>
      <c r="AL555" s="203" t="s">
        <v>11630</v>
      </c>
      <c r="AM555" s="203" t="s">
        <v>11389</v>
      </c>
      <c r="AN555" s="203" t="s">
        <v>11389</v>
      </c>
      <c r="AO555" s="203" t="s">
        <v>11630</v>
      </c>
      <c r="AP555" s="199" t="s">
        <v>10246</v>
      </c>
      <c r="AQ555" s="199" t="s">
        <v>10246</v>
      </c>
      <c r="AR555" s="203" t="s">
        <v>10325</v>
      </c>
      <c r="AS555" s="203" t="s">
        <v>11632</v>
      </c>
      <c r="AT555" s="203" t="s">
        <v>11074</v>
      </c>
      <c r="AU555" s="203" t="s">
        <v>11630</v>
      </c>
      <c r="AV555" s="203" t="s">
        <v>10813</v>
      </c>
      <c r="AW555" s="199" t="s">
        <v>10246</v>
      </c>
      <c r="AX555" s="199" t="s">
        <v>10246</v>
      </c>
      <c r="AY555" s="203" t="s">
        <v>12082</v>
      </c>
      <c r="AZ555" s="203" t="s">
        <v>12459</v>
      </c>
      <c r="BA555" s="203" t="s">
        <v>10257</v>
      </c>
      <c r="BB555" s="203" t="s">
        <v>11639</v>
      </c>
      <c r="BC555" s="203" t="s">
        <v>11637</v>
      </c>
      <c r="BD555" s="199" t="s">
        <v>10246</v>
      </c>
      <c r="BE555" s="199" t="s">
        <v>10246</v>
      </c>
      <c r="BF555" s="203" t="s">
        <v>10252</v>
      </c>
      <c r="BG555" s="203" t="s">
        <v>10812</v>
      </c>
      <c r="BH555" s="203" t="s">
        <v>10260</v>
      </c>
      <c r="BI555" s="203" t="s">
        <v>11645</v>
      </c>
      <c r="BJ555" s="203" t="s">
        <v>10350</v>
      </c>
      <c r="BK555" s="199" t="s">
        <v>10246</v>
      </c>
    </row>
    <row r="556" s="192" customFormat="1" customHeight="1" spans="1:63">
      <c r="A556" s="199" t="s">
        <v>8209</v>
      </c>
      <c r="B556" s="199" t="s">
        <v>8142</v>
      </c>
      <c r="C556" s="199" t="s">
        <v>2132</v>
      </c>
      <c r="D556" s="199">
        <v>22</v>
      </c>
      <c r="E556" s="199">
        <v>9</v>
      </c>
      <c r="F556" s="199" t="s">
        <v>12460</v>
      </c>
      <c r="G556" s="199">
        <v>2</v>
      </c>
      <c r="H556" s="199" t="s">
        <v>10273</v>
      </c>
      <c r="I556" s="199">
        <v>0</v>
      </c>
      <c r="J556" s="199" t="s">
        <v>10243</v>
      </c>
      <c r="K556" s="199">
        <v>0</v>
      </c>
      <c r="L556" s="199">
        <v>0</v>
      </c>
      <c r="M556" s="199" t="s">
        <v>10243</v>
      </c>
      <c r="N556" s="199">
        <v>0</v>
      </c>
      <c r="O556" s="199">
        <v>1</v>
      </c>
      <c r="P556" s="199">
        <v>0</v>
      </c>
      <c r="Q556" s="199"/>
      <c r="R556" s="199"/>
      <c r="S556" s="199">
        <v>0</v>
      </c>
      <c r="T556" s="199"/>
      <c r="U556" s="199"/>
      <c r="V556" s="199"/>
      <c r="W556" s="199"/>
      <c r="X556" s="199"/>
      <c r="Y556" s="199"/>
      <c r="Z556" s="199"/>
      <c r="AA556" s="199"/>
      <c r="AB556" s="199"/>
      <c r="AC556" s="199"/>
      <c r="AD556" s="199" t="s">
        <v>10243</v>
      </c>
      <c r="AE556" s="199" t="s">
        <v>10243</v>
      </c>
      <c r="AF556" s="199" t="s">
        <v>10243</v>
      </c>
      <c r="AG556" s="202" t="s">
        <v>12461</v>
      </c>
      <c r="AH556" s="199" t="s">
        <v>10266</v>
      </c>
      <c r="AI556" s="199" t="s">
        <v>10246</v>
      </c>
      <c r="AJ556" s="199" t="s">
        <v>10246</v>
      </c>
      <c r="AK556" s="199" t="s">
        <v>10266</v>
      </c>
      <c r="AL556" s="199" t="s">
        <v>10266</v>
      </c>
      <c r="AM556" s="199" t="s">
        <v>10266</v>
      </c>
      <c r="AN556" s="199" t="s">
        <v>10266</v>
      </c>
      <c r="AO556" s="199" t="s">
        <v>10266</v>
      </c>
      <c r="AP556" s="199" t="s">
        <v>10246</v>
      </c>
      <c r="AQ556" s="199" t="s">
        <v>10246</v>
      </c>
      <c r="AR556" s="199" t="s">
        <v>10266</v>
      </c>
      <c r="AS556" s="203" t="s">
        <v>10328</v>
      </c>
      <c r="AT556" s="199" t="s">
        <v>10266</v>
      </c>
      <c r="AU556" s="199" t="s">
        <v>10266</v>
      </c>
      <c r="AV556" s="199" t="s">
        <v>10266</v>
      </c>
      <c r="AW556" s="199" t="s">
        <v>10246</v>
      </c>
      <c r="AX556" s="199" t="s">
        <v>10246</v>
      </c>
      <c r="AY556" s="199" t="s">
        <v>10266</v>
      </c>
      <c r="AZ556" s="199" t="s">
        <v>10266</v>
      </c>
      <c r="BA556" s="199" t="s">
        <v>10266</v>
      </c>
      <c r="BB556" s="199" t="s">
        <v>10266</v>
      </c>
      <c r="BC556" s="199" t="s">
        <v>10266</v>
      </c>
      <c r="BD556" s="199" t="s">
        <v>10246</v>
      </c>
      <c r="BE556" s="199" t="s">
        <v>10246</v>
      </c>
      <c r="BF556" s="203" t="s">
        <v>10328</v>
      </c>
      <c r="BG556" s="199" t="s">
        <v>10266</v>
      </c>
      <c r="BH556" s="199" t="s">
        <v>10266</v>
      </c>
      <c r="BI556" s="199" t="s">
        <v>10266</v>
      </c>
      <c r="BJ556" s="199" t="s">
        <v>10266</v>
      </c>
      <c r="BK556" s="199" t="s">
        <v>10246</v>
      </c>
    </row>
    <row r="557" s="192" customFormat="1" customHeight="1" spans="1:63">
      <c r="A557" s="199" t="s">
        <v>8191</v>
      </c>
      <c r="B557" s="199" t="s">
        <v>8142</v>
      </c>
      <c r="C557" s="199" t="s">
        <v>2132</v>
      </c>
      <c r="D557" s="199">
        <v>22</v>
      </c>
      <c r="E557" s="199">
        <v>9</v>
      </c>
      <c r="F557" s="199" t="s">
        <v>12462</v>
      </c>
      <c r="G557" s="199">
        <v>22</v>
      </c>
      <c r="H557" s="199" t="s">
        <v>12463</v>
      </c>
      <c r="I557" s="199">
        <v>0</v>
      </c>
      <c r="J557" s="199" t="s">
        <v>10243</v>
      </c>
      <c r="K557" s="199">
        <v>0</v>
      </c>
      <c r="L557" s="199">
        <v>0</v>
      </c>
      <c r="M557" s="199" t="s">
        <v>10243</v>
      </c>
      <c r="N557" s="199">
        <v>0</v>
      </c>
      <c r="O557" s="199">
        <v>1</v>
      </c>
      <c r="P557" s="199">
        <v>0</v>
      </c>
      <c r="Q557" s="199"/>
      <c r="R557" s="199"/>
      <c r="S557" s="199">
        <v>0</v>
      </c>
      <c r="T557" s="199"/>
      <c r="U557" s="199"/>
      <c r="V557" s="199"/>
      <c r="W557" s="199"/>
      <c r="X557" s="199"/>
      <c r="Y557" s="199"/>
      <c r="Z557" s="199"/>
      <c r="AA557" s="199"/>
      <c r="AB557" s="199"/>
      <c r="AC557" s="199"/>
      <c r="AD557" s="199" t="s">
        <v>10243</v>
      </c>
      <c r="AE557" s="199" t="s">
        <v>10243</v>
      </c>
      <c r="AF557" s="199" t="s">
        <v>10243</v>
      </c>
      <c r="AG557" s="203" t="s">
        <v>11658</v>
      </c>
      <c r="AH557" s="203" t="s">
        <v>10261</v>
      </c>
      <c r="AI557" s="199" t="s">
        <v>10246</v>
      </c>
      <c r="AJ557" s="199" t="s">
        <v>10246</v>
      </c>
      <c r="AK557" s="203" t="s">
        <v>12082</v>
      </c>
      <c r="AL557" s="203" t="s">
        <v>11133</v>
      </c>
      <c r="AM557" s="203" t="s">
        <v>10263</v>
      </c>
      <c r="AN557" s="203" t="s">
        <v>10813</v>
      </c>
      <c r="AO557" s="203" t="s">
        <v>11013</v>
      </c>
      <c r="AP557" s="199" t="s">
        <v>10246</v>
      </c>
      <c r="AQ557" s="199" t="s">
        <v>10246</v>
      </c>
      <c r="AR557" s="203" t="s">
        <v>10260</v>
      </c>
      <c r="AS557" s="203" t="s">
        <v>10252</v>
      </c>
      <c r="AT557" s="203" t="s">
        <v>11074</v>
      </c>
      <c r="AU557" s="203" t="s">
        <v>11133</v>
      </c>
      <c r="AV557" s="203" t="s">
        <v>12145</v>
      </c>
      <c r="AW557" s="199" t="s">
        <v>10246</v>
      </c>
      <c r="AX557" s="199" t="s">
        <v>10246</v>
      </c>
      <c r="AY557" s="203" t="s">
        <v>10261</v>
      </c>
      <c r="AZ557" s="202" t="s">
        <v>12464</v>
      </c>
      <c r="BA557" s="203" t="s">
        <v>11389</v>
      </c>
      <c r="BB557" s="203" t="s">
        <v>11637</v>
      </c>
      <c r="BC557" s="203" t="s">
        <v>12009</v>
      </c>
      <c r="BD557" s="199" t="s">
        <v>10246</v>
      </c>
      <c r="BE557" s="199" t="s">
        <v>10246</v>
      </c>
      <c r="BF557" s="203" t="s">
        <v>10263</v>
      </c>
      <c r="BG557" s="203" t="s">
        <v>11244</v>
      </c>
      <c r="BH557" s="203" t="s">
        <v>10260</v>
      </c>
      <c r="BI557" s="203" t="s">
        <v>11281</v>
      </c>
      <c r="BJ557" s="203" t="s">
        <v>11134</v>
      </c>
      <c r="BK557" s="199" t="s">
        <v>10246</v>
      </c>
    </row>
    <row r="558" s="192" customFormat="1" customHeight="1" spans="1:63">
      <c r="A558" s="199" t="s">
        <v>8174</v>
      </c>
      <c r="B558" s="199" t="s">
        <v>8142</v>
      </c>
      <c r="C558" s="199" t="s">
        <v>2132</v>
      </c>
      <c r="D558" s="199">
        <v>22</v>
      </c>
      <c r="E558" s="199">
        <v>9</v>
      </c>
      <c r="F558" s="199" t="s">
        <v>12465</v>
      </c>
      <c r="G558" s="199">
        <v>10</v>
      </c>
      <c r="H558" s="199" t="s">
        <v>12466</v>
      </c>
      <c r="I558" s="199">
        <v>0</v>
      </c>
      <c r="J558" s="199" t="s">
        <v>10243</v>
      </c>
      <c r="K558" s="199">
        <v>0</v>
      </c>
      <c r="L558" s="199">
        <v>0</v>
      </c>
      <c r="M558" s="199" t="s">
        <v>10243</v>
      </c>
      <c r="N558" s="199">
        <v>0</v>
      </c>
      <c r="O558" s="199">
        <v>0</v>
      </c>
      <c r="P558" s="199">
        <v>0</v>
      </c>
      <c r="Q558" s="199"/>
      <c r="R558" s="199"/>
      <c r="S558" s="199"/>
      <c r="T558" s="199"/>
      <c r="U558" s="199"/>
      <c r="V558" s="199"/>
      <c r="W558" s="199"/>
      <c r="X558" s="199"/>
      <c r="Y558" s="199"/>
      <c r="Z558" s="199"/>
      <c r="AA558" s="199"/>
      <c r="AB558" s="199"/>
      <c r="AC558" s="199"/>
      <c r="AD558" s="199" t="s">
        <v>10243</v>
      </c>
      <c r="AE558" s="199" t="s">
        <v>10243</v>
      </c>
      <c r="AF558" s="199" t="s">
        <v>10243</v>
      </c>
      <c r="AG558" s="199" t="s">
        <v>10266</v>
      </c>
      <c r="AH558" s="203" t="s">
        <v>10812</v>
      </c>
      <c r="AI558" s="199" t="s">
        <v>10246</v>
      </c>
      <c r="AJ558" s="199" t="s">
        <v>10246</v>
      </c>
      <c r="AK558" s="199" t="s">
        <v>10266</v>
      </c>
      <c r="AL558" s="199" t="s">
        <v>10266</v>
      </c>
      <c r="AM558" s="199" t="s">
        <v>10266</v>
      </c>
      <c r="AN558" s="199" t="s">
        <v>10266</v>
      </c>
      <c r="AO558" s="199" t="s">
        <v>10266</v>
      </c>
      <c r="AP558" s="199" t="s">
        <v>10246</v>
      </c>
      <c r="AQ558" s="199" t="s">
        <v>10246</v>
      </c>
      <c r="AR558" s="199" t="s">
        <v>10266</v>
      </c>
      <c r="AS558" s="199" t="s">
        <v>10266</v>
      </c>
      <c r="AT558" s="199" t="s">
        <v>10266</v>
      </c>
      <c r="AU558" s="199" t="s">
        <v>10266</v>
      </c>
      <c r="AV558" s="199" t="s">
        <v>10266</v>
      </c>
      <c r="AW558" s="199" t="s">
        <v>10246</v>
      </c>
      <c r="AX558" s="199" t="s">
        <v>10246</v>
      </c>
      <c r="AY558" s="203" t="s">
        <v>11637</v>
      </c>
      <c r="AZ558" s="203" t="s">
        <v>10326</v>
      </c>
      <c r="BA558" s="203" t="s">
        <v>11244</v>
      </c>
      <c r="BB558" s="203" t="s">
        <v>11244</v>
      </c>
      <c r="BC558" s="203" t="s">
        <v>11281</v>
      </c>
      <c r="BD558" s="199" t="s">
        <v>10246</v>
      </c>
      <c r="BE558" s="199" t="s">
        <v>10246</v>
      </c>
      <c r="BF558" s="203" t="s">
        <v>11133</v>
      </c>
      <c r="BG558" s="203" t="s">
        <v>11133</v>
      </c>
      <c r="BH558" s="199" t="s">
        <v>10266</v>
      </c>
      <c r="BI558" s="203" t="s">
        <v>11281</v>
      </c>
      <c r="BJ558" s="203" t="s">
        <v>11637</v>
      </c>
      <c r="BK558" s="199" t="s">
        <v>10246</v>
      </c>
    </row>
    <row r="559" s="192" customFormat="1" customHeight="1" spans="1:63">
      <c r="A559" s="199" t="s">
        <v>8157</v>
      </c>
      <c r="B559" s="199" t="s">
        <v>8142</v>
      </c>
      <c r="C559" s="199" t="s">
        <v>8158</v>
      </c>
      <c r="D559" s="199">
        <v>19</v>
      </c>
      <c r="E559" s="199">
        <v>9</v>
      </c>
      <c r="F559" s="199" t="s">
        <v>10279</v>
      </c>
      <c r="G559" s="199">
        <v>0</v>
      </c>
      <c r="H559" s="199" t="s">
        <v>10243</v>
      </c>
      <c r="I559" s="199">
        <v>0</v>
      </c>
      <c r="J559" s="199" t="s">
        <v>10243</v>
      </c>
      <c r="K559" s="199">
        <v>0</v>
      </c>
      <c r="L559" s="199">
        <v>0</v>
      </c>
      <c r="M559" s="199" t="s">
        <v>10243</v>
      </c>
      <c r="N559" s="199">
        <v>0</v>
      </c>
      <c r="O559" s="199">
        <v>0</v>
      </c>
      <c r="P559" s="199">
        <v>0</v>
      </c>
      <c r="Q559" s="199"/>
      <c r="R559" s="199"/>
      <c r="S559" s="199"/>
      <c r="T559" s="199"/>
      <c r="U559" s="199"/>
      <c r="V559" s="199"/>
      <c r="W559" s="199"/>
      <c r="X559" s="199">
        <v>24</v>
      </c>
      <c r="Y559" s="199"/>
      <c r="Z559" s="199"/>
      <c r="AA559" s="199"/>
      <c r="AB559" s="199"/>
      <c r="AC559" s="199"/>
      <c r="AD559" s="199" t="s">
        <v>10243</v>
      </c>
      <c r="AE559" s="199" t="s">
        <v>10243</v>
      </c>
      <c r="AF559" s="199" t="s">
        <v>10243</v>
      </c>
      <c r="AG559" s="199" t="s">
        <v>10266</v>
      </c>
      <c r="AH559" s="199" t="s">
        <v>10266</v>
      </c>
      <c r="AI559" s="199" t="s">
        <v>10246</v>
      </c>
      <c r="AJ559" s="199" t="s">
        <v>10246</v>
      </c>
      <c r="AK559" s="199" t="s">
        <v>10266</v>
      </c>
      <c r="AL559" s="199" t="s">
        <v>10266</v>
      </c>
      <c r="AM559" s="199" t="s">
        <v>10266</v>
      </c>
      <c r="AN559" s="199" t="s">
        <v>10266</v>
      </c>
      <c r="AO559" s="199" t="s">
        <v>10266</v>
      </c>
      <c r="AP559" s="199" t="s">
        <v>10246</v>
      </c>
      <c r="AQ559" s="199" t="s">
        <v>10246</v>
      </c>
      <c r="AR559" s="199" t="s">
        <v>10266</v>
      </c>
      <c r="AS559" s="199" t="s">
        <v>10266</v>
      </c>
      <c r="AT559" s="199" t="s">
        <v>10266</v>
      </c>
      <c r="AU559" s="199" t="s">
        <v>10266</v>
      </c>
      <c r="AV559" s="199" t="s">
        <v>10266</v>
      </c>
      <c r="AW559" s="199" t="s">
        <v>10246</v>
      </c>
      <c r="AX559" s="199" t="s">
        <v>10246</v>
      </c>
      <c r="AY559" s="199" t="s">
        <v>10266</v>
      </c>
      <c r="AZ559" s="199" t="s">
        <v>10266</v>
      </c>
      <c r="BA559" s="199" t="s">
        <v>10266</v>
      </c>
      <c r="BB559" s="199" t="s">
        <v>10266</v>
      </c>
      <c r="BC559" s="199" t="s">
        <v>10266</v>
      </c>
      <c r="BD559" s="199" t="s">
        <v>10246</v>
      </c>
      <c r="BE559" s="199" t="s">
        <v>10246</v>
      </c>
      <c r="BF559" s="202" t="s">
        <v>12467</v>
      </c>
      <c r="BG559" s="202" t="s">
        <v>12467</v>
      </c>
      <c r="BH559" s="202" t="s">
        <v>12467</v>
      </c>
      <c r="BI559" s="199" t="s">
        <v>10266</v>
      </c>
      <c r="BJ559" s="199" t="s">
        <v>10266</v>
      </c>
      <c r="BK559" s="199" t="s">
        <v>10246</v>
      </c>
    </row>
    <row r="560" s="192" customFormat="1" customHeight="1" spans="1:63">
      <c r="A560" s="199" t="s">
        <v>8141</v>
      </c>
      <c r="B560" s="199" t="s">
        <v>8142</v>
      </c>
      <c r="C560" s="199" t="s">
        <v>2132</v>
      </c>
      <c r="D560" s="199">
        <v>22</v>
      </c>
      <c r="E560" s="199">
        <v>9</v>
      </c>
      <c r="F560" s="199" t="s">
        <v>12468</v>
      </c>
      <c r="G560" s="199">
        <v>1</v>
      </c>
      <c r="H560" s="199" t="s">
        <v>10373</v>
      </c>
      <c r="I560" s="199">
        <v>0</v>
      </c>
      <c r="J560" s="199" t="s">
        <v>10243</v>
      </c>
      <c r="K560" s="199">
        <v>0</v>
      </c>
      <c r="L560" s="199">
        <v>0</v>
      </c>
      <c r="M560" s="199" t="s">
        <v>10243</v>
      </c>
      <c r="N560" s="199">
        <v>0</v>
      </c>
      <c r="O560" s="199">
        <v>0</v>
      </c>
      <c r="P560" s="199">
        <v>0</v>
      </c>
      <c r="Q560" s="199"/>
      <c r="R560" s="199"/>
      <c r="S560" s="199"/>
      <c r="T560" s="199"/>
      <c r="U560" s="199"/>
      <c r="V560" s="199"/>
      <c r="W560" s="199"/>
      <c r="X560" s="199"/>
      <c r="Y560" s="199"/>
      <c r="Z560" s="199">
        <v>4</v>
      </c>
      <c r="AA560" s="199"/>
      <c r="AB560" s="199"/>
      <c r="AC560" s="199"/>
      <c r="AD560" s="199" t="s">
        <v>10243</v>
      </c>
      <c r="AE560" s="199" t="s">
        <v>10243</v>
      </c>
      <c r="AF560" s="199" t="s">
        <v>10243</v>
      </c>
      <c r="AG560" s="199" t="s">
        <v>10266</v>
      </c>
      <c r="AH560" s="199" t="s">
        <v>10266</v>
      </c>
      <c r="AI560" s="199" t="s">
        <v>10246</v>
      </c>
      <c r="AJ560" s="199" t="s">
        <v>10246</v>
      </c>
      <c r="AK560" s="199" t="s">
        <v>10266</v>
      </c>
      <c r="AL560" s="199" t="s">
        <v>10266</v>
      </c>
      <c r="AM560" s="199" t="s">
        <v>10266</v>
      </c>
      <c r="AN560" s="199" t="s">
        <v>10266</v>
      </c>
      <c r="AO560" s="199" t="s">
        <v>10266</v>
      </c>
      <c r="AP560" s="199" t="s">
        <v>10246</v>
      </c>
      <c r="AQ560" s="199" t="s">
        <v>10246</v>
      </c>
      <c r="AR560" s="199" t="s">
        <v>10266</v>
      </c>
      <c r="AS560" s="199" t="s">
        <v>10266</v>
      </c>
      <c r="AT560" s="199" t="s">
        <v>10266</v>
      </c>
      <c r="AU560" s="199" t="s">
        <v>10266</v>
      </c>
      <c r="AV560" s="199" t="s">
        <v>10266</v>
      </c>
      <c r="AW560" s="199" t="s">
        <v>10246</v>
      </c>
      <c r="AX560" s="199" t="s">
        <v>10246</v>
      </c>
      <c r="AY560" s="199" t="s">
        <v>10266</v>
      </c>
      <c r="AZ560" s="199" t="s">
        <v>10266</v>
      </c>
      <c r="BA560" s="199" t="s">
        <v>10266</v>
      </c>
      <c r="BB560" s="199" t="s">
        <v>10266</v>
      </c>
      <c r="BC560" s="199" t="s">
        <v>10266</v>
      </c>
      <c r="BD560" s="199" t="s">
        <v>10246</v>
      </c>
      <c r="BE560" s="199" t="s">
        <v>10246</v>
      </c>
      <c r="BF560" s="199" t="s">
        <v>10266</v>
      </c>
      <c r="BG560" s="203" t="s">
        <v>11157</v>
      </c>
      <c r="BH560" s="202" t="s">
        <v>12469</v>
      </c>
      <c r="BI560" s="199" t="s">
        <v>10266</v>
      </c>
      <c r="BJ560" s="199" t="s">
        <v>10266</v>
      </c>
      <c r="BK560" s="199" t="s">
        <v>10246</v>
      </c>
    </row>
    <row r="561" s="192" customFormat="1" customHeight="1" spans="1:63">
      <c r="A561" s="199" t="s">
        <v>8288</v>
      </c>
      <c r="B561" s="199" t="s">
        <v>8237</v>
      </c>
      <c r="C561" s="199" t="s">
        <v>8238</v>
      </c>
      <c r="D561" s="199">
        <v>22</v>
      </c>
      <c r="E561" s="199">
        <v>9</v>
      </c>
      <c r="F561" s="199" t="s">
        <v>12470</v>
      </c>
      <c r="G561" s="199">
        <v>22</v>
      </c>
      <c r="H561" s="199" t="s">
        <v>12471</v>
      </c>
      <c r="I561" s="199">
        <v>0</v>
      </c>
      <c r="J561" s="199" t="s">
        <v>10243</v>
      </c>
      <c r="K561" s="199">
        <v>0</v>
      </c>
      <c r="L561" s="199">
        <v>0</v>
      </c>
      <c r="M561" s="199" t="s">
        <v>10243</v>
      </c>
      <c r="N561" s="199">
        <v>0</v>
      </c>
      <c r="O561" s="199">
        <v>1</v>
      </c>
      <c r="P561" s="199">
        <v>0</v>
      </c>
      <c r="Q561" s="199"/>
      <c r="R561" s="199"/>
      <c r="S561" s="199"/>
      <c r="T561" s="199"/>
      <c r="U561" s="199"/>
      <c r="V561" s="199"/>
      <c r="W561" s="199"/>
      <c r="X561" s="199"/>
      <c r="Y561" s="199"/>
      <c r="Z561" s="199"/>
      <c r="AA561" s="199"/>
      <c r="AB561" s="199"/>
      <c r="AC561" s="199"/>
      <c r="AD561" s="199" t="s">
        <v>10243</v>
      </c>
      <c r="AE561" s="199" t="s">
        <v>10243</v>
      </c>
      <c r="AF561" s="199" t="s">
        <v>10243</v>
      </c>
      <c r="AG561" s="203" t="s">
        <v>12088</v>
      </c>
      <c r="AH561" s="203" t="s">
        <v>11389</v>
      </c>
      <c r="AI561" s="199" t="s">
        <v>10246</v>
      </c>
      <c r="AJ561" s="199" t="s">
        <v>10246</v>
      </c>
      <c r="AK561" s="203" t="s">
        <v>11134</v>
      </c>
      <c r="AL561" s="203" t="s">
        <v>12083</v>
      </c>
      <c r="AM561" s="203" t="s">
        <v>11013</v>
      </c>
      <c r="AN561" s="203" t="s">
        <v>11056</v>
      </c>
      <c r="AO561" s="203" t="s">
        <v>12083</v>
      </c>
      <c r="AP561" s="199" t="s">
        <v>10246</v>
      </c>
      <c r="AQ561" s="199" t="s">
        <v>10246</v>
      </c>
      <c r="AR561" s="203" t="s">
        <v>10262</v>
      </c>
      <c r="AS561" s="203" t="s">
        <v>10326</v>
      </c>
      <c r="AT561" s="203" t="s">
        <v>11134</v>
      </c>
      <c r="AU561" s="203" t="s">
        <v>12088</v>
      </c>
      <c r="AV561" s="203" t="s">
        <v>10252</v>
      </c>
      <c r="AW561" s="199" t="s">
        <v>10246</v>
      </c>
      <c r="AX561" s="199" t="s">
        <v>10246</v>
      </c>
      <c r="AY561" s="203" t="s">
        <v>11389</v>
      </c>
      <c r="AZ561" s="203" t="s">
        <v>11244</v>
      </c>
      <c r="BA561" s="203" t="s">
        <v>12088</v>
      </c>
      <c r="BB561" s="203" t="s">
        <v>11244</v>
      </c>
      <c r="BC561" s="203" t="s">
        <v>12088</v>
      </c>
      <c r="BD561" s="199" t="s">
        <v>10246</v>
      </c>
      <c r="BE561" s="199" t="s">
        <v>10246</v>
      </c>
      <c r="BF561" s="203" t="s">
        <v>11244</v>
      </c>
      <c r="BG561" s="203" t="s">
        <v>11074</v>
      </c>
      <c r="BH561" s="204" t="s">
        <v>12167</v>
      </c>
      <c r="BI561" s="203" t="s">
        <v>12088</v>
      </c>
      <c r="BJ561" s="203" t="s">
        <v>11632</v>
      </c>
      <c r="BK561" s="199" t="s">
        <v>10246</v>
      </c>
    </row>
    <row r="562" s="192" customFormat="1" customHeight="1" spans="1:63">
      <c r="A562" s="199" t="s">
        <v>8269</v>
      </c>
      <c r="B562" s="199" t="s">
        <v>8237</v>
      </c>
      <c r="C562" s="199" t="s">
        <v>8238</v>
      </c>
      <c r="D562" s="199">
        <v>22</v>
      </c>
      <c r="E562" s="199">
        <v>9</v>
      </c>
      <c r="F562" s="199" t="s">
        <v>12472</v>
      </c>
      <c r="G562" s="199">
        <v>19</v>
      </c>
      <c r="H562" s="199" t="s">
        <v>12473</v>
      </c>
      <c r="I562" s="199">
        <v>0</v>
      </c>
      <c r="J562" s="199" t="s">
        <v>10243</v>
      </c>
      <c r="K562" s="199">
        <v>0</v>
      </c>
      <c r="L562" s="199">
        <v>0</v>
      </c>
      <c r="M562" s="199" t="s">
        <v>10243</v>
      </c>
      <c r="N562" s="199">
        <v>0</v>
      </c>
      <c r="O562" s="199">
        <v>2</v>
      </c>
      <c r="P562" s="199">
        <v>0</v>
      </c>
      <c r="Q562" s="199"/>
      <c r="R562" s="199"/>
      <c r="S562" s="199"/>
      <c r="T562" s="199"/>
      <c r="U562" s="199"/>
      <c r="V562" s="199"/>
      <c r="W562" s="199"/>
      <c r="X562" s="199"/>
      <c r="Y562" s="199"/>
      <c r="Z562" s="199"/>
      <c r="AA562" s="199"/>
      <c r="AB562" s="199"/>
      <c r="AC562" s="199"/>
      <c r="AD562" s="199" t="s">
        <v>10243</v>
      </c>
      <c r="AE562" s="199" t="s">
        <v>10243</v>
      </c>
      <c r="AF562" s="199" t="s">
        <v>10243</v>
      </c>
      <c r="AG562" s="199" t="s">
        <v>10266</v>
      </c>
      <c r="AH562" s="204" t="s">
        <v>12474</v>
      </c>
      <c r="AI562" s="199" t="s">
        <v>10246</v>
      </c>
      <c r="AJ562" s="199" t="s">
        <v>10246</v>
      </c>
      <c r="AK562" s="203" t="s">
        <v>11056</v>
      </c>
      <c r="AL562" s="203" t="s">
        <v>11645</v>
      </c>
      <c r="AM562" s="203" t="s">
        <v>12083</v>
      </c>
      <c r="AN562" s="199" t="s">
        <v>10266</v>
      </c>
      <c r="AO562" s="203" t="s">
        <v>11056</v>
      </c>
      <c r="AP562" s="199" t="s">
        <v>10246</v>
      </c>
      <c r="AQ562" s="199" t="s">
        <v>10246</v>
      </c>
      <c r="AR562" s="203" t="s">
        <v>10328</v>
      </c>
      <c r="AS562" s="203" t="s">
        <v>10263</v>
      </c>
      <c r="AT562" s="203" t="s">
        <v>10402</v>
      </c>
      <c r="AU562" s="203" t="s">
        <v>10813</v>
      </c>
      <c r="AV562" s="203" t="s">
        <v>10261</v>
      </c>
      <c r="AW562" s="199" t="s">
        <v>10246</v>
      </c>
      <c r="AX562" s="199" t="s">
        <v>10246</v>
      </c>
      <c r="AY562" s="203" t="s">
        <v>10337</v>
      </c>
      <c r="AZ562" s="203" t="s">
        <v>11244</v>
      </c>
      <c r="BA562" s="203" t="s">
        <v>11658</v>
      </c>
      <c r="BB562" s="203" t="s">
        <v>12083</v>
      </c>
      <c r="BC562" s="203" t="s">
        <v>11658</v>
      </c>
      <c r="BD562" s="199" t="s">
        <v>10246</v>
      </c>
      <c r="BE562" s="199" t="s">
        <v>10246</v>
      </c>
      <c r="BF562" s="199" t="s">
        <v>10266</v>
      </c>
      <c r="BG562" s="203" t="s">
        <v>11645</v>
      </c>
      <c r="BH562" s="203" t="s">
        <v>11134</v>
      </c>
      <c r="BI562" s="203" t="s">
        <v>10811</v>
      </c>
      <c r="BJ562" s="204" t="s">
        <v>12167</v>
      </c>
      <c r="BK562" s="199" t="s">
        <v>10246</v>
      </c>
    </row>
    <row r="563" s="192" customFormat="1" customHeight="1" spans="1:63">
      <c r="A563" s="199" t="s">
        <v>8252</v>
      </c>
      <c r="B563" s="199" t="s">
        <v>8237</v>
      </c>
      <c r="C563" s="199" t="s">
        <v>8238</v>
      </c>
      <c r="D563" s="199">
        <v>22</v>
      </c>
      <c r="E563" s="199">
        <v>9</v>
      </c>
      <c r="F563" s="199" t="s">
        <v>12475</v>
      </c>
      <c r="G563" s="199">
        <v>20</v>
      </c>
      <c r="H563" s="199" t="s">
        <v>12476</v>
      </c>
      <c r="I563" s="199">
        <v>0</v>
      </c>
      <c r="J563" s="199" t="s">
        <v>10243</v>
      </c>
      <c r="K563" s="199">
        <v>0</v>
      </c>
      <c r="L563" s="199">
        <v>0</v>
      </c>
      <c r="M563" s="199" t="s">
        <v>10243</v>
      </c>
      <c r="N563" s="199">
        <v>0</v>
      </c>
      <c r="O563" s="199">
        <v>0</v>
      </c>
      <c r="P563" s="199">
        <v>0</v>
      </c>
      <c r="Q563" s="199"/>
      <c r="R563" s="199"/>
      <c r="S563" s="199">
        <v>19</v>
      </c>
      <c r="T563" s="199"/>
      <c r="U563" s="199"/>
      <c r="V563" s="199"/>
      <c r="W563" s="199"/>
      <c r="X563" s="199"/>
      <c r="Y563" s="199"/>
      <c r="Z563" s="199"/>
      <c r="AA563" s="199"/>
      <c r="AB563" s="199"/>
      <c r="AC563" s="199"/>
      <c r="AD563" s="199" t="s">
        <v>10243</v>
      </c>
      <c r="AE563" s="199" t="s">
        <v>10243</v>
      </c>
      <c r="AF563" s="199" t="s">
        <v>10243</v>
      </c>
      <c r="AG563" s="199" t="s">
        <v>10266</v>
      </c>
      <c r="AH563" s="203" t="s">
        <v>10337</v>
      </c>
      <c r="AI563" s="199" t="s">
        <v>10246</v>
      </c>
      <c r="AJ563" s="199" t="s">
        <v>10246</v>
      </c>
      <c r="AK563" s="203" t="s">
        <v>11074</v>
      </c>
      <c r="AL563" s="203" t="s">
        <v>10260</v>
      </c>
      <c r="AM563" s="203" t="s">
        <v>11637</v>
      </c>
      <c r="AN563" s="203" t="s">
        <v>11389</v>
      </c>
      <c r="AO563" s="203" t="s">
        <v>12083</v>
      </c>
      <c r="AP563" s="199" t="s">
        <v>10246</v>
      </c>
      <c r="AQ563" s="199" t="s">
        <v>10246</v>
      </c>
      <c r="AR563" s="203" t="s">
        <v>11133</v>
      </c>
      <c r="AS563" s="199" t="s">
        <v>10266</v>
      </c>
      <c r="AT563" s="203" t="s">
        <v>10252</v>
      </c>
      <c r="AU563" s="202" t="s">
        <v>12477</v>
      </c>
      <c r="AV563" s="203" t="s">
        <v>12102</v>
      </c>
      <c r="AW563" s="199" t="s">
        <v>10246</v>
      </c>
      <c r="AX563" s="199" t="s">
        <v>10246</v>
      </c>
      <c r="AY563" s="203" t="s">
        <v>12478</v>
      </c>
      <c r="AZ563" s="202" t="s">
        <v>12479</v>
      </c>
      <c r="BA563" s="203" t="s">
        <v>11039</v>
      </c>
      <c r="BB563" s="203" t="s">
        <v>11637</v>
      </c>
      <c r="BC563" s="203" t="s">
        <v>10402</v>
      </c>
      <c r="BD563" s="199" t="s">
        <v>10246</v>
      </c>
      <c r="BE563" s="199" t="s">
        <v>10246</v>
      </c>
      <c r="BF563" s="203" t="s">
        <v>11281</v>
      </c>
      <c r="BG563" s="203" t="s">
        <v>11157</v>
      </c>
      <c r="BH563" s="203" t="s">
        <v>12480</v>
      </c>
      <c r="BI563" s="203" t="s">
        <v>10336</v>
      </c>
      <c r="BJ563" s="203" t="s">
        <v>10350</v>
      </c>
      <c r="BK563" s="199" t="s">
        <v>10246</v>
      </c>
    </row>
    <row r="564" s="192" customFormat="1" customHeight="1" spans="1:63">
      <c r="A564" s="199" t="s">
        <v>8236</v>
      </c>
      <c r="B564" s="199" t="s">
        <v>8237</v>
      </c>
      <c r="C564" s="199" t="s">
        <v>8238</v>
      </c>
      <c r="D564" s="199">
        <v>20</v>
      </c>
      <c r="E564" s="199">
        <v>9</v>
      </c>
      <c r="F564" s="199" t="s">
        <v>12481</v>
      </c>
      <c r="G564" s="199">
        <v>8</v>
      </c>
      <c r="H564" s="199" t="s">
        <v>12482</v>
      </c>
      <c r="I564" s="199">
        <v>0</v>
      </c>
      <c r="J564" s="199" t="s">
        <v>10243</v>
      </c>
      <c r="K564" s="199">
        <v>0</v>
      </c>
      <c r="L564" s="199">
        <v>0</v>
      </c>
      <c r="M564" s="199" t="s">
        <v>10243</v>
      </c>
      <c r="N564" s="199">
        <v>0</v>
      </c>
      <c r="O564" s="199">
        <v>1</v>
      </c>
      <c r="P564" s="199">
        <v>0</v>
      </c>
      <c r="Q564" s="199"/>
      <c r="R564" s="199"/>
      <c r="S564" s="199"/>
      <c r="T564" s="199"/>
      <c r="U564" s="199"/>
      <c r="V564" s="199"/>
      <c r="W564" s="199"/>
      <c r="X564" s="199">
        <v>16</v>
      </c>
      <c r="Y564" s="199"/>
      <c r="Z564" s="199"/>
      <c r="AA564" s="199"/>
      <c r="AB564" s="199"/>
      <c r="AC564" s="199"/>
      <c r="AD564" s="199" t="s">
        <v>10243</v>
      </c>
      <c r="AE564" s="199" t="s">
        <v>10243</v>
      </c>
      <c r="AF564" s="199" t="s">
        <v>10243</v>
      </c>
      <c r="AG564" s="203" t="s">
        <v>10253</v>
      </c>
      <c r="AH564" s="203" t="s">
        <v>10337</v>
      </c>
      <c r="AI564" s="199" t="s">
        <v>10246</v>
      </c>
      <c r="AJ564" s="199" t="s">
        <v>10246</v>
      </c>
      <c r="AK564" s="203" t="s">
        <v>10251</v>
      </c>
      <c r="AL564" s="199" t="s">
        <v>10266</v>
      </c>
      <c r="AM564" s="203" t="s">
        <v>11042</v>
      </c>
      <c r="AN564" s="203" t="s">
        <v>11389</v>
      </c>
      <c r="AO564" s="202" t="s">
        <v>11146</v>
      </c>
      <c r="AP564" s="199" t="s">
        <v>10246</v>
      </c>
      <c r="AQ564" s="199" t="s">
        <v>10246</v>
      </c>
      <c r="AR564" s="203" t="s">
        <v>10325</v>
      </c>
      <c r="AS564" s="203" t="s">
        <v>11042</v>
      </c>
      <c r="AT564" s="199" t="s">
        <v>10266</v>
      </c>
      <c r="AU564" s="203" t="s">
        <v>10812</v>
      </c>
      <c r="AV564" s="199" t="s">
        <v>10266</v>
      </c>
      <c r="AW564" s="199" t="s">
        <v>10246</v>
      </c>
      <c r="AX564" s="199" t="s">
        <v>10246</v>
      </c>
      <c r="AY564" s="199" t="s">
        <v>10266</v>
      </c>
      <c r="AZ564" s="199" t="s">
        <v>10266</v>
      </c>
      <c r="BA564" s="199" t="s">
        <v>10266</v>
      </c>
      <c r="BB564" s="199" t="s">
        <v>10266</v>
      </c>
      <c r="BC564" s="199" t="s">
        <v>10266</v>
      </c>
      <c r="BD564" s="199" t="s">
        <v>10246</v>
      </c>
      <c r="BE564" s="199" t="s">
        <v>10246</v>
      </c>
      <c r="BF564" s="199" t="s">
        <v>10266</v>
      </c>
      <c r="BG564" s="204" t="s">
        <v>10264</v>
      </c>
      <c r="BH564" s="199" t="s">
        <v>10266</v>
      </c>
      <c r="BI564" s="202" t="s">
        <v>10862</v>
      </c>
      <c r="BJ564" s="199" t="s">
        <v>10266</v>
      </c>
      <c r="BK564" s="199" t="s">
        <v>10246</v>
      </c>
    </row>
    <row r="565" s="192" customFormat="1" customHeight="1" spans="1:63">
      <c r="A565" s="199" t="s">
        <v>8366</v>
      </c>
      <c r="B565" s="199" t="s">
        <v>8307</v>
      </c>
      <c r="C565" s="199" t="s">
        <v>87</v>
      </c>
      <c r="D565" s="199">
        <v>6</v>
      </c>
      <c r="E565" s="199">
        <v>2</v>
      </c>
      <c r="F565" s="199" t="s">
        <v>12483</v>
      </c>
      <c r="G565" s="199">
        <v>1</v>
      </c>
      <c r="H565" s="199" t="s">
        <v>10280</v>
      </c>
      <c r="I565" s="199">
        <v>0</v>
      </c>
      <c r="J565" s="199" t="s">
        <v>10243</v>
      </c>
      <c r="K565" s="199">
        <v>0</v>
      </c>
      <c r="L565" s="199">
        <v>0</v>
      </c>
      <c r="M565" s="199" t="s">
        <v>10243</v>
      </c>
      <c r="N565" s="199">
        <v>0</v>
      </c>
      <c r="O565" s="199">
        <v>1</v>
      </c>
      <c r="P565" s="199">
        <v>1</v>
      </c>
      <c r="Q565" s="199"/>
      <c r="R565" s="199"/>
      <c r="S565" s="199"/>
      <c r="T565" s="199"/>
      <c r="U565" s="199"/>
      <c r="V565" s="199"/>
      <c r="W565" s="199"/>
      <c r="X565" s="199"/>
      <c r="Y565" s="199"/>
      <c r="Z565" s="199"/>
      <c r="AA565" s="199"/>
      <c r="AB565" s="199"/>
      <c r="AC565" s="199"/>
      <c r="AD565" s="199" t="s">
        <v>10243</v>
      </c>
      <c r="AE565" s="199" t="s">
        <v>10243</v>
      </c>
      <c r="AF565" s="199" t="s">
        <v>10243</v>
      </c>
      <c r="AG565" s="205" t="s">
        <v>33</v>
      </c>
      <c r="AH565" s="203" t="s">
        <v>10282</v>
      </c>
      <c r="AI565" s="199" t="s">
        <v>10246</v>
      </c>
      <c r="AJ565" s="199" t="s">
        <v>10246</v>
      </c>
      <c r="AK565" s="199" t="s">
        <v>10266</v>
      </c>
      <c r="AL565" s="199" t="s">
        <v>10266</v>
      </c>
      <c r="AM565" s="199" t="s">
        <v>10266</v>
      </c>
      <c r="AN565" s="199" t="s">
        <v>10266</v>
      </c>
      <c r="AO565" s="199" t="s">
        <v>11011</v>
      </c>
      <c r="AP565" s="199"/>
      <c r="AQ565" s="199"/>
      <c r="AR565" s="199"/>
      <c r="AS565" s="199"/>
      <c r="AT565" s="199"/>
      <c r="AU565" s="199"/>
      <c r="AV565" s="199"/>
      <c r="AW565" s="199"/>
      <c r="AX565" s="199"/>
      <c r="AY565" s="199"/>
      <c r="AZ565" s="199"/>
      <c r="BA565" s="199"/>
      <c r="BB565" s="199"/>
      <c r="BC565" s="199"/>
      <c r="BD565" s="199"/>
      <c r="BE565" s="199"/>
      <c r="BF565" s="199"/>
      <c r="BG565" s="199"/>
      <c r="BH565" s="199"/>
      <c r="BI565" s="199"/>
      <c r="BJ565" s="199"/>
      <c r="BK565" s="199"/>
    </row>
    <row r="566" s="192" customFormat="1" customHeight="1" spans="1:63">
      <c r="A566" s="199" t="s">
        <v>8347</v>
      </c>
      <c r="B566" s="199" t="s">
        <v>8307</v>
      </c>
      <c r="C566" s="199" t="s">
        <v>115</v>
      </c>
      <c r="D566" s="199">
        <v>22</v>
      </c>
      <c r="E566" s="199">
        <v>9</v>
      </c>
      <c r="F566" s="199" t="s">
        <v>12484</v>
      </c>
      <c r="G566" s="199">
        <v>8</v>
      </c>
      <c r="H566" s="199" t="s">
        <v>12485</v>
      </c>
      <c r="I566" s="199">
        <v>0</v>
      </c>
      <c r="J566" s="199" t="s">
        <v>10243</v>
      </c>
      <c r="K566" s="199">
        <v>0</v>
      </c>
      <c r="L566" s="199">
        <v>0</v>
      </c>
      <c r="M566" s="199" t="s">
        <v>10243</v>
      </c>
      <c r="N566" s="199">
        <v>0</v>
      </c>
      <c r="O566" s="199">
        <v>0</v>
      </c>
      <c r="P566" s="199">
        <v>0</v>
      </c>
      <c r="Q566" s="199"/>
      <c r="R566" s="199"/>
      <c r="S566" s="199"/>
      <c r="T566" s="199"/>
      <c r="U566" s="199"/>
      <c r="V566" s="199"/>
      <c r="W566" s="199"/>
      <c r="X566" s="199"/>
      <c r="Y566" s="199"/>
      <c r="Z566" s="199"/>
      <c r="AA566" s="199"/>
      <c r="AB566" s="199"/>
      <c r="AC566" s="199"/>
      <c r="AD566" s="199" t="s">
        <v>10243</v>
      </c>
      <c r="AE566" s="199" t="s">
        <v>10243</v>
      </c>
      <c r="AF566" s="199" t="s">
        <v>10243</v>
      </c>
      <c r="AG566" s="199" t="s">
        <v>10266</v>
      </c>
      <c r="AH566" s="203" t="s">
        <v>10326</v>
      </c>
      <c r="AI566" s="199" t="s">
        <v>10246</v>
      </c>
      <c r="AJ566" s="199" t="s">
        <v>10246</v>
      </c>
      <c r="AK566" s="203" t="s">
        <v>11042</v>
      </c>
      <c r="AL566" s="203" t="s">
        <v>11042</v>
      </c>
      <c r="AM566" s="203" t="s">
        <v>10328</v>
      </c>
      <c r="AN566" s="199" t="s">
        <v>10266</v>
      </c>
      <c r="AO566" s="199" t="s">
        <v>10266</v>
      </c>
      <c r="AP566" s="199" t="s">
        <v>10246</v>
      </c>
      <c r="AQ566" s="199" t="s">
        <v>10246</v>
      </c>
      <c r="AR566" s="199" t="s">
        <v>10266</v>
      </c>
      <c r="AS566" s="199" t="s">
        <v>10266</v>
      </c>
      <c r="AT566" s="199" t="s">
        <v>10266</v>
      </c>
      <c r="AU566" s="203" t="s">
        <v>10282</v>
      </c>
      <c r="AV566" s="203" t="s">
        <v>10253</v>
      </c>
      <c r="AW566" s="199" t="s">
        <v>10246</v>
      </c>
      <c r="AX566" s="199" t="s">
        <v>10246</v>
      </c>
      <c r="AY566" s="199" t="s">
        <v>10266</v>
      </c>
      <c r="AZ566" s="199" t="s">
        <v>10266</v>
      </c>
      <c r="BA566" s="199" t="s">
        <v>10266</v>
      </c>
      <c r="BB566" s="199" t="s">
        <v>10266</v>
      </c>
      <c r="BC566" s="199" t="s">
        <v>10266</v>
      </c>
      <c r="BD566" s="199" t="s">
        <v>10246</v>
      </c>
      <c r="BE566" s="199" t="s">
        <v>10246</v>
      </c>
      <c r="BF566" s="199" t="s">
        <v>10266</v>
      </c>
      <c r="BG566" s="199" t="s">
        <v>10266</v>
      </c>
      <c r="BH566" s="203" t="s">
        <v>11157</v>
      </c>
      <c r="BI566" s="199" t="s">
        <v>10266</v>
      </c>
      <c r="BJ566" s="203" t="s">
        <v>10251</v>
      </c>
      <c r="BK566" s="199" t="s">
        <v>10246</v>
      </c>
    </row>
    <row r="567" s="192" customFormat="1" customHeight="1" spans="1:63">
      <c r="A567" s="199" t="s">
        <v>8332</v>
      </c>
      <c r="B567" s="199" t="s">
        <v>8307</v>
      </c>
      <c r="C567" s="199" t="s">
        <v>2132</v>
      </c>
      <c r="D567" s="199">
        <v>22</v>
      </c>
      <c r="E567" s="199">
        <v>9</v>
      </c>
      <c r="F567" s="199" t="s">
        <v>12486</v>
      </c>
      <c r="G567" s="199">
        <v>17</v>
      </c>
      <c r="H567" s="199" t="s">
        <v>12487</v>
      </c>
      <c r="I567" s="199">
        <v>0</v>
      </c>
      <c r="J567" s="199" t="s">
        <v>10243</v>
      </c>
      <c r="K567" s="199">
        <v>0</v>
      </c>
      <c r="L567" s="199">
        <v>0</v>
      </c>
      <c r="M567" s="199" t="s">
        <v>10243</v>
      </c>
      <c r="N567" s="199">
        <v>0</v>
      </c>
      <c r="O567" s="199">
        <v>0</v>
      </c>
      <c r="P567" s="199">
        <v>0</v>
      </c>
      <c r="Q567" s="199"/>
      <c r="R567" s="199"/>
      <c r="S567" s="199"/>
      <c r="T567" s="199"/>
      <c r="U567" s="199"/>
      <c r="V567" s="199"/>
      <c r="W567" s="199"/>
      <c r="X567" s="199"/>
      <c r="Y567" s="199"/>
      <c r="Z567" s="199"/>
      <c r="AA567" s="199"/>
      <c r="AB567" s="199"/>
      <c r="AC567" s="199"/>
      <c r="AD567" s="199" t="s">
        <v>10243</v>
      </c>
      <c r="AE567" s="199" t="s">
        <v>10243</v>
      </c>
      <c r="AF567" s="199" t="s">
        <v>10243</v>
      </c>
      <c r="AG567" s="203" t="s">
        <v>10325</v>
      </c>
      <c r="AH567" s="203" t="s">
        <v>11157</v>
      </c>
      <c r="AI567" s="199" t="s">
        <v>10246</v>
      </c>
      <c r="AJ567" s="199" t="s">
        <v>10246</v>
      </c>
      <c r="AK567" s="203" t="s">
        <v>10325</v>
      </c>
      <c r="AL567" s="203" t="s">
        <v>10328</v>
      </c>
      <c r="AM567" s="203" t="s">
        <v>10402</v>
      </c>
      <c r="AN567" s="203" t="s">
        <v>10812</v>
      </c>
      <c r="AO567" s="199" t="s">
        <v>10266</v>
      </c>
      <c r="AP567" s="199" t="s">
        <v>10246</v>
      </c>
      <c r="AQ567" s="199" t="s">
        <v>10246</v>
      </c>
      <c r="AR567" s="203" t="s">
        <v>10325</v>
      </c>
      <c r="AS567" s="203" t="s">
        <v>11042</v>
      </c>
      <c r="AT567" s="203" t="s">
        <v>11042</v>
      </c>
      <c r="AU567" s="199" t="s">
        <v>10266</v>
      </c>
      <c r="AV567" s="203" t="s">
        <v>10328</v>
      </c>
      <c r="AW567" s="199" t="s">
        <v>10246</v>
      </c>
      <c r="AX567" s="199" t="s">
        <v>10246</v>
      </c>
      <c r="AY567" s="203" t="s">
        <v>10812</v>
      </c>
      <c r="AZ567" s="199" t="s">
        <v>10266</v>
      </c>
      <c r="BA567" s="203" t="s">
        <v>10374</v>
      </c>
      <c r="BB567" s="199" t="s">
        <v>10266</v>
      </c>
      <c r="BC567" s="203" t="s">
        <v>10282</v>
      </c>
      <c r="BD567" s="199" t="s">
        <v>10246</v>
      </c>
      <c r="BE567" s="199" t="s">
        <v>10246</v>
      </c>
      <c r="BF567" s="203" t="s">
        <v>10251</v>
      </c>
      <c r="BG567" s="203" t="s">
        <v>11042</v>
      </c>
      <c r="BH567" s="199" t="s">
        <v>10266</v>
      </c>
      <c r="BI567" s="203" t="s">
        <v>10812</v>
      </c>
      <c r="BJ567" s="203" t="s">
        <v>10251</v>
      </c>
      <c r="BK567" s="199" t="s">
        <v>10246</v>
      </c>
    </row>
    <row r="568" s="192" customFormat="1" customHeight="1" spans="1:63">
      <c r="A568" s="199" t="s">
        <v>8326</v>
      </c>
      <c r="B568" s="199" t="s">
        <v>8307</v>
      </c>
      <c r="C568" s="199" t="s">
        <v>4448</v>
      </c>
      <c r="D568" s="199">
        <v>23</v>
      </c>
      <c r="E568" s="199">
        <v>9</v>
      </c>
      <c r="F568" s="199" t="s">
        <v>12488</v>
      </c>
      <c r="G568" s="199">
        <v>0</v>
      </c>
      <c r="H568" s="199" t="s">
        <v>10243</v>
      </c>
      <c r="I568" s="199">
        <v>0</v>
      </c>
      <c r="J568" s="199" t="s">
        <v>10243</v>
      </c>
      <c r="K568" s="199">
        <v>0</v>
      </c>
      <c r="L568" s="199">
        <v>0</v>
      </c>
      <c r="M568" s="199" t="s">
        <v>10243</v>
      </c>
      <c r="N568" s="199">
        <v>0</v>
      </c>
      <c r="O568" s="199">
        <v>0</v>
      </c>
      <c r="P568" s="199">
        <v>0</v>
      </c>
      <c r="Q568" s="199"/>
      <c r="R568" s="199"/>
      <c r="S568" s="199"/>
      <c r="T568" s="199"/>
      <c r="U568" s="199"/>
      <c r="V568" s="199"/>
      <c r="W568" s="199"/>
      <c r="X568" s="199"/>
      <c r="Y568" s="199"/>
      <c r="Z568" s="199"/>
      <c r="AA568" s="199"/>
      <c r="AB568" s="199"/>
      <c r="AC568" s="199"/>
      <c r="AD568" s="199" t="s">
        <v>10243</v>
      </c>
      <c r="AE568" s="199" t="s">
        <v>10243</v>
      </c>
      <c r="AF568" s="199" t="s">
        <v>10243</v>
      </c>
      <c r="AG568" s="199" t="s">
        <v>10266</v>
      </c>
      <c r="AH568" s="199" t="s">
        <v>10266</v>
      </c>
      <c r="AI568" s="199" t="s">
        <v>10433</v>
      </c>
      <c r="AJ568" s="199" t="s">
        <v>10246</v>
      </c>
      <c r="AK568" s="199" t="s">
        <v>10266</v>
      </c>
      <c r="AL568" s="199" t="s">
        <v>10266</v>
      </c>
      <c r="AM568" s="199" t="s">
        <v>10266</v>
      </c>
      <c r="AN568" s="199" t="s">
        <v>10266</v>
      </c>
      <c r="AO568" s="199" t="s">
        <v>10266</v>
      </c>
      <c r="AP568" s="199" t="s">
        <v>10246</v>
      </c>
      <c r="AQ568" s="199" t="s">
        <v>10246</v>
      </c>
      <c r="AR568" s="199" t="s">
        <v>10266</v>
      </c>
      <c r="AS568" s="199" t="s">
        <v>10266</v>
      </c>
      <c r="AT568" s="199" t="s">
        <v>10266</v>
      </c>
      <c r="AU568" s="199" t="s">
        <v>10266</v>
      </c>
      <c r="AV568" s="199" t="s">
        <v>10266</v>
      </c>
      <c r="AW568" s="199" t="s">
        <v>10246</v>
      </c>
      <c r="AX568" s="199" t="s">
        <v>10246</v>
      </c>
      <c r="AY568" s="199" t="s">
        <v>10266</v>
      </c>
      <c r="AZ568" s="199" t="s">
        <v>10266</v>
      </c>
      <c r="BA568" s="199" t="s">
        <v>10266</v>
      </c>
      <c r="BB568" s="199" t="s">
        <v>10266</v>
      </c>
      <c r="BC568" s="199" t="s">
        <v>10266</v>
      </c>
      <c r="BD568" s="199" t="s">
        <v>10246</v>
      </c>
      <c r="BE568" s="199" t="s">
        <v>10246</v>
      </c>
      <c r="BF568" s="199" t="s">
        <v>10266</v>
      </c>
      <c r="BG568" s="199" t="s">
        <v>10266</v>
      </c>
      <c r="BH568" s="199" t="s">
        <v>10266</v>
      </c>
      <c r="BI568" s="199" t="s">
        <v>10266</v>
      </c>
      <c r="BJ568" s="199" t="s">
        <v>10266</v>
      </c>
      <c r="BK568" s="199" t="s">
        <v>10246</v>
      </c>
    </row>
    <row r="569" s="192" customFormat="1" customHeight="1" spans="1:63">
      <c r="A569" s="199" t="s">
        <v>8306</v>
      </c>
      <c r="B569" s="199" t="s">
        <v>8307</v>
      </c>
      <c r="C569" s="199" t="s">
        <v>4388</v>
      </c>
      <c r="D569" s="199">
        <v>22</v>
      </c>
      <c r="E569" s="199">
        <v>9</v>
      </c>
      <c r="F569" s="199" t="s">
        <v>12489</v>
      </c>
      <c r="G569" s="199">
        <v>18</v>
      </c>
      <c r="H569" s="199" t="s">
        <v>12490</v>
      </c>
      <c r="I569" s="199">
        <v>0</v>
      </c>
      <c r="J569" s="199" t="s">
        <v>10243</v>
      </c>
      <c r="K569" s="199">
        <v>0</v>
      </c>
      <c r="L569" s="199">
        <v>0</v>
      </c>
      <c r="M569" s="199" t="s">
        <v>10243</v>
      </c>
      <c r="N569" s="199">
        <v>2</v>
      </c>
      <c r="O569" s="199">
        <v>2</v>
      </c>
      <c r="P569" s="199">
        <v>0</v>
      </c>
      <c r="Q569" s="199"/>
      <c r="R569" s="199"/>
      <c r="S569" s="199"/>
      <c r="T569" s="199"/>
      <c r="U569" s="199"/>
      <c r="V569" s="199"/>
      <c r="W569" s="199"/>
      <c r="X569" s="199"/>
      <c r="Y569" s="199"/>
      <c r="Z569" s="199"/>
      <c r="AA569" s="199"/>
      <c r="AB569" s="199"/>
      <c r="AC569" s="199"/>
      <c r="AD569" s="199" t="s">
        <v>10243</v>
      </c>
      <c r="AE569" s="199" t="s">
        <v>10243</v>
      </c>
      <c r="AF569" s="199" t="s">
        <v>10243</v>
      </c>
      <c r="AG569" s="203" t="s">
        <v>10374</v>
      </c>
      <c r="AH569" s="203" t="s">
        <v>10328</v>
      </c>
      <c r="AI569" s="199" t="s">
        <v>10246</v>
      </c>
      <c r="AJ569" s="199" t="s">
        <v>10246</v>
      </c>
      <c r="AK569" s="203" t="s">
        <v>10261</v>
      </c>
      <c r="AL569" s="203" t="s">
        <v>10374</v>
      </c>
      <c r="AM569" s="203" t="s">
        <v>10376</v>
      </c>
      <c r="AN569" s="204" t="s">
        <v>11716</v>
      </c>
      <c r="AO569" s="203" t="s">
        <v>10282</v>
      </c>
      <c r="AP569" s="199" t="s">
        <v>10246</v>
      </c>
      <c r="AQ569" s="199" t="s">
        <v>10246</v>
      </c>
      <c r="AR569" s="203" t="s">
        <v>10260</v>
      </c>
      <c r="AS569" s="204" t="s">
        <v>10255</v>
      </c>
      <c r="AT569" s="203" t="s">
        <v>10253</v>
      </c>
      <c r="AU569" s="203" t="s">
        <v>12104</v>
      </c>
      <c r="AV569" s="203" t="s">
        <v>10374</v>
      </c>
      <c r="AW569" s="199" t="s">
        <v>10246</v>
      </c>
      <c r="AX569" s="199" t="s">
        <v>10246</v>
      </c>
      <c r="AY569" s="203" t="s">
        <v>11056</v>
      </c>
      <c r="AZ569" s="203" t="s">
        <v>10325</v>
      </c>
      <c r="BA569" s="204" t="s">
        <v>10255</v>
      </c>
      <c r="BB569" s="199" t="s">
        <v>10266</v>
      </c>
      <c r="BC569" s="199" t="s">
        <v>10266</v>
      </c>
      <c r="BD569" s="199" t="s">
        <v>10246</v>
      </c>
      <c r="BE569" s="199" t="s">
        <v>10246</v>
      </c>
      <c r="BF569" s="203" t="s">
        <v>10813</v>
      </c>
      <c r="BG569" s="203" t="s">
        <v>10376</v>
      </c>
      <c r="BH569" s="203" t="s">
        <v>10251</v>
      </c>
      <c r="BI569" s="203" t="s">
        <v>10251</v>
      </c>
      <c r="BJ569" s="204" t="s">
        <v>11657</v>
      </c>
      <c r="BK569" s="199" t="s">
        <v>10246</v>
      </c>
    </row>
    <row r="570" s="192" customFormat="1" customHeight="1" spans="1:63">
      <c r="A570" s="199" t="s">
        <v>8439</v>
      </c>
      <c r="B570" s="199" t="s">
        <v>8371</v>
      </c>
      <c r="C570" s="199" t="s">
        <v>8440</v>
      </c>
      <c r="D570" s="199">
        <v>22</v>
      </c>
      <c r="E570" s="199">
        <v>9</v>
      </c>
      <c r="F570" s="199" t="s">
        <v>12491</v>
      </c>
      <c r="G570" s="199">
        <v>3</v>
      </c>
      <c r="H570" s="199" t="s">
        <v>12485</v>
      </c>
      <c r="I570" s="199">
        <v>0</v>
      </c>
      <c r="J570" s="199" t="s">
        <v>10243</v>
      </c>
      <c r="K570" s="199">
        <v>0</v>
      </c>
      <c r="L570" s="199">
        <v>0</v>
      </c>
      <c r="M570" s="199" t="s">
        <v>10243</v>
      </c>
      <c r="N570" s="199">
        <v>0</v>
      </c>
      <c r="O570" s="199">
        <v>0</v>
      </c>
      <c r="P570" s="199">
        <v>0</v>
      </c>
      <c r="Q570" s="199"/>
      <c r="R570" s="199"/>
      <c r="S570" s="199"/>
      <c r="T570" s="199"/>
      <c r="U570" s="199"/>
      <c r="V570" s="199"/>
      <c r="W570" s="199"/>
      <c r="X570" s="199"/>
      <c r="Y570" s="199"/>
      <c r="Z570" s="199"/>
      <c r="AA570" s="199"/>
      <c r="AB570" s="199"/>
      <c r="AC570" s="199"/>
      <c r="AD570" s="199" t="s">
        <v>10243</v>
      </c>
      <c r="AE570" s="199" t="s">
        <v>10243</v>
      </c>
      <c r="AF570" s="199" t="s">
        <v>10243</v>
      </c>
      <c r="AG570" s="203" t="s">
        <v>10253</v>
      </c>
      <c r="AH570" s="203" t="s">
        <v>10350</v>
      </c>
      <c r="AI570" s="199" t="s">
        <v>10246</v>
      </c>
      <c r="AJ570" s="199" t="s">
        <v>10246</v>
      </c>
      <c r="AK570" s="199" t="s">
        <v>10266</v>
      </c>
      <c r="AL570" s="203" t="s">
        <v>10251</v>
      </c>
      <c r="AM570" s="199" t="s">
        <v>10266</v>
      </c>
      <c r="AN570" s="199" t="s">
        <v>10266</v>
      </c>
      <c r="AO570" s="199" t="s">
        <v>10266</v>
      </c>
      <c r="AP570" s="199" t="s">
        <v>10246</v>
      </c>
      <c r="AQ570" s="199" t="s">
        <v>10246</v>
      </c>
      <c r="AR570" s="199" t="s">
        <v>10266</v>
      </c>
      <c r="AS570" s="199" t="s">
        <v>10266</v>
      </c>
      <c r="AT570" s="199" t="s">
        <v>10266</v>
      </c>
      <c r="AU570" s="199" t="s">
        <v>10266</v>
      </c>
      <c r="AV570" s="199" t="s">
        <v>10266</v>
      </c>
      <c r="AW570" s="199" t="s">
        <v>10246</v>
      </c>
      <c r="AX570" s="199" t="s">
        <v>10246</v>
      </c>
      <c r="AY570" s="199" t="s">
        <v>10266</v>
      </c>
      <c r="AZ570" s="199" t="s">
        <v>10266</v>
      </c>
      <c r="BA570" s="199" t="s">
        <v>10266</v>
      </c>
      <c r="BB570" s="199" t="s">
        <v>10266</v>
      </c>
      <c r="BC570" s="199" t="s">
        <v>10266</v>
      </c>
      <c r="BD570" s="199" t="s">
        <v>10246</v>
      </c>
      <c r="BE570" s="199" t="s">
        <v>10246</v>
      </c>
      <c r="BF570" s="199" t="s">
        <v>10266</v>
      </c>
      <c r="BG570" s="199" t="s">
        <v>10266</v>
      </c>
      <c r="BH570" s="199" t="s">
        <v>10266</v>
      </c>
      <c r="BI570" s="199" t="s">
        <v>10266</v>
      </c>
      <c r="BJ570" s="199" t="s">
        <v>10266</v>
      </c>
      <c r="BK570" s="199" t="s">
        <v>10246</v>
      </c>
    </row>
    <row r="571" s="192" customFormat="1" customHeight="1" spans="1:63">
      <c r="A571" s="199" t="s">
        <v>8422</v>
      </c>
      <c r="B571" s="199" t="s">
        <v>8371</v>
      </c>
      <c r="C571" s="199" t="s">
        <v>8372</v>
      </c>
      <c r="D571" s="199">
        <v>24</v>
      </c>
      <c r="E571" s="199">
        <v>9</v>
      </c>
      <c r="F571" s="199" t="s">
        <v>12492</v>
      </c>
      <c r="G571" s="199">
        <v>12</v>
      </c>
      <c r="H571" s="199" t="s">
        <v>12493</v>
      </c>
      <c r="I571" s="199">
        <v>0</v>
      </c>
      <c r="J571" s="199" t="s">
        <v>10243</v>
      </c>
      <c r="K571" s="199">
        <v>0</v>
      </c>
      <c r="L571" s="199">
        <v>0</v>
      </c>
      <c r="M571" s="199" t="s">
        <v>10243</v>
      </c>
      <c r="N571" s="199">
        <v>1</v>
      </c>
      <c r="O571" s="199">
        <v>1</v>
      </c>
      <c r="P571" s="199">
        <v>0</v>
      </c>
      <c r="Q571" s="199"/>
      <c r="R571" s="199"/>
      <c r="S571" s="199"/>
      <c r="T571" s="199"/>
      <c r="U571" s="199"/>
      <c r="V571" s="199"/>
      <c r="W571" s="199"/>
      <c r="X571" s="199"/>
      <c r="Y571" s="199"/>
      <c r="Z571" s="199"/>
      <c r="AA571" s="199"/>
      <c r="AB571" s="199"/>
      <c r="AC571" s="199"/>
      <c r="AD571" s="199" t="s">
        <v>10243</v>
      </c>
      <c r="AE571" s="199" t="s">
        <v>10243</v>
      </c>
      <c r="AF571" s="199" t="s">
        <v>10243</v>
      </c>
      <c r="AG571" s="199" t="s">
        <v>10266</v>
      </c>
      <c r="AH571" s="203" t="s">
        <v>10812</v>
      </c>
      <c r="AI571" s="199" t="s">
        <v>10246</v>
      </c>
      <c r="AJ571" s="199" t="s">
        <v>10246</v>
      </c>
      <c r="AK571" s="203" t="s">
        <v>10328</v>
      </c>
      <c r="AL571" s="203" t="s">
        <v>10282</v>
      </c>
      <c r="AM571" s="199" t="s">
        <v>10266</v>
      </c>
      <c r="AN571" s="203" t="s">
        <v>10282</v>
      </c>
      <c r="AO571" s="199" t="s">
        <v>10266</v>
      </c>
      <c r="AP571" s="199" t="s">
        <v>10246</v>
      </c>
      <c r="AQ571" s="199" t="s">
        <v>10246</v>
      </c>
      <c r="AR571" s="199" t="s">
        <v>10266</v>
      </c>
      <c r="AS571" s="203" t="s">
        <v>10328</v>
      </c>
      <c r="AT571" s="199" t="s">
        <v>10266</v>
      </c>
      <c r="AU571" s="203" t="s">
        <v>10253</v>
      </c>
      <c r="AV571" s="203" t="s">
        <v>11338</v>
      </c>
      <c r="AW571" s="199" t="s">
        <v>10433</v>
      </c>
      <c r="AX571" s="199" t="s">
        <v>10246</v>
      </c>
      <c r="AY571" s="204" t="s">
        <v>10255</v>
      </c>
      <c r="AZ571" s="203" t="s">
        <v>11338</v>
      </c>
      <c r="BA571" s="203" t="s">
        <v>11157</v>
      </c>
      <c r="BB571" s="203" t="s">
        <v>10325</v>
      </c>
      <c r="BC571" s="203" t="s">
        <v>10253</v>
      </c>
      <c r="BD571" s="199" t="s">
        <v>10433</v>
      </c>
      <c r="BE571" s="199" t="s">
        <v>10246</v>
      </c>
      <c r="BF571" s="199" t="s">
        <v>10266</v>
      </c>
      <c r="BG571" s="199" t="s">
        <v>10266</v>
      </c>
      <c r="BH571" s="199" t="s">
        <v>10266</v>
      </c>
      <c r="BI571" s="199" t="s">
        <v>10266</v>
      </c>
      <c r="BJ571" s="204" t="s">
        <v>12226</v>
      </c>
      <c r="BK571" s="199" t="s">
        <v>10246</v>
      </c>
    </row>
    <row r="572" s="192" customFormat="1" customHeight="1" spans="1:63">
      <c r="A572" s="199" t="s">
        <v>12494</v>
      </c>
      <c r="B572" s="199" t="s">
        <v>8371</v>
      </c>
      <c r="C572" s="199" t="s">
        <v>8372</v>
      </c>
      <c r="D572" s="199">
        <v>0</v>
      </c>
      <c r="E572" s="199">
        <v>0</v>
      </c>
      <c r="F572" s="199" t="s">
        <v>10243</v>
      </c>
      <c r="G572" s="199">
        <v>0</v>
      </c>
      <c r="H572" s="199" t="s">
        <v>10243</v>
      </c>
      <c r="I572" s="199">
        <v>0</v>
      </c>
      <c r="J572" s="199" t="s">
        <v>10243</v>
      </c>
      <c r="K572" s="199">
        <v>0</v>
      </c>
      <c r="L572" s="199">
        <v>0</v>
      </c>
      <c r="M572" s="199" t="s">
        <v>10243</v>
      </c>
      <c r="N572" s="199">
        <v>0</v>
      </c>
      <c r="O572" s="199">
        <v>0</v>
      </c>
      <c r="P572" s="199">
        <v>0</v>
      </c>
      <c r="Q572" s="199"/>
      <c r="R572" s="199"/>
      <c r="S572" s="199"/>
      <c r="T572" s="199"/>
      <c r="U572" s="199"/>
      <c r="V572" s="199"/>
      <c r="W572" s="199"/>
      <c r="X572" s="199"/>
      <c r="Y572" s="199"/>
      <c r="Z572" s="199"/>
      <c r="AA572" s="199"/>
      <c r="AB572" s="199"/>
      <c r="AC572" s="199"/>
      <c r="AD572" s="199" t="s">
        <v>10243</v>
      </c>
      <c r="AE572" s="199" t="s">
        <v>10243</v>
      </c>
      <c r="AF572" s="199" t="s">
        <v>10243</v>
      </c>
      <c r="AG572" s="199"/>
      <c r="AH572" s="199"/>
      <c r="AI572" s="199"/>
      <c r="AJ572" s="199"/>
      <c r="AK572" s="199"/>
      <c r="AL572" s="199"/>
      <c r="AM572" s="199"/>
      <c r="AN572" s="199"/>
      <c r="AO572" s="199"/>
      <c r="AP572" s="199"/>
      <c r="AQ572" s="199"/>
      <c r="AR572" s="199"/>
      <c r="AS572" s="199"/>
      <c r="AT572" s="199"/>
      <c r="AU572" s="199"/>
      <c r="AV572" s="199"/>
      <c r="AW572" s="199"/>
      <c r="AX572" s="199"/>
      <c r="AY572" s="199"/>
      <c r="AZ572" s="199"/>
      <c r="BA572" s="199"/>
      <c r="BB572" s="199"/>
      <c r="BC572" s="199"/>
      <c r="BD572" s="199"/>
      <c r="BE572" s="199"/>
      <c r="BF572" s="199"/>
      <c r="BG572" s="199"/>
      <c r="BH572" s="199"/>
      <c r="BI572" s="199"/>
      <c r="BJ572" s="199"/>
      <c r="BK572" s="199"/>
    </row>
    <row r="573" s="192" customFormat="1" customHeight="1" spans="1:63">
      <c r="A573" s="199" t="s">
        <v>8403</v>
      </c>
      <c r="B573" s="199" t="s">
        <v>8371</v>
      </c>
      <c r="C573" s="199" t="s">
        <v>6670</v>
      </c>
      <c r="D573" s="199">
        <v>22</v>
      </c>
      <c r="E573" s="199">
        <v>8</v>
      </c>
      <c r="F573" s="199" t="s">
        <v>12495</v>
      </c>
      <c r="G573" s="199">
        <v>0</v>
      </c>
      <c r="H573" s="199" t="s">
        <v>10243</v>
      </c>
      <c r="I573" s="199">
        <v>0</v>
      </c>
      <c r="J573" s="199" t="s">
        <v>10243</v>
      </c>
      <c r="K573" s="199">
        <v>0</v>
      </c>
      <c r="L573" s="199">
        <v>0</v>
      </c>
      <c r="M573" s="199" t="s">
        <v>10243</v>
      </c>
      <c r="N573" s="199">
        <v>0</v>
      </c>
      <c r="O573" s="199">
        <v>1</v>
      </c>
      <c r="P573" s="199">
        <v>0</v>
      </c>
      <c r="Q573" s="199"/>
      <c r="R573" s="199"/>
      <c r="S573" s="199"/>
      <c r="T573" s="199"/>
      <c r="U573" s="199"/>
      <c r="V573" s="199"/>
      <c r="W573" s="199"/>
      <c r="X573" s="199"/>
      <c r="Y573" s="199"/>
      <c r="Z573" s="199"/>
      <c r="AA573" s="199"/>
      <c r="AB573" s="199"/>
      <c r="AC573" s="199"/>
      <c r="AD573" s="199" t="s">
        <v>10243</v>
      </c>
      <c r="AE573" s="199" t="s">
        <v>10243</v>
      </c>
      <c r="AF573" s="199" t="s">
        <v>10243</v>
      </c>
      <c r="AG573" s="199" t="s">
        <v>10266</v>
      </c>
      <c r="AH573" s="199" t="s">
        <v>10266</v>
      </c>
      <c r="AI573" s="199" t="s">
        <v>10246</v>
      </c>
      <c r="AJ573" s="199" t="s">
        <v>10246</v>
      </c>
      <c r="AK573" s="199" t="s">
        <v>10266</v>
      </c>
      <c r="AL573" s="199" t="s">
        <v>10266</v>
      </c>
      <c r="AM573" s="199" t="s">
        <v>10266</v>
      </c>
      <c r="AN573" s="199" t="s">
        <v>10266</v>
      </c>
      <c r="AO573" s="199" t="s">
        <v>10266</v>
      </c>
      <c r="AP573" s="199" t="s">
        <v>10246</v>
      </c>
      <c r="AQ573" s="199" t="s">
        <v>10246</v>
      </c>
      <c r="AR573" s="199" t="s">
        <v>10266</v>
      </c>
      <c r="AS573" s="199" t="s">
        <v>10266</v>
      </c>
      <c r="AT573" s="199" t="s">
        <v>10266</v>
      </c>
      <c r="AU573" s="199" t="s">
        <v>10266</v>
      </c>
      <c r="AV573" s="199" t="s">
        <v>10266</v>
      </c>
      <c r="AW573" s="199" t="s">
        <v>10246</v>
      </c>
      <c r="AX573" s="199" t="s">
        <v>10246</v>
      </c>
      <c r="AY573" s="199" t="s">
        <v>10266</v>
      </c>
      <c r="AZ573" s="199" t="s">
        <v>10266</v>
      </c>
      <c r="BA573" s="199" t="s">
        <v>10266</v>
      </c>
      <c r="BB573" s="199" t="s">
        <v>10266</v>
      </c>
      <c r="BC573" s="199" t="s">
        <v>10266</v>
      </c>
      <c r="BD573" s="199" t="s">
        <v>10246</v>
      </c>
      <c r="BE573" s="199" t="s">
        <v>10246</v>
      </c>
      <c r="BF573" s="199" t="s">
        <v>10266</v>
      </c>
      <c r="BG573" s="199" t="s">
        <v>10266</v>
      </c>
      <c r="BH573" s="199" t="s">
        <v>10266</v>
      </c>
      <c r="BI573" s="199" t="s">
        <v>10266</v>
      </c>
      <c r="BJ573" s="199" t="s">
        <v>11011</v>
      </c>
      <c r="BK573" s="199"/>
    </row>
    <row r="574" s="192" customFormat="1" customHeight="1" spans="1:63">
      <c r="A574" s="199" t="s">
        <v>8391</v>
      </c>
      <c r="B574" s="199" t="s">
        <v>8371</v>
      </c>
      <c r="C574" s="199" t="s">
        <v>8372</v>
      </c>
      <c r="D574" s="199">
        <v>22</v>
      </c>
      <c r="E574" s="199">
        <v>9</v>
      </c>
      <c r="F574" s="199" t="s">
        <v>11838</v>
      </c>
      <c r="G574" s="199">
        <v>19</v>
      </c>
      <c r="H574" s="199" t="s">
        <v>12496</v>
      </c>
      <c r="I574" s="199">
        <v>0</v>
      </c>
      <c r="J574" s="199" t="s">
        <v>10243</v>
      </c>
      <c r="K574" s="199">
        <v>0</v>
      </c>
      <c r="L574" s="199">
        <v>0</v>
      </c>
      <c r="M574" s="199" t="s">
        <v>10243</v>
      </c>
      <c r="N574" s="199">
        <v>1</v>
      </c>
      <c r="O574" s="199">
        <v>0</v>
      </c>
      <c r="P574" s="199">
        <v>0</v>
      </c>
      <c r="Q574" s="199"/>
      <c r="R574" s="199"/>
      <c r="S574" s="199"/>
      <c r="T574" s="199"/>
      <c r="U574" s="199"/>
      <c r="V574" s="199"/>
      <c r="W574" s="199"/>
      <c r="X574" s="199"/>
      <c r="Y574" s="199"/>
      <c r="Z574" s="199"/>
      <c r="AA574" s="199"/>
      <c r="AB574" s="199"/>
      <c r="AC574" s="199"/>
      <c r="AD574" s="199" t="s">
        <v>10243</v>
      </c>
      <c r="AE574" s="199" t="s">
        <v>10243</v>
      </c>
      <c r="AF574" s="199" t="s">
        <v>10243</v>
      </c>
      <c r="AG574" s="203" t="s">
        <v>12341</v>
      </c>
      <c r="AH574" s="203" t="s">
        <v>10328</v>
      </c>
      <c r="AI574" s="199" t="s">
        <v>10246</v>
      </c>
      <c r="AJ574" s="199" t="s">
        <v>10246</v>
      </c>
      <c r="AK574" s="203" t="s">
        <v>10328</v>
      </c>
      <c r="AL574" s="199" t="s">
        <v>10266</v>
      </c>
      <c r="AM574" s="203" t="s">
        <v>10812</v>
      </c>
      <c r="AN574" s="203" t="s">
        <v>10325</v>
      </c>
      <c r="AO574" s="199" t="s">
        <v>10266</v>
      </c>
      <c r="AP574" s="199" t="s">
        <v>10246</v>
      </c>
      <c r="AQ574" s="199" t="s">
        <v>10246</v>
      </c>
      <c r="AR574" s="203" t="s">
        <v>10325</v>
      </c>
      <c r="AS574" s="203" t="s">
        <v>10253</v>
      </c>
      <c r="AT574" s="203" t="s">
        <v>10374</v>
      </c>
      <c r="AU574" s="203" t="s">
        <v>10376</v>
      </c>
      <c r="AV574" s="203" t="s">
        <v>11042</v>
      </c>
      <c r="AW574" s="199" t="s">
        <v>10246</v>
      </c>
      <c r="AX574" s="199" t="s">
        <v>10246</v>
      </c>
      <c r="AY574" s="203" t="s">
        <v>10812</v>
      </c>
      <c r="AZ574" s="203" t="s">
        <v>10326</v>
      </c>
      <c r="BA574" s="203" t="s">
        <v>10325</v>
      </c>
      <c r="BB574" s="204" t="s">
        <v>10255</v>
      </c>
      <c r="BC574" s="203" t="s">
        <v>10326</v>
      </c>
      <c r="BD574" s="199" t="s">
        <v>10246</v>
      </c>
      <c r="BE574" s="199" t="s">
        <v>10246</v>
      </c>
      <c r="BF574" s="203" t="s">
        <v>10376</v>
      </c>
      <c r="BG574" s="203" t="s">
        <v>10253</v>
      </c>
      <c r="BH574" s="203" t="s">
        <v>10282</v>
      </c>
      <c r="BI574" s="203" t="s">
        <v>11042</v>
      </c>
      <c r="BJ574" s="203" t="s">
        <v>10253</v>
      </c>
      <c r="BK574" s="199" t="s">
        <v>10246</v>
      </c>
    </row>
    <row r="575" s="192" customFormat="1" customHeight="1" spans="1:63">
      <c r="A575" s="199" t="s">
        <v>8374</v>
      </c>
      <c r="B575" s="199" t="s">
        <v>8371</v>
      </c>
      <c r="C575" s="199" t="s">
        <v>8372</v>
      </c>
      <c r="D575" s="199">
        <v>22</v>
      </c>
      <c r="E575" s="199">
        <v>9</v>
      </c>
      <c r="F575" s="199" t="s">
        <v>12497</v>
      </c>
      <c r="G575" s="199">
        <v>2</v>
      </c>
      <c r="H575" s="199" t="s">
        <v>10480</v>
      </c>
      <c r="I575" s="199">
        <v>0</v>
      </c>
      <c r="J575" s="199" t="s">
        <v>10243</v>
      </c>
      <c r="K575" s="199">
        <v>0</v>
      </c>
      <c r="L575" s="199">
        <v>0</v>
      </c>
      <c r="M575" s="199" t="s">
        <v>10243</v>
      </c>
      <c r="N575" s="199">
        <v>0</v>
      </c>
      <c r="O575" s="199">
        <v>0</v>
      </c>
      <c r="P575" s="199">
        <v>0</v>
      </c>
      <c r="Q575" s="199"/>
      <c r="R575" s="199"/>
      <c r="S575" s="199"/>
      <c r="T575" s="199"/>
      <c r="U575" s="199"/>
      <c r="V575" s="199"/>
      <c r="W575" s="199"/>
      <c r="X575" s="199"/>
      <c r="Y575" s="199"/>
      <c r="Z575" s="199"/>
      <c r="AA575" s="199"/>
      <c r="AB575" s="199"/>
      <c r="AC575" s="199"/>
      <c r="AD575" s="199" t="s">
        <v>10243</v>
      </c>
      <c r="AE575" s="199" t="s">
        <v>10243</v>
      </c>
      <c r="AF575" s="199" t="s">
        <v>10243</v>
      </c>
      <c r="AG575" s="199" t="s">
        <v>10266</v>
      </c>
      <c r="AH575" s="203" t="s">
        <v>10328</v>
      </c>
      <c r="AI575" s="199" t="s">
        <v>10246</v>
      </c>
      <c r="AJ575" s="199" t="s">
        <v>10246</v>
      </c>
      <c r="AK575" s="199" t="s">
        <v>10266</v>
      </c>
      <c r="AL575" s="199" t="s">
        <v>10266</v>
      </c>
      <c r="AM575" s="199" t="s">
        <v>10266</v>
      </c>
      <c r="AN575" s="199" t="s">
        <v>10266</v>
      </c>
      <c r="AO575" s="199" t="s">
        <v>10266</v>
      </c>
      <c r="AP575" s="199" t="s">
        <v>10246</v>
      </c>
      <c r="AQ575" s="199" t="s">
        <v>10246</v>
      </c>
      <c r="AR575" s="199" t="s">
        <v>10266</v>
      </c>
      <c r="AS575" s="199" t="s">
        <v>10266</v>
      </c>
      <c r="AT575" s="199" t="s">
        <v>10266</v>
      </c>
      <c r="AU575" s="199" t="s">
        <v>10266</v>
      </c>
      <c r="AV575" s="199" t="s">
        <v>10266</v>
      </c>
      <c r="AW575" s="199" t="s">
        <v>10246</v>
      </c>
      <c r="AX575" s="199" t="s">
        <v>10246</v>
      </c>
      <c r="AY575" s="199" t="s">
        <v>10266</v>
      </c>
      <c r="AZ575" s="199" t="s">
        <v>10266</v>
      </c>
      <c r="BA575" s="199" t="s">
        <v>10266</v>
      </c>
      <c r="BB575" s="199" t="s">
        <v>10266</v>
      </c>
      <c r="BC575" s="199" t="s">
        <v>10266</v>
      </c>
      <c r="BD575" s="199" t="s">
        <v>10246</v>
      </c>
      <c r="BE575" s="199" t="s">
        <v>10246</v>
      </c>
      <c r="BF575" s="199" t="s">
        <v>10266</v>
      </c>
      <c r="BG575" s="199" t="s">
        <v>10266</v>
      </c>
      <c r="BH575" s="199" t="s">
        <v>10266</v>
      </c>
      <c r="BI575" s="199" t="s">
        <v>10266</v>
      </c>
      <c r="BJ575" s="203" t="s">
        <v>10282</v>
      </c>
      <c r="BK575" s="199" t="s">
        <v>10246</v>
      </c>
    </row>
    <row r="576" s="192" customFormat="1" customHeight="1" spans="1:63">
      <c r="A576" s="199" t="s">
        <v>8370</v>
      </c>
      <c r="B576" s="199" t="s">
        <v>8371</v>
      </c>
      <c r="C576" s="199" t="s">
        <v>8372</v>
      </c>
      <c r="D576" s="199">
        <v>2</v>
      </c>
      <c r="E576" s="199">
        <v>0</v>
      </c>
      <c r="F576" s="199" t="s">
        <v>12498</v>
      </c>
      <c r="G576" s="199">
        <v>0</v>
      </c>
      <c r="H576" s="199" t="s">
        <v>10243</v>
      </c>
      <c r="I576" s="199">
        <v>0</v>
      </c>
      <c r="J576" s="199" t="s">
        <v>10243</v>
      </c>
      <c r="K576" s="199">
        <v>0</v>
      </c>
      <c r="L576" s="199">
        <v>0</v>
      </c>
      <c r="M576" s="199" t="s">
        <v>10243</v>
      </c>
      <c r="N576" s="199">
        <v>0</v>
      </c>
      <c r="O576" s="199">
        <v>1</v>
      </c>
      <c r="P576" s="199">
        <v>0</v>
      </c>
      <c r="Q576" s="199"/>
      <c r="R576" s="199"/>
      <c r="S576" s="199"/>
      <c r="T576" s="199"/>
      <c r="U576" s="199"/>
      <c r="V576" s="199"/>
      <c r="W576" s="199"/>
      <c r="X576" s="199"/>
      <c r="Y576" s="199"/>
      <c r="Z576" s="199"/>
      <c r="AA576" s="199"/>
      <c r="AB576" s="199"/>
      <c r="AC576" s="199"/>
      <c r="AD576" s="199" t="s">
        <v>10243</v>
      </c>
      <c r="AE576" s="199" t="s">
        <v>10243</v>
      </c>
      <c r="AF576" s="199" t="s">
        <v>10243</v>
      </c>
      <c r="AG576" s="199" t="s">
        <v>10266</v>
      </c>
      <c r="AH576" s="199" t="s">
        <v>11011</v>
      </c>
      <c r="AI576" s="199"/>
      <c r="AJ576" s="199"/>
      <c r="AK576" s="199"/>
      <c r="AL576" s="199"/>
      <c r="AM576" s="199"/>
      <c r="AN576" s="199"/>
      <c r="AO576" s="199"/>
      <c r="AP576" s="199"/>
      <c r="AQ576" s="199"/>
      <c r="AR576" s="199"/>
      <c r="AS576" s="199"/>
      <c r="AT576" s="199"/>
      <c r="AU576" s="199"/>
      <c r="AV576" s="199"/>
      <c r="AW576" s="199"/>
      <c r="AX576" s="199"/>
      <c r="AY576" s="199"/>
      <c r="AZ576" s="199"/>
      <c r="BA576" s="199"/>
      <c r="BB576" s="199"/>
      <c r="BC576" s="199"/>
      <c r="BD576" s="199"/>
      <c r="BE576" s="199"/>
      <c r="BF576" s="199"/>
      <c r="BG576" s="199"/>
      <c r="BH576" s="199"/>
      <c r="BI576" s="199"/>
      <c r="BJ576" s="199"/>
      <c r="BK576" s="199"/>
    </row>
    <row r="577" s="192" customFormat="1" customHeight="1" spans="1:63">
      <c r="A577" s="199" t="s">
        <v>8481</v>
      </c>
      <c r="B577" s="199" t="s">
        <v>8455</v>
      </c>
      <c r="C577" s="199" t="s">
        <v>8482</v>
      </c>
      <c r="D577" s="199">
        <v>22</v>
      </c>
      <c r="E577" s="199">
        <v>9</v>
      </c>
      <c r="F577" s="199" t="s">
        <v>11098</v>
      </c>
      <c r="G577" s="199">
        <v>16</v>
      </c>
      <c r="H577" s="199" t="s">
        <v>12499</v>
      </c>
      <c r="I577" s="199">
        <v>0</v>
      </c>
      <c r="J577" s="199" t="s">
        <v>10243</v>
      </c>
      <c r="K577" s="199">
        <v>0</v>
      </c>
      <c r="L577" s="199">
        <v>0</v>
      </c>
      <c r="M577" s="199" t="s">
        <v>10243</v>
      </c>
      <c r="N577" s="199">
        <v>0</v>
      </c>
      <c r="O577" s="199">
        <v>0</v>
      </c>
      <c r="P577" s="199">
        <v>0</v>
      </c>
      <c r="Q577" s="199"/>
      <c r="R577" s="199"/>
      <c r="S577" s="199"/>
      <c r="T577" s="199"/>
      <c r="U577" s="199"/>
      <c r="V577" s="199"/>
      <c r="W577" s="199"/>
      <c r="X577" s="199"/>
      <c r="Y577" s="199"/>
      <c r="Z577" s="199"/>
      <c r="AA577" s="199"/>
      <c r="AB577" s="199"/>
      <c r="AC577" s="199"/>
      <c r="AD577" s="199" t="s">
        <v>10243</v>
      </c>
      <c r="AE577" s="199" t="s">
        <v>10243</v>
      </c>
      <c r="AF577" s="199" t="s">
        <v>10243</v>
      </c>
      <c r="AG577" s="199" t="s">
        <v>10266</v>
      </c>
      <c r="AH577" s="199" t="s">
        <v>10266</v>
      </c>
      <c r="AI577" s="199" t="s">
        <v>10246</v>
      </c>
      <c r="AJ577" s="199" t="s">
        <v>10246</v>
      </c>
      <c r="AK577" s="199" t="s">
        <v>10266</v>
      </c>
      <c r="AL577" s="199" t="s">
        <v>10266</v>
      </c>
      <c r="AM577" s="203" t="s">
        <v>11042</v>
      </c>
      <c r="AN577" s="203" t="s">
        <v>10282</v>
      </c>
      <c r="AO577" s="203" t="s">
        <v>10812</v>
      </c>
      <c r="AP577" s="199" t="s">
        <v>10246</v>
      </c>
      <c r="AQ577" s="199" t="s">
        <v>10246</v>
      </c>
      <c r="AR577" s="203" t="s">
        <v>11042</v>
      </c>
      <c r="AS577" s="203" t="s">
        <v>10353</v>
      </c>
      <c r="AT577" s="203" t="s">
        <v>10328</v>
      </c>
      <c r="AU577" s="203" t="s">
        <v>11645</v>
      </c>
      <c r="AV577" s="203" t="s">
        <v>10262</v>
      </c>
      <c r="AW577" s="199" t="s">
        <v>10246</v>
      </c>
      <c r="AX577" s="199" t="s">
        <v>10246</v>
      </c>
      <c r="AY577" s="203" t="s">
        <v>10252</v>
      </c>
      <c r="AZ577" s="203" t="s">
        <v>12145</v>
      </c>
      <c r="BA577" s="199" t="s">
        <v>10266</v>
      </c>
      <c r="BB577" s="203" t="s">
        <v>10813</v>
      </c>
      <c r="BC577" s="203" t="s">
        <v>10282</v>
      </c>
      <c r="BD577" s="199" t="s">
        <v>10246</v>
      </c>
      <c r="BE577" s="199" t="s">
        <v>10246</v>
      </c>
      <c r="BF577" s="203" t="s">
        <v>10812</v>
      </c>
      <c r="BG577" s="199" t="s">
        <v>10266</v>
      </c>
      <c r="BH577" s="203" t="s">
        <v>11042</v>
      </c>
      <c r="BI577" s="203" t="s">
        <v>11042</v>
      </c>
      <c r="BJ577" s="203" t="s">
        <v>11042</v>
      </c>
      <c r="BK577" s="199" t="s">
        <v>10246</v>
      </c>
    </row>
    <row r="578" s="192" customFormat="1" customHeight="1" spans="1:63">
      <c r="A578" s="199" t="s">
        <v>8475</v>
      </c>
      <c r="B578" s="199" t="s">
        <v>8455</v>
      </c>
      <c r="C578" s="199" t="s">
        <v>6691</v>
      </c>
      <c r="D578" s="199">
        <v>9</v>
      </c>
      <c r="E578" s="199">
        <v>3</v>
      </c>
      <c r="F578" s="199" t="s">
        <v>12500</v>
      </c>
      <c r="G578" s="199">
        <v>5</v>
      </c>
      <c r="H578" s="199" t="s">
        <v>12501</v>
      </c>
      <c r="I578" s="199">
        <v>0</v>
      </c>
      <c r="J578" s="199" t="s">
        <v>10243</v>
      </c>
      <c r="K578" s="199">
        <v>0</v>
      </c>
      <c r="L578" s="199">
        <v>0</v>
      </c>
      <c r="M578" s="199" t="s">
        <v>10243</v>
      </c>
      <c r="N578" s="199">
        <v>0</v>
      </c>
      <c r="O578" s="199">
        <v>0</v>
      </c>
      <c r="P578" s="199">
        <v>0</v>
      </c>
      <c r="Q578" s="199"/>
      <c r="R578" s="199"/>
      <c r="S578" s="199"/>
      <c r="T578" s="199">
        <v>8</v>
      </c>
      <c r="U578" s="199"/>
      <c r="V578" s="199"/>
      <c r="W578" s="199"/>
      <c r="X578" s="199"/>
      <c r="Y578" s="199"/>
      <c r="Z578" s="199"/>
      <c r="AA578" s="199"/>
      <c r="AB578" s="199"/>
      <c r="AC578" s="199"/>
      <c r="AD578" s="199" t="s">
        <v>10243</v>
      </c>
      <c r="AE578" s="199" t="s">
        <v>10243</v>
      </c>
      <c r="AF578" s="199" t="s">
        <v>10243</v>
      </c>
      <c r="AG578" s="199"/>
      <c r="AH578" s="199"/>
      <c r="AI578" s="199"/>
      <c r="AJ578" s="199"/>
      <c r="AK578" s="199"/>
      <c r="AL578" s="199"/>
      <c r="AM578" s="199"/>
      <c r="AN578" s="199"/>
      <c r="AO578" s="199"/>
      <c r="AP578" s="199"/>
      <c r="AQ578" s="199"/>
      <c r="AR578" s="199"/>
      <c r="AS578" s="199"/>
      <c r="AT578" s="199"/>
      <c r="AU578" s="199"/>
      <c r="AV578" s="199"/>
      <c r="AW578" s="199"/>
      <c r="AX578" s="199"/>
      <c r="AY578" s="203" t="s">
        <v>11205</v>
      </c>
      <c r="AZ578" s="199" t="s">
        <v>10266</v>
      </c>
      <c r="BA578" s="203" t="s">
        <v>10251</v>
      </c>
      <c r="BB578" s="199" t="s">
        <v>10266</v>
      </c>
      <c r="BC578" s="199" t="s">
        <v>10266</v>
      </c>
      <c r="BD578" s="199" t="s">
        <v>10246</v>
      </c>
      <c r="BE578" s="199" t="s">
        <v>10246</v>
      </c>
      <c r="BF578" s="203" t="s">
        <v>10376</v>
      </c>
      <c r="BG578" s="199" t="s">
        <v>10266</v>
      </c>
      <c r="BH578" s="203" t="s">
        <v>10402</v>
      </c>
      <c r="BI578" s="202" t="s">
        <v>12502</v>
      </c>
      <c r="BJ578" s="203" t="s">
        <v>10812</v>
      </c>
      <c r="BK578" s="199" t="s">
        <v>10246</v>
      </c>
    </row>
    <row r="579" s="192" customFormat="1" customHeight="1" spans="1:63">
      <c r="A579" s="199" t="s">
        <v>8463</v>
      </c>
      <c r="B579" s="199" t="s">
        <v>8455</v>
      </c>
      <c r="C579" s="199" t="s">
        <v>6691</v>
      </c>
      <c r="D579" s="199">
        <v>22</v>
      </c>
      <c r="E579" s="199">
        <v>9</v>
      </c>
      <c r="F579" s="199" t="s">
        <v>12380</v>
      </c>
      <c r="G579" s="199">
        <v>0</v>
      </c>
      <c r="H579" s="199" t="s">
        <v>10243</v>
      </c>
      <c r="I579" s="199">
        <v>0</v>
      </c>
      <c r="J579" s="199" t="s">
        <v>10243</v>
      </c>
      <c r="K579" s="199">
        <v>0</v>
      </c>
      <c r="L579" s="199">
        <v>0</v>
      </c>
      <c r="M579" s="199" t="s">
        <v>10243</v>
      </c>
      <c r="N579" s="199">
        <v>0</v>
      </c>
      <c r="O579" s="199">
        <v>0</v>
      </c>
      <c r="P579" s="199">
        <v>0</v>
      </c>
      <c r="Q579" s="199"/>
      <c r="R579" s="199"/>
      <c r="S579" s="199"/>
      <c r="T579" s="199"/>
      <c r="U579" s="199"/>
      <c r="V579" s="199"/>
      <c r="W579" s="199"/>
      <c r="X579" s="199"/>
      <c r="Y579" s="199"/>
      <c r="Z579" s="199"/>
      <c r="AA579" s="199"/>
      <c r="AB579" s="199"/>
      <c r="AC579" s="199"/>
      <c r="AD579" s="199" t="s">
        <v>10243</v>
      </c>
      <c r="AE579" s="199" t="s">
        <v>10243</v>
      </c>
      <c r="AF579" s="199" t="s">
        <v>10243</v>
      </c>
      <c r="AG579" s="199" t="s">
        <v>10266</v>
      </c>
      <c r="AH579" s="199" t="s">
        <v>10266</v>
      </c>
      <c r="AI579" s="199" t="s">
        <v>10246</v>
      </c>
      <c r="AJ579" s="199" t="s">
        <v>10246</v>
      </c>
      <c r="AK579" s="199" t="s">
        <v>10266</v>
      </c>
      <c r="AL579" s="199" t="s">
        <v>10266</v>
      </c>
      <c r="AM579" s="199" t="s">
        <v>10266</v>
      </c>
      <c r="AN579" s="199" t="s">
        <v>10266</v>
      </c>
      <c r="AO579" s="199" t="s">
        <v>10266</v>
      </c>
      <c r="AP579" s="199" t="s">
        <v>10246</v>
      </c>
      <c r="AQ579" s="199" t="s">
        <v>10246</v>
      </c>
      <c r="AR579" s="199" t="s">
        <v>10266</v>
      </c>
      <c r="AS579" s="199" t="s">
        <v>10266</v>
      </c>
      <c r="AT579" s="199" t="s">
        <v>10266</v>
      </c>
      <c r="AU579" s="199" t="s">
        <v>10266</v>
      </c>
      <c r="AV579" s="199" t="s">
        <v>10266</v>
      </c>
      <c r="AW579" s="199" t="s">
        <v>10246</v>
      </c>
      <c r="AX579" s="199" t="s">
        <v>10246</v>
      </c>
      <c r="AY579" s="199" t="s">
        <v>10266</v>
      </c>
      <c r="AZ579" s="199" t="s">
        <v>10266</v>
      </c>
      <c r="BA579" s="199" t="s">
        <v>10266</v>
      </c>
      <c r="BB579" s="199" t="s">
        <v>10266</v>
      </c>
      <c r="BC579" s="199" t="s">
        <v>10266</v>
      </c>
      <c r="BD579" s="199" t="s">
        <v>10246</v>
      </c>
      <c r="BE579" s="199" t="s">
        <v>10246</v>
      </c>
      <c r="BF579" s="199" t="s">
        <v>10266</v>
      </c>
      <c r="BG579" s="199" t="s">
        <v>10266</v>
      </c>
      <c r="BH579" s="199" t="s">
        <v>10266</v>
      </c>
      <c r="BI579" s="199" t="s">
        <v>10266</v>
      </c>
      <c r="BJ579" s="199" t="s">
        <v>10266</v>
      </c>
      <c r="BK579" s="199" t="s">
        <v>10246</v>
      </c>
    </row>
    <row r="580" s="192" customFormat="1" customHeight="1" spans="1:63">
      <c r="A580" s="199" t="s">
        <v>8454</v>
      </c>
      <c r="B580" s="199" t="s">
        <v>8455</v>
      </c>
      <c r="C580" s="199" t="s">
        <v>6691</v>
      </c>
      <c r="D580" s="199">
        <v>20</v>
      </c>
      <c r="E580" s="199">
        <v>9</v>
      </c>
      <c r="F580" s="199" t="s">
        <v>12503</v>
      </c>
      <c r="G580" s="199">
        <v>1</v>
      </c>
      <c r="H580" s="199" t="s">
        <v>11061</v>
      </c>
      <c r="I580" s="199">
        <v>0</v>
      </c>
      <c r="J580" s="199" t="s">
        <v>10243</v>
      </c>
      <c r="K580" s="199">
        <v>0</v>
      </c>
      <c r="L580" s="199">
        <v>0</v>
      </c>
      <c r="M580" s="199" t="s">
        <v>10243</v>
      </c>
      <c r="N580" s="199">
        <v>0</v>
      </c>
      <c r="O580" s="199">
        <v>0</v>
      </c>
      <c r="P580" s="199">
        <v>0</v>
      </c>
      <c r="Q580" s="199"/>
      <c r="R580" s="199"/>
      <c r="S580" s="199"/>
      <c r="T580" s="199"/>
      <c r="U580" s="199"/>
      <c r="V580" s="199"/>
      <c r="W580" s="199">
        <v>16</v>
      </c>
      <c r="X580" s="199"/>
      <c r="Y580" s="199"/>
      <c r="Z580" s="199"/>
      <c r="AA580" s="199"/>
      <c r="AB580" s="199"/>
      <c r="AC580" s="199"/>
      <c r="AD580" s="199" t="s">
        <v>10243</v>
      </c>
      <c r="AE580" s="199" t="s">
        <v>10243</v>
      </c>
      <c r="AF580" s="199" t="s">
        <v>10243</v>
      </c>
      <c r="AG580" s="202" t="s">
        <v>11643</v>
      </c>
      <c r="AH580" s="202" t="s">
        <v>11643</v>
      </c>
      <c r="AI580" s="202" t="s">
        <v>11644</v>
      </c>
      <c r="AJ580" s="199" t="s">
        <v>10246</v>
      </c>
      <c r="AK580" s="203" t="s">
        <v>10812</v>
      </c>
      <c r="AL580" s="199" t="s">
        <v>10266</v>
      </c>
      <c r="AM580" s="199" t="s">
        <v>10266</v>
      </c>
      <c r="AN580" s="199" t="s">
        <v>10266</v>
      </c>
      <c r="AO580" s="199" t="s">
        <v>10266</v>
      </c>
      <c r="AP580" s="199" t="s">
        <v>10246</v>
      </c>
      <c r="AQ580" s="199" t="s">
        <v>10246</v>
      </c>
      <c r="AR580" s="199" t="s">
        <v>10266</v>
      </c>
      <c r="AS580" s="199" t="s">
        <v>10266</v>
      </c>
      <c r="AT580" s="199" t="s">
        <v>10266</v>
      </c>
      <c r="AU580" s="199" t="s">
        <v>10266</v>
      </c>
      <c r="AV580" s="199" t="s">
        <v>10266</v>
      </c>
      <c r="AW580" s="199" t="s">
        <v>10246</v>
      </c>
      <c r="AX580" s="199" t="s">
        <v>10246</v>
      </c>
      <c r="AY580" s="199" t="s">
        <v>10266</v>
      </c>
      <c r="AZ580" s="199" t="s">
        <v>10266</v>
      </c>
      <c r="BA580" s="199" t="s">
        <v>10266</v>
      </c>
      <c r="BB580" s="199" t="s">
        <v>10266</v>
      </c>
      <c r="BC580" s="199" t="s">
        <v>10266</v>
      </c>
      <c r="BD580" s="199" t="s">
        <v>10246</v>
      </c>
      <c r="BE580" s="199" t="s">
        <v>10246</v>
      </c>
      <c r="BF580" s="199" t="s">
        <v>10266</v>
      </c>
      <c r="BG580" s="199" t="s">
        <v>10266</v>
      </c>
      <c r="BH580" s="199" t="s">
        <v>10266</v>
      </c>
      <c r="BI580" s="199" t="s">
        <v>10266</v>
      </c>
      <c r="BJ580" s="199" t="s">
        <v>10266</v>
      </c>
      <c r="BK580" s="199" t="s">
        <v>10246</v>
      </c>
    </row>
    <row r="581" s="192" customFormat="1" customHeight="1" spans="1:63">
      <c r="A581" s="199" t="s">
        <v>8624</v>
      </c>
      <c r="B581" s="199" t="s">
        <v>8496</v>
      </c>
      <c r="C581" s="199" t="s">
        <v>8497</v>
      </c>
      <c r="D581" s="199">
        <v>22</v>
      </c>
      <c r="E581" s="199">
        <v>9</v>
      </c>
      <c r="F581" s="199" t="s">
        <v>12504</v>
      </c>
      <c r="G581" s="199">
        <v>17</v>
      </c>
      <c r="H581" s="199" t="s">
        <v>12505</v>
      </c>
      <c r="I581" s="199">
        <v>0</v>
      </c>
      <c r="J581" s="199" t="s">
        <v>10243</v>
      </c>
      <c r="K581" s="199">
        <v>0</v>
      </c>
      <c r="L581" s="199">
        <v>0</v>
      </c>
      <c r="M581" s="199" t="s">
        <v>10243</v>
      </c>
      <c r="N581" s="199">
        <v>0</v>
      </c>
      <c r="O581" s="199">
        <v>0</v>
      </c>
      <c r="P581" s="199">
        <v>0</v>
      </c>
      <c r="Q581" s="199"/>
      <c r="R581" s="199"/>
      <c r="S581" s="199"/>
      <c r="T581" s="199"/>
      <c r="U581" s="199"/>
      <c r="V581" s="199"/>
      <c r="W581" s="199"/>
      <c r="X581" s="199"/>
      <c r="Y581" s="199"/>
      <c r="Z581" s="199"/>
      <c r="AA581" s="199"/>
      <c r="AB581" s="199"/>
      <c r="AC581" s="199"/>
      <c r="AD581" s="199" t="s">
        <v>10243</v>
      </c>
      <c r="AE581" s="199" t="s">
        <v>10243</v>
      </c>
      <c r="AF581" s="199" t="s">
        <v>10243</v>
      </c>
      <c r="AG581" s="203" t="s">
        <v>12506</v>
      </c>
      <c r="AH581" s="199" t="s">
        <v>10266</v>
      </c>
      <c r="AI581" s="199" t="s">
        <v>10246</v>
      </c>
      <c r="AJ581" s="199" t="s">
        <v>10246</v>
      </c>
      <c r="AK581" s="203" t="s">
        <v>10812</v>
      </c>
      <c r="AL581" s="199" t="s">
        <v>10266</v>
      </c>
      <c r="AM581" s="203" t="s">
        <v>10328</v>
      </c>
      <c r="AN581" s="203" t="s">
        <v>11133</v>
      </c>
      <c r="AO581" s="203" t="s">
        <v>10374</v>
      </c>
      <c r="AP581" s="199" t="s">
        <v>10246</v>
      </c>
      <c r="AQ581" s="199" t="s">
        <v>10246</v>
      </c>
      <c r="AR581" s="203" t="s">
        <v>10282</v>
      </c>
      <c r="AS581" s="203" t="s">
        <v>10376</v>
      </c>
      <c r="AT581" s="203" t="s">
        <v>12109</v>
      </c>
      <c r="AU581" s="203" t="s">
        <v>10402</v>
      </c>
      <c r="AV581" s="203" t="s">
        <v>11338</v>
      </c>
      <c r="AW581" s="199" t="s">
        <v>10246</v>
      </c>
      <c r="AX581" s="199" t="s">
        <v>10246</v>
      </c>
      <c r="AY581" s="199" t="s">
        <v>10266</v>
      </c>
      <c r="AZ581" s="203" t="s">
        <v>10328</v>
      </c>
      <c r="BA581" s="203" t="s">
        <v>11185</v>
      </c>
      <c r="BB581" s="203" t="s">
        <v>10262</v>
      </c>
      <c r="BC581" s="203" t="s">
        <v>10812</v>
      </c>
      <c r="BD581" s="199" t="s">
        <v>10246</v>
      </c>
      <c r="BE581" s="199" t="s">
        <v>10246</v>
      </c>
      <c r="BF581" s="199" t="s">
        <v>10266</v>
      </c>
      <c r="BG581" s="203" t="s">
        <v>10326</v>
      </c>
      <c r="BH581" s="199" t="s">
        <v>10266</v>
      </c>
      <c r="BI581" s="203" t="s">
        <v>11338</v>
      </c>
      <c r="BJ581" s="203" t="s">
        <v>10374</v>
      </c>
      <c r="BK581" s="199" t="s">
        <v>10246</v>
      </c>
    </row>
    <row r="582" s="192" customFormat="1" customHeight="1" spans="1:63">
      <c r="A582" s="199" t="s">
        <v>8600</v>
      </c>
      <c r="B582" s="199" t="s">
        <v>8496</v>
      </c>
      <c r="C582" s="199" t="s">
        <v>2735</v>
      </c>
      <c r="D582" s="199">
        <v>25</v>
      </c>
      <c r="E582" s="199">
        <v>9</v>
      </c>
      <c r="F582" s="199" t="s">
        <v>12507</v>
      </c>
      <c r="G582" s="199">
        <v>19</v>
      </c>
      <c r="H582" s="199" t="s">
        <v>12508</v>
      </c>
      <c r="I582" s="199">
        <v>0</v>
      </c>
      <c r="J582" s="199" t="s">
        <v>10243</v>
      </c>
      <c r="K582" s="199">
        <v>0</v>
      </c>
      <c r="L582" s="199">
        <v>1</v>
      </c>
      <c r="M582" s="199" t="s">
        <v>12509</v>
      </c>
      <c r="N582" s="199">
        <v>0</v>
      </c>
      <c r="O582" s="199">
        <v>3</v>
      </c>
      <c r="P582" s="199">
        <v>0</v>
      </c>
      <c r="Q582" s="199"/>
      <c r="R582" s="199"/>
      <c r="S582" s="199"/>
      <c r="T582" s="199"/>
      <c r="U582" s="199"/>
      <c r="V582" s="199"/>
      <c r="W582" s="199"/>
      <c r="X582" s="199"/>
      <c r="Y582" s="199"/>
      <c r="Z582" s="199"/>
      <c r="AA582" s="199"/>
      <c r="AB582" s="199"/>
      <c r="AC582" s="199"/>
      <c r="AD582" s="199" t="s">
        <v>10243</v>
      </c>
      <c r="AE582" s="199" t="s">
        <v>10243</v>
      </c>
      <c r="AF582" s="199" t="s">
        <v>10243</v>
      </c>
      <c r="AG582" s="203" t="s">
        <v>11658</v>
      </c>
      <c r="AH582" s="203" t="s">
        <v>12510</v>
      </c>
      <c r="AI582" s="199" t="s">
        <v>10246</v>
      </c>
      <c r="AJ582" s="199" t="s">
        <v>10246</v>
      </c>
      <c r="AK582" s="203" t="s">
        <v>12511</v>
      </c>
      <c r="AL582" s="204" t="s">
        <v>12512</v>
      </c>
      <c r="AM582" s="199" t="s">
        <v>10266</v>
      </c>
      <c r="AN582" s="199" t="s">
        <v>10266</v>
      </c>
      <c r="AO582" s="203" t="s">
        <v>11034</v>
      </c>
      <c r="AP582" s="199" t="s">
        <v>10246</v>
      </c>
      <c r="AQ582" s="199" t="s">
        <v>10246</v>
      </c>
      <c r="AR582" s="203" t="s">
        <v>10352</v>
      </c>
      <c r="AS582" s="204" t="s">
        <v>12513</v>
      </c>
      <c r="AT582" s="203" t="s">
        <v>12514</v>
      </c>
      <c r="AU582" s="203" t="s">
        <v>10376</v>
      </c>
      <c r="AV582" s="204" t="s">
        <v>12515</v>
      </c>
      <c r="AW582" s="199" t="s">
        <v>10433</v>
      </c>
      <c r="AX582" s="199" t="s">
        <v>10433</v>
      </c>
      <c r="AY582" s="203" t="s">
        <v>12145</v>
      </c>
      <c r="AZ582" s="203" t="s">
        <v>12516</v>
      </c>
      <c r="BA582" s="203" t="s">
        <v>10326</v>
      </c>
      <c r="BB582" s="203" t="s">
        <v>12517</v>
      </c>
      <c r="BC582" s="203" t="s">
        <v>12088</v>
      </c>
      <c r="BD582" s="199" t="s">
        <v>10433</v>
      </c>
      <c r="BE582" s="199" t="s">
        <v>10246</v>
      </c>
      <c r="BF582" s="203" t="s">
        <v>11630</v>
      </c>
      <c r="BG582" s="199" t="s">
        <v>10266</v>
      </c>
      <c r="BH582" s="203" t="s">
        <v>11389</v>
      </c>
      <c r="BI582" s="203" t="s">
        <v>12148</v>
      </c>
      <c r="BJ582" s="203" t="s">
        <v>10326</v>
      </c>
      <c r="BK582" s="199" t="s">
        <v>10246</v>
      </c>
    </row>
    <row r="583" s="192" customFormat="1" customHeight="1" spans="1:63">
      <c r="A583" s="199" t="s">
        <v>8583</v>
      </c>
      <c r="B583" s="199" t="s">
        <v>8496</v>
      </c>
      <c r="C583" s="199" t="s">
        <v>8497</v>
      </c>
      <c r="D583" s="199">
        <v>22</v>
      </c>
      <c r="E583" s="199">
        <v>9</v>
      </c>
      <c r="F583" s="199" t="s">
        <v>12518</v>
      </c>
      <c r="G583" s="199">
        <v>0</v>
      </c>
      <c r="H583" s="199" t="s">
        <v>10243</v>
      </c>
      <c r="I583" s="199">
        <v>0</v>
      </c>
      <c r="J583" s="199" t="s">
        <v>10243</v>
      </c>
      <c r="K583" s="199">
        <v>0</v>
      </c>
      <c r="L583" s="199">
        <v>0</v>
      </c>
      <c r="M583" s="199" t="s">
        <v>10243</v>
      </c>
      <c r="N583" s="199">
        <v>0</v>
      </c>
      <c r="O583" s="199">
        <v>0</v>
      </c>
      <c r="P583" s="199">
        <v>0</v>
      </c>
      <c r="Q583" s="199"/>
      <c r="R583" s="199"/>
      <c r="S583" s="199">
        <v>90</v>
      </c>
      <c r="T583" s="199"/>
      <c r="U583" s="199"/>
      <c r="V583" s="199"/>
      <c r="W583" s="199"/>
      <c r="X583" s="199"/>
      <c r="Y583" s="199"/>
      <c r="Z583" s="199"/>
      <c r="AA583" s="199"/>
      <c r="AB583" s="199"/>
      <c r="AC583" s="199"/>
      <c r="AD583" s="199" t="s">
        <v>10243</v>
      </c>
      <c r="AE583" s="199" t="s">
        <v>10243</v>
      </c>
      <c r="AF583" s="199" t="s">
        <v>10243</v>
      </c>
      <c r="AG583" s="202" t="s">
        <v>12519</v>
      </c>
      <c r="AH583" s="199" t="s">
        <v>10266</v>
      </c>
      <c r="AI583" s="199" t="s">
        <v>10246</v>
      </c>
      <c r="AJ583" s="199" t="s">
        <v>10246</v>
      </c>
      <c r="AK583" s="199" t="s">
        <v>10266</v>
      </c>
      <c r="AL583" s="199" t="s">
        <v>10266</v>
      </c>
      <c r="AM583" s="199" t="s">
        <v>10266</v>
      </c>
      <c r="AN583" s="199" t="s">
        <v>10266</v>
      </c>
      <c r="AO583" s="199" t="s">
        <v>10266</v>
      </c>
      <c r="AP583" s="199" t="s">
        <v>10246</v>
      </c>
      <c r="AQ583" s="199" t="s">
        <v>10246</v>
      </c>
      <c r="AR583" s="199" t="s">
        <v>10266</v>
      </c>
      <c r="AS583" s="202" t="s">
        <v>12520</v>
      </c>
      <c r="AT583" s="199" t="s">
        <v>10266</v>
      </c>
      <c r="AU583" s="202" t="s">
        <v>12521</v>
      </c>
      <c r="AV583" s="199" t="s">
        <v>10266</v>
      </c>
      <c r="AW583" s="199" t="s">
        <v>10246</v>
      </c>
      <c r="AX583" s="199" t="s">
        <v>10246</v>
      </c>
      <c r="AY583" s="202" t="s">
        <v>12522</v>
      </c>
      <c r="AZ583" s="202" t="s">
        <v>12523</v>
      </c>
      <c r="BA583" s="199" t="s">
        <v>10266</v>
      </c>
      <c r="BB583" s="199" t="s">
        <v>10266</v>
      </c>
      <c r="BC583" s="202" t="s">
        <v>12524</v>
      </c>
      <c r="BD583" s="199" t="s">
        <v>10246</v>
      </c>
      <c r="BE583" s="199" t="s">
        <v>10246</v>
      </c>
      <c r="BF583" s="199" t="s">
        <v>10266</v>
      </c>
      <c r="BG583" s="199" t="s">
        <v>10266</v>
      </c>
      <c r="BH583" s="199" t="s">
        <v>10266</v>
      </c>
      <c r="BI583" s="199" t="s">
        <v>10266</v>
      </c>
      <c r="BJ583" s="202" t="s">
        <v>12525</v>
      </c>
      <c r="BK583" s="199" t="s">
        <v>10246</v>
      </c>
    </row>
    <row r="584" s="192" customFormat="1" customHeight="1" spans="1:63">
      <c r="A584" s="199" t="s">
        <v>8567</v>
      </c>
      <c r="B584" s="199" t="s">
        <v>8496</v>
      </c>
      <c r="C584" s="199" t="s">
        <v>8497</v>
      </c>
      <c r="D584" s="199">
        <v>22</v>
      </c>
      <c r="E584" s="199">
        <v>9</v>
      </c>
      <c r="F584" s="199" t="s">
        <v>12526</v>
      </c>
      <c r="G584" s="199">
        <v>5</v>
      </c>
      <c r="H584" s="199" t="s">
        <v>12527</v>
      </c>
      <c r="I584" s="199">
        <v>0</v>
      </c>
      <c r="J584" s="199" t="s">
        <v>10243</v>
      </c>
      <c r="K584" s="199">
        <v>0</v>
      </c>
      <c r="L584" s="199">
        <v>0</v>
      </c>
      <c r="M584" s="199" t="s">
        <v>10243</v>
      </c>
      <c r="N584" s="199">
        <v>0</v>
      </c>
      <c r="O584" s="199">
        <v>3</v>
      </c>
      <c r="P584" s="199">
        <v>0</v>
      </c>
      <c r="Q584" s="199"/>
      <c r="R584" s="199"/>
      <c r="S584" s="199"/>
      <c r="T584" s="199"/>
      <c r="U584" s="199"/>
      <c r="V584" s="199"/>
      <c r="W584" s="199"/>
      <c r="X584" s="199"/>
      <c r="Y584" s="199"/>
      <c r="Z584" s="199"/>
      <c r="AA584" s="199"/>
      <c r="AB584" s="199"/>
      <c r="AC584" s="199"/>
      <c r="AD584" s="199" t="s">
        <v>10243</v>
      </c>
      <c r="AE584" s="199" t="s">
        <v>10243</v>
      </c>
      <c r="AF584" s="199" t="s">
        <v>10243</v>
      </c>
      <c r="AG584" s="199" t="s">
        <v>10266</v>
      </c>
      <c r="AH584" s="199" t="s">
        <v>10266</v>
      </c>
      <c r="AI584" s="199" t="s">
        <v>10246</v>
      </c>
      <c r="AJ584" s="199" t="s">
        <v>10246</v>
      </c>
      <c r="AK584" s="199" t="s">
        <v>10266</v>
      </c>
      <c r="AL584" s="204" t="s">
        <v>12512</v>
      </c>
      <c r="AM584" s="199" t="s">
        <v>10266</v>
      </c>
      <c r="AN584" s="199" t="s">
        <v>10266</v>
      </c>
      <c r="AO584" s="199" t="s">
        <v>10266</v>
      </c>
      <c r="AP584" s="199" t="s">
        <v>10246</v>
      </c>
      <c r="AQ584" s="199" t="s">
        <v>10246</v>
      </c>
      <c r="AR584" s="199" t="s">
        <v>10266</v>
      </c>
      <c r="AS584" s="203" t="s">
        <v>10263</v>
      </c>
      <c r="AT584" s="199" t="s">
        <v>10266</v>
      </c>
      <c r="AU584" s="199" t="s">
        <v>10266</v>
      </c>
      <c r="AV584" s="199" t="s">
        <v>10266</v>
      </c>
      <c r="AW584" s="199" t="s">
        <v>10246</v>
      </c>
      <c r="AX584" s="199" t="s">
        <v>10246</v>
      </c>
      <c r="AY584" s="199" t="s">
        <v>10266</v>
      </c>
      <c r="AZ584" s="203" t="s">
        <v>11630</v>
      </c>
      <c r="BA584" s="199" t="s">
        <v>10266</v>
      </c>
      <c r="BB584" s="204" t="s">
        <v>10264</v>
      </c>
      <c r="BC584" s="204" t="s">
        <v>10264</v>
      </c>
      <c r="BD584" s="199" t="s">
        <v>10246</v>
      </c>
      <c r="BE584" s="199" t="s">
        <v>10246</v>
      </c>
      <c r="BF584" s="199" t="s">
        <v>10266</v>
      </c>
      <c r="BG584" s="203" t="s">
        <v>11133</v>
      </c>
      <c r="BH584" s="203" t="s">
        <v>10374</v>
      </c>
      <c r="BI584" s="199" t="s">
        <v>10266</v>
      </c>
      <c r="BJ584" s="199" t="s">
        <v>10266</v>
      </c>
      <c r="BK584" s="199" t="s">
        <v>10246</v>
      </c>
    </row>
    <row r="585" s="192" customFormat="1" customHeight="1" spans="1:63">
      <c r="A585" s="199" t="s">
        <v>8548</v>
      </c>
      <c r="B585" s="199" t="s">
        <v>8496</v>
      </c>
      <c r="C585" s="199" t="s">
        <v>8497</v>
      </c>
      <c r="D585" s="199">
        <v>22</v>
      </c>
      <c r="E585" s="199">
        <v>9</v>
      </c>
      <c r="F585" s="199" t="s">
        <v>12528</v>
      </c>
      <c r="G585" s="199">
        <v>4</v>
      </c>
      <c r="H585" s="199" t="s">
        <v>12529</v>
      </c>
      <c r="I585" s="199">
        <v>0</v>
      </c>
      <c r="J585" s="199" t="s">
        <v>10243</v>
      </c>
      <c r="K585" s="199">
        <v>0</v>
      </c>
      <c r="L585" s="199">
        <v>0</v>
      </c>
      <c r="M585" s="199" t="s">
        <v>10243</v>
      </c>
      <c r="N585" s="199">
        <v>0</v>
      </c>
      <c r="O585" s="199">
        <v>0</v>
      </c>
      <c r="P585" s="199">
        <v>0</v>
      </c>
      <c r="Q585" s="199"/>
      <c r="R585" s="199"/>
      <c r="S585" s="199">
        <v>35</v>
      </c>
      <c r="T585" s="199"/>
      <c r="U585" s="199"/>
      <c r="V585" s="199"/>
      <c r="W585" s="199"/>
      <c r="X585" s="199"/>
      <c r="Y585" s="199"/>
      <c r="Z585" s="199"/>
      <c r="AA585" s="199"/>
      <c r="AB585" s="199"/>
      <c r="AC585" s="199"/>
      <c r="AD585" s="199" t="s">
        <v>10243</v>
      </c>
      <c r="AE585" s="199" t="s">
        <v>10243</v>
      </c>
      <c r="AF585" s="199" t="s">
        <v>10243</v>
      </c>
      <c r="AG585" s="199" t="s">
        <v>10266</v>
      </c>
      <c r="AH585" s="203" t="s">
        <v>12341</v>
      </c>
      <c r="AI585" s="199" t="s">
        <v>10246</v>
      </c>
      <c r="AJ585" s="199" t="s">
        <v>10246</v>
      </c>
      <c r="AK585" s="199" t="s">
        <v>10266</v>
      </c>
      <c r="AL585" s="199" t="s">
        <v>10266</v>
      </c>
      <c r="AM585" s="199" t="s">
        <v>10266</v>
      </c>
      <c r="AN585" s="199" t="s">
        <v>10266</v>
      </c>
      <c r="AO585" s="203" t="s">
        <v>12145</v>
      </c>
      <c r="AP585" s="199" t="s">
        <v>10246</v>
      </c>
      <c r="AQ585" s="199" t="s">
        <v>10246</v>
      </c>
      <c r="AR585" s="199" t="s">
        <v>10266</v>
      </c>
      <c r="AS585" s="199" t="s">
        <v>10266</v>
      </c>
      <c r="AT585" s="199" t="s">
        <v>10266</v>
      </c>
      <c r="AU585" s="199" t="s">
        <v>10266</v>
      </c>
      <c r="AV585" s="203" t="s">
        <v>12082</v>
      </c>
      <c r="AW585" s="199" t="s">
        <v>10246</v>
      </c>
      <c r="AX585" s="199" t="s">
        <v>10246</v>
      </c>
      <c r="AY585" s="199" t="s">
        <v>10266</v>
      </c>
      <c r="AZ585" s="199" t="s">
        <v>10266</v>
      </c>
      <c r="BA585" s="199" t="s">
        <v>10266</v>
      </c>
      <c r="BB585" s="199" t="s">
        <v>10266</v>
      </c>
      <c r="BC585" s="202" t="s">
        <v>12530</v>
      </c>
      <c r="BD585" s="199" t="s">
        <v>10246</v>
      </c>
      <c r="BE585" s="199" t="s">
        <v>10246</v>
      </c>
      <c r="BF585" s="202" t="s">
        <v>12531</v>
      </c>
      <c r="BG585" s="199" t="s">
        <v>10266</v>
      </c>
      <c r="BH585" s="199" t="s">
        <v>10266</v>
      </c>
      <c r="BI585" s="202" t="s">
        <v>12532</v>
      </c>
      <c r="BJ585" s="203" t="s">
        <v>10257</v>
      </c>
      <c r="BK585" s="199" t="s">
        <v>10246</v>
      </c>
    </row>
    <row r="586" s="192" customFormat="1" customHeight="1" spans="1:63">
      <c r="A586" s="199" t="s">
        <v>8536</v>
      </c>
      <c r="B586" s="199" t="s">
        <v>8496</v>
      </c>
      <c r="C586" s="199" t="s">
        <v>8497</v>
      </c>
      <c r="D586" s="199">
        <v>22</v>
      </c>
      <c r="E586" s="199">
        <v>9</v>
      </c>
      <c r="F586" s="199" t="s">
        <v>12533</v>
      </c>
      <c r="G586" s="199">
        <v>2</v>
      </c>
      <c r="H586" s="199" t="s">
        <v>10273</v>
      </c>
      <c r="I586" s="199">
        <v>0</v>
      </c>
      <c r="J586" s="199" t="s">
        <v>10243</v>
      </c>
      <c r="K586" s="199">
        <v>0</v>
      </c>
      <c r="L586" s="199">
        <v>0</v>
      </c>
      <c r="M586" s="199" t="s">
        <v>10243</v>
      </c>
      <c r="N586" s="199">
        <v>2</v>
      </c>
      <c r="O586" s="199">
        <v>0</v>
      </c>
      <c r="P586" s="199">
        <v>0</v>
      </c>
      <c r="Q586" s="199"/>
      <c r="R586" s="199"/>
      <c r="S586" s="199"/>
      <c r="T586" s="199"/>
      <c r="U586" s="199"/>
      <c r="V586" s="199"/>
      <c r="W586" s="199"/>
      <c r="X586" s="199"/>
      <c r="Y586" s="199"/>
      <c r="Z586" s="199"/>
      <c r="AA586" s="199"/>
      <c r="AB586" s="199"/>
      <c r="AC586" s="199"/>
      <c r="AD586" s="199" t="s">
        <v>10243</v>
      </c>
      <c r="AE586" s="199" t="s">
        <v>10243</v>
      </c>
      <c r="AF586" s="199" t="s">
        <v>10243</v>
      </c>
      <c r="AG586" s="199" t="s">
        <v>10266</v>
      </c>
      <c r="AH586" s="199" t="s">
        <v>10266</v>
      </c>
      <c r="AI586" s="199" t="s">
        <v>10246</v>
      </c>
      <c r="AJ586" s="199" t="s">
        <v>10246</v>
      </c>
      <c r="AK586" s="204" t="s">
        <v>10255</v>
      </c>
      <c r="AL586" s="199" t="s">
        <v>10266</v>
      </c>
      <c r="AM586" s="199" t="s">
        <v>10266</v>
      </c>
      <c r="AN586" s="199" t="s">
        <v>10266</v>
      </c>
      <c r="AO586" s="199" t="s">
        <v>10266</v>
      </c>
      <c r="AP586" s="199" t="s">
        <v>10246</v>
      </c>
      <c r="AQ586" s="199" t="s">
        <v>10246</v>
      </c>
      <c r="AR586" s="199" t="s">
        <v>10266</v>
      </c>
      <c r="AS586" s="199" t="s">
        <v>10266</v>
      </c>
      <c r="AT586" s="199" t="s">
        <v>10266</v>
      </c>
      <c r="AU586" s="203" t="s">
        <v>10328</v>
      </c>
      <c r="AV586" s="199" t="s">
        <v>10266</v>
      </c>
      <c r="AW586" s="199" t="s">
        <v>10246</v>
      </c>
      <c r="AX586" s="199" t="s">
        <v>10246</v>
      </c>
      <c r="AY586" s="199" t="s">
        <v>10266</v>
      </c>
      <c r="AZ586" s="204" t="s">
        <v>10255</v>
      </c>
      <c r="BA586" s="199" t="s">
        <v>10266</v>
      </c>
      <c r="BB586" s="199" t="s">
        <v>10266</v>
      </c>
      <c r="BC586" s="203" t="s">
        <v>10328</v>
      </c>
      <c r="BD586" s="199" t="s">
        <v>10246</v>
      </c>
      <c r="BE586" s="199" t="s">
        <v>10246</v>
      </c>
      <c r="BF586" s="199" t="s">
        <v>10266</v>
      </c>
      <c r="BG586" s="199" t="s">
        <v>10266</v>
      </c>
      <c r="BH586" s="199" t="s">
        <v>10266</v>
      </c>
      <c r="BI586" s="199" t="s">
        <v>10266</v>
      </c>
      <c r="BJ586" s="199" t="s">
        <v>10266</v>
      </c>
      <c r="BK586" s="199" t="s">
        <v>10246</v>
      </c>
    </row>
    <row r="587" s="192" customFormat="1" customHeight="1" spans="1:63">
      <c r="A587" s="199" t="s">
        <v>8513</v>
      </c>
      <c r="B587" s="199" t="s">
        <v>8496</v>
      </c>
      <c r="C587" s="199" t="s">
        <v>8514</v>
      </c>
      <c r="D587" s="199">
        <v>22</v>
      </c>
      <c r="E587" s="199">
        <v>9</v>
      </c>
      <c r="F587" s="199" t="s">
        <v>12534</v>
      </c>
      <c r="G587" s="199">
        <v>19</v>
      </c>
      <c r="H587" s="199" t="s">
        <v>12535</v>
      </c>
      <c r="I587" s="199">
        <v>0</v>
      </c>
      <c r="J587" s="199" t="s">
        <v>10243</v>
      </c>
      <c r="K587" s="199">
        <v>0</v>
      </c>
      <c r="L587" s="199">
        <v>1</v>
      </c>
      <c r="M587" s="199" t="s">
        <v>12536</v>
      </c>
      <c r="N587" s="199">
        <v>3</v>
      </c>
      <c r="O587" s="199">
        <v>0</v>
      </c>
      <c r="P587" s="199">
        <v>0</v>
      </c>
      <c r="Q587" s="199"/>
      <c r="R587" s="199"/>
      <c r="S587" s="199"/>
      <c r="T587" s="199"/>
      <c r="U587" s="199"/>
      <c r="V587" s="199"/>
      <c r="W587" s="199"/>
      <c r="X587" s="199"/>
      <c r="Y587" s="199"/>
      <c r="Z587" s="199"/>
      <c r="AA587" s="199"/>
      <c r="AB587" s="199"/>
      <c r="AC587" s="199"/>
      <c r="AD587" s="199" t="s">
        <v>10243</v>
      </c>
      <c r="AE587" s="199" t="s">
        <v>10243</v>
      </c>
      <c r="AF587" s="199" t="s">
        <v>10243</v>
      </c>
      <c r="AG587" s="203" t="s">
        <v>11074</v>
      </c>
      <c r="AH587" s="203" t="s">
        <v>11244</v>
      </c>
      <c r="AI587" s="199" t="s">
        <v>10246</v>
      </c>
      <c r="AJ587" s="199" t="s">
        <v>10246</v>
      </c>
      <c r="AK587" s="203" t="s">
        <v>12537</v>
      </c>
      <c r="AL587" s="203" t="s">
        <v>12538</v>
      </c>
      <c r="AM587" s="203" t="s">
        <v>12539</v>
      </c>
      <c r="AN587" s="203" t="s">
        <v>10352</v>
      </c>
      <c r="AO587" s="203" t="s">
        <v>12083</v>
      </c>
      <c r="AP587" s="199" t="s">
        <v>10246</v>
      </c>
      <c r="AQ587" s="199" t="s">
        <v>10246</v>
      </c>
      <c r="AR587" s="203" t="s">
        <v>11042</v>
      </c>
      <c r="AS587" s="204" t="s">
        <v>10255</v>
      </c>
      <c r="AT587" s="203" t="s">
        <v>12001</v>
      </c>
      <c r="AU587" s="204" t="s">
        <v>10255</v>
      </c>
      <c r="AV587" s="203" t="s">
        <v>12540</v>
      </c>
      <c r="AW587" s="199" t="s">
        <v>10246</v>
      </c>
      <c r="AX587" s="199" t="s">
        <v>10246</v>
      </c>
      <c r="AY587" s="204" t="s">
        <v>10255</v>
      </c>
      <c r="AZ587" s="203" t="s">
        <v>11630</v>
      </c>
      <c r="BA587" s="203" t="s">
        <v>11054</v>
      </c>
      <c r="BB587" s="203" t="s">
        <v>11639</v>
      </c>
      <c r="BC587" s="203" t="s">
        <v>11389</v>
      </c>
      <c r="BD587" s="199" t="s">
        <v>10246</v>
      </c>
      <c r="BE587" s="199" t="s">
        <v>10246</v>
      </c>
      <c r="BF587" s="203" t="s">
        <v>12541</v>
      </c>
      <c r="BG587" s="203" t="s">
        <v>11637</v>
      </c>
      <c r="BH587" s="203" t="s">
        <v>11646</v>
      </c>
      <c r="BI587" s="203" t="s">
        <v>11013</v>
      </c>
      <c r="BJ587" s="203" t="s">
        <v>10350</v>
      </c>
      <c r="BK587" s="199" t="s">
        <v>10246</v>
      </c>
    </row>
    <row r="588" s="192" customFormat="1" customHeight="1" spans="1:63">
      <c r="A588" s="199" t="s">
        <v>8495</v>
      </c>
      <c r="B588" s="199" t="s">
        <v>8496</v>
      </c>
      <c r="C588" s="199" t="s">
        <v>8497</v>
      </c>
      <c r="D588" s="199">
        <v>20</v>
      </c>
      <c r="E588" s="199">
        <v>9</v>
      </c>
      <c r="F588" s="199" t="s">
        <v>12542</v>
      </c>
      <c r="G588" s="199">
        <v>2</v>
      </c>
      <c r="H588" s="199" t="s">
        <v>11052</v>
      </c>
      <c r="I588" s="199">
        <v>0</v>
      </c>
      <c r="J588" s="199" t="s">
        <v>10243</v>
      </c>
      <c r="K588" s="199">
        <v>0</v>
      </c>
      <c r="L588" s="199">
        <v>0</v>
      </c>
      <c r="M588" s="199" t="s">
        <v>10243</v>
      </c>
      <c r="N588" s="199">
        <v>0</v>
      </c>
      <c r="O588" s="199">
        <v>1</v>
      </c>
      <c r="P588" s="199">
        <v>0</v>
      </c>
      <c r="Q588" s="199"/>
      <c r="R588" s="199"/>
      <c r="S588" s="199"/>
      <c r="T588" s="199"/>
      <c r="U588" s="199"/>
      <c r="V588" s="199"/>
      <c r="W588" s="199">
        <v>16</v>
      </c>
      <c r="X588" s="199"/>
      <c r="Y588" s="199"/>
      <c r="Z588" s="199"/>
      <c r="AA588" s="199"/>
      <c r="AB588" s="199"/>
      <c r="AC588" s="199"/>
      <c r="AD588" s="199" t="s">
        <v>10243</v>
      </c>
      <c r="AE588" s="199" t="s">
        <v>10243</v>
      </c>
      <c r="AF588" s="199" t="s">
        <v>10243</v>
      </c>
      <c r="AG588" s="202" t="s">
        <v>12543</v>
      </c>
      <c r="AH588" s="202" t="s">
        <v>12543</v>
      </c>
      <c r="AI588" s="202" t="s">
        <v>12544</v>
      </c>
      <c r="AJ588" s="199" t="s">
        <v>10246</v>
      </c>
      <c r="AK588" s="199" t="s">
        <v>10266</v>
      </c>
      <c r="AL588" s="204" t="s">
        <v>10264</v>
      </c>
      <c r="AM588" s="199" t="s">
        <v>10266</v>
      </c>
      <c r="AN588" s="199" t="s">
        <v>10266</v>
      </c>
      <c r="AO588" s="203" t="s">
        <v>11995</v>
      </c>
      <c r="AP588" s="199" t="s">
        <v>10246</v>
      </c>
      <c r="AQ588" s="199" t="s">
        <v>10246</v>
      </c>
      <c r="AR588" s="199" t="s">
        <v>10266</v>
      </c>
      <c r="AS588" s="199" t="s">
        <v>10266</v>
      </c>
      <c r="AT588" s="199" t="s">
        <v>10266</v>
      </c>
      <c r="AU588" s="199" t="s">
        <v>10266</v>
      </c>
      <c r="AV588" s="203" t="s">
        <v>10402</v>
      </c>
      <c r="AW588" s="199" t="s">
        <v>10246</v>
      </c>
      <c r="AX588" s="199" t="s">
        <v>10246</v>
      </c>
      <c r="AY588" s="199" t="s">
        <v>10266</v>
      </c>
      <c r="AZ588" s="199" t="s">
        <v>10266</v>
      </c>
      <c r="BA588" s="199" t="s">
        <v>10266</v>
      </c>
      <c r="BB588" s="199" t="s">
        <v>10266</v>
      </c>
      <c r="BC588" s="199" t="s">
        <v>10266</v>
      </c>
      <c r="BD588" s="199" t="s">
        <v>10246</v>
      </c>
      <c r="BE588" s="199" t="s">
        <v>10246</v>
      </c>
      <c r="BF588" s="199" t="s">
        <v>10266</v>
      </c>
      <c r="BG588" s="199" t="s">
        <v>10266</v>
      </c>
      <c r="BH588" s="199" t="s">
        <v>10266</v>
      </c>
      <c r="BI588" s="199" t="s">
        <v>10266</v>
      </c>
      <c r="BJ588" s="199" t="s">
        <v>10266</v>
      </c>
      <c r="BK588" s="199" t="s">
        <v>10246</v>
      </c>
    </row>
    <row r="589" s="192" customFormat="1" customHeight="1" spans="1:63">
      <c r="A589" s="199" t="s">
        <v>12545</v>
      </c>
      <c r="B589" s="199" t="s">
        <v>8496</v>
      </c>
      <c r="C589" s="199" t="s">
        <v>8497</v>
      </c>
      <c r="D589" s="199">
        <v>0</v>
      </c>
      <c r="E589" s="199">
        <v>0</v>
      </c>
      <c r="F589" s="199" t="s">
        <v>10243</v>
      </c>
      <c r="G589" s="199">
        <v>0</v>
      </c>
      <c r="H589" s="199" t="s">
        <v>10243</v>
      </c>
      <c r="I589" s="199">
        <v>0</v>
      </c>
      <c r="J589" s="199" t="s">
        <v>10243</v>
      </c>
      <c r="K589" s="199">
        <v>0</v>
      </c>
      <c r="L589" s="199">
        <v>0</v>
      </c>
      <c r="M589" s="199" t="s">
        <v>10243</v>
      </c>
      <c r="N589" s="199">
        <v>0</v>
      </c>
      <c r="O589" s="199">
        <v>0</v>
      </c>
      <c r="P589" s="199">
        <v>0</v>
      </c>
      <c r="Q589" s="199"/>
      <c r="R589" s="199"/>
      <c r="S589" s="199"/>
      <c r="T589" s="199"/>
      <c r="U589" s="199"/>
      <c r="V589" s="199"/>
      <c r="W589" s="199"/>
      <c r="X589" s="199"/>
      <c r="Y589" s="199"/>
      <c r="Z589" s="199"/>
      <c r="AA589" s="199"/>
      <c r="AB589" s="199"/>
      <c r="AC589" s="199"/>
      <c r="AD589" s="199" t="s">
        <v>10243</v>
      </c>
      <c r="AE589" s="199" t="s">
        <v>10243</v>
      </c>
      <c r="AF589" s="199" t="s">
        <v>10243</v>
      </c>
      <c r="AG589" s="199"/>
      <c r="AH589" s="199"/>
      <c r="AI589" s="199"/>
      <c r="AJ589" s="199"/>
      <c r="AK589" s="199"/>
      <c r="AL589" s="199"/>
      <c r="AM589" s="199"/>
      <c r="AN589" s="199"/>
      <c r="AO589" s="199"/>
      <c r="AP589" s="199"/>
      <c r="AQ589" s="199"/>
      <c r="AR589" s="199"/>
      <c r="AS589" s="199"/>
      <c r="AT589" s="199"/>
      <c r="AU589" s="199"/>
      <c r="AV589" s="199"/>
      <c r="AW589" s="199"/>
      <c r="AX589" s="199"/>
      <c r="AY589" s="199"/>
      <c r="AZ589" s="199"/>
      <c r="BA589" s="199"/>
      <c r="BB589" s="199"/>
      <c r="BC589" s="199"/>
      <c r="BD589" s="199"/>
      <c r="BE589" s="199"/>
      <c r="BF589" s="199"/>
      <c r="BG589" s="199"/>
      <c r="BH589" s="199"/>
      <c r="BI589" s="199"/>
      <c r="BJ589" s="199"/>
      <c r="BK589" s="199"/>
    </row>
    <row r="590" s="192" customFormat="1" customHeight="1" spans="1:63">
      <c r="A590" s="199" t="s">
        <v>8678</v>
      </c>
      <c r="B590" s="199" t="s">
        <v>8638</v>
      </c>
      <c r="C590" s="199" t="s">
        <v>4448</v>
      </c>
      <c r="D590" s="199">
        <v>22</v>
      </c>
      <c r="E590" s="199">
        <v>9</v>
      </c>
      <c r="F590" s="199" t="s">
        <v>12546</v>
      </c>
      <c r="G590" s="199">
        <v>7</v>
      </c>
      <c r="H590" s="199" t="s">
        <v>12485</v>
      </c>
      <c r="I590" s="199">
        <v>0</v>
      </c>
      <c r="J590" s="199" t="s">
        <v>10243</v>
      </c>
      <c r="K590" s="199">
        <v>0</v>
      </c>
      <c r="L590" s="199">
        <v>0</v>
      </c>
      <c r="M590" s="199" t="s">
        <v>10243</v>
      </c>
      <c r="N590" s="199">
        <v>1</v>
      </c>
      <c r="O590" s="199">
        <v>0</v>
      </c>
      <c r="P590" s="199">
        <v>0</v>
      </c>
      <c r="Q590" s="199"/>
      <c r="R590" s="199"/>
      <c r="S590" s="199"/>
      <c r="T590" s="199"/>
      <c r="U590" s="199"/>
      <c r="V590" s="199"/>
      <c r="W590" s="199"/>
      <c r="X590" s="199"/>
      <c r="Y590" s="199"/>
      <c r="Z590" s="199"/>
      <c r="AA590" s="199"/>
      <c r="AB590" s="199"/>
      <c r="AC590" s="199"/>
      <c r="AD590" s="199" t="s">
        <v>10243</v>
      </c>
      <c r="AE590" s="199" t="s">
        <v>10243</v>
      </c>
      <c r="AF590" s="199" t="s">
        <v>10243</v>
      </c>
      <c r="AG590" s="199" t="s">
        <v>10266</v>
      </c>
      <c r="AH590" s="199" t="s">
        <v>10266</v>
      </c>
      <c r="AI590" s="199" t="s">
        <v>10246</v>
      </c>
      <c r="AJ590" s="199" t="s">
        <v>10246</v>
      </c>
      <c r="AK590" s="199" t="s">
        <v>10266</v>
      </c>
      <c r="AL590" s="199" t="s">
        <v>10266</v>
      </c>
      <c r="AM590" s="203" t="s">
        <v>11095</v>
      </c>
      <c r="AN590" s="203" t="s">
        <v>10812</v>
      </c>
      <c r="AO590" s="204" t="s">
        <v>10255</v>
      </c>
      <c r="AP590" s="199" t="s">
        <v>10246</v>
      </c>
      <c r="AQ590" s="199" t="s">
        <v>10246</v>
      </c>
      <c r="AR590" s="199" t="s">
        <v>10266</v>
      </c>
      <c r="AS590" s="199" t="s">
        <v>10266</v>
      </c>
      <c r="AT590" s="203" t="s">
        <v>10328</v>
      </c>
      <c r="AU590" s="203" t="s">
        <v>12082</v>
      </c>
      <c r="AV590" s="203" t="s">
        <v>10328</v>
      </c>
      <c r="AW590" s="199" t="s">
        <v>10246</v>
      </c>
      <c r="AX590" s="199" t="s">
        <v>10246</v>
      </c>
      <c r="AY590" s="203" t="s">
        <v>10282</v>
      </c>
      <c r="AZ590" s="199" t="s">
        <v>10266</v>
      </c>
      <c r="BA590" s="199" t="s">
        <v>10266</v>
      </c>
      <c r="BB590" s="199" t="s">
        <v>10266</v>
      </c>
      <c r="BC590" s="199" t="s">
        <v>10266</v>
      </c>
      <c r="BD590" s="199" t="s">
        <v>10246</v>
      </c>
      <c r="BE590" s="199" t="s">
        <v>10246</v>
      </c>
      <c r="BF590" s="199" t="s">
        <v>10266</v>
      </c>
      <c r="BG590" s="203" t="s">
        <v>10376</v>
      </c>
      <c r="BH590" s="199" t="s">
        <v>10266</v>
      </c>
      <c r="BI590" s="199" t="s">
        <v>10266</v>
      </c>
      <c r="BJ590" s="199" t="s">
        <v>10266</v>
      </c>
      <c r="BK590" s="199" t="s">
        <v>10246</v>
      </c>
    </row>
    <row r="591" s="192" customFormat="1" customHeight="1" spans="1:63">
      <c r="A591" s="199" t="s">
        <v>8664</v>
      </c>
      <c r="B591" s="199" t="s">
        <v>8638</v>
      </c>
      <c r="C591" s="199" t="s">
        <v>4448</v>
      </c>
      <c r="D591" s="199">
        <v>22</v>
      </c>
      <c r="E591" s="199">
        <v>9</v>
      </c>
      <c r="F591" s="199" t="s">
        <v>12547</v>
      </c>
      <c r="G591" s="199">
        <v>0</v>
      </c>
      <c r="H591" s="199" t="s">
        <v>10243</v>
      </c>
      <c r="I591" s="199">
        <v>0</v>
      </c>
      <c r="J591" s="199" t="s">
        <v>10243</v>
      </c>
      <c r="K591" s="199">
        <v>0</v>
      </c>
      <c r="L591" s="199">
        <v>0</v>
      </c>
      <c r="M591" s="199" t="s">
        <v>10243</v>
      </c>
      <c r="N591" s="199">
        <v>0</v>
      </c>
      <c r="O591" s="199">
        <v>0</v>
      </c>
      <c r="P591" s="199">
        <v>0</v>
      </c>
      <c r="Q591" s="199"/>
      <c r="R591" s="199"/>
      <c r="S591" s="199"/>
      <c r="T591" s="199"/>
      <c r="U591" s="199"/>
      <c r="V591" s="199"/>
      <c r="W591" s="199"/>
      <c r="X591" s="199"/>
      <c r="Y591" s="199"/>
      <c r="Z591" s="199"/>
      <c r="AA591" s="199"/>
      <c r="AB591" s="199"/>
      <c r="AC591" s="199"/>
      <c r="AD591" s="199" t="s">
        <v>10243</v>
      </c>
      <c r="AE591" s="199" t="s">
        <v>10243</v>
      </c>
      <c r="AF591" s="199" t="s">
        <v>10243</v>
      </c>
      <c r="AG591" s="199" t="s">
        <v>10266</v>
      </c>
      <c r="AH591" s="199" t="s">
        <v>10266</v>
      </c>
      <c r="AI591" s="199" t="s">
        <v>10246</v>
      </c>
      <c r="AJ591" s="199" t="s">
        <v>10246</v>
      </c>
      <c r="AK591" s="199" t="s">
        <v>10266</v>
      </c>
      <c r="AL591" s="199" t="s">
        <v>10266</v>
      </c>
      <c r="AM591" s="199" t="s">
        <v>10266</v>
      </c>
      <c r="AN591" s="199" t="s">
        <v>10266</v>
      </c>
      <c r="AO591" s="199" t="s">
        <v>10266</v>
      </c>
      <c r="AP591" s="199" t="s">
        <v>10246</v>
      </c>
      <c r="AQ591" s="199" t="s">
        <v>10246</v>
      </c>
      <c r="AR591" s="199" t="s">
        <v>10266</v>
      </c>
      <c r="AS591" s="199" t="s">
        <v>10266</v>
      </c>
      <c r="AT591" s="199" t="s">
        <v>10266</v>
      </c>
      <c r="AU591" s="199" t="s">
        <v>10266</v>
      </c>
      <c r="AV591" s="199" t="s">
        <v>10266</v>
      </c>
      <c r="AW591" s="199" t="s">
        <v>10246</v>
      </c>
      <c r="AX591" s="199" t="s">
        <v>10246</v>
      </c>
      <c r="AY591" s="199" t="s">
        <v>10266</v>
      </c>
      <c r="AZ591" s="199" t="s">
        <v>10266</v>
      </c>
      <c r="BA591" s="199" t="s">
        <v>10266</v>
      </c>
      <c r="BB591" s="199" t="s">
        <v>10266</v>
      </c>
      <c r="BC591" s="199" t="s">
        <v>10266</v>
      </c>
      <c r="BD591" s="199" t="s">
        <v>10246</v>
      </c>
      <c r="BE591" s="199" t="s">
        <v>10246</v>
      </c>
      <c r="BF591" s="199" t="s">
        <v>10266</v>
      </c>
      <c r="BG591" s="199" t="s">
        <v>10266</v>
      </c>
      <c r="BH591" s="199" t="s">
        <v>10266</v>
      </c>
      <c r="BI591" s="199" t="s">
        <v>10266</v>
      </c>
      <c r="BJ591" s="199" t="s">
        <v>10266</v>
      </c>
      <c r="BK591" s="199" t="s">
        <v>10246</v>
      </c>
    </row>
    <row r="592" s="192" customFormat="1" customHeight="1" spans="1:63">
      <c r="A592" s="199" t="s">
        <v>8658</v>
      </c>
      <c r="B592" s="199" t="s">
        <v>8638</v>
      </c>
      <c r="C592" s="199" t="s">
        <v>4448</v>
      </c>
      <c r="D592" s="199">
        <v>8</v>
      </c>
      <c r="E592" s="199">
        <v>3</v>
      </c>
      <c r="F592" s="199" t="s">
        <v>12548</v>
      </c>
      <c r="G592" s="199">
        <v>0</v>
      </c>
      <c r="H592" s="199" t="s">
        <v>10243</v>
      </c>
      <c r="I592" s="199">
        <v>0</v>
      </c>
      <c r="J592" s="199" t="s">
        <v>10243</v>
      </c>
      <c r="K592" s="199">
        <v>0</v>
      </c>
      <c r="L592" s="199">
        <v>0</v>
      </c>
      <c r="M592" s="199" t="s">
        <v>10243</v>
      </c>
      <c r="N592" s="199">
        <v>1</v>
      </c>
      <c r="O592" s="199">
        <v>0</v>
      </c>
      <c r="P592" s="199">
        <v>0</v>
      </c>
      <c r="Q592" s="199"/>
      <c r="R592" s="199"/>
      <c r="S592" s="199"/>
      <c r="T592" s="199"/>
      <c r="U592" s="199"/>
      <c r="V592" s="199"/>
      <c r="W592" s="199"/>
      <c r="X592" s="199"/>
      <c r="Y592" s="199"/>
      <c r="Z592" s="199"/>
      <c r="AA592" s="199"/>
      <c r="AB592" s="199"/>
      <c r="AC592" s="199"/>
      <c r="AD592" s="199" t="s">
        <v>10243</v>
      </c>
      <c r="AE592" s="199" t="s">
        <v>10243</v>
      </c>
      <c r="AF592" s="199" t="s">
        <v>10243</v>
      </c>
      <c r="AG592" s="199"/>
      <c r="AH592" s="199"/>
      <c r="AI592" s="199"/>
      <c r="AJ592" s="199"/>
      <c r="AK592" s="199"/>
      <c r="AL592" s="199"/>
      <c r="AM592" s="199"/>
      <c r="AN592" s="199"/>
      <c r="AO592" s="199"/>
      <c r="AP592" s="199"/>
      <c r="AQ592" s="199"/>
      <c r="AR592" s="199"/>
      <c r="AS592" s="199"/>
      <c r="AT592" s="199"/>
      <c r="AU592" s="199"/>
      <c r="AV592" s="199"/>
      <c r="AW592" s="199"/>
      <c r="AX592" s="199"/>
      <c r="AY592" s="199"/>
      <c r="AZ592" s="199"/>
      <c r="BA592" s="204" t="s">
        <v>10255</v>
      </c>
      <c r="BB592" s="199" t="s">
        <v>10266</v>
      </c>
      <c r="BC592" s="199" t="s">
        <v>10266</v>
      </c>
      <c r="BD592" s="199" t="s">
        <v>10246</v>
      </c>
      <c r="BE592" s="199" t="s">
        <v>10246</v>
      </c>
      <c r="BF592" s="199" t="s">
        <v>10266</v>
      </c>
      <c r="BG592" s="199" t="s">
        <v>10266</v>
      </c>
      <c r="BH592" s="199" t="s">
        <v>10266</v>
      </c>
      <c r="BI592" s="199" t="s">
        <v>10266</v>
      </c>
      <c r="BJ592" s="199" t="s">
        <v>10266</v>
      </c>
      <c r="BK592" s="199" t="s">
        <v>10246</v>
      </c>
    </row>
    <row r="593" s="192" customFormat="1" customHeight="1" spans="1:63">
      <c r="A593" s="199" t="s">
        <v>8637</v>
      </c>
      <c r="B593" s="199" t="s">
        <v>8638</v>
      </c>
      <c r="C593" s="199" t="s">
        <v>4448</v>
      </c>
      <c r="D593" s="199">
        <v>22</v>
      </c>
      <c r="E593" s="199">
        <v>9</v>
      </c>
      <c r="F593" s="199" t="s">
        <v>12549</v>
      </c>
      <c r="G593" s="199">
        <v>0</v>
      </c>
      <c r="H593" s="199" t="s">
        <v>10243</v>
      </c>
      <c r="I593" s="199">
        <v>0</v>
      </c>
      <c r="J593" s="199" t="s">
        <v>10243</v>
      </c>
      <c r="K593" s="199">
        <v>0</v>
      </c>
      <c r="L593" s="199">
        <v>0</v>
      </c>
      <c r="M593" s="199" t="s">
        <v>10243</v>
      </c>
      <c r="N593" s="199">
        <v>1</v>
      </c>
      <c r="O593" s="199">
        <v>0</v>
      </c>
      <c r="P593" s="199">
        <v>0</v>
      </c>
      <c r="Q593" s="199"/>
      <c r="R593" s="199"/>
      <c r="S593" s="199"/>
      <c r="T593" s="199"/>
      <c r="U593" s="199"/>
      <c r="V593" s="199"/>
      <c r="W593" s="199"/>
      <c r="X593" s="199"/>
      <c r="Y593" s="199"/>
      <c r="Z593" s="199"/>
      <c r="AA593" s="199"/>
      <c r="AB593" s="199"/>
      <c r="AC593" s="199"/>
      <c r="AD593" s="199" t="s">
        <v>10243</v>
      </c>
      <c r="AE593" s="199" t="s">
        <v>10243</v>
      </c>
      <c r="AF593" s="199" t="s">
        <v>10243</v>
      </c>
      <c r="AG593" s="199" t="s">
        <v>10266</v>
      </c>
      <c r="AH593" s="199" t="s">
        <v>10266</v>
      </c>
      <c r="AI593" s="199" t="s">
        <v>10246</v>
      </c>
      <c r="AJ593" s="199" t="s">
        <v>10246</v>
      </c>
      <c r="AK593" s="199" t="s">
        <v>10266</v>
      </c>
      <c r="AL593" s="199" t="s">
        <v>10266</v>
      </c>
      <c r="AM593" s="199" t="s">
        <v>10266</v>
      </c>
      <c r="AN593" s="199" t="s">
        <v>10266</v>
      </c>
      <c r="AO593" s="199" t="s">
        <v>10266</v>
      </c>
      <c r="AP593" s="199" t="s">
        <v>10246</v>
      </c>
      <c r="AQ593" s="199" t="s">
        <v>10246</v>
      </c>
      <c r="AR593" s="199" t="s">
        <v>10266</v>
      </c>
      <c r="AS593" s="199" t="s">
        <v>10266</v>
      </c>
      <c r="AT593" s="199" t="s">
        <v>10266</v>
      </c>
      <c r="AU593" s="199" t="s">
        <v>10266</v>
      </c>
      <c r="AV593" s="199" t="s">
        <v>10266</v>
      </c>
      <c r="AW593" s="199" t="s">
        <v>10246</v>
      </c>
      <c r="AX593" s="199" t="s">
        <v>10246</v>
      </c>
      <c r="AY593" s="199" t="s">
        <v>10266</v>
      </c>
      <c r="AZ593" s="199" t="s">
        <v>10266</v>
      </c>
      <c r="BA593" s="199" t="s">
        <v>10266</v>
      </c>
      <c r="BB593" s="199" t="s">
        <v>10266</v>
      </c>
      <c r="BC593" s="199" t="s">
        <v>10266</v>
      </c>
      <c r="BD593" s="199" t="s">
        <v>10246</v>
      </c>
      <c r="BE593" s="199" t="s">
        <v>10246</v>
      </c>
      <c r="BF593" s="199" t="s">
        <v>10266</v>
      </c>
      <c r="BG593" s="199" t="s">
        <v>10266</v>
      </c>
      <c r="BH593" s="204" t="s">
        <v>10255</v>
      </c>
      <c r="BI593" s="199" t="s">
        <v>10266</v>
      </c>
      <c r="BJ593" s="199" t="s">
        <v>10266</v>
      </c>
      <c r="BK593" s="199" t="s">
        <v>10246</v>
      </c>
    </row>
    <row r="594" s="192" customFormat="1" customHeight="1" spans="1:63">
      <c r="A594" s="199" t="s">
        <v>8695</v>
      </c>
      <c r="B594" s="199" t="s">
        <v>8638</v>
      </c>
      <c r="C594" s="199" t="s">
        <v>2735</v>
      </c>
      <c r="D594" s="199">
        <v>22</v>
      </c>
      <c r="E594" s="199">
        <v>9</v>
      </c>
      <c r="F594" s="199" t="s">
        <v>12550</v>
      </c>
      <c r="G594" s="199">
        <v>6</v>
      </c>
      <c r="H594" s="199" t="s">
        <v>12551</v>
      </c>
      <c r="I594" s="199">
        <v>0</v>
      </c>
      <c r="J594" s="199" t="s">
        <v>10243</v>
      </c>
      <c r="K594" s="199">
        <v>0</v>
      </c>
      <c r="L594" s="199">
        <v>0</v>
      </c>
      <c r="M594" s="199" t="s">
        <v>10243</v>
      </c>
      <c r="N594" s="199">
        <v>0</v>
      </c>
      <c r="O594" s="199">
        <v>1</v>
      </c>
      <c r="P594" s="199">
        <v>0</v>
      </c>
      <c r="Q594" s="199"/>
      <c r="R594" s="199"/>
      <c r="S594" s="199"/>
      <c r="T594" s="199"/>
      <c r="U594" s="199"/>
      <c r="V594" s="199"/>
      <c r="W594" s="199"/>
      <c r="X594" s="199"/>
      <c r="Y594" s="199"/>
      <c r="Z594" s="199"/>
      <c r="AA594" s="199"/>
      <c r="AB594" s="199"/>
      <c r="AC594" s="199"/>
      <c r="AD594" s="199" t="s">
        <v>10243</v>
      </c>
      <c r="AE594" s="199" t="s">
        <v>10243</v>
      </c>
      <c r="AF594" s="199" t="s">
        <v>10243</v>
      </c>
      <c r="AG594" s="203" t="s">
        <v>11042</v>
      </c>
      <c r="AH594" s="204" t="s">
        <v>12515</v>
      </c>
      <c r="AI594" s="199" t="s">
        <v>10246</v>
      </c>
      <c r="AJ594" s="199" t="s">
        <v>10246</v>
      </c>
      <c r="AK594" s="203" t="s">
        <v>10282</v>
      </c>
      <c r="AL594" s="199" t="s">
        <v>10266</v>
      </c>
      <c r="AM594" s="199" t="s">
        <v>10266</v>
      </c>
      <c r="AN594" s="199" t="s">
        <v>10266</v>
      </c>
      <c r="AO594" s="203" t="s">
        <v>11215</v>
      </c>
      <c r="AP594" s="199" t="s">
        <v>10246</v>
      </c>
      <c r="AQ594" s="199" t="s">
        <v>10246</v>
      </c>
      <c r="AR594" s="199" t="s">
        <v>10266</v>
      </c>
      <c r="AS594" s="199" t="s">
        <v>10266</v>
      </c>
      <c r="AT594" s="199" t="s">
        <v>10266</v>
      </c>
      <c r="AU594" s="199" t="s">
        <v>10266</v>
      </c>
      <c r="AV594" s="199" t="s">
        <v>10266</v>
      </c>
      <c r="AW594" s="199" t="s">
        <v>10246</v>
      </c>
      <c r="AX594" s="199" t="s">
        <v>10246</v>
      </c>
      <c r="AY594" s="199" t="s">
        <v>10266</v>
      </c>
      <c r="AZ594" s="203" t="s">
        <v>11056</v>
      </c>
      <c r="BA594" s="199" t="s">
        <v>10266</v>
      </c>
      <c r="BB594" s="199" t="s">
        <v>10266</v>
      </c>
      <c r="BC594" s="199" t="s">
        <v>10266</v>
      </c>
      <c r="BD594" s="199" t="s">
        <v>10246</v>
      </c>
      <c r="BE594" s="199" t="s">
        <v>10246</v>
      </c>
      <c r="BF594" s="199" t="s">
        <v>10266</v>
      </c>
      <c r="BG594" s="199" t="s">
        <v>10266</v>
      </c>
      <c r="BH594" s="203" t="s">
        <v>11744</v>
      </c>
      <c r="BI594" s="199" t="s">
        <v>10266</v>
      </c>
      <c r="BJ594" s="199" t="s">
        <v>10266</v>
      </c>
      <c r="BK594" s="199" t="s">
        <v>10246</v>
      </c>
    </row>
    <row r="595" s="192" customFormat="1" customHeight="1" spans="1:63">
      <c r="A595" s="199" t="s">
        <v>8923</v>
      </c>
      <c r="B595" s="199" t="s">
        <v>8711</v>
      </c>
      <c r="C595" s="199" t="s">
        <v>4448</v>
      </c>
      <c r="D595" s="199">
        <v>7</v>
      </c>
      <c r="E595" s="199">
        <v>3</v>
      </c>
      <c r="F595" s="199" t="s">
        <v>12552</v>
      </c>
      <c r="G595" s="199">
        <v>2</v>
      </c>
      <c r="H595" s="199" t="s">
        <v>12553</v>
      </c>
      <c r="I595" s="199">
        <v>0</v>
      </c>
      <c r="J595" s="199" t="s">
        <v>10243</v>
      </c>
      <c r="K595" s="199">
        <v>0</v>
      </c>
      <c r="L595" s="199">
        <v>0</v>
      </c>
      <c r="M595" s="199" t="s">
        <v>10243</v>
      </c>
      <c r="N595" s="199">
        <v>0</v>
      </c>
      <c r="O595" s="199">
        <v>0</v>
      </c>
      <c r="P595" s="199">
        <v>0</v>
      </c>
      <c r="Q595" s="199"/>
      <c r="R595" s="199"/>
      <c r="S595" s="199"/>
      <c r="T595" s="199"/>
      <c r="U595" s="199"/>
      <c r="V595" s="199"/>
      <c r="W595" s="199"/>
      <c r="X595" s="199"/>
      <c r="Y595" s="199"/>
      <c r="Z595" s="199"/>
      <c r="AA595" s="199"/>
      <c r="AB595" s="199"/>
      <c r="AC595" s="199"/>
      <c r="AD595" s="199" t="s">
        <v>10243</v>
      </c>
      <c r="AE595" s="199" t="s">
        <v>10243</v>
      </c>
      <c r="AF595" s="199" t="s">
        <v>10243</v>
      </c>
      <c r="AG595" s="199"/>
      <c r="AH595" s="199"/>
      <c r="AI595" s="199"/>
      <c r="AJ595" s="199"/>
      <c r="AK595" s="199"/>
      <c r="AL595" s="199"/>
      <c r="AM595" s="199"/>
      <c r="AN595" s="199"/>
      <c r="AO595" s="199"/>
      <c r="AP595" s="199"/>
      <c r="AQ595" s="199"/>
      <c r="AR595" s="199"/>
      <c r="AS595" s="199"/>
      <c r="AT595" s="199"/>
      <c r="AU595" s="199"/>
      <c r="AV595" s="199"/>
      <c r="AW595" s="199"/>
      <c r="AX595" s="199"/>
      <c r="AY595" s="199"/>
      <c r="AZ595" s="199"/>
      <c r="BA595" s="199"/>
      <c r="BB595" s="203" t="s">
        <v>12554</v>
      </c>
      <c r="BC595" s="199" t="s">
        <v>10266</v>
      </c>
      <c r="BD595" s="199" t="s">
        <v>10246</v>
      </c>
      <c r="BE595" s="199" t="s">
        <v>10246</v>
      </c>
      <c r="BF595" s="199" t="s">
        <v>10266</v>
      </c>
      <c r="BG595" s="199" t="s">
        <v>10266</v>
      </c>
      <c r="BH595" s="199" t="s">
        <v>10266</v>
      </c>
      <c r="BI595" s="199" t="s">
        <v>10266</v>
      </c>
      <c r="BJ595" s="203" t="s">
        <v>10328</v>
      </c>
      <c r="BK595" s="199" t="s">
        <v>10246</v>
      </c>
    </row>
    <row r="596" s="192" customFormat="1" customHeight="1" spans="1:63">
      <c r="A596" s="199" t="s">
        <v>8915</v>
      </c>
      <c r="B596" s="199" t="s">
        <v>8711</v>
      </c>
      <c r="C596" s="199" t="s">
        <v>4448</v>
      </c>
      <c r="D596" s="199">
        <v>1</v>
      </c>
      <c r="E596" s="199">
        <v>1</v>
      </c>
      <c r="F596" s="199" t="s">
        <v>10318</v>
      </c>
      <c r="G596" s="199">
        <v>1</v>
      </c>
      <c r="H596" s="199" t="s">
        <v>12137</v>
      </c>
      <c r="I596" s="199">
        <v>0</v>
      </c>
      <c r="J596" s="199" t="s">
        <v>10243</v>
      </c>
      <c r="K596" s="199">
        <v>0</v>
      </c>
      <c r="L596" s="199">
        <v>0</v>
      </c>
      <c r="M596" s="199" t="s">
        <v>10243</v>
      </c>
      <c r="N596" s="199">
        <v>0</v>
      </c>
      <c r="O596" s="199">
        <v>0</v>
      </c>
      <c r="P596" s="199">
        <v>1</v>
      </c>
      <c r="Q596" s="199"/>
      <c r="R596" s="199"/>
      <c r="S596" s="199"/>
      <c r="T596" s="199"/>
      <c r="U596" s="199"/>
      <c r="V596" s="199"/>
      <c r="W596" s="199"/>
      <c r="X596" s="199"/>
      <c r="Y596" s="199"/>
      <c r="Z596" s="199"/>
      <c r="AA596" s="199"/>
      <c r="AB596" s="199"/>
      <c r="AC596" s="199"/>
      <c r="AD596" s="199" t="s">
        <v>10243</v>
      </c>
      <c r="AE596" s="199" t="s">
        <v>10243</v>
      </c>
      <c r="AF596" s="199" t="s">
        <v>10243</v>
      </c>
      <c r="AG596" s="199"/>
      <c r="AH596" s="199"/>
      <c r="AI596" s="199"/>
      <c r="AJ596" s="199"/>
      <c r="AK596" s="199"/>
      <c r="AL596" s="199"/>
      <c r="AM596" s="199"/>
      <c r="AN596" s="199"/>
      <c r="AO596" s="199"/>
      <c r="AP596" s="199"/>
      <c r="AQ596" s="199"/>
      <c r="AR596" s="199"/>
      <c r="AS596" s="199"/>
      <c r="AT596" s="199"/>
      <c r="AU596" s="199"/>
      <c r="AV596" s="199"/>
      <c r="AW596" s="199"/>
      <c r="AX596" s="199"/>
      <c r="AY596" s="199"/>
      <c r="AZ596" s="199"/>
      <c r="BA596" s="199"/>
      <c r="BB596" s="199"/>
      <c r="BC596" s="199"/>
      <c r="BD596" s="199"/>
      <c r="BE596" s="199"/>
      <c r="BF596" s="199"/>
      <c r="BG596" s="199"/>
      <c r="BH596" s="199"/>
      <c r="BI596" s="205" t="s">
        <v>33</v>
      </c>
      <c r="BJ596" s="203" t="s">
        <v>10811</v>
      </c>
      <c r="BK596" s="199" t="s">
        <v>10246</v>
      </c>
    </row>
    <row r="597" s="192" customFormat="1" customHeight="1" spans="1:63">
      <c r="A597" s="199" t="s">
        <v>8915</v>
      </c>
      <c r="B597" s="199" t="s">
        <v>8711</v>
      </c>
      <c r="C597" s="199" t="s">
        <v>4448</v>
      </c>
      <c r="D597" s="199">
        <v>21</v>
      </c>
      <c r="E597" s="199">
        <v>8</v>
      </c>
      <c r="F597" s="199" t="s">
        <v>12555</v>
      </c>
      <c r="G597" s="199">
        <v>11</v>
      </c>
      <c r="H597" s="199" t="s">
        <v>12556</v>
      </c>
      <c r="I597" s="199">
        <v>0</v>
      </c>
      <c r="J597" s="199" t="s">
        <v>10243</v>
      </c>
      <c r="K597" s="199">
        <v>0</v>
      </c>
      <c r="L597" s="199">
        <v>0</v>
      </c>
      <c r="M597" s="199" t="s">
        <v>10243</v>
      </c>
      <c r="N597" s="199">
        <v>2</v>
      </c>
      <c r="O597" s="199">
        <v>2</v>
      </c>
      <c r="P597" s="199">
        <v>0</v>
      </c>
      <c r="Q597" s="199"/>
      <c r="R597" s="199"/>
      <c r="S597" s="199"/>
      <c r="T597" s="199"/>
      <c r="U597" s="199"/>
      <c r="V597" s="199"/>
      <c r="W597" s="199"/>
      <c r="X597" s="199"/>
      <c r="Y597" s="199"/>
      <c r="Z597" s="199"/>
      <c r="AA597" s="199"/>
      <c r="AB597" s="199"/>
      <c r="AC597" s="199"/>
      <c r="AD597" s="199" t="s">
        <v>10243</v>
      </c>
      <c r="AE597" s="199" t="s">
        <v>10243</v>
      </c>
      <c r="AF597" s="199" t="s">
        <v>10243</v>
      </c>
      <c r="AG597" s="199" t="s">
        <v>10266</v>
      </c>
      <c r="AH597" s="203" t="s">
        <v>10812</v>
      </c>
      <c r="AI597" s="199" t="s">
        <v>10246</v>
      </c>
      <c r="AJ597" s="199" t="s">
        <v>10246</v>
      </c>
      <c r="AK597" s="203" t="s">
        <v>10376</v>
      </c>
      <c r="AL597" s="199" t="s">
        <v>10266</v>
      </c>
      <c r="AM597" s="203" t="s">
        <v>10374</v>
      </c>
      <c r="AN597" s="203" t="s">
        <v>10374</v>
      </c>
      <c r="AO597" s="203" t="s">
        <v>10282</v>
      </c>
      <c r="AP597" s="199" t="s">
        <v>10246</v>
      </c>
      <c r="AQ597" s="199" t="s">
        <v>10246</v>
      </c>
      <c r="AR597" s="203" t="s">
        <v>10374</v>
      </c>
      <c r="AS597" s="203" t="s">
        <v>10376</v>
      </c>
      <c r="AT597" s="204" t="s">
        <v>10264</v>
      </c>
      <c r="AU597" s="203" t="s">
        <v>11056</v>
      </c>
      <c r="AV597" s="204" t="s">
        <v>10255</v>
      </c>
      <c r="AW597" s="199" t="s">
        <v>10246</v>
      </c>
      <c r="AX597" s="199" t="s">
        <v>10246</v>
      </c>
      <c r="AY597" s="203" t="s">
        <v>11157</v>
      </c>
      <c r="AZ597" s="203" t="s">
        <v>10251</v>
      </c>
      <c r="BA597" s="203" t="s">
        <v>10374</v>
      </c>
      <c r="BB597" s="199" t="s">
        <v>10266</v>
      </c>
      <c r="BC597" s="199" t="s">
        <v>10266</v>
      </c>
      <c r="BD597" s="199" t="s">
        <v>10246</v>
      </c>
      <c r="BE597" s="199" t="s">
        <v>10246</v>
      </c>
      <c r="BF597" s="199" t="s">
        <v>10266</v>
      </c>
      <c r="BG597" s="199" t="s">
        <v>10266</v>
      </c>
      <c r="BH597" s="204" t="s">
        <v>10255</v>
      </c>
      <c r="BI597" s="199" t="s">
        <v>11011</v>
      </c>
      <c r="BJ597" s="199"/>
      <c r="BK597" s="199"/>
    </row>
    <row r="598" s="192" customFormat="1" customHeight="1" spans="1:63">
      <c r="A598" s="199" t="s">
        <v>8912</v>
      </c>
      <c r="B598" s="199" t="s">
        <v>8711</v>
      </c>
      <c r="C598" s="199" t="s">
        <v>4448</v>
      </c>
      <c r="D598" s="199">
        <v>3</v>
      </c>
      <c r="E598" s="199">
        <v>1</v>
      </c>
      <c r="F598" s="199" t="s">
        <v>12557</v>
      </c>
      <c r="G598" s="199">
        <v>2</v>
      </c>
      <c r="H598" s="199" t="s">
        <v>12558</v>
      </c>
      <c r="I598" s="199">
        <v>0</v>
      </c>
      <c r="J598" s="199" t="s">
        <v>10243</v>
      </c>
      <c r="K598" s="199">
        <v>0</v>
      </c>
      <c r="L598" s="199">
        <v>0</v>
      </c>
      <c r="M598" s="199" t="s">
        <v>10243</v>
      </c>
      <c r="N598" s="199">
        <v>0</v>
      </c>
      <c r="O598" s="199">
        <v>0</v>
      </c>
      <c r="P598" s="199">
        <v>1</v>
      </c>
      <c r="Q598" s="199"/>
      <c r="R598" s="199"/>
      <c r="S598" s="199"/>
      <c r="T598" s="199"/>
      <c r="U598" s="199"/>
      <c r="V598" s="199"/>
      <c r="W598" s="199"/>
      <c r="X598" s="199"/>
      <c r="Y598" s="199"/>
      <c r="Z598" s="199"/>
      <c r="AA598" s="199"/>
      <c r="AB598" s="199"/>
      <c r="AC598" s="199"/>
      <c r="AD598" s="199" t="s">
        <v>10243</v>
      </c>
      <c r="AE598" s="199" t="s">
        <v>10243</v>
      </c>
      <c r="AF598" s="199" t="s">
        <v>10243</v>
      </c>
      <c r="AG598" s="199"/>
      <c r="AH598" s="199"/>
      <c r="AI598" s="199"/>
      <c r="AJ598" s="199"/>
      <c r="AK598" s="199"/>
      <c r="AL598" s="199"/>
      <c r="AM598" s="199"/>
      <c r="AN598" s="199"/>
      <c r="AO598" s="199"/>
      <c r="AP598" s="199"/>
      <c r="AQ598" s="199"/>
      <c r="AR598" s="199"/>
      <c r="AS598" s="199"/>
      <c r="AT598" s="199"/>
      <c r="AU598" s="199"/>
      <c r="AV598" s="199"/>
      <c r="AW598" s="199"/>
      <c r="AX598" s="199"/>
      <c r="AY598" s="199"/>
      <c r="AZ598" s="199"/>
      <c r="BA598" s="199"/>
      <c r="BB598" s="199"/>
      <c r="BC598" s="199"/>
      <c r="BD598" s="199"/>
      <c r="BE598" s="199"/>
      <c r="BF598" s="199"/>
      <c r="BG598" s="203" t="s">
        <v>11227</v>
      </c>
      <c r="BH598" s="205" t="s">
        <v>33</v>
      </c>
      <c r="BI598" s="199" t="s">
        <v>10266</v>
      </c>
      <c r="BJ598" s="203" t="s">
        <v>12559</v>
      </c>
      <c r="BK598" s="199" t="s">
        <v>10246</v>
      </c>
    </row>
    <row r="599" s="192" customFormat="1" customHeight="1" spans="1:63">
      <c r="A599" s="199" t="s">
        <v>8897</v>
      </c>
      <c r="B599" s="199" t="s">
        <v>8711</v>
      </c>
      <c r="C599" s="199" t="s">
        <v>4448</v>
      </c>
      <c r="D599" s="199">
        <v>22</v>
      </c>
      <c r="E599" s="199">
        <v>9</v>
      </c>
      <c r="F599" s="199" t="s">
        <v>12560</v>
      </c>
      <c r="G599" s="199">
        <v>0</v>
      </c>
      <c r="H599" s="199" t="s">
        <v>10243</v>
      </c>
      <c r="I599" s="199">
        <v>0</v>
      </c>
      <c r="J599" s="199" t="s">
        <v>10243</v>
      </c>
      <c r="K599" s="199">
        <v>0</v>
      </c>
      <c r="L599" s="199">
        <v>0</v>
      </c>
      <c r="M599" s="199" t="s">
        <v>10243</v>
      </c>
      <c r="N599" s="199">
        <v>1</v>
      </c>
      <c r="O599" s="199">
        <v>0</v>
      </c>
      <c r="P599" s="199">
        <v>0</v>
      </c>
      <c r="Q599" s="199"/>
      <c r="R599" s="199"/>
      <c r="S599" s="199"/>
      <c r="T599" s="199"/>
      <c r="U599" s="199"/>
      <c r="V599" s="199"/>
      <c r="W599" s="199"/>
      <c r="X599" s="199"/>
      <c r="Y599" s="199"/>
      <c r="Z599" s="199"/>
      <c r="AA599" s="199"/>
      <c r="AB599" s="199"/>
      <c r="AC599" s="199"/>
      <c r="AD599" s="199" t="s">
        <v>10243</v>
      </c>
      <c r="AE599" s="199" t="s">
        <v>10243</v>
      </c>
      <c r="AF599" s="199" t="s">
        <v>10243</v>
      </c>
      <c r="AG599" s="199" t="s">
        <v>10266</v>
      </c>
      <c r="AH599" s="199" t="s">
        <v>10266</v>
      </c>
      <c r="AI599" s="199" t="s">
        <v>10246</v>
      </c>
      <c r="AJ599" s="199" t="s">
        <v>10246</v>
      </c>
      <c r="AK599" s="199" t="s">
        <v>10266</v>
      </c>
      <c r="AL599" s="199" t="s">
        <v>10266</v>
      </c>
      <c r="AM599" s="204" t="s">
        <v>10255</v>
      </c>
      <c r="AN599" s="199" t="s">
        <v>10266</v>
      </c>
      <c r="AO599" s="199" t="s">
        <v>10266</v>
      </c>
      <c r="AP599" s="199" t="s">
        <v>10246</v>
      </c>
      <c r="AQ599" s="199" t="s">
        <v>10246</v>
      </c>
      <c r="AR599" s="199" t="s">
        <v>10266</v>
      </c>
      <c r="AS599" s="199" t="s">
        <v>10266</v>
      </c>
      <c r="AT599" s="199" t="s">
        <v>10266</v>
      </c>
      <c r="AU599" s="199" t="s">
        <v>10266</v>
      </c>
      <c r="AV599" s="199" t="s">
        <v>10266</v>
      </c>
      <c r="AW599" s="199" t="s">
        <v>10246</v>
      </c>
      <c r="AX599" s="199" t="s">
        <v>10246</v>
      </c>
      <c r="AY599" s="199" t="s">
        <v>10266</v>
      </c>
      <c r="AZ599" s="199" t="s">
        <v>10266</v>
      </c>
      <c r="BA599" s="199" t="s">
        <v>10266</v>
      </c>
      <c r="BB599" s="199" t="s">
        <v>10266</v>
      </c>
      <c r="BC599" s="199" t="s">
        <v>10266</v>
      </c>
      <c r="BD599" s="199" t="s">
        <v>10246</v>
      </c>
      <c r="BE599" s="199" t="s">
        <v>10246</v>
      </c>
      <c r="BF599" s="199" t="s">
        <v>10266</v>
      </c>
      <c r="BG599" s="199" t="s">
        <v>10266</v>
      </c>
      <c r="BH599" s="199" t="s">
        <v>10266</v>
      </c>
      <c r="BI599" s="199" t="s">
        <v>10266</v>
      </c>
      <c r="BJ599" s="199" t="s">
        <v>10266</v>
      </c>
      <c r="BK599" s="199" t="s">
        <v>10246</v>
      </c>
    </row>
    <row r="600" s="192" customFormat="1" customHeight="1" spans="1:63">
      <c r="A600" s="199" t="s">
        <v>8878</v>
      </c>
      <c r="B600" s="199" t="s">
        <v>8711</v>
      </c>
      <c r="C600" s="199" t="s">
        <v>4425</v>
      </c>
      <c r="D600" s="199">
        <v>22</v>
      </c>
      <c r="E600" s="199">
        <v>9</v>
      </c>
      <c r="F600" s="199" t="s">
        <v>12561</v>
      </c>
      <c r="G600" s="199">
        <v>21</v>
      </c>
      <c r="H600" s="199" t="s">
        <v>10549</v>
      </c>
      <c r="I600" s="199">
        <v>0</v>
      </c>
      <c r="J600" s="199" t="s">
        <v>10243</v>
      </c>
      <c r="K600" s="199">
        <v>0</v>
      </c>
      <c r="L600" s="199">
        <v>1</v>
      </c>
      <c r="M600" s="199" t="s">
        <v>10280</v>
      </c>
      <c r="N600" s="199">
        <v>1</v>
      </c>
      <c r="O600" s="199">
        <v>1</v>
      </c>
      <c r="P600" s="199">
        <v>0</v>
      </c>
      <c r="Q600" s="199"/>
      <c r="R600" s="199"/>
      <c r="S600" s="199"/>
      <c r="T600" s="199"/>
      <c r="U600" s="199"/>
      <c r="V600" s="199"/>
      <c r="W600" s="199"/>
      <c r="X600" s="199"/>
      <c r="Y600" s="199"/>
      <c r="Z600" s="199"/>
      <c r="AA600" s="199"/>
      <c r="AB600" s="199"/>
      <c r="AC600" s="199"/>
      <c r="AD600" s="199" t="s">
        <v>10243</v>
      </c>
      <c r="AE600" s="199" t="s">
        <v>10243</v>
      </c>
      <c r="AF600" s="199" t="s">
        <v>10243</v>
      </c>
      <c r="AG600" s="203" t="s">
        <v>10326</v>
      </c>
      <c r="AH600" s="203" t="s">
        <v>11133</v>
      </c>
      <c r="AI600" s="199" t="s">
        <v>10246</v>
      </c>
      <c r="AJ600" s="199" t="s">
        <v>10246</v>
      </c>
      <c r="AK600" s="203" t="s">
        <v>11095</v>
      </c>
      <c r="AL600" s="203" t="s">
        <v>10326</v>
      </c>
      <c r="AM600" s="203" t="s">
        <v>11056</v>
      </c>
      <c r="AN600" s="203" t="s">
        <v>11095</v>
      </c>
      <c r="AO600" s="204" t="s">
        <v>12257</v>
      </c>
      <c r="AP600" s="199" t="s">
        <v>10246</v>
      </c>
      <c r="AQ600" s="199" t="s">
        <v>10246</v>
      </c>
      <c r="AR600" s="203" t="s">
        <v>10257</v>
      </c>
      <c r="AS600" s="203" t="s">
        <v>10402</v>
      </c>
      <c r="AT600" s="203" t="s">
        <v>12562</v>
      </c>
      <c r="AU600" s="203" t="s">
        <v>10262</v>
      </c>
      <c r="AV600" s="204" t="s">
        <v>10255</v>
      </c>
      <c r="AW600" s="199" t="s">
        <v>10246</v>
      </c>
      <c r="AX600" s="199" t="s">
        <v>10246</v>
      </c>
      <c r="AY600" s="203" t="s">
        <v>10262</v>
      </c>
      <c r="AZ600" s="203" t="s">
        <v>10260</v>
      </c>
      <c r="BA600" s="203" t="s">
        <v>11074</v>
      </c>
      <c r="BB600" s="203" t="s">
        <v>11095</v>
      </c>
      <c r="BC600" s="203" t="s">
        <v>10253</v>
      </c>
      <c r="BD600" s="199" t="s">
        <v>10246</v>
      </c>
      <c r="BE600" s="199" t="s">
        <v>10246</v>
      </c>
      <c r="BF600" s="203" t="s">
        <v>10262</v>
      </c>
      <c r="BG600" s="203" t="s">
        <v>10402</v>
      </c>
      <c r="BH600" s="203" t="s">
        <v>10402</v>
      </c>
      <c r="BI600" s="203" t="s">
        <v>10251</v>
      </c>
      <c r="BJ600" s="203" t="s">
        <v>10257</v>
      </c>
      <c r="BK600" s="199" t="s">
        <v>10246</v>
      </c>
    </row>
    <row r="601" s="192" customFormat="1" customHeight="1" spans="1:63">
      <c r="A601" s="199" t="s">
        <v>8872</v>
      </c>
      <c r="B601" s="199" t="s">
        <v>8711</v>
      </c>
      <c r="C601" s="199" t="s">
        <v>4448</v>
      </c>
      <c r="D601" s="199">
        <v>6</v>
      </c>
      <c r="E601" s="199">
        <v>2</v>
      </c>
      <c r="F601" s="199" t="s">
        <v>12563</v>
      </c>
      <c r="G601" s="199">
        <v>5</v>
      </c>
      <c r="H601" s="199" t="s">
        <v>12564</v>
      </c>
      <c r="I601" s="199">
        <v>0</v>
      </c>
      <c r="J601" s="199" t="s">
        <v>10243</v>
      </c>
      <c r="K601" s="199">
        <v>0</v>
      </c>
      <c r="L601" s="199">
        <v>0</v>
      </c>
      <c r="M601" s="199" t="s">
        <v>10243</v>
      </c>
      <c r="N601" s="199">
        <v>0</v>
      </c>
      <c r="O601" s="199">
        <v>1</v>
      </c>
      <c r="P601" s="199">
        <v>0</v>
      </c>
      <c r="Q601" s="199"/>
      <c r="R601" s="199"/>
      <c r="S601" s="199"/>
      <c r="T601" s="199"/>
      <c r="U601" s="199"/>
      <c r="V601" s="199"/>
      <c r="W601" s="199"/>
      <c r="X601" s="199"/>
      <c r="Y601" s="199"/>
      <c r="Z601" s="199"/>
      <c r="AA601" s="199"/>
      <c r="AB601" s="199"/>
      <c r="AC601" s="199"/>
      <c r="AD601" s="199" t="s">
        <v>10243</v>
      </c>
      <c r="AE601" s="199" t="s">
        <v>10243</v>
      </c>
      <c r="AF601" s="199" t="s">
        <v>10243</v>
      </c>
      <c r="AG601" s="203" t="s">
        <v>10251</v>
      </c>
      <c r="AH601" s="199" t="s">
        <v>10266</v>
      </c>
      <c r="AI601" s="199" t="s">
        <v>10246</v>
      </c>
      <c r="AJ601" s="199" t="s">
        <v>10246</v>
      </c>
      <c r="AK601" s="203" t="s">
        <v>10257</v>
      </c>
      <c r="AL601" s="203" t="s">
        <v>10374</v>
      </c>
      <c r="AM601" s="203" t="s">
        <v>10253</v>
      </c>
      <c r="AN601" s="199" t="s">
        <v>11011</v>
      </c>
      <c r="AO601" s="199"/>
      <c r="AP601" s="199"/>
      <c r="AQ601" s="199"/>
      <c r="AR601" s="199"/>
      <c r="AS601" s="199"/>
      <c r="AT601" s="199"/>
      <c r="AU601" s="199"/>
      <c r="AV601" s="199"/>
      <c r="AW601" s="199"/>
      <c r="AX601" s="199"/>
      <c r="AY601" s="199"/>
      <c r="AZ601" s="199"/>
      <c r="BA601" s="199"/>
      <c r="BB601" s="199"/>
      <c r="BC601" s="199"/>
      <c r="BD601" s="199"/>
      <c r="BE601" s="199"/>
      <c r="BF601" s="199"/>
      <c r="BG601" s="199"/>
      <c r="BH601" s="199"/>
      <c r="BI601" s="199"/>
      <c r="BJ601" s="199"/>
      <c r="BK601" s="199"/>
    </row>
    <row r="602" s="192" customFormat="1" customHeight="1" spans="1:63">
      <c r="A602" s="199" t="s">
        <v>8860</v>
      </c>
      <c r="B602" s="199" t="s">
        <v>8711</v>
      </c>
      <c r="C602" s="199" t="s">
        <v>4448</v>
      </c>
      <c r="D602" s="199">
        <v>22</v>
      </c>
      <c r="E602" s="199">
        <v>9</v>
      </c>
      <c r="F602" s="199" t="s">
        <v>12565</v>
      </c>
      <c r="G602" s="199">
        <v>15</v>
      </c>
      <c r="H602" s="199" t="s">
        <v>11846</v>
      </c>
      <c r="I602" s="199">
        <v>0</v>
      </c>
      <c r="J602" s="199" t="s">
        <v>10243</v>
      </c>
      <c r="K602" s="199">
        <v>0</v>
      </c>
      <c r="L602" s="199">
        <v>0</v>
      </c>
      <c r="M602" s="199" t="s">
        <v>10243</v>
      </c>
      <c r="N602" s="199">
        <v>0</v>
      </c>
      <c r="O602" s="199">
        <v>0</v>
      </c>
      <c r="P602" s="199">
        <v>0</v>
      </c>
      <c r="Q602" s="199"/>
      <c r="R602" s="199"/>
      <c r="S602" s="199"/>
      <c r="T602" s="199"/>
      <c r="U602" s="199"/>
      <c r="V602" s="199"/>
      <c r="W602" s="199"/>
      <c r="X602" s="199"/>
      <c r="Y602" s="199"/>
      <c r="Z602" s="199"/>
      <c r="AA602" s="199"/>
      <c r="AB602" s="199"/>
      <c r="AC602" s="199"/>
      <c r="AD602" s="199" t="s">
        <v>10243</v>
      </c>
      <c r="AE602" s="199" t="s">
        <v>10243</v>
      </c>
      <c r="AF602" s="199" t="s">
        <v>10243</v>
      </c>
      <c r="AG602" s="199" t="s">
        <v>10266</v>
      </c>
      <c r="AH602" s="199" t="s">
        <v>10266</v>
      </c>
      <c r="AI602" s="199" t="s">
        <v>10246</v>
      </c>
      <c r="AJ602" s="199" t="s">
        <v>10246</v>
      </c>
      <c r="AK602" s="203" t="s">
        <v>12082</v>
      </c>
      <c r="AL602" s="199" t="s">
        <v>10266</v>
      </c>
      <c r="AM602" s="203" t="s">
        <v>10282</v>
      </c>
      <c r="AN602" s="203" t="s">
        <v>10282</v>
      </c>
      <c r="AO602" s="203" t="s">
        <v>10337</v>
      </c>
      <c r="AP602" s="199" t="s">
        <v>10246</v>
      </c>
      <c r="AQ602" s="199" t="s">
        <v>10246</v>
      </c>
      <c r="AR602" s="203" t="s">
        <v>10812</v>
      </c>
      <c r="AS602" s="203" t="s">
        <v>10282</v>
      </c>
      <c r="AT602" s="203" t="s">
        <v>10328</v>
      </c>
      <c r="AU602" s="199" t="s">
        <v>10266</v>
      </c>
      <c r="AV602" s="199" t="s">
        <v>10266</v>
      </c>
      <c r="AW602" s="199" t="s">
        <v>10246</v>
      </c>
      <c r="AX602" s="199" t="s">
        <v>10246</v>
      </c>
      <c r="AY602" s="203" t="s">
        <v>10374</v>
      </c>
      <c r="AZ602" s="199" t="s">
        <v>10266</v>
      </c>
      <c r="BA602" s="203" t="s">
        <v>10374</v>
      </c>
      <c r="BB602" s="203" t="s">
        <v>10374</v>
      </c>
      <c r="BC602" s="203" t="s">
        <v>10374</v>
      </c>
      <c r="BD602" s="199" t="s">
        <v>10246</v>
      </c>
      <c r="BE602" s="199" t="s">
        <v>10246</v>
      </c>
      <c r="BF602" s="203" t="s">
        <v>11095</v>
      </c>
      <c r="BG602" s="199" t="s">
        <v>10266</v>
      </c>
      <c r="BH602" s="203" t="s">
        <v>10328</v>
      </c>
      <c r="BI602" s="203" t="s">
        <v>10325</v>
      </c>
      <c r="BJ602" s="203" t="s">
        <v>10812</v>
      </c>
      <c r="BK602" s="199" t="s">
        <v>10246</v>
      </c>
    </row>
    <row r="603" s="192" customFormat="1" customHeight="1" spans="1:63">
      <c r="A603" s="199" t="s">
        <v>8840</v>
      </c>
      <c r="B603" s="199" t="s">
        <v>8711</v>
      </c>
      <c r="C603" s="199" t="s">
        <v>4448</v>
      </c>
      <c r="D603" s="199">
        <v>22</v>
      </c>
      <c r="E603" s="199">
        <v>9</v>
      </c>
      <c r="F603" s="199" t="s">
        <v>11906</v>
      </c>
      <c r="G603" s="199">
        <v>22</v>
      </c>
      <c r="H603" s="199" t="s">
        <v>12566</v>
      </c>
      <c r="I603" s="199">
        <v>0</v>
      </c>
      <c r="J603" s="199" t="s">
        <v>10243</v>
      </c>
      <c r="K603" s="199">
        <v>0</v>
      </c>
      <c r="L603" s="199">
        <v>0</v>
      </c>
      <c r="M603" s="199" t="s">
        <v>10243</v>
      </c>
      <c r="N603" s="199">
        <v>0</v>
      </c>
      <c r="O603" s="199">
        <v>0</v>
      </c>
      <c r="P603" s="199">
        <v>0</v>
      </c>
      <c r="Q603" s="199"/>
      <c r="R603" s="199"/>
      <c r="S603" s="199"/>
      <c r="T603" s="199"/>
      <c r="U603" s="199"/>
      <c r="V603" s="199"/>
      <c r="W603" s="199"/>
      <c r="X603" s="199"/>
      <c r="Y603" s="199"/>
      <c r="Z603" s="199"/>
      <c r="AA603" s="199"/>
      <c r="AB603" s="199"/>
      <c r="AC603" s="199"/>
      <c r="AD603" s="199" t="s">
        <v>10243</v>
      </c>
      <c r="AE603" s="199" t="s">
        <v>10243</v>
      </c>
      <c r="AF603" s="199" t="s">
        <v>10243</v>
      </c>
      <c r="AG603" s="203" t="s">
        <v>10326</v>
      </c>
      <c r="AH603" s="203" t="s">
        <v>10402</v>
      </c>
      <c r="AI603" s="199" t="s">
        <v>10246</v>
      </c>
      <c r="AJ603" s="199" t="s">
        <v>10246</v>
      </c>
      <c r="AK603" s="203" t="s">
        <v>10351</v>
      </c>
      <c r="AL603" s="203" t="s">
        <v>11056</v>
      </c>
      <c r="AM603" s="203" t="s">
        <v>11074</v>
      </c>
      <c r="AN603" s="203" t="s">
        <v>11056</v>
      </c>
      <c r="AO603" s="203" t="s">
        <v>11095</v>
      </c>
      <c r="AP603" s="199" t="s">
        <v>10246</v>
      </c>
      <c r="AQ603" s="199" t="s">
        <v>10246</v>
      </c>
      <c r="AR603" s="203" t="s">
        <v>11074</v>
      </c>
      <c r="AS603" s="203" t="s">
        <v>10263</v>
      </c>
      <c r="AT603" s="203" t="s">
        <v>10262</v>
      </c>
      <c r="AU603" s="203" t="s">
        <v>10813</v>
      </c>
      <c r="AV603" s="203" t="s">
        <v>10262</v>
      </c>
      <c r="AW603" s="199" t="s">
        <v>10246</v>
      </c>
      <c r="AX603" s="199" t="s">
        <v>10246</v>
      </c>
      <c r="AY603" s="203" t="s">
        <v>11281</v>
      </c>
      <c r="AZ603" s="203" t="s">
        <v>10261</v>
      </c>
      <c r="BA603" s="203" t="s">
        <v>11639</v>
      </c>
      <c r="BB603" s="203" t="s">
        <v>10813</v>
      </c>
      <c r="BC603" s="203" t="s">
        <v>10257</v>
      </c>
      <c r="BD603" s="199" t="s">
        <v>10246</v>
      </c>
      <c r="BE603" s="199" t="s">
        <v>10246</v>
      </c>
      <c r="BF603" s="203" t="s">
        <v>12145</v>
      </c>
      <c r="BG603" s="203" t="s">
        <v>10260</v>
      </c>
      <c r="BH603" s="203" t="s">
        <v>10325</v>
      </c>
      <c r="BI603" s="203" t="s">
        <v>11637</v>
      </c>
      <c r="BJ603" s="203" t="s">
        <v>11157</v>
      </c>
      <c r="BK603" s="199" t="s">
        <v>10246</v>
      </c>
    </row>
    <row r="604" s="192" customFormat="1" customHeight="1" spans="1:63">
      <c r="A604" s="199" t="s">
        <v>8837</v>
      </c>
      <c r="B604" s="199" t="s">
        <v>8711</v>
      </c>
      <c r="C604" s="199" t="s">
        <v>4448</v>
      </c>
      <c r="D604" s="199">
        <v>2</v>
      </c>
      <c r="E604" s="199">
        <v>4</v>
      </c>
      <c r="F604" s="199" t="s">
        <v>12567</v>
      </c>
      <c r="G604" s="199">
        <v>2</v>
      </c>
      <c r="H604" s="199" t="s">
        <v>11128</v>
      </c>
      <c r="I604" s="199">
        <v>0</v>
      </c>
      <c r="J604" s="199" t="s">
        <v>10243</v>
      </c>
      <c r="K604" s="199">
        <v>0</v>
      </c>
      <c r="L604" s="199">
        <v>0</v>
      </c>
      <c r="M604" s="199" t="s">
        <v>10243</v>
      </c>
      <c r="N604" s="199">
        <v>0</v>
      </c>
      <c r="O604" s="199">
        <v>0</v>
      </c>
      <c r="P604" s="199">
        <v>6</v>
      </c>
      <c r="Q604" s="199"/>
      <c r="R604" s="199"/>
      <c r="S604" s="199"/>
      <c r="T604" s="199"/>
      <c r="U604" s="199"/>
      <c r="V604" s="199"/>
      <c r="W604" s="199"/>
      <c r="X604" s="199"/>
      <c r="Y604" s="199"/>
      <c r="Z604" s="199"/>
      <c r="AA604" s="199"/>
      <c r="AB604" s="199"/>
      <c r="AC604" s="199"/>
      <c r="AD604" s="199" t="s">
        <v>10243</v>
      </c>
      <c r="AE604" s="199" t="s">
        <v>10243</v>
      </c>
      <c r="AF604" s="199" t="s">
        <v>10243</v>
      </c>
      <c r="AG604" s="203" t="s">
        <v>11074</v>
      </c>
      <c r="AH604" s="203" t="s">
        <v>11244</v>
      </c>
      <c r="AI604" s="199" t="s">
        <v>10246</v>
      </c>
      <c r="AJ604" s="199" t="s">
        <v>10246</v>
      </c>
      <c r="AK604" s="205" t="s">
        <v>33</v>
      </c>
      <c r="AL604" s="205" t="s">
        <v>33</v>
      </c>
      <c r="AM604" s="205" t="s">
        <v>33</v>
      </c>
      <c r="AN604" s="205" t="s">
        <v>33</v>
      </c>
      <c r="AO604" s="205" t="s">
        <v>33</v>
      </c>
      <c r="AP604" s="199" t="s">
        <v>10246</v>
      </c>
      <c r="AQ604" s="199" t="s">
        <v>10246</v>
      </c>
      <c r="AR604" s="199"/>
      <c r="AS604" s="199"/>
      <c r="AT604" s="199"/>
      <c r="AU604" s="199"/>
      <c r="AV604" s="199"/>
      <c r="AW604" s="199"/>
      <c r="AX604" s="199"/>
      <c r="AY604" s="199"/>
      <c r="AZ604" s="199"/>
      <c r="BA604" s="199"/>
      <c r="BB604" s="199"/>
      <c r="BC604" s="199"/>
      <c r="BD604" s="199"/>
      <c r="BE604" s="199"/>
      <c r="BF604" s="199"/>
      <c r="BG604" s="199"/>
      <c r="BH604" s="199"/>
      <c r="BI604" s="199"/>
      <c r="BJ604" s="199"/>
      <c r="BK604" s="199"/>
    </row>
    <row r="605" s="192" customFormat="1" customHeight="1" spans="1:63">
      <c r="A605" s="199" t="s">
        <v>8820</v>
      </c>
      <c r="B605" s="199" t="s">
        <v>8711</v>
      </c>
      <c r="C605" s="199" t="s">
        <v>4448</v>
      </c>
      <c r="D605" s="199">
        <v>22</v>
      </c>
      <c r="E605" s="199">
        <v>9</v>
      </c>
      <c r="F605" s="199" t="s">
        <v>12568</v>
      </c>
      <c r="G605" s="199">
        <v>21</v>
      </c>
      <c r="H605" s="199" t="s">
        <v>12569</v>
      </c>
      <c r="I605" s="199">
        <v>0</v>
      </c>
      <c r="J605" s="199" t="s">
        <v>10243</v>
      </c>
      <c r="K605" s="199">
        <v>0</v>
      </c>
      <c r="L605" s="199">
        <v>0</v>
      </c>
      <c r="M605" s="199" t="s">
        <v>10243</v>
      </c>
      <c r="N605" s="199">
        <v>1</v>
      </c>
      <c r="O605" s="199">
        <v>0</v>
      </c>
      <c r="P605" s="199">
        <v>0</v>
      </c>
      <c r="Q605" s="199"/>
      <c r="R605" s="199"/>
      <c r="S605" s="199"/>
      <c r="T605" s="199"/>
      <c r="U605" s="199"/>
      <c r="V605" s="199"/>
      <c r="W605" s="199"/>
      <c r="X605" s="199"/>
      <c r="Y605" s="199"/>
      <c r="Z605" s="199"/>
      <c r="AA605" s="199"/>
      <c r="AB605" s="199"/>
      <c r="AC605" s="199"/>
      <c r="AD605" s="199" t="s">
        <v>10243</v>
      </c>
      <c r="AE605" s="199" t="s">
        <v>10243</v>
      </c>
      <c r="AF605" s="199" t="s">
        <v>10243</v>
      </c>
      <c r="AG605" s="203" t="s">
        <v>11095</v>
      </c>
      <c r="AH605" s="203" t="s">
        <v>10260</v>
      </c>
      <c r="AI605" s="199" t="s">
        <v>10246</v>
      </c>
      <c r="AJ605" s="199" t="s">
        <v>10246</v>
      </c>
      <c r="AK605" s="203" t="s">
        <v>10813</v>
      </c>
      <c r="AL605" s="203" t="s">
        <v>10260</v>
      </c>
      <c r="AM605" s="203" t="s">
        <v>10262</v>
      </c>
      <c r="AN605" s="203" t="s">
        <v>10252</v>
      </c>
      <c r="AO605" s="203" t="s">
        <v>10262</v>
      </c>
      <c r="AP605" s="199" t="s">
        <v>10246</v>
      </c>
      <c r="AQ605" s="199" t="s">
        <v>10246</v>
      </c>
      <c r="AR605" s="203" t="s">
        <v>11182</v>
      </c>
      <c r="AS605" s="203" t="s">
        <v>10262</v>
      </c>
      <c r="AT605" s="203" t="s">
        <v>10262</v>
      </c>
      <c r="AU605" s="203" t="s">
        <v>11157</v>
      </c>
      <c r="AV605" s="203" t="s">
        <v>10325</v>
      </c>
      <c r="AW605" s="199" t="s">
        <v>10246</v>
      </c>
      <c r="AX605" s="199" t="s">
        <v>10246</v>
      </c>
      <c r="AY605" s="203" t="s">
        <v>10261</v>
      </c>
      <c r="AZ605" s="204" t="s">
        <v>10255</v>
      </c>
      <c r="BA605" s="203" t="s">
        <v>10374</v>
      </c>
      <c r="BB605" s="203" t="s">
        <v>10325</v>
      </c>
      <c r="BC605" s="203" t="s">
        <v>10811</v>
      </c>
      <c r="BD605" s="199" t="s">
        <v>10246</v>
      </c>
      <c r="BE605" s="199" t="s">
        <v>10246</v>
      </c>
      <c r="BF605" s="203" t="s">
        <v>10257</v>
      </c>
      <c r="BG605" s="203" t="s">
        <v>11095</v>
      </c>
      <c r="BH605" s="203" t="s">
        <v>10251</v>
      </c>
      <c r="BI605" s="203" t="s">
        <v>10251</v>
      </c>
      <c r="BJ605" s="203" t="s">
        <v>10263</v>
      </c>
      <c r="BK605" s="199" t="s">
        <v>10246</v>
      </c>
    </row>
    <row r="606" s="192" customFormat="1" customHeight="1" spans="1:63">
      <c r="A606" s="199" t="s">
        <v>8805</v>
      </c>
      <c r="B606" s="199" t="s">
        <v>8711</v>
      </c>
      <c r="C606" s="199" t="s">
        <v>4448</v>
      </c>
      <c r="D606" s="199">
        <v>19</v>
      </c>
      <c r="E606" s="199">
        <v>7</v>
      </c>
      <c r="F606" s="199" t="s">
        <v>12570</v>
      </c>
      <c r="G606" s="199">
        <v>1</v>
      </c>
      <c r="H606" s="199" t="s">
        <v>12571</v>
      </c>
      <c r="I606" s="199">
        <v>0</v>
      </c>
      <c r="J606" s="199" t="s">
        <v>10243</v>
      </c>
      <c r="K606" s="199">
        <v>0</v>
      </c>
      <c r="L606" s="199">
        <v>0</v>
      </c>
      <c r="M606" s="199" t="s">
        <v>10243</v>
      </c>
      <c r="N606" s="199">
        <v>0</v>
      </c>
      <c r="O606" s="199">
        <v>0</v>
      </c>
      <c r="P606" s="199">
        <v>0</v>
      </c>
      <c r="Q606" s="199"/>
      <c r="R606" s="199"/>
      <c r="S606" s="199"/>
      <c r="T606" s="199"/>
      <c r="U606" s="199"/>
      <c r="V606" s="199"/>
      <c r="W606" s="199"/>
      <c r="X606" s="199"/>
      <c r="Y606" s="199"/>
      <c r="Z606" s="199"/>
      <c r="AA606" s="199"/>
      <c r="AB606" s="199"/>
      <c r="AC606" s="199"/>
      <c r="AD606" s="199" t="s">
        <v>10243</v>
      </c>
      <c r="AE606" s="199" t="s">
        <v>10243</v>
      </c>
      <c r="AF606" s="199" t="s">
        <v>10243</v>
      </c>
      <c r="AG606" s="199"/>
      <c r="AH606" s="199"/>
      <c r="AI606" s="199"/>
      <c r="AJ606" s="199"/>
      <c r="AK606" s="199"/>
      <c r="AL606" s="203" t="s">
        <v>12572</v>
      </c>
      <c r="AM606" s="199" t="s">
        <v>10266</v>
      </c>
      <c r="AN606" s="199" t="s">
        <v>10266</v>
      </c>
      <c r="AO606" s="199" t="s">
        <v>10266</v>
      </c>
      <c r="AP606" s="199" t="s">
        <v>10246</v>
      </c>
      <c r="AQ606" s="199" t="s">
        <v>10246</v>
      </c>
      <c r="AR606" s="199" t="s">
        <v>10266</v>
      </c>
      <c r="AS606" s="199" t="s">
        <v>10266</v>
      </c>
      <c r="AT606" s="199" t="s">
        <v>10266</v>
      </c>
      <c r="AU606" s="199" t="s">
        <v>10266</v>
      </c>
      <c r="AV606" s="199" t="s">
        <v>10266</v>
      </c>
      <c r="AW606" s="199" t="s">
        <v>10246</v>
      </c>
      <c r="AX606" s="199" t="s">
        <v>10246</v>
      </c>
      <c r="AY606" s="199" t="s">
        <v>10266</v>
      </c>
      <c r="AZ606" s="199" t="s">
        <v>10266</v>
      </c>
      <c r="BA606" s="199" t="s">
        <v>10266</v>
      </c>
      <c r="BB606" s="199" t="s">
        <v>10266</v>
      </c>
      <c r="BC606" s="199" t="s">
        <v>10266</v>
      </c>
      <c r="BD606" s="199" t="s">
        <v>10246</v>
      </c>
      <c r="BE606" s="199" t="s">
        <v>10246</v>
      </c>
      <c r="BF606" s="199" t="s">
        <v>10266</v>
      </c>
      <c r="BG606" s="199" t="s">
        <v>10266</v>
      </c>
      <c r="BH606" s="199" t="s">
        <v>10266</v>
      </c>
      <c r="BI606" s="199" t="s">
        <v>10266</v>
      </c>
      <c r="BJ606" s="199" t="s">
        <v>10266</v>
      </c>
      <c r="BK606" s="199" t="s">
        <v>10246</v>
      </c>
    </row>
    <row r="607" s="192" customFormat="1" customHeight="1" spans="1:63">
      <c r="A607" s="199" t="s">
        <v>8789</v>
      </c>
      <c r="B607" s="199" t="s">
        <v>8711</v>
      </c>
      <c r="C607" s="199" t="s">
        <v>4425</v>
      </c>
      <c r="D607" s="199">
        <v>22</v>
      </c>
      <c r="E607" s="199">
        <v>9</v>
      </c>
      <c r="F607" s="199" t="s">
        <v>12573</v>
      </c>
      <c r="G607" s="199">
        <v>21</v>
      </c>
      <c r="H607" s="199" t="s">
        <v>12574</v>
      </c>
      <c r="I607" s="199">
        <v>0</v>
      </c>
      <c r="J607" s="199" t="s">
        <v>10243</v>
      </c>
      <c r="K607" s="199">
        <v>0</v>
      </c>
      <c r="L607" s="199">
        <v>0</v>
      </c>
      <c r="M607" s="199" t="s">
        <v>10243</v>
      </c>
      <c r="N607" s="199">
        <v>1</v>
      </c>
      <c r="O607" s="199">
        <v>0</v>
      </c>
      <c r="P607" s="199">
        <v>0</v>
      </c>
      <c r="Q607" s="199"/>
      <c r="R607" s="199"/>
      <c r="S607" s="199"/>
      <c r="T607" s="199"/>
      <c r="U607" s="199"/>
      <c r="V607" s="199"/>
      <c r="W607" s="199"/>
      <c r="X607" s="199"/>
      <c r="Y607" s="199"/>
      <c r="Z607" s="199"/>
      <c r="AA607" s="199"/>
      <c r="AB607" s="199"/>
      <c r="AC607" s="199"/>
      <c r="AD607" s="199" t="s">
        <v>10243</v>
      </c>
      <c r="AE607" s="199" t="s">
        <v>10243</v>
      </c>
      <c r="AF607" s="199" t="s">
        <v>10243</v>
      </c>
      <c r="AG607" s="203" t="s">
        <v>10260</v>
      </c>
      <c r="AH607" s="203" t="s">
        <v>10252</v>
      </c>
      <c r="AI607" s="199" t="s">
        <v>10246</v>
      </c>
      <c r="AJ607" s="199" t="s">
        <v>10246</v>
      </c>
      <c r="AK607" s="203" t="s">
        <v>10252</v>
      </c>
      <c r="AL607" s="203" t="s">
        <v>10261</v>
      </c>
      <c r="AM607" s="203" t="s">
        <v>11074</v>
      </c>
      <c r="AN607" s="203" t="s">
        <v>10260</v>
      </c>
      <c r="AO607" s="203" t="s">
        <v>10260</v>
      </c>
      <c r="AP607" s="199" t="s">
        <v>10246</v>
      </c>
      <c r="AQ607" s="199" t="s">
        <v>10246</v>
      </c>
      <c r="AR607" s="203" t="s">
        <v>11056</v>
      </c>
      <c r="AS607" s="203" t="s">
        <v>10813</v>
      </c>
      <c r="AT607" s="203" t="s">
        <v>11645</v>
      </c>
      <c r="AU607" s="203" t="s">
        <v>10260</v>
      </c>
      <c r="AV607" s="203" t="s">
        <v>11133</v>
      </c>
      <c r="AW607" s="199" t="s">
        <v>10246</v>
      </c>
      <c r="AX607" s="199" t="s">
        <v>10246</v>
      </c>
      <c r="AY607" s="203" t="s">
        <v>11133</v>
      </c>
      <c r="AZ607" s="203" t="s">
        <v>10261</v>
      </c>
      <c r="BA607" s="203" t="s">
        <v>11645</v>
      </c>
      <c r="BB607" s="203" t="s">
        <v>10252</v>
      </c>
      <c r="BC607" s="203" t="s">
        <v>11186</v>
      </c>
      <c r="BD607" s="199" t="s">
        <v>10246</v>
      </c>
      <c r="BE607" s="199" t="s">
        <v>10246</v>
      </c>
      <c r="BF607" s="203" t="s">
        <v>10263</v>
      </c>
      <c r="BG607" s="203" t="s">
        <v>10252</v>
      </c>
      <c r="BH607" s="203" t="s">
        <v>11133</v>
      </c>
      <c r="BI607" s="204" t="s">
        <v>10255</v>
      </c>
      <c r="BJ607" s="203" t="s">
        <v>10261</v>
      </c>
      <c r="BK607" s="199" t="s">
        <v>10246</v>
      </c>
    </row>
    <row r="608" s="192" customFormat="1" customHeight="1" spans="1:63">
      <c r="A608" s="199" t="s">
        <v>12575</v>
      </c>
      <c r="B608" s="199" t="s">
        <v>8711</v>
      </c>
      <c r="C608" s="199" t="s">
        <v>4448</v>
      </c>
      <c r="D608" s="199">
        <v>0</v>
      </c>
      <c r="E608" s="199">
        <v>0</v>
      </c>
      <c r="F608" s="199" t="s">
        <v>10243</v>
      </c>
      <c r="G608" s="199">
        <v>0</v>
      </c>
      <c r="H608" s="199" t="s">
        <v>10243</v>
      </c>
      <c r="I608" s="199">
        <v>0</v>
      </c>
      <c r="J608" s="199" t="s">
        <v>10243</v>
      </c>
      <c r="K608" s="199">
        <v>0</v>
      </c>
      <c r="L608" s="199">
        <v>0</v>
      </c>
      <c r="M608" s="199" t="s">
        <v>10243</v>
      </c>
      <c r="N608" s="199">
        <v>0</v>
      </c>
      <c r="O608" s="199">
        <v>0</v>
      </c>
      <c r="P608" s="199">
        <v>0</v>
      </c>
      <c r="Q608" s="199"/>
      <c r="R608" s="199"/>
      <c r="S608" s="199"/>
      <c r="T608" s="199"/>
      <c r="U608" s="199"/>
      <c r="V608" s="199"/>
      <c r="W608" s="199"/>
      <c r="X608" s="199"/>
      <c r="Y608" s="199"/>
      <c r="Z608" s="199"/>
      <c r="AA608" s="199"/>
      <c r="AB608" s="199"/>
      <c r="AC608" s="199"/>
      <c r="AD608" s="199" t="s">
        <v>10243</v>
      </c>
      <c r="AE608" s="199" t="s">
        <v>10243</v>
      </c>
      <c r="AF608" s="199" t="s">
        <v>10243</v>
      </c>
      <c r="AG608" s="199"/>
      <c r="AH608" s="199"/>
      <c r="AI608" s="199"/>
      <c r="AJ608" s="199"/>
      <c r="AK608" s="199"/>
      <c r="AL608" s="199"/>
      <c r="AM608" s="199"/>
      <c r="AN608" s="199"/>
      <c r="AO608" s="199"/>
      <c r="AP608" s="199"/>
      <c r="AQ608" s="199"/>
      <c r="AR608" s="199"/>
      <c r="AS608" s="199"/>
      <c r="AT608" s="199"/>
      <c r="AU608" s="199"/>
      <c r="AV608" s="199"/>
      <c r="AW608" s="199"/>
      <c r="AX608" s="199"/>
      <c r="AY608" s="199"/>
      <c r="AZ608" s="199"/>
      <c r="BA608" s="199"/>
      <c r="BB608" s="199"/>
      <c r="BC608" s="199"/>
      <c r="BD608" s="199"/>
      <c r="BE608" s="199"/>
      <c r="BF608" s="199"/>
      <c r="BG608" s="199"/>
      <c r="BH608" s="199"/>
      <c r="BI608" s="199"/>
      <c r="BJ608" s="199"/>
      <c r="BK608" s="199"/>
    </row>
    <row r="609" s="192" customFormat="1" customHeight="1" spans="1:63">
      <c r="A609" s="199" t="s">
        <v>8776</v>
      </c>
      <c r="B609" s="199" t="s">
        <v>8711</v>
      </c>
      <c r="C609" s="199" t="s">
        <v>4448</v>
      </c>
      <c r="D609" s="199">
        <v>22</v>
      </c>
      <c r="E609" s="199">
        <v>9</v>
      </c>
      <c r="F609" s="199" t="s">
        <v>12576</v>
      </c>
      <c r="G609" s="199">
        <v>11</v>
      </c>
      <c r="H609" s="199" t="s">
        <v>12577</v>
      </c>
      <c r="I609" s="199">
        <v>0</v>
      </c>
      <c r="J609" s="199" t="s">
        <v>10243</v>
      </c>
      <c r="K609" s="199">
        <v>0</v>
      </c>
      <c r="L609" s="199">
        <v>0</v>
      </c>
      <c r="M609" s="199" t="s">
        <v>10243</v>
      </c>
      <c r="N609" s="199">
        <v>0</v>
      </c>
      <c r="O609" s="199">
        <v>0</v>
      </c>
      <c r="P609" s="199">
        <v>0</v>
      </c>
      <c r="Q609" s="199"/>
      <c r="R609" s="199"/>
      <c r="S609" s="199"/>
      <c r="T609" s="199"/>
      <c r="U609" s="199"/>
      <c r="V609" s="199"/>
      <c r="W609" s="199"/>
      <c r="X609" s="199"/>
      <c r="Y609" s="199"/>
      <c r="Z609" s="199"/>
      <c r="AA609" s="199"/>
      <c r="AB609" s="199"/>
      <c r="AC609" s="199"/>
      <c r="AD609" s="199" t="s">
        <v>10243</v>
      </c>
      <c r="AE609" s="199" t="s">
        <v>10243</v>
      </c>
      <c r="AF609" s="199" t="s">
        <v>10243</v>
      </c>
      <c r="AG609" s="199" t="s">
        <v>10266</v>
      </c>
      <c r="AH609" s="199" t="s">
        <v>10266</v>
      </c>
      <c r="AI609" s="199" t="s">
        <v>10246</v>
      </c>
      <c r="AJ609" s="199" t="s">
        <v>10246</v>
      </c>
      <c r="AK609" s="199" t="s">
        <v>10266</v>
      </c>
      <c r="AL609" s="199" t="s">
        <v>10266</v>
      </c>
      <c r="AM609" s="203" t="s">
        <v>10282</v>
      </c>
      <c r="AN609" s="199" t="s">
        <v>10266</v>
      </c>
      <c r="AO609" s="199" t="s">
        <v>10266</v>
      </c>
      <c r="AP609" s="199" t="s">
        <v>10246</v>
      </c>
      <c r="AQ609" s="199" t="s">
        <v>10246</v>
      </c>
      <c r="AR609" s="203" t="s">
        <v>10282</v>
      </c>
      <c r="AS609" s="199" t="s">
        <v>10266</v>
      </c>
      <c r="AT609" s="199" t="s">
        <v>10266</v>
      </c>
      <c r="AU609" s="203" t="s">
        <v>10282</v>
      </c>
      <c r="AV609" s="203" t="s">
        <v>10282</v>
      </c>
      <c r="AW609" s="199" t="s">
        <v>10246</v>
      </c>
      <c r="AX609" s="199" t="s">
        <v>10246</v>
      </c>
      <c r="AY609" s="203" t="s">
        <v>10282</v>
      </c>
      <c r="AZ609" s="203" t="s">
        <v>10812</v>
      </c>
      <c r="BA609" s="199" t="s">
        <v>10266</v>
      </c>
      <c r="BB609" s="203" t="s">
        <v>10328</v>
      </c>
      <c r="BC609" s="199" t="s">
        <v>10266</v>
      </c>
      <c r="BD609" s="199" t="s">
        <v>10246</v>
      </c>
      <c r="BE609" s="199" t="s">
        <v>10246</v>
      </c>
      <c r="BF609" s="203" t="s">
        <v>10376</v>
      </c>
      <c r="BG609" s="203" t="s">
        <v>10282</v>
      </c>
      <c r="BH609" s="203" t="s">
        <v>12578</v>
      </c>
      <c r="BI609" s="203" t="s">
        <v>10282</v>
      </c>
      <c r="BJ609" s="199" t="s">
        <v>10266</v>
      </c>
      <c r="BK609" s="199" t="s">
        <v>10246</v>
      </c>
    </row>
    <row r="610" s="192" customFormat="1" customHeight="1" spans="1:63">
      <c r="A610" s="199" t="s">
        <v>8756</v>
      </c>
      <c r="B610" s="199" t="s">
        <v>8711</v>
      </c>
      <c r="C610" s="199" t="s">
        <v>2735</v>
      </c>
      <c r="D610" s="199">
        <v>22</v>
      </c>
      <c r="E610" s="199">
        <v>9</v>
      </c>
      <c r="F610" s="199" t="s">
        <v>12579</v>
      </c>
      <c r="G610" s="199">
        <v>20</v>
      </c>
      <c r="H610" s="199" t="s">
        <v>12580</v>
      </c>
      <c r="I610" s="199">
        <v>0</v>
      </c>
      <c r="J610" s="199" t="s">
        <v>10243</v>
      </c>
      <c r="K610" s="199">
        <v>0</v>
      </c>
      <c r="L610" s="199">
        <v>0</v>
      </c>
      <c r="M610" s="199" t="s">
        <v>10243</v>
      </c>
      <c r="N610" s="199">
        <v>2</v>
      </c>
      <c r="O610" s="199">
        <v>0</v>
      </c>
      <c r="P610" s="199">
        <v>0</v>
      </c>
      <c r="Q610" s="199"/>
      <c r="R610" s="199"/>
      <c r="S610" s="199"/>
      <c r="T610" s="199"/>
      <c r="U610" s="199"/>
      <c r="V610" s="199"/>
      <c r="W610" s="199"/>
      <c r="X610" s="199"/>
      <c r="Y610" s="199"/>
      <c r="Z610" s="199"/>
      <c r="AA610" s="199"/>
      <c r="AB610" s="199"/>
      <c r="AC610" s="199"/>
      <c r="AD610" s="199" t="s">
        <v>10243</v>
      </c>
      <c r="AE610" s="199" t="s">
        <v>10243</v>
      </c>
      <c r="AF610" s="199" t="s">
        <v>10243</v>
      </c>
      <c r="AG610" s="203" t="s">
        <v>10257</v>
      </c>
      <c r="AH610" s="203" t="s">
        <v>10402</v>
      </c>
      <c r="AI610" s="199" t="s">
        <v>10246</v>
      </c>
      <c r="AJ610" s="199" t="s">
        <v>10246</v>
      </c>
      <c r="AK610" s="203" t="s">
        <v>10813</v>
      </c>
      <c r="AL610" s="203" t="s">
        <v>11338</v>
      </c>
      <c r="AM610" s="203" t="s">
        <v>10257</v>
      </c>
      <c r="AN610" s="203" t="s">
        <v>10811</v>
      </c>
      <c r="AO610" s="203" t="s">
        <v>12124</v>
      </c>
      <c r="AP610" s="199" t="s">
        <v>10246</v>
      </c>
      <c r="AQ610" s="199" t="s">
        <v>10246</v>
      </c>
      <c r="AR610" s="204" t="s">
        <v>10255</v>
      </c>
      <c r="AS610" s="203" t="s">
        <v>10325</v>
      </c>
      <c r="AT610" s="203" t="s">
        <v>10262</v>
      </c>
      <c r="AU610" s="204" t="s">
        <v>10255</v>
      </c>
      <c r="AV610" s="203" t="s">
        <v>10257</v>
      </c>
      <c r="AW610" s="199" t="s">
        <v>10246</v>
      </c>
      <c r="AX610" s="199" t="s">
        <v>10246</v>
      </c>
      <c r="AY610" s="203" t="s">
        <v>10257</v>
      </c>
      <c r="AZ610" s="203" t="s">
        <v>11338</v>
      </c>
      <c r="BA610" s="203" t="s">
        <v>10257</v>
      </c>
      <c r="BB610" s="203" t="s">
        <v>10253</v>
      </c>
      <c r="BC610" s="203" t="s">
        <v>10257</v>
      </c>
      <c r="BD610" s="199" t="s">
        <v>10246</v>
      </c>
      <c r="BE610" s="199" t="s">
        <v>10246</v>
      </c>
      <c r="BF610" s="203" t="s">
        <v>10253</v>
      </c>
      <c r="BG610" s="203" t="s">
        <v>10251</v>
      </c>
      <c r="BH610" s="203" t="s">
        <v>11244</v>
      </c>
      <c r="BI610" s="203" t="s">
        <v>10253</v>
      </c>
      <c r="BJ610" s="203" t="s">
        <v>10251</v>
      </c>
      <c r="BK610" s="199" t="s">
        <v>10246</v>
      </c>
    </row>
    <row r="611" s="192" customFormat="1" customHeight="1" spans="1:63">
      <c r="A611" s="199" t="s">
        <v>8738</v>
      </c>
      <c r="B611" s="199" t="s">
        <v>8711</v>
      </c>
      <c r="C611" s="199" t="s">
        <v>4448</v>
      </c>
      <c r="D611" s="199">
        <v>22</v>
      </c>
      <c r="E611" s="199">
        <v>9</v>
      </c>
      <c r="F611" s="199" t="s">
        <v>12581</v>
      </c>
      <c r="G611" s="199">
        <v>22</v>
      </c>
      <c r="H611" s="199" t="s">
        <v>12239</v>
      </c>
      <c r="I611" s="199">
        <v>0</v>
      </c>
      <c r="J611" s="199" t="s">
        <v>10243</v>
      </c>
      <c r="K611" s="199">
        <v>0</v>
      </c>
      <c r="L611" s="199">
        <v>0</v>
      </c>
      <c r="M611" s="199" t="s">
        <v>10243</v>
      </c>
      <c r="N611" s="199">
        <v>0</v>
      </c>
      <c r="O611" s="199">
        <v>0</v>
      </c>
      <c r="P611" s="199">
        <v>0</v>
      </c>
      <c r="Q611" s="199"/>
      <c r="R611" s="199"/>
      <c r="S611" s="199"/>
      <c r="T611" s="199"/>
      <c r="U611" s="199"/>
      <c r="V611" s="199"/>
      <c r="W611" s="199"/>
      <c r="X611" s="199"/>
      <c r="Y611" s="199"/>
      <c r="Z611" s="199"/>
      <c r="AA611" s="199"/>
      <c r="AB611" s="199"/>
      <c r="AC611" s="199"/>
      <c r="AD611" s="199" t="s">
        <v>10243</v>
      </c>
      <c r="AE611" s="199" t="s">
        <v>10243</v>
      </c>
      <c r="AF611" s="199" t="s">
        <v>10243</v>
      </c>
      <c r="AG611" s="203" t="s">
        <v>11074</v>
      </c>
      <c r="AH611" s="203" t="s">
        <v>10253</v>
      </c>
      <c r="AI611" s="199" t="s">
        <v>10246</v>
      </c>
      <c r="AJ611" s="199" t="s">
        <v>10246</v>
      </c>
      <c r="AK611" s="203" t="s">
        <v>10257</v>
      </c>
      <c r="AL611" s="203" t="s">
        <v>10251</v>
      </c>
      <c r="AM611" s="203" t="s">
        <v>10262</v>
      </c>
      <c r="AN611" s="203" t="s">
        <v>11338</v>
      </c>
      <c r="AO611" s="203" t="s">
        <v>10253</v>
      </c>
      <c r="AP611" s="199" t="s">
        <v>10246</v>
      </c>
      <c r="AQ611" s="199" t="s">
        <v>10246</v>
      </c>
      <c r="AR611" s="203" t="s">
        <v>10251</v>
      </c>
      <c r="AS611" s="203" t="s">
        <v>10251</v>
      </c>
      <c r="AT611" s="203" t="s">
        <v>10251</v>
      </c>
      <c r="AU611" s="203" t="s">
        <v>10253</v>
      </c>
      <c r="AV611" s="203" t="s">
        <v>10251</v>
      </c>
      <c r="AW611" s="199" t="s">
        <v>10246</v>
      </c>
      <c r="AX611" s="199" t="s">
        <v>10246</v>
      </c>
      <c r="AY611" s="203" t="s">
        <v>11338</v>
      </c>
      <c r="AZ611" s="203" t="s">
        <v>10257</v>
      </c>
      <c r="BA611" s="203" t="s">
        <v>12166</v>
      </c>
      <c r="BB611" s="203" t="s">
        <v>10253</v>
      </c>
      <c r="BC611" s="203" t="s">
        <v>10257</v>
      </c>
      <c r="BD611" s="199" t="s">
        <v>10246</v>
      </c>
      <c r="BE611" s="199" t="s">
        <v>10246</v>
      </c>
      <c r="BF611" s="203" t="s">
        <v>10253</v>
      </c>
      <c r="BG611" s="203" t="s">
        <v>10251</v>
      </c>
      <c r="BH611" s="203" t="s">
        <v>10257</v>
      </c>
      <c r="BI611" s="203" t="s">
        <v>10251</v>
      </c>
      <c r="BJ611" s="203" t="s">
        <v>11042</v>
      </c>
      <c r="BK611" s="199" t="s">
        <v>10246</v>
      </c>
    </row>
    <row r="612" s="192" customFormat="1" customHeight="1" spans="1:63">
      <c r="A612" s="199" t="s">
        <v>8725</v>
      </c>
      <c r="B612" s="199" t="s">
        <v>8711</v>
      </c>
      <c r="C612" s="199" t="s">
        <v>4448</v>
      </c>
      <c r="D612" s="199">
        <v>20</v>
      </c>
      <c r="E612" s="199">
        <v>9</v>
      </c>
      <c r="F612" s="199" t="s">
        <v>12582</v>
      </c>
      <c r="G612" s="199">
        <v>12</v>
      </c>
      <c r="H612" s="199" t="s">
        <v>10797</v>
      </c>
      <c r="I612" s="199">
        <v>0</v>
      </c>
      <c r="J612" s="199" t="s">
        <v>10243</v>
      </c>
      <c r="K612" s="199">
        <v>0</v>
      </c>
      <c r="L612" s="199">
        <v>0</v>
      </c>
      <c r="M612" s="199" t="s">
        <v>10243</v>
      </c>
      <c r="N612" s="199">
        <v>1</v>
      </c>
      <c r="O612" s="199">
        <v>0</v>
      </c>
      <c r="P612" s="199">
        <v>2</v>
      </c>
      <c r="Q612" s="199"/>
      <c r="R612" s="199"/>
      <c r="S612" s="199"/>
      <c r="T612" s="199"/>
      <c r="U612" s="199"/>
      <c r="V612" s="199"/>
      <c r="W612" s="199"/>
      <c r="X612" s="199"/>
      <c r="Y612" s="199"/>
      <c r="Z612" s="199"/>
      <c r="AA612" s="199"/>
      <c r="AB612" s="199"/>
      <c r="AC612" s="199"/>
      <c r="AD612" s="199" t="s">
        <v>10243</v>
      </c>
      <c r="AE612" s="199" t="s">
        <v>10243</v>
      </c>
      <c r="AF612" s="199" t="s">
        <v>10243</v>
      </c>
      <c r="AG612" s="203" t="s">
        <v>11074</v>
      </c>
      <c r="AH612" s="203" t="s">
        <v>11133</v>
      </c>
      <c r="AI612" s="199" t="s">
        <v>10246</v>
      </c>
      <c r="AJ612" s="199" t="s">
        <v>10246</v>
      </c>
      <c r="AK612" s="199" t="s">
        <v>10266</v>
      </c>
      <c r="AL612" s="199" t="s">
        <v>10266</v>
      </c>
      <c r="AM612" s="203" t="s">
        <v>10325</v>
      </c>
      <c r="AN612" s="199" t="s">
        <v>10266</v>
      </c>
      <c r="AO612" s="199" t="s">
        <v>10266</v>
      </c>
      <c r="AP612" s="199" t="s">
        <v>10246</v>
      </c>
      <c r="AQ612" s="199" t="s">
        <v>10246</v>
      </c>
      <c r="AR612" s="203" t="s">
        <v>12583</v>
      </c>
      <c r="AS612" s="199" t="s">
        <v>10266</v>
      </c>
      <c r="AT612" s="199" t="s">
        <v>10266</v>
      </c>
      <c r="AU612" s="203" t="s">
        <v>10253</v>
      </c>
      <c r="AV612" s="204" t="s">
        <v>10255</v>
      </c>
      <c r="AW612" s="199" t="s">
        <v>10246</v>
      </c>
      <c r="AX612" s="199" t="s">
        <v>10246</v>
      </c>
      <c r="AY612" s="205" t="s">
        <v>33</v>
      </c>
      <c r="AZ612" s="205" t="s">
        <v>33</v>
      </c>
      <c r="BA612" s="203" t="s">
        <v>10374</v>
      </c>
      <c r="BB612" s="203" t="s">
        <v>11042</v>
      </c>
      <c r="BC612" s="203" t="s">
        <v>10374</v>
      </c>
      <c r="BD612" s="199" t="s">
        <v>10246</v>
      </c>
      <c r="BE612" s="199" t="s">
        <v>10246</v>
      </c>
      <c r="BF612" s="199" t="s">
        <v>10266</v>
      </c>
      <c r="BG612" s="203" t="s">
        <v>10251</v>
      </c>
      <c r="BH612" s="203" t="s">
        <v>11042</v>
      </c>
      <c r="BI612" s="203" t="s">
        <v>10282</v>
      </c>
      <c r="BJ612" s="203" t="s">
        <v>10257</v>
      </c>
      <c r="BK612" s="199" t="s">
        <v>10246</v>
      </c>
    </row>
    <row r="613" s="192" customFormat="1" customHeight="1" spans="1:63">
      <c r="A613" s="199" t="s">
        <v>8710</v>
      </c>
      <c r="B613" s="199" t="s">
        <v>8711</v>
      </c>
      <c r="C613" s="199" t="s">
        <v>4448</v>
      </c>
      <c r="D613" s="199">
        <v>22</v>
      </c>
      <c r="E613" s="199">
        <v>9</v>
      </c>
      <c r="F613" s="199" t="s">
        <v>12584</v>
      </c>
      <c r="G613" s="199">
        <v>2</v>
      </c>
      <c r="H613" s="199" t="s">
        <v>11515</v>
      </c>
      <c r="I613" s="199">
        <v>0</v>
      </c>
      <c r="J613" s="199" t="s">
        <v>10243</v>
      </c>
      <c r="K613" s="199">
        <v>0</v>
      </c>
      <c r="L613" s="199">
        <v>0</v>
      </c>
      <c r="M613" s="199" t="s">
        <v>10243</v>
      </c>
      <c r="N613" s="199">
        <v>0</v>
      </c>
      <c r="O613" s="199">
        <v>0</v>
      </c>
      <c r="P613" s="199">
        <v>0</v>
      </c>
      <c r="Q613" s="199"/>
      <c r="R613" s="199"/>
      <c r="S613" s="199"/>
      <c r="T613" s="199"/>
      <c r="U613" s="199"/>
      <c r="V613" s="199"/>
      <c r="W613" s="199"/>
      <c r="X613" s="199"/>
      <c r="Y613" s="199"/>
      <c r="Z613" s="199"/>
      <c r="AA613" s="199"/>
      <c r="AB613" s="199"/>
      <c r="AC613" s="199"/>
      <c r="AD613" s="199" t="s">
        <v>10243</v>
      </c>
      <c r="AE613" s="199" t="s">
        <v>10243</v>
      </c>
      <c r="AF613" s="199" t="s">
        <v>10243</v>
      </c>
      <c r="AG613" s="199" t="s">
        <v>10266</v>
      </c>
      <c r="AH613" s="199" t="s">
        <v>10266</v>
      </c>
      <c r="AI613" s="199" t="s">
        <v>10246</v>
      </c>
      <c r="AJ613" s="199" t="s">
        <v>10246</v>
      </c>
      <c r="AK613" s="203" t="s">
        <v>11042</v>
      </c>
      <c r="AL613" s="199" t="s">
        <v>10266</v>
      </c>
      <c r="AM613" s="199" t="s">
        <v>10266</v>
      </c>
      <c r="AN613" s="199" t="s">
        <v>10266</v>
      </c>
      <c r="AO613" s="199" t="s">
        <v>10266</v>
      </c>
      <c r="AP613" s="199" t="s">
        <v>10246</v>
      </c>
      <c r="AQ613" s="199" t="s">
        <v>10246</v>
      </c>
      <c r="AR613" s="199" t="s">
        <v>10266</v>
      </c>
      <c r="AS613" s="199" t="s">
        <v>10266</v>
      </c>
      <c r="AT613" s="199" t="s">
        <v>10266</v>
      </c>
      <c r="AU613" s="199" t="s">
        <v>10266</v>
      </c>
      <c r="AV613" s="199" t="s">
        <v>10266</v>
      </c>
      <c r="AW613" s="199" t="s">
        <v>10246</v>
      </c>
      <c r="AX613" s="199" t="s">
        <v>10246</v>
      </c>
      <c r="AY613" s="199" t="s">
        <v>10266</v>
      </c>
      <c r="AZ613" s="199" t="s">
        <v>10266</v>
      </c>
      <c r="BA613" s="199" t="s">
        <v>10266</v>
      </c>
      <c r="BB613" s="199" t="s">
        <v>10266</v>
      </c>
      <c r="BC613" s="199" t="s">
        <v>10266</v>
      </c>
      <c r="BD613" s="199" t="s">
        <v>10246</v>
      </c>
      <c r="BE613" s="199" t="s">
        <v>10246</v>
      </c>
      <c r="BF613" s="203" t="s">
        <v>10374</v>
      </c>
      <c r="BG613" s="199" t="s">
        <v>10266</v>
      </c>
      <c r="BH613" s="199" t="s">
        <v>10266</v>
      </c>
      <c r="BI613" s="199" t="s">
        <v>10266</v>
      </c>
      <c r="BJ613" s="199" t="s">
        <v>10266</v>
      </c>
      <c r="BK613" s="199" t="s">
        <v>10246</v>
      </c>
    </row>
    <row r="614" s="192" customFormat="1" customHeight="1" spans="1:63">
      <c r="A614" s="199" t="s">
        <v>8997</v>
      </c>
      <c r="B614" s="199" t="s">
        <v>8926</v>
      </c>
      <c r="C614" s="199" t="s">
        <v>4448</v>
      </c>
      <c r="D614" s="199">
        <v>22</v>
      </c>
      <c r="E614" s="199">
        <v>9</v>
      </c>
      <c r="F614" s="199" t="s">
        <v>12585</v>
      </c>
      <c r="G614" s="199">
        <v>18</v>
      </c>
      <c r="H614" s="199" t="s">
        <v>12586</v>
      </c>
      <c r="I614" s="199">
        <v>0</v>
      </c>
      <c r="J614" s="199" t="s">
        <v>10243</v>
      </c>
      <c r="K614" s="199">
        <v>0</v>
      </c>
      <c r="L614" s="199">
        <v>0</v>
      </c>
      <c r="M614" s="199" t="s">
        <v>10243</v>
      </c>
      <c r="N614" s="199">
        <v>0</v>
      </c>
      <c r="O614" s="199">
        <v>0</v>
      </c>
      <c r="P614" s="199">
        <v>0</v>
      </c>
      <c r="Q614" s="199"/>
      <c r="R614" s="199"/>
      <c r="S614" s="199"/>
      <c r="T614" s="199"/>
      <c r="U614" s="199"/>
      <c r="V614" s="199"/>
      <c r="W614" s="199"/>
      <c r="X614" s="199"/>
      <c r="Y614" s="199"/>
      <c r="Z614" s="199"/>
      <c r="AA614" s="199"/>
      <c r="AB614" s="199"/>
      <c r="AC614" s="199"/>
      <c r="AD614" s="199" t="s">
        <v>10243</v>
      </c>
      <c r="AE614" s="199" t="s">
        <v>10243</v>
      </c>
      <c r="AF614" s="199" t="s">
        <v>10243</v>
      </c>
      <c r="AG614" s="199" t="s">
        <v>10266</v>
      </c>
      <c r="AH614" s="203" t="s">
        <v>10262</v>
      </c>
      <c r="AI614" s="199" t="s">
        <v>10246</v>
      </c>
      <c r="AJ614" s="199" t="s">
        <v>10246</v>
      </c>
      <c r="AK614" s="203" t="s">
        <v>11639</v>
      </c>
      <c r="AL614" s="203" t="s">
        <v>10337</v>
      </c>
      <c r="AM614" s="199" t="s">
        <v>10266</v>
      </c>
      <c r="AN614" s="203" t="s">
        <v>11244</v>
      </c>
      <c r="AO614" s="203" t="s">
        <v>10263</v>
      </c>
      <c r="AP614" s="199" t="s">
        <v>10246</v>
      </c>
      <c r="AQ614" s="199" t="s">
        <v>10246</v>
      </c>
      <c r="AR614" s="203" t="s">
        <v>10376</v>
      </c>
      <c r="AS614" s="203" t="s">
        <v>11645</v>
      </c>
      <c r="AT614" s="199" t="s">
        <v>10266</v>
      </c>
      <c r="AU614" s="203" t="s">
        <v>11632</v>
      </c>
      <c r="AV614" s="203" t="s">
        <v>10253</v>
      </c>
      <c r="AW614" s="199" t="s">
        <v>10246</v>
      </c>
      <c r="AX614" s="199" t="s">
        <v>10246</v>
      </c>
      <c r="AY614" s="203" t="s">
        <v>10339</v>
      </c>
      <c r="AZ614" s="203" t="s">
        <v>12145</v>
      </c>
      <c r="BA614" s="203" t="s">
        <v>10343</v>
      </c>
      <c r="BB614" s="203" t="s">
        <v>11074</v>
      </c>
      <c r="BC614" s="203" t="s">
        <v>12082</v>
      </c>
      <c r="BD614" s="199" t="s">
        <v>10246</v>
      </c>
      <c r="BE614" s="199" t="s">
        <v>10246</v>
      </c>
      <c r="BF614" s="203" t="s">
        <v>12104</v>
      </c>
      <c r="BG614" s="203" t="s">
        <v>12088</v>
      </c>
      <c r="BH614" s="199" t="s">
        <v>10266</v>
      </c>
      <c r="BI614" s="203" t="s">
        <v>10328</v>
      </c>
      <c r="BJ614" s="203" t="s">
        <v>11056</v>
      </c>
      <c r="BK614" s="199" t="s">
        <v>10246</v>
      </c>
    </row>
    <row r="615" s="192" customFormat="1" customHeight="1" spans="1:63">
      <c r="A615" s="199" t="s">
        <v>8978</v>
      </c>
      <c r="B615" s="199" t="s">
        <v>8926</v>
      </c>
      <c r="C615" s="199" t="s">
        <v>4448</v>
      </c>
      <c r="D615" s="199">
        <v>22</v>
      </c>
      <c r="E615" s="199">
        <v>9</v>
      </c>
      <c r="F615" s="199" t="s">
        <v>12587</v>
      </c>
      <c r="G615" s="199">
        <v>21</v>
      </c>
      <c r="H615" s="199" t="s">
        <v>12588</v>
      </c>
      <c r="I615" s="199">
        <v>0</v>
      </c>
      <c r="J615" s="199" t="s">
        <v>10243</v>
      </c>
      <c r="K615" s="199">
        <v>0</v>
      </c>
      <c r="L615" s="199">
        <v>0</v>
      </c>
      <c r="M615" s="199" t="s">
        <v>10243</v>
      </c>
      <c r="N615" s="199">
        <v>0</v>
      </c>
      <c r="O615" s="199">
        <v>2</v>
      </c>
      <c r="P615" s="199">
        <v>0</v>
      </c>
      <c r="Q615" s="199"/>
      <c r="R615" s="199"/>
      <c r="S615" s="199"/>
      <c r="T615" s="199"/>
      <c r="U615" s="199"/>
      <c r="V615" s="199"/>
      <c r="W615" s="199"/>
      <c r="X615" s="199"/>
      <c r="Y615" s="199"/>
      <c r="Z615" s="199"/>
      <c r="AA615" s="199"/>
      <c r="AB615" s="199"/>
      <c r="AC615" s="199"/>
      <c r="AD615" s="199" t="s">
        <v>10243</v>
      </c>
      <c r="AE615" s="199" t="s">
        <v>10243</v>
      </c>
      <c r="AF615" s="199" t="s">
        <v>10243</v>
      </c>
      <c r="AG615" s="203" t="s">
        <v>10251</v>
      </c>
      <c r="AH615" s="204" t="s">
        <v>12512</v>
      </c>
      <c r="AI615" s="199" t="s">
        <v>10246</v>
      </c>
      <c r="AJ615" s="199" t="s">
        <v>10246</v>
      </c>
      <c r="AK615" s="203" t="s">
        <v>12082</v>
      </c>
      <c r="AL615" s="203" t="s">
        <v>10811</v>
      </c>
      <c r="AM615" s="203" t="s">
        <v>11637</v>
      </c>
      <c r="AN615" s="203" t="s">
        <v>11658</v>
      </c>
      <c r="AO615" s="203" t="s">
        <v>10253</v>
      </c>
      <c r="AP615" s="199" t="s">
        <v>10246</v>
      </c>
      <c r="AQ615" s="199" t="s">
        <v>10246</v>
      </c>
      <c r="AR615" s="203" t="s">
        <v>10262</v>
      </c>
      <c r="AS615" s="203" t="s">
        <v>11389</v>
      </c>
      <c r="AT615" s="204" t="s">
        <v>12589</v>
      </c>
      <c r="AU615" s="203" t="s">
        <v>11658</v>
      </c>
      <c r="AV615" s="203" t="s">
        <v>11157</v>
      </c>
      <c r="AW615" s="199" t="s">
        <v>10246</v>
      </c>
      <c r="AX615" s="199" t="s">
        <v>10246</v>
      </c>
      <c r="AY615" s="203" t="s">
        <v>11157</v>
      </c>
      <c r="AZ615" s="199" t="s">
        <v>10266</v>
      </c>
      <c r="BA615" s="203" t="s">
        <v>11013</v>
      </c>
      <c r="BB615" s="203" t="s">
        <v>11056</v>
      </c>
      <c r="BC615" s="203" t="s">
        <v>11389</v>
      </c>
      <c r="BD615" s="199" t="s">
        <v>10246</v>
      </c>
      <c r="BE615" s="199" t="s">
        <v>10246</v>
      </c>
      <c r="BF615" s="203" t="s">
        <v>11658</v>
      </c>
      <c r="BG615" s="203" t="s">
        <v>10326</v>
      </c>
      <c r="BH615" s="203" t="s">
        <v>10325</v>
      </c>
      <c r="BI615" s="203" t="s">
        <v>11645</v>
      </c>
      <c r="BJ615" s="203" t="s">
        <v>11133</v>
      </c>
      <c r="BK615" s="199" t="s">
        <v>10246</v>
      </c>
    </row>
    <row r="616" s="192" customFormat="1" customHeight="1" spans="1:63">
      <c r="A616" s="199" t="s">
        <v>8958</v>
      </c>
      <c r="B616" s="199" t="s">
        <v>8926</v>
      </c>
      <c r="C616" s="199" t="s">
        <v>4448</v>
      </c>
      <c r="D616" s="199">
        <v>22</v>
      </c>
      <c r="E616" s="199">
        <v>9</v>
      </c>
      <c r="F616" s="199" t="s">
        <v>12590</v>
      </c>
      <c r="G616" s="199">
        <v>22</v>
      </c>
      <c r="H616" s="199" t="s">
        <v>12591</v>
      </c>
      <c r="I616" s="199">
        <v>0</v>
      </c>
      <c r="J616" s="199" t="s">
        <v>10243</v>
      </c>
      <c r="K616" s="199">
        <v>0</v>
      </c>
      <c r="L616" s="199">
        <v>0</v>
      </c>
      <c r="M616" s="199" t="s">
        <v>10243</v>
      </c>
      <c r="N616" s="199">
        <v>0</v>
      </c>
      <c r="O616" s="199">
        <v>1</v>
      </c>
      <c r="P616" s="199">
        <v>0</v>
      </c>
      <c r="Q616" s="199"/>
      <c r="R616" s="199"/>
      <c r="S616" s="199"/>
      <c r="T616" s="199"/>
      <c r="U616" s="199"/>
      <c r="V616" s="199"/>
      <c r="W616" s="199"/>
      <c r="X616" s="199"/>
      <c r="Y616" s="199"/>
      <c r="Z616" s="199"/>
      <c r="AA616" s="199"/>
      <c r="AB616" s="199"/>
      <c r="AC616" s="199"/>
      <c r="AD616" s="199" t="s">
        <v>10243</v>
      </c>
      <c r="AE616" s="199" t="s">
        <v>10243</v>
      </c>
      <c r="AF616" s="199" t="s">
        <v>10243</v>
      </c>
      <c r="AG616" s="203" t="s">
        <v>10260</v>
      </c>
      <c r="AH616" s="203" t="s">
        <v>11056</v>
      </c>
      <c r="AI616" s="199" t="s">
        <v>10246</v>
      </c>
      <c r="AJ616" s="199" t="s">
        <v>10246</v>
      </c>
      <c r="AK616" s="203" t="s">
        <v>10260</v>
      </c>
      <c r="AL616" s="203" t="s">
        <v>10260</v>
      </c>
      <c r="AM616" s="203" t="s">
        <v>10263</v>
      </c>
      <c r="AN616" s="203" t="s">
        <v>11056</v>
      </c>
      <c r="AO616" s="203" t="s">
        <v>10811</v>
      </c>
      <c r="AP616" s="199" t="s">
        <v>10246</v>
      </c>
      <c r="AQ616" s="199" t="s">
        <v>10246</v>
      </c>
      <c r="AR616" s="203" t="s">
        <v>10252</v>
      </c>
      <c r="AS616" s="203" t="s">
        <v>10263</v>
      </c>
      <c r="AT616" s="203" t="s">
        <v>10261</v>
      </c>
      <c r="AU616" s="203" t="s">
        <v>11056</v>
      </c>
      <c r="AV616" s="203" t="s">
        <v>10263</v>
      </c>
      <c r="AW616" s="199" t="s">
        <v>10246</v>
      </c>
      <c r="AX616" s="199" t="s">
        <v>10246</v>
      </c>
      <c r="AY616" s="203" t="s">
        <v>11645</v>
      </c>
      <c r="AZ616" s="203" t="s">
        <v>11645</v>
      </c>
      <c r="BA616" s="203" t="s">
        <v>10261</v>
      </c>
      <c r="BB616" s="203" t="s">
        <v>10260</v>
      </c>
      <c r="BC616" s="203" t="s">
        <v>11645</v>
      </c>
      <c r="BD616" s="199" t="s">
        <v>10246</v>
      </c>
      <c r="BE616" s="199" t="s">
        <v>10246</v>
      </c>
      <c r="BF616" s="203" t="s">
        <v>11074</v>
      </c>
      <c r="BG616" s="203" t="s">
        <v>10811</v>
      </c>
      <c r="BH616" s="203" t="s">
        <v>11645</v>
      </c>
      <c r="BI616" s="204" t="s">
        <v>12257</v>
      </c>
      <c r="BJ616" s="203" t="s">
        <v>11013</v>
      </c>
      <c r="BK616" s="199" t="s">
        <v>10246</v>
      </c>
    </row>
    <row r="617" s="192" customFormat="1" customHeight="1" spans="1:63">
      <c r="A617" s="199" t="s">
        <v>8945</v>
      </c>
      <c r="B617" s="199" t="s">
        <v>8926</v>
      </c>
      <c r="C617" s="199" t="s">
        <v>2735</v>
      </c>
      <c r="D617" s="199">
        <v>11</v>
      </c>
      <c r="E617" s="199">
        <v>9</v>
      </c>
      <c r="F617" s="199" t="s">
        <v>12592</v>
      </c>
      <c r="G617" s="199">
        <v>10</v>
      </c>
      <c r="H617" s="199" t="s">
        <v>12593</v>
      </c>
      <c r="I617" s="199">
        <v>0</v>
      </c>
      <c r="J617" s="199" t="s">
        <v>10243</v>
      </c>
      <c r="K617" s="199">
        <v>0</v>
      </c>
      <c r="L617" s="199">
        <v>0</v>
      </c>
      <c r="M617" s="199" t="s">
        <v>10243</v>
      </c>
      <c r="N617" s="199">
        <v>1</v>
      </c>
      <c r="O617" s="199">
        <v>1</v>
      </c>
      <c r="P617" s="199">
        <v>3</v>
      </c>
      <c r="Q617" s="199"/>
      <c r="R617" s="199"/>
      <c r="S617" s="199"/>
      <c r="T617" s="199"/>
      <c r="U617" s="199"/>
      <c r="V617" s="199"/>
      <c r="W617" s="199">
        <v>64</v>
      </c>
      <c r="X617" s="199"/>
      <c r="Y617" s="199"/>
      <c r="Z617" s="199"/>
      <c r="AA617" s="199"/>
      <c r="AB617" s="199"/>
      <c r="AC617" s="199"/>
      <c r="AD617" s="199" t="s">
        <v>10243</v>
      </c>
      <c r="AE617" s="199" t="s">
        <v>10243</v>
      </c>
      <c r="AF617" s="199" t="s">
        <v>10243</v>
      </c>
      <c r="AG617" s="203" t="s">
        <v>12164</v>
      </c>
      <c r="AH617" s="203" t="s">
        <v>10350</v>
      </c>
      <c r="AI617" s="199" t="s">
        <v>10246</v>
      </c>
      <c r="AJ617" s="199" t="s">
        <v>10246</v>
      </c>
      <c r="AK617" s="203" t="s">
        <v>12168</v>
      </c>
      <c r="AL617" s="203" t="s">
        <v>12594</v>
      </c>
      <c r="AM617" s="203" t="s">
        <v>12109</v>
      </c>
      <c r="AN617" s="203" t="s">
        <v>12594</v>
      </c>
      <c r="AO617" s="205" t="s">
        <v>33</v>
      </c>
      <c r="AP617" s="199" t="s">
        <v>10246</v>
      </c>
      <c r="AQ617" s="199" t="s">
        <v>10246</v>
      </c>
      <c r="AR617" s="202" t="s">
        <v>12595</v>
      </c>
      <c r="AS617" s="202" t="s">
        <v>12596</v>
      </c>
      <c r="AT617" s="202" t="s">
        <v>12596</v>
      </c>
      <c r="AU617" s="202" t="s">
        <v>12596</v>
      </c>
      <c r="AV617" s="202" t="s">
        <v>12596</v>
      </c>
      <c r="AW617" s="202" t="s">
        <v>12597</v>
      </c>
      <c r="AX617" s="202" t="s">
        <v>12597</v>
      </c>
      <c r="AY617" s="202" t="s">
        <v>12596</v>
      </c>
      <c r="AZ617" s="202" t="s">
        <v>12596</v>
      </c>
      <c r="BA617" s="202" t="s">
        <v>12598</v>
      </c>
      <c r="BB617" s="205" t="s">
        <v>33</v>
      </c>
      <c r="BC617" s="205" t="s">
        <v>33</v>
      </c>
      <c r="BD617" s="199" t="s">
        <v>10246</v>
      </c>
      <c r="BE617" s="199" t="s">
        <v>10246</v>
      </c>
      <c r="BF617" s="203" t="s">
        <v>10402</v>
      </c>
      <c r="BG617" s="203" t="s">
        <v>12122</v>
      </c>
      <c r="BH617" s="199" t="s">
        <v>10266</v>
      </c>
      <c r="BI617" s="203" t="s">
        <v>10336</v>
      </c>
      <c r="BJ617" s="203" t="s">
        <v>11630</v>
      </c>
      <c r="BK617" s="199" t="s">
        <v>10246</v>
      </c>
    </row>
    <row r="618" s="192" customFormat="1" customHeight="1" spans="1:63">
      <c r="A618" s="199" t="s">
        <v>8925</v>
      </c>
      <c r="B618" s="199" t="s">
        <v>8926</v>
      </c>
      <c r="C618" s="199" t="s">
        <v>4448</v>
      </c>
      <c r="D618" s="199">
        <v>22</v>
      </c>
      <c r="E618" s="199">
        <v>9</v>
      </c>
      <c r="F618" s="199" t="s">
        <v>12599</v>
      </c>
      <c r="G618" s="199">
        <v>21</v>
      </c>
      <c r="H618" s="199" t="s">
        <v>12600</v>
      </c>
      <c r="I618" s="199">
        <v>0</v>
      </c>
      <c r="J618" s="199" t="s">
        <v>10243</v>
      </c>
      <c r="K618" s="199">
        <v>0</v>
      </c>
      <c r="L618" s="199">
        <v>0</v>
      </c>
      <c r="M618" s="199" t="s">
        <v>10243</v>
      </c>
      <c r="N618" s="199">
        <v>0</v>
      </c>
      <c r="O618" s="199">
        <v>0</v>
      </c>
      <c r="P618" s="199">
        <v>0</v>
      </c>
      <c r="Q618" s="199"/>
      <c r="R618" s="199"/>
      <c r="S618" s="199"/>
      <c r="T618" s="199"/>
      <c r="U618" s="199"/>
      <c r="V618" s="199"/>
      <c r="W618" s="199"/>
      <c r="X618" s="199"/>
      <c r="Y618" s="199"/>
      <c r="Z618" s="199"/>
      <c r="AA618" s="199"/>
      <c r="AB618" s="199"/>
      <c r="AC618" s="199"/>
      <c r="AD618" s="199" t="s">
        <v>10243</v>
      </c>
      <c r="AE618" s="199" t="s">
        <v>10243</v>
      </c>
      <c r="AF618" s="199" t="s">
        <v>10243</v>
      </c>
      <c r="AG618" s="203" t="s">
        <v>10263</v>
      </c>
      <c r="AH618" s="203" t="s">
        <v>10326</v>
      </c>
      <c r="AI618" s="199" t="s">
        <v>10246</v>
      </c>
      <c r="AJ618" s="199" t="s">
        <v>10246</v>
      </c>
      <c r="AK618" s="203" t="s">
        <v>10263</v>
      </c>
      <c r="AL618" s="203" t="s">
        <v>10402</v>
      </c>
      <c r="AM618" s="203" t="s">
        <v>10811</v>
      </c>
      <c r="AN618" s="203" t="s">
        <v>11074</v>
      </c>
      <c r="AO618" s="203" t="s">
        <v>10326</v>
      </c>
      <c r="AP618" s="199" t="s">
        <v>10246</v>
      </c>
      <c r="AQ618" s="199" t="s">
        <v>10246</v>
      </c>
      <c r="AR618" s="203" t="s">
        <v>11157</v>
      </c>
      <c r="AS618" s="203" t="s">
        <v>11133</v>
      </c>
      <c r="AT618" s="203" t="s">
        <v>11632</v>
      </c>
      <c r="AU618" s="203" t="s">
        <v>11637</v>
      </c>
      <c r="AV618" s="203" t="s">
        <v>11632</v>
      </c>
      <c r="AW618" s="199" t="s">
        <v>10246</v>
      </c>
      <c r="AX618" s="199" t="s">
        <v>10246</v>
      </c>
      <c r="AY618" s="199" t="s">
        <v>10266</v>
      </c>
      <c r="AZ618" s="203" t="s">
        <v>11134</v>
      </c>
      <c r="BA618" s="203" t="s">
        <v>11013</v>
      </c>
      <c r="BB618" s="203" t="s">
        <v>11658</v>
      </c>
      <c r="BC618" s="203" t="s">
        <v>11645</v>
      </c>
      <c r="BD618" s="199" t="s">
        <v>10246</v>
      </c>
      <c r="BE618" s="199" t="s">
        <v>10246</v>
      </c>
      <c r="BF618" s="203" t="s">
        <v>11645</v>
      </c>
      <c r="BG618" s="203" t="s">
        <v>10260</v>
      </c>
      <c r="BH618" s="203" t="s">
        <v>11133</v>
      </c>
      <c r="BI618" s="203" t="s">
        <v>11074</v>
      </c>
      <c r="BJ618" s="203" t="s">
        <v>11157</v>
      </c>
      <c r="BK618" s="199" t="s">
        <v>10246</v>
      </c>
    </row>
    <row r="619" s="192" customFormat="1" customHeight="1" spans="1:63">
      <c r="A619" s="199" t="s">
        <v>9235</v>
      </c>
      <c r="B619" s="199" t="s">
        <v>9017</v>
      </c>
      <c r="C619" s="199" t="s">
        <v>294</v>
      </c>
      <c r="D619" s="199">
        <v>22</v>
      </c>
      <c r="E619" s="199">
        <v>9</v>
      </c>
      <c r="F619" s="199" t="s">
        <v>12601</v>
      </c>
      <c r="G619" s="199">
        <v>17</v>
      </c>
      <c r="H619" s="199" t="s">
        <v>12602</v>
      </c>
      <c r="I619" s="199">
        <v>0</v>
      </c>
      <c r="J619" s="199" t="s">
        <v>10243</v>
      </c>
      <c r="K619" s="199">
        <v>0</v>
      </c>
      <c r="L619" s="199">
        <v>0</v>
      </c>
      <c r="M619" s="199" t="s">
        <v>10243</v>
      </c>
      <c r="N619" s="199">
        <v>5</v>
      </c>
      <c r="O619" s="199">
        <v>2</v>
      </c>
      <c r="P619" s="199">
        <v>0</v>
      </c>
      <c r="Q619" s="199"/>
      <c r="R619" s="199"/>
      <c r="S619" s="199"/>
      <c r="T619" s="199"/>
      <c r="U619" s="199"/>
      <c r="V619" s="199"/>
      <c r="W619" s="199"/>
      <c r="X619" s="199"/>
      <c r="Y619" s="199"/>
      <c r="Z619" s="199"/>
      <c r="AA619" s="199"/>
      <c r="AB619" s="199"/>
      <c r="AC619" s="199"/>
      <c r="AD619" s="199" t="s">
        <v>10243</v>
      </c>
      <c r="AE619" s="199" t="s">
        <v>10243</v>
      </c>
      <c r="AF619" s="199" t="s">
        <v>10243</v>
      </c>
      <c r="AG619" s="203" t="s">
        <v>10351</v>
      </c>
      <c r="AH619" s="204" t="s">
        <v>12603</v>
      </c>
      <c r="AI619" s="199" t="s">
        <v>10246</v>
      </c>
      <c r="AJ619" s="199" t="s">
        <v>10246</v>
      </c>
      <c r="AK619" s="203" t="s">
        <v>11624</v>
      </c>
      <c r="AL619" s="203" t="s">
        <v>10341</v>
      </c>
      <c r="AM619" s="203" t="s">
        <v>10343</v>
      </c>
      <c r="AN619" s="203" t="s">
        <v>11136</v>
      </c>
      <c r="AO619" s="203" t="s">
        <v>12148</v>
      </c>
      <c r="AP619" s="199" t="s">
        <v>10246</v>
      </c>
      <c r="AQ619" s="199" t="s">
        <v>10246</v>
      </c>
      <c r="AR619" s="203" t="s">
        <v>11656</v>
      </c>
      <c r="AS619" s="204" t="s">
        <v>12604</v>
      </c>
      <c r="AT619" s="203" t="s">
        <v>12148</v>
      </c>
      <c r="AU619" s="204" t="s">
        <v>10255</v>
      </c>
      <c r="AV619" s="203" t="s">
        <v>12102</v>
      </c>
      <c r="AW619" s="199" t="s">
        <v>10246</v>
      </c>
      <c r="AX619" s="199" t="s">
        <v>10246</v>
      </c>
      <c r="AY619" s="204" t="s">
        <v>10255</v>
      </c>
      <c r="AZ619" s="203" t="s">
        <v>12124</v>
      </c>
      <c r="BA619" s="203" t="s">
        <v>11997</v>
      </c>
      <c r="BB619" s="203" t="s">
        <v>11136</v>
      </c>
      <c r="BC619" s="204" t="s">
        <v>10255</v>
      </c>
      <c r="BD619" s="199" t="s">
        <v>10246</v>
      </c>
      <c r="BE619" s="199" t="s">
        <v>10246</v>
      </c>
      <c r="BF619" s="204" t="s">
        <v>10255</v>
      </c>
      <c r="BG619" s="203" t="s">
        <v>12164</v>
      </c>
      <c r="BH619" s="203" t="s">
        <v>11054</v>
      </c>
      <c r="BI619" s="204" t="s">
        <v>10255</v>
      </c>
      <c r="BJ619" s="203" t="s">
        <v>11656</v>
      </c>
      <c r="BK619" s="199" t="s">
        <v>10246</v>
      </c>
    </row>
    <row r="620" s="192" customFormat="1" customHeight="1" spans="1:63">
      <c r="A620" s="199" t="s">
        <v>9220</v>
      </c>
      <c r="B620" s="199" t="s">
        <v>9017</v>
      </c>
      <c r="C620" s="199" t="s">
        <v>4448</v>
      </c>
      <c r="D620" s="199">
        <v>22</v>
      </c>
      <c r="E620" s="199">
        <v>9</v>
      </c>
      <c r="F620" s="199" t="s">
        <v>12605</v>
      </c>
      <c r="G620" s="199">
        <v>20</v>
      </c>
      <c r="H620" s="199" t="s">
        <v>12606</v>
      </c>
      <c r="I620" s="199">
        <v>0</v>
      </c>
      <c r="J620" s="199" t="s">
        <v>10243</v>
      </c>
      <c r="K620" s="199">
        <v>0</v>
      </c>
      <c r="L620" s="199">
        <v>0</v>
      </c>
      <c r="M620" s="199" t="s">
        <v>10243</v>
      </c>
      <c r="N620" s="199">
        <v>1</v>
      </c>
      <c r="O620" s="199">
        <v>2</v>
      </c>
      <c r="P620" s="199">
        <v>0</v>
      </c>
      <c r="Q620" s="199"/>
      <c r="R620" s="199"/>
      <c r="S620" s="199"/>
      <c r="T620" s="199"/>
      <c r="U620" s="199"/>
      <c r="V620" s="199"/>
      <c r="W620" s="199"/>
      <c r="X620" s="199"/>
      <c r="Y620" s="199"/>
      <c r="Z620" s="199"/>
      <c r="AA620" s="199"/>
      <c r="AB620" s="199"/>
      <c r="AC620" s="199"/>
      <c r="AD620" s="199" t="s">
        <v>10243</v>
      </c>
      <c r="AE620" s="199" t="s">
        <v>10243</v>
      </c>
      <c r="AF620" s="199" t="s">
        <v>10243</v>
      </c>
      <c r="AG620" s="199" t="s">
        <v>10266</v>
      </c>
      <c r="AH620" s="204" t="s">
        <v>12589</v>
      </c>
      <c r="AI620" s="199" t="s">
        <v>10246</v>
      </c>
      <c r="AJ620" s="199" t="s">
        <v>10246</v>
      </c>
      <c r="AK620" s="203" t="s">
        <v>11658</v>
      </c>
      <c r="AL620" s="203" t="s">
        <v>11389</v>
      </c>
      <c r="AM620" s="203" t="s">
        <v>12145</v>
      </c>
      <c r="AN620" s="203" t="s">
        <v>11645</v>
      </c>
      <c r="AO620" s="203" t="s">
        <v>10252</v>
      </c>
      <c r="AP620" s="199" t="s">
        <v>10246</v>
      </c>
      <c r="AQ620" s="199" t="s">
        <v>10246</v>
      </c>
      <c r="AR620" s="203" t="s">
        <v>10260</v>
      </c>
      <c r="AS620" s="203" t="s">
        <v>11281</v>
      </c>
      <c r="AT620" s="204" t="s">
        <v>11622</v>
      </c>
      <c r="AU620" s="203" t="s">
        <v>11632</v>
      </c>
      <c r="AV620" s="204" t="s">
        <v>10255</v>
      </c>
      <c r="AW620" s="199" t="s">
        <v>10246</v>
      </c>
      <c r="AX620" s="199" t="s">
        <v>10246</v>
      </c>
      <c r="AY620" s="203" t="s">
        <v>11281</v>
      </c>
      <c r="AZ620" s="203" t="s">
        <v>11389</v>
      </c>
      <c r="BA620" s="203" t="s">
        <v>11039</v>
      </c>
      <c r="BB620" s="203" t="s">
        <v>10262</v>
      </c>
      <c r="BC620" s="203" t="s">
        <v>10813</v>
      </c>
      <c r="BD620" s="199" t="s">
        <v>10246</v>
      </c>
      <c r="BE620" s="199" t="s">
        <v>10246</v>
      </c>
      <c r="BF620" s="203" t="s">
        <v>11133</v>
      </c>
      <c r="BG620" s="203" t="s">
        <v>12083</v>
      </c>
      <c r="BH620" s="203" t="s">
        <v>11639</v>
      </c>
      <c r="BI620" s="203" t="s">
        <v>10353</v>
      </c>
      <c r="BJ620" s="203" t="s">
        <v>11095</v>
      </c>
      <c r="BK620" s="199" t="s">
        <v>10246</v>
      </c>
    </row>
    <row r="621" s="192" customFormat="1" customHeight="1" spans="1:63">
      <c r="A621" s="199" t="s">
        <v>9199</v>
      </c>
      <c r="B621" s="199" t="s">
        <v>9017</v>
      </c>
      <c r="C621" s="199" t="s">
        <v>294</v>
      </c>
      <c r="D621" s="199">
        <v>25</v>
      </c>
      <c r="E621" s="199">
        <v>9</v>
      </c>
      <c r="F621" s="199" t="s">
        <v>12607</v>
      </c>
      <c r="G621" s="199">
        <v>21</v>
      </c>
      <c r="H621" s="199" t="s">
        <v>12608</v>
      </c>
      <c r="I621" s="199">
        <v>0</v>
      </c>
      <c r="J621" s="199" t="s">
        <v>10243</v>
      </c>
      <c r="K621" s="199">
        <v>0</v>
      </c>
      <c r="L621" s="199">
        <v>0</v>
      </c>
      <c r="M621" s="199" t="s">
        <v>10243</v>
      </c>
      <c r="N621" s="199">
        <v>0</v>
      </c>
      <c r="O621" s="199">
        <v>0</v>
      </c>
      <c r="P621" s="199">
        <v>0</v>
      </c>
      <c r="Q621" s="199"/>
      <c r="R621" s="199"/>
      <c r="S621" s="199"/>
      <c r="T621" s="199"/>
      <c r="U621" s="199"/>
      <c r="V621" s="199"/>
      <c r="W621" s="199"/>
      <c r="X621" s="199"/>
      <c r="Y621" s="199"/>
      <c r="Z621" s="199"/>
      <c r="AA621" s="199"/>
      <c r="AB621" s="199">
        <v>53</v>
      </c>
      <c r="AC621" s="199"/>
      <c r="AD621" s="199" t="s">
        <v>10243</v>
      </c>
      <c r="AE621" s="199" t="s">
        <v>12609</v>
      </c>
      <c r="AF621" s="199" t="s">
        <v>10243</v>
      </c>
      <c r="AG621" s="203" t="s">
        <v>11658</v>
      </c>
      <c r="AH621" s="203" t="s">
        <v>12309</v>
      </c>
      <c r="AI621" s="199" t="s">
        <v>10246</v>
      </c>
      <c r="AJ621" s="199" t="s">
        <v>10246</v>
      </c>
      <c r="AK621" s="203" t="s">
        <v>11013</v>
      </c>
      <c r="AL621" s="203" t="s">
        <v>11637</v>
      </c>
      <c r="AM621" s="203" t="s">
        <v>11134</v>
      </c>
      <c r="AN621" s="203" t="s">
        <v>12145</v>
      </c>
      <c r="AO621" s="203" t="s">
        <v>12610</v>
      </c>
      <c r="AP621" s="199" t="s">
        <v>10246</v>
      </c>
      <c r="AQ621" s="199" t="s">
        <v>10246</v>
      </c>
      <c r="AR621" s="203" t="s">
        <v>11042</v>
      </c>
      <c r="AS621" s="203" t="s">
        <v>10376</v>
      </c>
      <c r="AT621" s="203" t="s">
        <v>10341</v>
      </c>
      <c r="AU621" s="203" t="s">
        <v>10343</v>
      </c>
      <c r="AV621" s="203" t="s">
        <v>10352</v>
      </c>
      <c r="AW621" s="199" t="s">
        <v>10246</v>
      </c>
      <c r="AX621" s="199" t="s">
        <v>10246</v>
      </c>
      <c r="AY621" s="203" t="s">
        <v>10261</v>
      </c>
      <c r="AZ621" s="203" t="s">
        <v>12109</v>
      </c>
      <c r="BA621" s="203" t="s">
        <v>12114</v>
      </c>
      <c r="BB621" s="203" t="s">
        <v>11215</v>
      </c>
      <c r="BC621" s="203" t="s">
        <v>11186</v>
      </c>
      <c r="BD621" s="202" t="s">
        <v>12611</v>
      </c>
      <c r="BE621" s="202" t="s">
        <v>12611</v>
      </c>
      <c r="BF621" s="203" t="s">
        <v>12612</v>
      </c>
      <c r="BG621" s="203" t="s">
        <v>12613</v>
      </c>
      <c r="BH621" s="203" t="s">
        <v>10326</v>
      </c>
      <c r="BI621" s="199" t="s">
        <v>10266</v>
      </c>
      <c r="BJ621" s="203" t="s">
        <v>10812</v>
      </c>
      <c r="BK621" s="202" t="s">
        <v>12614</v>
      </c>
    </row>
    <row r="622" s="192" customFormat="1" customHeight="1" spans="1:63">
      <c r="A622" s="199" t="s">
        <v>9185</v>
      </c>
      <c r="B622" s="199" t="s">
        <v>9017</v>
      </c>
      <c r="C622" s="199" t="s">
        <v>2682</v>
      </c>
      <c r="D622" s="199">
        <v>21</v>
      </c>
      <c r="E622" s="199">
        <v>9</v>
      </c>
      <c r="F622" s="199" t="s">
        <v>12615</v>
      </c>
      <c r="G622" s="199">
        <v>13</v>
      </c>
      <c r="H622" s="199" t="s">
        <v>12616</v>
      </c>
      <c r="I622" s="199">
        <v>0</v>
      </c>
      <c r="J622" s="199" t="s">
        <v>10243</v>
      </c>
      <c r="K622" s="199">
        <v>0</v>
      </c>
      <c r="L622" s="199">
        <v>0</v>
      </c>
      <c r="M622" s="199" t="s">
        <v>10243</v>
      </c>
      <c r="N622" s="199">
        <v>1</v>
      </c>
      <c r="O622" s="199">
        <v>0</v>
      </c>
      <c r="P622" s="199">
        <v>1</v>
      </c>
      <c r="Q622" s="199"/>
      <c r="R622" s="199"/>
      <c r="S622" s="199"/>
      <c r="T622" s="199"/>
      <c r="U622" s="199"/>
      <c r="V622" s="199"/>
      <c r="W622" s="199"/>
      <c r="X622" s="199"/>
      <c r="Y622" s="199"/>
      <c r="Z622" s="199"/>
      <c r="AA622" s="199"/>
      <c r="AB622" s="199"/>
      <c r="AC622" s="199"/>
      <c r="AD622" s="199" t="s">
        <v>10243</v>
      </c>
      <c r="AE622" s="199" t="s">
        <v>10243</v>
      </c>
      <c r="AF622" s="199" t="s">
        <v>10243</v>
      </c>
      <c r="AG622" s="203" t="s">
        <v>10328</v>
      </c>
      <c r="AH622" s="203" t="s">
        <v>11632</v>
      </c>
      <c r="AI622" s="199" t="s">
        <v>10246</v>
      </c>
      <c r="AJ622" s="199" t="s">
        <v>10246</v>
      </c>
      <c r="AK622" s="203" t="s">
        <v>11134</v>
      </c>
      <c r="AL622" s="203" t="s">
        <v>10402</v>
      </c>
      <c r="AM622" s="203" t="s">
        <v>11133</v>
      </c>
      <c r="AN622" s="203" t="s">
        <v>10263</v>
      </c>
      <c r="AO622" s="203" t="s">
        <v>10260</v>
      </c>
      <c r="AP622" s="199" t="s">
        <v>10246</v>
      </c>
      <c r="AQ622" s="199" t="s">
        <v>10246</v>
      </c>
      <c r="AR622" s="203" t="s">
        <v>12145</v>
      </c>
      <c r="AS622" s="203" t="s">
        <v>12145</v>
      </c>
      <c r="AT622" s="199" t="s">
        <v>10266</v>
      </c>
      <c r="AU622" s="199" t="s">
        <v>10266</v>
      </c>
      <c r="AV622" s="203" t="s">
        <v>11074</v>
      </c>
      <c r="AW622" s="199" t="s">
        <v>10246</v>
      </c>
      <c r="AX622" s="199" t="s">
        <v>10246</v>
      </c>
      <c r="AY622" s="199" t="s">
        <v>10266</v>
      </c>
      <c r="AZ622" s="199" t="s">
        <v>10266</v>
      </c>
      <c r="BA622" s="203" t="s">
        <v>11338</v>
      </c>
      <c r="BB622" s="204" t="s">
        <v>10255</v>
      </c>
      <c r="BC622" s="199" t="s">
        <v>10266</v>
      </c>
      <c r="BD622" s="199" t="s">
        <v>10246</v>
      </c>
      <c r="BE622" s="199" t="s">
        <v>10246</v>
      </c>
      <c r="BF622" s="203" t="s">
        <v>10251</v>
      </c>
      <c r="BG622" s="199" t="s">
        <v>10266</v>
      </c>
      <c r="BH622" s="199" t="s">
        <v>10266</v>
      </c>
      <c r="BI622" s="203" t="s">
        <v>11281</v>
      </c>
      <c r="BJ622" s="205" t="s">
        <v>33</v>
      </c>
      <c r="BK622" s="199" t="s">
        <v>10246</v>
      </c>
    </row>
    <row r="623" s="192" customFormat="1" customHeight="1" spans="1:63">
      <c r="A623" s="199" t="s">
        <v>9170</v>
      </c>
      <c r="B623" s="199" t="s">
        <v>9017</v>
      </c>
      <c r="C623" s="199" t="s">
        <v>294</v>
      </c>
      <c r="D623" s="199">
        <v>22</v>
      </c>
      <c r="E623" s="199">
        <v>9</v>
      </c>
      <c r="F623" s="199" t="s">
        <v>12617</v>
      </c>
      <c r="G623" s="199">
        <v>21</v>
      </c>
      <c r="H623" s="199" t="s">
        <v>11642</v>
      </c>
      <c r="I623" s="199">
        <v>0</v>
      </c>
      <c r="J623" s="199" t="s">
        <v>10243</v>
      </c>
      <c r="K623" s="199">
        <v>0</v>
      </c>
      <c r="L623" s="199">
        <v>0</v>
      </c>
      <c r="M623" s="199" t="s">
        <v>10243</v>
      </c>
      <c r="N623" s="199">
        <v>0</v>
      </c>
      <c r="O623" s="199">
        <v>2</v>
      </c>
      <c r="P623" s="199">
        <v>0</v>
      </c>
      <c r="Q623" s="199"/>
      <c r="R623" s="199"/>
      <c r="S623" s="199"/>
      <c r="T623" s="199"/>
      <c r="U623" s="199"/>
      <c r="V623" s="199"/>
      <c r="W623" s="199"/>
      <c r="X623" s="199"/>
      <c r="Y623" s="199"/>
      <c r="Z623" s="199"/>
      <c r="AA623" s="199"/>
      <c r="AB623" s="199"/>
      <c r="AC623" s="199"/>
      <c r="AD623" s="199" t="s">
        <v>10243</v>
      </c>
      <c r="AE623" s="199" t="s">
        <v>10243</v>
      </c>
      <c r="AF623" s="199" t="s">
        <v>10243</v>
      </c>
      <c r="AG623" s="203" t="s">
        <v>10326</v>
      </c>
      <c r="AH623" s="203" t="s">
        <v>12088</v>
      </c>
      <c r="AI623" s="199" t="s">
        <v>10246</v>
      </c>
      <c r="AJ623" s="199" t="s">
        <v>10246</v>
      </c>
      <c r="AK623" s="203" t="s">
        <v>11281</v>
      </c>
      <c r="AL623" s="204" t="s">
        <v>11285</v>
      </c>
      <c r="AM623" s="203" t="s">
        <v>11338</v>
      </c>
      <c r="AN623" s="203" t="s">
        <v>10402</v>
      </c>
      <c r="AO623" s="203" t="s">
        <v>11157</v>
      </c>
      <c r="AP623" s="199" t="s">
        <v>10246</v>
      </c>
      <c r="AQ623" s="199" t="s">
        <v>10246</v>
      </c>
      <c r="AR623" s="203" t="s">
        <v>10812</v>
      </c>
      <c r="AS623" s="203" t="s">
        <v>10251</v>
      </c>
      <c r="AT623" s="203" t="s">
        <v>11042</v>
      </c>
      <c r="AU623" s="203" t="s">
        <v>10811</v>
      </c>
      <c r="AV623" s="204" t="s">
        <v>12128</v>
      </c>
      <c r="AW623" s="199" t="s">
        <v>10246</v>
      </c>
      <c r="AX623" s="199" t="s">
        <v>10246</v>
      </c>
      <c r="AY623" s="203" t="s">
        <v>11074</v>
      </c>
      <c r="AZ623" s="203" t="s">
        <v>10251</v>
      </c>
      <c r="BA623" s="203" t="s">
        <v>10262</v>
      </c>
      <c r="BB623" s="203" t="s">
        <v>10811</v>
      </c>
      <c r="BC623" s="203" t="s">
        <v>10326</v>
      </c>
      <c r="BD623" s="199" t="s">
        <v>10246</v>
      </c>
      <c r="BE623" s="199" t="s">
        <v>10246</v>
      </c>
      <c r="BF623" s="203" t="s">
        <v>11338</v>
      </c>
      <c r="BG623" s="203" t="s">
        <v>10326</v>
      </c>
      <c r="BH623" s="203" t="s">
        <v>10374</v>
      </c>
      <c r="BI623" s="199" t="s">
        <v>10266</v>
      </c>
      <c r="BJ623" s="203" t="s">
        <v>10813</v>
      </c>
      <c r="BK623" s="199" t="s">
        <v>10246</v>
      </c>
    </row>
    <row r="624" s="192" customFormat="1" customHeight="1" spans="1:63">
      <c r="A624" s="199" t="s">
        <v>9154</v>
      </c>
      <c r="B624" s="199" t="s">
        <v>9017</v>
      </c>
      <c r="C624" s="199" t="s">
        <v>9018</v>
      </c>
      <c r="D624" s="199">
        <v>21</v>
      </c>
      <c r="E624" s="199">
        <v>9</v>
      </c>
      <c r="F624" s="199" t="s">
        <v>12618</v>
      </c>
      <c r="G624" s="199">
        <v>17</v>
      </c>
      <c r="H624" s="199" t="s">
        <v>11342</v>
      </c>
      <c r="I624" s="199">
        <v>0</v>
      </c>
      <c r="J624" s="199" t="s">
        <v>10243</v>
      </c>
      <c r="K624" s="199">
        <v>0</v>
      </c>
      <c r="L624" s="199">
        <v>0</v>
      </c>
      <c r="M624" s="199" t="s">
        <v>10243</v>
      </c>
      <c r="N624" s="199">
        <v>2</v>
      </c>
      <c r="O624" s="199">
        <v>0</v>
      </c>
      <c r="P624" s="199">
        <v>1</v>
      </c>
      <c r="Q624" s="199"/>
      <c r="R624" s="199"/>
      <c r="S624" s="199"/>
      <c r="T624" s="199"/>
      <c r="U624" s="199"/>
      <c r="V624" s="199"/>
      <c r="W624" s="199"/>
      <c r="X624" s="199"/>
      <c r="Y624" s="199"/>
      <c r="Z624" s="199"/>
      <c r="AA624" s="199"/>
      <c r="AB624" s="199"/>
      <c r="AC624" s="199"/>
      <c r="AD624" s="199" t="s">
        <v>10243</v>
      </c>
      <c r="AE624" s="199" t="s">
        <v>10243</v>
      </c>
      <c r="AF624" s="199" t="s">
        <v>10243</v>
      </c>
      <c r="AG624" s="203" t="s">
        <v>11658</v>
      </c>
      <c r="AH624" s="203" t="s">
        <v>12145</v>
      </c>
      <c r="AI624" s="199" t="s">
        <v>10246</v>
      </c>
      <c r="AJ624" s="199" t="s">
        <v>10246</v>
      </c>
      <c r="AK624" s="203" t="s">
        <v>10341</v>
      </c>
      <c r="AL624" s="204" t="s">
        <v>10255</v>
      </c>
      <c r="AM624" s="203" t="s">
        <v>10376</v>
      </c>
      <c r="AN624" s="203" t="s">
        <v>11133</v>
      </c>
      <c r="AO624" s="203" t="s">
        <v>11664</v>
      </c>
      <c r="AP624" s="199" t="s">
        <v>10246</v>
      </c>
      <c r="AQ624" s="199" t="s">
        <v>10246</v>
      </c>
      <c r="AR624" s="199" t="s">
        <v>10266</v>
      </c>
      <c r="AS624" s="203" t="s">
        <v>12088</v>
      </c>
      <c r="AT624" s="203" t="s">
        <v>12088</v>
      </c>
      <c r="AU624" s="204" t="s">
        <v>10255</v>
      </c>
      <c r="AV624" s="203" t="s">
        <v>10351</v>
      </c>
      <c r="AW624" s="199" t="s">
        <v>10246</v>
      </c>
      <c r="AX624" s="199" t="s">
        <v>10246</v>
      </c>
      <c r="AY624" s="205" t="s">
        <v>33</v>
      </c>
      <c r="AZ624" s="203" t="s">
        <v>11281</v>
      </c>
      <c r="BA624" s="203" t="s">
        <v>10811</v>
      </c>
      <c r="BB624" s="203" t="s">
        <v>11095</v>
      </c>
      <c r="BC624" s="199" t="s">
        <v>10266</v>
      </c>
      <c r="BD624" s="199" t="s">
        <v>10246</v>
      </c>
      <c r="BE624" s="199" t="s">
        <v>10246</v>
      </c>
      <c r="BF624" s="203" t="s">
        <v>10263</v>
      </c>
      <c r="BG624" s="203" t="s">
        <v>11013</v>
      </c>
      <c r="BH624" s="203" t="s">
        <v>11658</v>
      </c>
      <c r="BI624" s="203" t="s">
        <v>10334</v>
      </c>
      <c r="BJ624" s="203" t="s">
        <v>12510</v>
      </c>
      <c r="BK624" s="199" t="s">
        <v>10246</v>
      </c>
    </row>
    <row r="625" s="192" customFormat="1" customHeight="1" spans="1:63">
      <c r="A625" s="199" t="s">
        <v>9138</v>
      </c>
      <c r="B625" s="199" t="s">
        <v>9017</v>
      </c>
      <c r="C625" s="199" t="s">
        <v>2682</v>
      </c>
      <c r="D625" s="199">
        <v>20</v>
      </c>
      <c r="E625" s="199">
        <v>9</v>
      </c>
      <c r="F625" s="199" t="s">
        <v>12619</v>
      </c>
      <c r="G625" s="199">
        <v>19</v>
      </c>
      <c r="H625" s="199" t="s">
        <v>12620</v>
      </c>
      <c r="I625" s="199">
        <v>0</v>
      </c>
      <c r="J625" s="199" t="s">
        <v>10243</v>
      </c>
      <c r="K625" s="199">
        <v>0</v>
      </c>
      <c r="L625" s="199">
        <v>0</v>
      </c>
      <c r="M625" s="199" t="s">
        <v>10243</v>
      </c>
      <c r="N625" s="199">
        <v>0</v>
      </c>
      <c r="O625" s="199">
        <v>0</v>
      </c>
      <c r="P625" s="199">
        <v>3</v>
      </c>
      <c r="Q625" s="199"/>
      <c r="R625" s="199"/>
      <c r="S625" s="199"/>
      <c r="T625" s="199"/>
      <c r="U625" s="199"/>
      <c r="V625" s="199"/>
      <c r="W625" s="199"/>
      <c r="X625" s="199"/>
      <c r="Y625" s="199"/>
      <c r="Z625" s="199"/>
      <c r="AA625" s="199"/>
      <c r="AB625" s="199">
        <v>10.5</v>
      </c>
      <c r="AC625" s="199"/>
      <c r="AD625" s="199" t="s">
        <v>10243</v>
      </c>
      <c r="AE625" s="199" t="s">
        <v>11495</v>
      </c>
      <c r="AF625" s="199" t="s">
        <v>10243</v>
      </c>
      <c r="AG625" s="203" t="s">
        <v>10253</v>
      </c>
      <c r="AH625" s="203" t="s">
        <v>10262</v>
      </c>
      <c r="AI625" s="199" t="s">
        <v>10246</v>
      </c>
      <c r="AJ625" s="199" t="s">
        <v>10246</v>
      </c>
      <c r="AK625" s="203" t="s">
        <v>10253</v>
      </c>
      <c r="AL625" s="203" t="s">
        <v>11042</v>
      </c>
      <c r="AM625" s="203" t="s">
        <v>11042</v>
      </c>
      <c r="AN625" s="203" t="s">
        <v>11042</v>
      </c>
      <c r="AO625" s="203" t="s">
        <v>11338</v>
      </c>
      <c r="AP625" s="199" t="s">
        <v>10246</v>
      </c>
      <c r="AQ625" s="199" t="s">
        <v>10246</v>
      </c>
      <c r="AR625" s="203" t="s">
        <v>11042</v>
      </c>
      <c r="AS625" s="203" t="s">
        <v>10812</v>
      </c>
      <c r="AT625" s="203" t="s">
        <v>10260</v>
      </c>
      <c r="AU625" s="203" t="s">
        <v>10263</v>
      </c>
      <c r="AV625" s="203" t="s">
        <v>10252</v>
      </c>
      <c r="AW625" s="199" t="s">
        <v>10246</v>
      </c>
      <c r="AX625" s="199" t="s">
        <v>10246</v>
      </c>
      <c r="AY625" s="203" t="s">
        <v>11042</v>
      </c>
      <c r="AZ625" s="203" t="s">
        <v>11042</v>
      </c>
      <c r="BA625" s="203" t="s">
        <v>11056</v>
      </c>
      <c r="BB625" s="203" t="s">
        <v>10812</v>
      </c>
      <c r="BC625" s="203" t="s">
        <v>11056</v>
      </c>
      <c r="BD625" s="202" t="s">
        <v>12621</v>
      </c>
      <c r="BE625" s="199" t="s">
        <v>10246</v>
      </c>
      <c r="BF625" s="203" t="s">
        <v>10812</v>
      </c>
      <c r="BG625" s="205" t="s">
        <v>33</v>
      </c>
      <c r="BH625" s="205" t="s">
        <v>33</v>
      </c>
      <c r="BI625" s="205" t="s">
        <v>33</v>
      </c>
      <c r="BJ625" s="203" t="s">
        <v>10263</v>
      </c>
      <c r="BK625" s="199" t="s">
        <v>10246</v>
      </c>
    </row>
    <row r="626" s="192" customFormat="1" customHeight="1" spans="1:63">
      <c r="A626" s="199" t="s">
        <v>9122</v>
      </c>
      <c r="B626" s="199" t="s">
        <v>9017</v>
      </c>
      <c r="C626" s="199" t="s">
        <v>2682</v>
      </c>
      <c r="D626" s="199">
        <v>21</v>
      </c>
      <c r="E626" s="199">
        <v>9</v>
      </c>
      <c r="F626" s="199" t="s">
        <v>12622</v>
      </c>
      <c r="G626" s="199">
        <v>21</v>
      </c>
      <c r="H626" s="199" t="s">
        <v>12225</v>
      </c>
      <c r="I626" s="199">
        <v>0</v>
      </c>
      <c r="J626" s="199" t="s">
        <v>10243</v>
      </c>
      <c r="K626" s="199">
        <v>0</v>
      </c>
      <c r="L626" s="199">
        <v>0</v>
      </c>
      <c r="M626" s="199" t="s">
        <v>10243</v>
      </c>
      <c r="N626" s="199">
        <v>0</v>
      </c>
      <c r="O626" s="199">
        <v>1</v>
      </c>
      <c r="P626" s="199">
        <v>1</v>
      </c>
      <c r="Q626" s="199"/>
      <c r="R626" s="199"/>
      <c r="S626" s="199"/>
      <c r="T626" s="199"/>
      <c r="U626" s="199"/>
      <c r="V626" s="199"/>
      <c r="W626" s="199"/>
      <c r="X626" s="199"/>
      <c r="Y626" s="199"/>
      <c r="Z626" s="199"/>
      <c r="AA626" s="199"/>
      <c r="AB626" s="199"/>
      <c r="AC626" s="199"/>
      <c r="AD626" s="199" t="s">
        <v>10243</v>
      </c>
      <c r="AE626" s="199" t="s">
        <v>10243</v>
      </c>
      <c r="AF626" s="199" t="s">
        <v>10243</v>
      </c>
      <c r="AG626" s="203" t="s">
        <v>10813</v>
      </c>
      <c r="AH626" s="203" t="s">
        <v>11639</v>
      </c>
      <c r="AI626" s="199" t="s">
        <v>10246</v>
      </c>
      <c r="AJ626" s="199" t="s">
        <v>10246</v>
      </c>
      <c r="AK626" s="203" t="s">
        <v>10257</v>
      </c>
      <c r="AL626" s="203" t="s">
        <v>11042</v>
      </c>
      <c r="AM626" s="203" t="s">
        <v>11244</v>
      </c>
      <c r="AN626" s="203" t="s">
        <v>11056</v>
      </c>
      <c r="AO626" s="203" t="s">
        <v>10263</v>
      </c>
      <c r="AP626" s="199" t="s">
        <v>10246</v>
      </c>
      <c r="AQ626" s="199" t="s">
        <v>10246</v>
      </c>
      <c r="AR626" s="203" t="s">
        <v>10811</v>
      </c>
      <c r="AS626" s="203" t="s">
        <v>10252</v>
      </c>
      <c r="AT626" s="203" t="s">
        <v>10252</v>
      </c>
      <c r="AU626" s="203" t="s">
        <v>10374</v>
      </c>
      <c r="AV626" s="203" t="s">
        <v>12082</v>
      </c>
      <c r="AW626" s="199" t="s">
        <v>10246</v>
      </c>
      <c r="AX626" s="199" t="s">
        <v>10246</v>
      </c>
      <c r="AY626" s="205" t="s">
        <v>33</v>
      </c>
      <c r="AZ626" s="203" t="s">
        <v>10376</v>
      </c>
      <c r="BA626" s="203" t="s">
        <v>10326</v>
      </c>
      <c r="BB626" s="203" t="s">
        <v>10350</v>
      </c>
      <c r="BC626" s="203" t="s">
        <v>10260</v>
      </c>
      <c r="BD626" s="199" t="s">
        <v>10246</v>
      </c>
      <c r="BE626" s="199" t="s">
        <v>10246</v>
      </c>
      <c r="BF626" s="204" t="s">
        <v>11285</v>
      </c>
      <c r="BG626" s="203" t="s">
        <v>11042</v>
      </c>
      <c r="BH626" s="203" t="s">
        <v>10253</v>
      </c>
      <c r="BI626" s="203" t="s">
        <v>10812</v>
      </c>
      <c r="BJ626" s="203" t="s">
        <v>10251</v>
      </c>
      <c r="BK626" s="199" t="s">
        <v>10246</v>
      </c>
    </row>
    <row r="627" s="192" customFormat="1" customHeight="1" spans="1:63">
      <c r="A627" s="199" t="s">
        <v>9097</v>
      </c>
      <c r="B627" s="199" t="s">
        <v>9017</v>
      </c>
      <c r="C627" s="199" t="s">
        <v>3014</v>
      </c>
      <c r="D627" s="199">
        <v>26</v>
      </c>
      <c r="E627" s="199">
        <v>9</v>
      </c>
      <c r="F627" s="199" t="s">
        <v>12623</v>
      </c>
      <c r="G627" s="199">
        <v>20</v>
      </c>
      <c r="H627" s="199" t="s">
        <v>12624</v>
      </c>
      <c r="I627" s="199">
        <v>0</v>
      </c>
      <c r="J627" s="199" t="s">
        <v>10243</v>
      </c>
      <c r="K627" s="199">
        <v>0</v>
      </c>
      <c r="L627" s="199">
        <v>0</v>
      </c>
      <c r="M627" s="199" t="s">
        <v>10243</v>
      </c>
      <c r="N627" s="199">
        <v>2</v>
      </c>
      <c r="O627" s="199">
        <v>0</v>
      </c>
      <c r="P627" s="199">
        <v>0</v>
      </c>
      <c r="Q627" s="199"/>
      <c r="R627" s="199"/>
      <c r="S627" s="199"/>
      <c r="T627" s="199"/>
      <c r="U627" s="199"/>
      <c r="V627" s="199"/>
      <c r="W627" s="199"/>
      <c r="X627" s="199"/>
      <c r="Y627" s="199"/>
      <c r="Z627" s="199"/>
      <c r="AA627" s="199"/>
      <c r="AB627" s="199">
        <v>57.5</v>
      </c>
      <c r="AC627" s="199"/>
      <c r="AD627" s="199" t="s">
        <v>10243</v>
      </c>
      <c r="AE627" s="199" t="s">
        <v>12625</v>
      </c>
      <c r="AF627" s="199" t="s">
        <v>10243</v>
      </c>
      <c r="AG627" s="203" t="s">
        <v>12109</v>
      </c>
      <c r="AH627" s="203" t="s">
        <v>12626</v>
      </c>
      <c r="AI627" s="199" t="s">
        <v>10246</v>
      </c>
      <c r="AJ627" s="199" t="s">
        <v>10246</v>
      </c>
      <c r="AK627" s="203" t="s">
        <v>12104</v>
      </c>
      <c r="AL627" s="203" t="s">
        <v>11013</v>
      </c>
      <c r="AM627" s="203" t="s">
        <v>12102</v>
      </c>
      <c r="AN627" s="203" t="s">
        <v>12148</v>
      </c>
      <c r="AO627" s="203" t="s">
        <v>12610</v>
      </c>
      <c r="AP627" s="199" t="s">
        <v>10246</v>
      </c>
      <c r="AQ627" s="199" t="s">
        <v>10246</v>
      </c>
      <c r="AR627" s="203" t="s">
        <v>11281</v>
      </c>
      <c r="AS627" s="203" t="s">
        <v>11664</v>
      </c>
      <c r="AT627" s="203" t="s">
        <v>11252</v>
      </c>
      <c r="AU627" s="203" t="s">
        <v>11658</v>
      </c>
      <c r="AV627" s="204" t="s">
        <v>10255</v>
      </c>
      <c r="AW627" s="199" t="s">
        <v>10433</v>
      </c>
      <c r="AX627" s="199" t="s">
        <v>10246</v>
      </c>
      <c r="AY627" s="203" t="s">
        <v>11034</v>
      </c>
      <c r="AZ627" s="203" t="s">
        <v>11034</v>
      </c>
      <c r="BA627" s="203" t="s">
        <v>12124</v>
      </c>
      <c r="BB627" s="203" t="s">
        <v>12164</v>
      </c>
      <c r="BC627" s="203" t="s">
        <v>11253</v>
      </c>
      <c r="BD627" s="202" t="s">
        <v>12611</v>
      </c>
      <c r="BE627" s="202" t="s">
        <v>12611</v>
      </c>
      <c r="BF627" s="204" t="s">
        <v>10255</v>
      </c>
      <c r="BG627" s="203" t="s">
        <v>10341</v>
      </c>
      <c r="BH627" s="203" t="s">
        <v>12341</v>
      </c>
      <c r="BI627" s="203" t="s">
        <v>10352</v>
      </c>
      <c r="BJ627" s="203" t="s">
        <v>12000</v>
      </c>
      <c r="BK627" s="202" t="s">
        <v>12627</v>
      </c>
    </row>
    <row r="628" s="192" customFormat="1" customHeight="1" spans="1:63">
      <c r="A628" s="199" t="s">
        <v>9076</v>
      </c>
      <c r="B628" s="199" t="s">
        <v>9017</v>
      </c>
      <c r="C628" s="199" t="s">
        <v>4448</v>
      </c>
      <c r="D628" s="199">
        <v>22</v>
      </c>
      <c r="E628" s="199">
        <v>9</v>
      </c>
      <c r="F628" s="199" t="s">
        <v>11792</v>
      </c>
      <c r="G628" s="199">
        <v>13</v>
      </c>
      <c r="H628" s="199" t="s">
        <v>12580</v>
      </c>
      <c r="I628" s="199">
        <v>0</v>
      </c>
      <c r="J628" s="199" t="s">
        <v>10243</v>
      </c>
      <c r="K628" s="199">
        <v>0</v>
      </c>
      <c r="L628" s="199">
        <v>0</v>
      </c>
      <c r="M628" s="199" t="s">
        <v>10243</v>
      </c>
      <c r="N628" s="199">
        <v>1</v>
      </c>
      <c r="O628" s="199">
        <v>0</v>
      </c>
      <c r="P628" s="199">
        <v>0</v>
      </c>
      <c r="Q628" s="199"/>
      <c r="R628" s="199"/>
      <c r="S628" s="199">
        <v>0</v>
      </c>
      <c r="T628" s="199"/>
      <c r="U628" s="199"/>
      <c r="V628" s="199"/>
      <c r="W628" s="199"/>
      <c r="X628" s="199"/>
      <c r="Y628" s="199"/>
      <c r="Z628" s="199"/>
      <c r="AA628" s="199"/>
      <c r="AB628" s="199"/>
      <c r="AC628" s="199"/>
      <c r="AD628" s="199" t="s">
        <v>10243</v>
      </c>
      <c r="AE628" s="199" t="s">
        <v>10243</v>
      </c>
      <c r="AF628" s="199" t="s">
        <v>10243</v>
      </c>
      <c r="AG628" s="203" t="s">
        <v>10253</v>
      </c>
      <c r="AH628" s="203" t="s">
        <v>11157</v>
      </c>
      <c r="AI628" s="199" t="s">
        <v>10246</v>
      </c>
      <c r="AJ628" s="199" t="s">
        <v>10246</v>
      </c>
      <c r="AK628" s="203" t="s">
        <v>10263</v>
      </c>
      <c r="AL628" s="202" t="s">
        <v>11023</v>
      </c>
      <c r="AM628" s="203" t="s">
        <v>11134</v>
      </c>
      <c r="AN628" s="203" t="s">
        <v>11042</v>
      </c>
      <c r="AO628" s="199" t="s">
        <v>10266</v>
      </c>
      <c r="AP628" s="199" t="s">
        <v>10246</v>
      </c>
      <c r="AQ628" s="199" t="s">
        <v>10246</v>
      </c>
      <c r="AR628" s="203" t="s">
        <v>11630</v>
      </c>
      <c r="AS628" s="203" t="s">
        <v>11013</v>
      </c>
      <c r="AT628" s="199" t="s">
        <v>10266</v>
      </c>
      <c r="AU628" s="199" t="s">
        <v>10266</v>
      </c>
      <c r="AV628" s="203" t="s">
        <v>12088</v>
      </c>
      <c r="AW628" s="199" t="s">
        <v>10246</v>
      </c>
      <c r="AX628" s="199" t="s">
        <v>10246</v>
      </c>
      <c r="AY628" s="199" t="s">
        <v>10266</v>
      </c>
      <c r="AZ628" s="203" t="s">
        <v>12088</v>
      </c>
      <c r="BA628" s="203" t="s">
        <v>11389</v>
      </c>
      <c r="BB628" s="199" t="s">
        <v>10266</v>
      </c>
      <c r="BC628" s="199" t="s">
        <v>10266</v>
      </c>
      <c r="BD628" s="199" t="s">
        <v>10246</v>
      </c>
      <c r="BE628" s="199" t="s">
        <v>10246</v>
      </c>
      <c r="BF628" s="203" t="s">
        <v>11095</v>
      </c>
      <c r="BG628" s="199" t="s">
        <v>10266</v>
      </c>
      <c r="BH628" s="199" t="s">
        <v>10266</v>
      </c>
      <c r="BI628" s="203" t="s">
        <v>11338</v>
      </c>
      <c r="BJ628" s="203" t="s">
        <v>10252</v>
      </c>
      <c r="BK628" s="199" t="s">
        <v>10246</v>
      </c>
    </row>
    <row r="629" s="192" customFormat="1" customHeight="1" spans="1:63">
      <c r="A629" s="199" t="s">
        <v>9058</v>
      </c>
      <c r="B629" s="199" t="s">
        <v>9017</v>
      </c>
      <c r="C629" s="199" t="s">
        <v>9059</v>
      </c>
      <c r="D629" s="199">
        <v>22</v>
      </c>
      <c r="E629" s="199">
        <v>9</v>
      </c>
      <c r="F629" s="199" t="s">
        <v>12628</v>
      </c>
      <c r="G629" s="199">
        <v>15</v>
      </c>
      <c r="H629" s="199" t="s">
        <v>12629</v>
      </c>
      <c r="I629" s="199">
        <v>0</v>
      </c>
      <c r="J629" s="199" t="s">
        <v>10243</v>
      </c>
      <c r="K629" s="199">
        <v>0</v>
      </c>
      <c r="L629" s="199">
        <v>0</v>
      </c>
      <c r="M629" s="199" t="s">
        <v>10243</v>
      </c>
      <c r="N629" s="199">
        <v>0</v>
      </c>
      <c r="O629" s="199">
        <v>0</v>
      </c>
      <c r="P629" s="199">
        <v>0</v>
      </c>
      <c r="Q629" s="199"/>
      <c r="R629" s="199"/>
      <c r="S629" s="199"/>
      <c r="T629" s="199"/>
      <c r="U629" s="199"/>
      <c r="V629" s="199"/>
      <c r="W629" s="199"/>
      <c r="X629" s="199"/>
      <c r="Y629" s="199"/>
      <c r="Z629" s="199"/>
      <c r="AA629" s="199"/>
      <c r="AB629" s="199"/>
      <c r="AC629" s="199"/>
      <c r="AD629" s="199" t="s">
        <v>10243</v>
      </c>
      <c r="AE629" s="199" t="s">
        <v>10243</v>
      </c>
      <c r="AF629" s="199" t="s">
        <v>10243</v>
      </c>
      <c r="AG629" s="203" t="s">
        <v>10374</v>
      </c>
      <c r="AH629" s="203" t="s">
        <v>11664</v>
      </c>
      <c r="AI629" s="199" t="s">
        <v>10246</v>
      </c>
      <c r="AJ629" s="199" t="s">
        <v>10246</v>
      </c>
      <c r="AK629" s="199" t="s">
        <v>10266</v>
      </c>
      <c r="AL629" s="203" t="s">
        <v>10262</v>
      </c>
      <c r="AM629" s="203" t="s">
        <v>11039</v>
      </c>
      <c r="AN629" s="203" t="s">
        <v>10343</v>
      </c>
      <c r="AO629" s="203" t="s">
        <v>11056</v>
      </c>
      <c r="AP629" s="199" t="s">
        <v>10246</v>
      </c>
      <c r="AQ629" s="199" t="s">
        <v>10246</v>
      </c>
      <c r="AR629" s="203" t="s">
        <v>11338</v>
      </c>
      <c r="AS629" s="203" t="s">
        <v>10352</v>
      </c>
      <c r="AT629" s="203" t="s">
        <v>10376</v>
      </c>
      <c r="AU629" s="203" t="s">
        <v>12088</v>
      </c>
      <c r="AV629" s="199" t="s">
        <v>10266</v>
      </c>
      <c r="AW629" s="199" t="s">
        <v>10246</v>
      </c>
      <c r="AX629" s="199" t="s">
        <v>10246</v>
      </c>
      <c r="AY629" s="199" t="s">
        <v>10266</v>
      </c>
      <c r="AZ629" s="203" t="s">
        <v>11056</v>
      </c>
      <c r="BA629" s="203" t="s">
        <v>10260</v>
      </c>
      <c r="BB629" s="199" t="s">
        <v>10266</v>
      </c>
      <c r="BC629" s="203" t="s">
        <v>10376</v>
      </c>
      <c r="BD629" s="199" t="s">
        <v>10246</v>
      </c>
      <c r="BE629" s="199" t="s">
        <v>10246</v>
      </c>
      <c r="BF629" s="199" t="s">
        <v>10266</v>
      </c>
      <c r="BG629" s="199" t="s">
        <v>10266</v>
      </c>
      <c r="BH629" s="199" t="s">
        <v>10266</v>
      </c>
      <c r="BI629" s="203" t="s">
        <v>10328</v>
      </c>
      <c r="BJ629" s="203" t="s">
        <v>12630</v>
      </c>
      <c r="BK629" s="199" t="s">
        <v>10246</v>
      </c>
    </row>
    <row r="630" s="192" customFormat="1" customHeight="1" spans="1:63">
      <c r="A630" s="199" t="s">
        <v>9039</v>
      </c>
      <c r="B630" s="199" t="s">
        <v>9017</v>
      </c>
      <c r="C630" s="199" t="s">
        <v>294</v>
      </c>
      <c r="D630" s="199">
        <v>22</v>
      </c>
      <c r="E630" s="199">
        <v>9</v>
      </c>
      <c r="F630" s="199" t="s">
        <v>12631</v>
      </c>
      <c r="G630" s="199">
        <v>22</v>
      </c>
      <c r="H630" s="199" t="s">
        <v>12297</v>
      </c>
      <c r="I630" s="199">
        <v>0</v>
      </c>
      <c r="J630" s="199" t="s">
        <v>10243</v>
      </c>
      <c r="K630" s="199">
        <v>0</v>
      </c>
      <c r="L630" s="199">
        <v>0</v>
      </c>
      <c r="M630" s="199" t="s">
        <v>10243</v>
      </c>
      <c r="N630" s="199">
        <v>0</v>
      </c>
      <c r="O630" s="199">
        <v>0</v>
      </c>
      <c r="P630" s="199">
        <v>0</v>
      </c>
      <c r="Q630" s="199"/>
      <c r="R630" s="199"/>
      <c r="S630" s="199"/>
      <c r="T630" s="199"/>
      <c r="U630" s="199"/>
      <c r="V630" s="199"/>
      <c r="W630" s="199"/>
      <c r="X630" s="199"/>
      <c r="Y630" s="199"/>
      <c r="Z630" s="199"/>
      <c r="AA630" s="199"/>
      <c r="AB630" s="199"/>
      <c r="AC630" s="199"/>
      <c r="AD630" s="199" t="s">
        <v>10243</v>
      </c>
      <c r="AE630" s="199" t="s">
        <v>10243</v>
      </c>
      <c r="AF630" s="199" t="s">
        <v>10243</v>
      </c>
      <c r="AG630" s="203" t="s">
        <v>10252</v>
      </c>
      <c r="AH630" s="203" t="s">
        <v>11658</v>
      </c>
      <c r="AI630" s="199" t="s">
        <v>10246</v>
      </c>
      <c r="AJ630" s="199" t="s">
        <v>10246</v>
      </c>
      <c r="AK630" s="203" t="s">
        <v>10352</v>
      </c>
      <c r="AL630" s="203" t="s">
        <v>10812</v>
      </c>
      <c r="AM630" s="203" t="s">
        <v>11095</v>
      </c>
      <c r="AN630" s="203" t="s">
        <v>11658</v>
      </c>
      <c r="AO630" s="203" t="s">
        <v>12083</v>
      </c>
      <c r="AP630" s="199" t="s">
        <v>10246</v>
      </c>
      <c r="AQ630" s="199" t="s">
        <v>10246</v>
      </c>
      <c r="AR630" s="203" t="s">
        <v>11630</v>
      </c>
      <c r="AS630" s="203" t="s">
        <v>10352</v>
      </c>
      <c r="AT630" s="203" t="s">
        <v>11645</v>
      </c>
      <c r="AU630" s="203" t="s">
        <v>11630</v>
      </c>
      <c r="AV630" s="203" t="s">
        <v>11157</v>
      </c>
      <c r="AW630" s="199" t="s">
        <v>10246</v>
      </c>
      <c r="AX630" s="199" t="s">
        <v>10246</v>
      </c>
      <c r="AY630" s="203" t="s">
        <v>10260</v>
      </c>
      <c r="AZ630" s="203" t="s">
        <v>11338</v>
      </c>
      <c r="BA630" s="203" t="s">
        <v>11013</v>
      </c>
      <c r="BB630" s="203" t="s">
        <v>10252</v>
      </c>
      <c r="BC630" s="203" t="s">
        <v>11134</v>
      </c>
      <c r="BD630" s="199" t="s">
        <v>10246</v>
      </c>
      <c r="BE630" s="199" t="s">
        <v>10246</v>
      </c>
      <c r="BF630" s="203" t="s">
        <v>11095</v>
      </c>
      <c r="BG630" s="203" t="s">
        <v>10257</v>
      </c>
      <c r="BH630" s="203" t="s">
        <v>11157</v>
      </c>
      <c r="BI630" s="203" t="s">
        <v>12145</v>
      </c>
      <c r="BJ630" s="203" t="s">
        <v>11639</v>
      </c>
      <c r="BK630" s="199" t="s">
        <v>10246</v>
      </c>
    </row>
    <row r="631" s="192" customFormat="1" customHeight="1" spans="1:63">
      <c r="A631" s="199" t="s">
        <v>9016</v>
      </c>
      <c r="B631" s="199" t="s">
        <v>9017</v>
      </c>
      <c r="C631" s="199" t="s">
        <v>9018</v>
      </c>
      <c r="D631" s="199">
        <v>21</v>
      </c>
      <c r="E631" s="199">
        <v>9</v>
      </c>
      <c r="F631" s="199" t="s">
        <v>11786</v>
      </c>
      <c r="G631" s="199">
        <v>21</v>
      </c>
      <c r="H631" s="199" t="s">
        <v>10464</v>
      </c>
      <c r="I631" s="199">
        <v>0</v>
      </c>
      <c r="J631" s="199" t="s">
        <v>10243</v>
      </c>
      <c r="K631" s="199">
        <v>0</v>
      </c>
      <c r="L631" s="199">
        <v>0</v>
      </c>
      <c r="M631" s="199" t="s">
        <v>10243</v>
      </c>
      <c r="N631" s="199">
        <v>0</v>
      </c>
      <c r="O631" s="199">
        <v>0</v>
      </c>
      <c r="P631" s="199">
        <v>1</v>
      </c>
      <c r="Q631" s="199"/>
      <c r="R631" s="199"/>
      <c r="S631" s="199"/>
      <c r="T631" s="199"/>
      <c r="U631" s="199"/>
      <c r="V631" s="199"/>
      <c r="W631" s="199"/>
      <c r="X631" s="199"/>
      <c r="Y631" s="199"/>
      <c r="Z631" s="199"/>
      <c r="AA631" s="199"/>
      <c r="AB631" s="199"/>
      <c r="AC631" s="199"/>
      <c r="AD631" s="199" t="s">
        <v>10243</v>
      </c>
      <c r="AE631" s="199" t="s">
        <v>10243</v>
      </c>
      <c r="AF631" s="199" t="s">
        <v>10243</v>
      </c>
      <c r="AG631" s="203" t="s">
        <v>11281</v>
      </c>
      <c r="AH631" s="203" t="s">
        <v>10352</v>
      </c>
      <c r="AI631" s="199" t="s">
        <v>10246</v>
      </c>
      <c r="AJ631" s="199" t="s">
        <v>10246</v>
      </c>
      <c r="AK631" s="203" t="s">
        <v>11389</v>
      </c>
      <c r="AL631" s="203" t="s">
        <v>11389</v>
      </c>
      <c r="AM631" s="203" t="s">
        <v>11074</v>
      </c>
      <c r="AN631" s="203" t="s">
        <v>11658</v>
      </c>
      <c r="AO631" s="203" t="s">
        <v>11134</v>
      </c>
      <c r="AP631" s="199" t="s">
        <v>10246</v>
      </c>
      <c r="AQ631" s="199" t="s">
        <v>10246</v>
      </c>
      <c r="AR631" s="203" t="s">
        <v>12145</v>
      </c>
      <c r="AS631" s="203" t="s">
        <v>10253</v>
      </c>
      <c r="AT631" s="203" t="s">
        <v>11013</v>
      </c>
      <c r="AU631" s="203" t="s">
        <v>10341</v>
      </c>
      <c r="AV631" s="203" t="s">
        <v>12610</v>
      </c>
      <c r="AW631" s="199" t="s">
        <v>10246</v>
      </c>
      <c r="AX631" s="199" t="s">
        <v>10246</v>
      </c>
      <c r="AY631" s="203" t="s">
        <v>10352</v>
      </c>
      <c r="AZ631" s="203" t="s">
        <v>12103</v>
      </c>
      <c r="BA631" s="203" t="s">
        <v>10261</v>
      </c>
      <c r="BB631" s="203" t="s">
        <v>11637</v>
      </c>
      <c r="BC631" s="203" t="s">
        <v>11658</v>
      </c>
      <c r="BD631" s="199" t="s">
        <v>10246</v>
      </c>
      <c r="BE631" s="199" t="s">
        <v>10246</v>
      </c>
      <c r="BF631" s="203" t="s">
        <v>10253</v>
      </c>
      <c r="BG631" s="203" t="s">
        <v>10334</v>
      </c>
      <c r="BH631" s="203" t="s">
        <v>11645</v>
      </c>
      <c r="BI631" s="203" t="s">
        <v>11281</v>
      </c>
      <c r="BJ631" s="205" t="s">
        <v>33</v>
      </c>
      <c r="BK631" s="199" t="s">
        <v>10246</v>
      </c>
    </row>
    <row r="632" s="192" customFormat="1" customHeight="1" spans="1:63">
      <c r="A632" s="199" t="s">
        <v>9932</v>
      </c>
      <c r="B632" s="199" t="s">
        <v>9922</v>
      </c>
      <c r="C632" s="199" t="s">
        <v>9933</v>
      </c>
      <c r="D632" s="199">
        <v>0</v>
      </c>
      <c r="E632" s="199">
        <v>7</v>
      </c>
      <c r="F632" s="199" t="s">
        <v>10243</v>
      </c>
      <c r="G632" s="199">
        <v>0</v>
      </c>
      <c r="H632" s="199" t="s">
        <v>10243</v>
      </c>
      <c r="I632" s="199">
        <v>0</v>
      </c>
      <c r="J632" s="199" t="s">
        <v>10243</v>
      </c>
      <c r="K632" s="199">
        <v>0</v>
      </c>
      <c r="L632" s="199">
        <v>0</v>
      </c>
      <c r="M632" s="199" t="s">
        <v>10243</v>
      </c>
      <c r="N632" s="199">
        <v>0</v>
      </c>
      <c r="O632" s="199">
        <v>0</v>
      </c>
      <c r="P632" s="199">
        <v>19</v>
      </c>
      <c r="Q632" s="199"/>
      <c r="R632" s="199"/>
      <c r="S632" s="199"/>
      <c r="T632" s="199"/>
      <c r="U632" s="199"/>
      <c r="V632" s="199"/>
      <c r="W632" s="199"/>
      <c r="X632" s="199"/>
      <c r="Y632" s="199"/>
      <c r="Z632" s="199"/>
      <c r="AA632" s="199"/>
      <c r="AB632" s="199"/>
      <c r="AC632" s="199"/>
      <c r="AD632" s="199" t="s">
        <v>10243</v>
      </c>
      <c r="AE632" s="199" t="s">
        <v>10243</v>
      </c>
      <c r="AF632" s="199" t="s">
        <v>10243</v>
      </c>
      <c r="AG632" s="199"/>
      <c r="AH632" s="199"/>
      <c r="AI632" s="199"/>
      <c r="AJ632" s="199"/>
      <c r="AK632" s="199"/>
      <c r="AL632" s="205" t="s">
        <v>33</v>
      </c>
      <c r="AM632" s="205" t="s">
        <v>33</v>
      </c>
      <c r="AN632" s="205" t="s">
        <v>33</v>
      </c>
      <c r="AO632" s="205" t="s">
        <v>33</v>
      </c>
      <c r="AP632" s="199" t="s">
        <v>10246</v>
      </c>
      <c r="AQ632" s="199" t="s">
        <v>10246</v>
      </c>
      <c r="AR632" s="205" t="s">
        <v>33</v>
      </c>
      <c r="AS632" s="205" t="s">
        <v>33</v>
      </c>
      <c r="AT632" s="205" t="s">
        <v>33</v>
      </c>
      <c r="AU632" s="205" t="s">
        <v>33</v>
      </c>
      <c r="AV632" s="205" t="s">
        <v>33</v>
      </c>
      <c r="AW632" s="199" t="s">
        <v>10246</v>
      </c>
      <c r="AX632" s="199" t="s">
        <v>10246</v>
      </c>
      <c r="AY632" s="205" t="s">
        <v>33</v>
      </c>
      <c r="AZ632" s="205" t="s">
        <v>33</v>
      </c>
      <c r="BA632" s="205" t="s">
        <v>33</v>
      </c>
      <c r="BB632" s="205" t="s">
        <v>33</v>
      </c>
      <c r="BC632" s="205" t="s">
        <v>33</v>
      </c>
      <c r="BD632" s="199" t="s">
        <v>10246</v>
      </c>
      <c r="BE632" s="199" t="s">
        <v>10246</v>
      </c>
      <c r="BF632" s="205" t="s">
        <v>33</v>
      </c>
      <c r="BG632" s="205" t="s">
        <v>33</v>
      </c>
      <c r="BH632" s="205" t="s">
        <v>33</v>
      </c>
      <c r="BI632" s="205" t="s">
        <v>33</v>
      </c>
      <c r="BJ632" s="205" t="s">
        <v>33</v>
      </c>
      <c r="BK632" s="199" t="s">
        <v>10246</v>
      </c>
    </row>
    <row r="633" s="192" customFormat="1" customHeight="1" spans="1:63">
      <c r="A633" s="199" t="s">
        <v>9931</v>
      </c>
      <c r="B633" s="199" t="s">
        <v>9922</v>
      </c>
      <c r="C633" s="199" t="s">
        <v>9925</v>
      </c>
      <c r="D633" s="199">
        <v>0</v>
      </c>
      <c r="E633" s="199">
        <v>7</v>
      </c>
      <c r="F633" s="199" t="s">
        <v>10243</v>
      </c>
      <c r="G633" s="199">
        <v>0</v>
      </c>
      <c r="H633" s="199" t="s">
        <v>10243</v>
      </c>
      <c r="I633" s="199">
        <v>0</v>
      </c>
      <c r="J633" s="199" t="s">
        <v>10243</v>
      </c>
      <c r="K633" s="199">
        <v>0</v>
      </c>
      <c r="L633" s="199">
        <v>0</v>
      </c>
      <c r="M633" s="199" t="s">
        <v>10243</v>
      </c>
      <c r="N633" s="199">
        <v>0</v>
      </c>
      <c r="O633" s="199">
        <v>0</v>
      </c>
      <c r="P633" s="199">
        <v>19</v>
      </c>
      <c r="Q633" s="199"/>
      <c r="R633" s="199"/>
      <c r="S633" s="199"/>
      <c r="T633" s="199"/>
      <c r="U633" s="199"/>
      <c r="V633" s="199"/>
      <c r="W633" s="199"/>
      <c r="X633" s="199"/>
      <c r="Y633" s="199"/>
      <c r="Z633" s="199"/>
      <c r="AA633" s="199"/>
      <c r="AB633" s="199"/>
      <c r="AC633" s="199"/>
      <c r="AD633" s="199" t="s">
        <v>10243</v>
      </c>
      <c r="AE633" s="199" t="s">
        <v>10243</v>
      </c>
      <c r="AF633" s="199" t="s">
        <v>10243</v>
      </c>
      <c r="AG633" s="199"/>
      <c r="AH633" s="199"/>
      <c r="AI633" s="199"/>
      <c r="AJ633" s="199"/>
      <c r="AK633" s="199"/>
      <c r="AL633" s="205" t="s">
        <v>33</v>
      </c>
      <c r="AM633" s="205" t="s">
        <v>33</v>
      </c>
      <c r="AN633" s="205" t="s">
        <v>33</v>
      </c>
      <c r="AO633" s="205" t="s">
        <v>33</v>
      </c>
      <c r="AP633" s="199" t="s">
        <v>10246</v>
      </c>
      <c r="AQ633" s="199" t="s">
        <v>10246</v>
      </c>
      <c r="AR633" s="205" t="s">
        <v>33</v>
      </c>
      <c r="AS633" s="205" t="s">
        <v>33</v>
      </c>
      <c r="AT633" s="205" t="s">
        <v>33</v>
      </c>
      <c r="AU633" s="205" t="s">
        <v>33</v>
      </c>
      <c r="AV633" s="205" t="s">
        <v>33</v>
      </c>
      <c r="AW633" s="199" t="s">
        <v>10246</v>
      </c>
      <c r="AX633" s="199" t="s">
        <v>10246</v>
      </c>
      <c r="AY633" s="205" t="s">
        <v>33</v>
      </c>
      <c r="AZ633" s="205" t="s">
        <v>33</v>
      </c>
      <c r="BA633" s="205" t="s">
        <v>33</v>
      </c>
      <c r="BB633" s="205" t="s">
        <v>33</v>
      </c>
      <c r="BC633" s="205" t="s">
        <v>33</v>
      </c>
      <c r="BD633" s="199" t="s">
        <v>10246</v>
      </c>
      <c r="BE633" s="199" t="s">
        <v>10246</v>
      </c>
      <c r="BF633" s="205" t="s">
        <v>33</v>
      </c>
      <c r="BG633" s="205" t="s">
        <v>33</v>
      </c>
      <c r="BH633" s="205" t="s">
        <v>33</v>
      </c>
      <c r="BI633" s="205" t="s">
        <v>33</v>
      </c>
      <c r="BJ633" s="205" t="s">
        <v>33</v>
      </c>
      <c r="BK633" s="199" t="s">
        <v>10246</v>
      </c>
    </row>
    <row r="634" s="192" customFormat="1" customHeight="1" spans="1:63">
      <c r="A634" s="199" t="s">
        <v>9929</v>
      </c>
      <c r="B634" s="199" t="s">
        <v>9922</v>
      </c>
      <c r="C634" s="199" t="s">
        <v>9930</v>
      </c>
      <c r="D634" s="199">
        <v>0</v>
      </c>
      <c r="E634" s="199">
        <v>7</v>
      </c>
      <c r="F634" s="199" t="s">
        <v>10243</v>
      </c>
      <c r="G634" s="199">
        <v>0</v>
      </c>
      <c r="H634" s="199" t="s">
        <v>10243</v>
      </c>
      <c r="I634" s="199">
        <v>0</v>
      </c>
      <c r="J634" s="199" t="s">
        <v>10243</v>
      </c>
      <c r="K634" s="199">
        <v>0</v>
      </c>
      <c r="L634" s="199">
        <v>0</v>
      </c>
      <c r="M634" s="199" t="s">
        <v>10243</v>
      </c>
      <c r="N634" s="199">
        <v>0</v>
      </c>
      <c r="O634" s="199">
        <v>0</v>
      </c>
      <c r="P634" s="199">
        <v>19</v>
      </c>
      <c r="Q634" s="199"/>
      <c r="R634" s="199"/>
      <c r="S634" s="199"/>
      <c r="T634" s="199"/>
      <c r="U634" s="199"/>
      <c r="V634" s="199"/>
      <c r="W634" s="199"/>
      <c r="X634" s="199"/>
      <c r="Y634" s="199"/>
      <c r="Z634" s="199"/>
      <c r="AA634" s="199"/>
      <c r="AB634" s="199"/>
      <c r="AC634" s="199"/>
      <c r="AD634" s="199" t="s">
        <v>10243</v>
      </c>
      <c r="AE634" s="199" t="s">
        <v>10243</v>
      </c>
      <c r="AF634" s="199" t="s">
        <v>10243</v>
      </c>
      <c r="AG634" s="199"/>
      <c r="AH634" s="199"/>
      <c r="AI634" s="199"/>
      <c r="AJ634" s="199"/>
      <c r="AK634" s="199"/>
      <c r="AL634" s="205" t="s">
        <v>33</v>
      </c>
      <c r="AM634" s="205" t="s">
        <v>33</v>
      </c>
      <c r="AN634" s="205" t="s">
        <v>33</v>
      </c>
      <c r="AO634" s="205" t="s">
        <v>33</v>
      </c>
      <c r="AP634" s="199" t="s">
        <v>10246</v>
      </c>
      <c r="AQ634" s="199" t="s">
        <v>10246</v>
      </c>
      <c r="AR634" s="205" t="s">
        <v>33</v>
      </c>
      <c r="AS634" s="205" t="s">
        <v>33</v>
      </c>
      <c r="AT634" s="205" t="s">
        <v>33</v>
      </c>
      <c r="AU634" s="205" t="s">
        <v>33</v>
      </c>
      <c r="AV634" s="205" t="s">
        <v>33</v>
      </c>
      <c r="AW634" s="199" t="s">
        <v>10246</v>
      </c>
      <c r="AX634" s="199" t="s">
        <v>10246</v>
      </c>
      <c r="AY634" s="205" t="s">
        <v>33</v>
      </c>
      <c r="AZ634" s="205" t="s">
        <v>33</v>
      </c>
      <c r="BA634" s="205" t="s">
        <v>33</v>
      </c>
      <c r="BB634" s="205" t="s">
        <v>33</v>
      </c>
      <c r="BC634" s="205" t="s">
        <v>33</v>
      </c>
      <c r="BD634" s="199" t="s">
        <v>10246</v>
      </c>
      <c r="BE634" s="199" t="s">
        <v>10246</v>
      </c>
      <c r="BF634" s="205" t="s">
        <v>33</v>
      </c>
      <c r="BG634" s="205" t="s">
        <v>33</v>
      </c>
      <c r="BH634" s="205" t="s">
        <v>33</v>
      </c>
      <c r="BI634" s="205" t="s">
        <v>33</v>
      </c>
      <c r="BJ634" s="205" t="s">
        <v>33</v>
      </c>
      <c r="BK634" s="199" t="s">
        <v>10246</v>
      </c>
    </row>
    <row r="635" s="192" customFormat="1" customHeight="1" spans="1:63">
      <c r="A635" s="199" t="s">
        <v>12632</v>
      </c>
      <c r="B635" s="199" t="s">
        <v>9922</v>
      </c>
      <c r="C635" s="199" t="s">
        <v>12633</v>
      </c>
      <c r="D635" s="199">
        <v>0</v>
      </c>
      <c r="E635" s="199">
        <v>7</v>
      </c>
      <c r="F635" s="199" t="s">
        <v>10243</v>
      </c>
      <c r="G635" s="199">
        <v>0</v>
      </c>
      <c r="H635" s="199" t="s">
        <v>10243</v>
      </c>
      <c r="I635" s="199">
        <v>0</v>
      </c>
      <c r="J635" s="199" t="s">
        <v>10243</v>
      </c>
      <c r="K635" s="199">
        <v>0</v>
      </c>
      <c r="L635" s="199">
        <v>0</v>
      </c>
      <c r="M635" s="199" t="s">
        <v>10243</v>
      </c>
      <c r="N635" s="199">
        <v>0</v>
      </c>
      <c r="O635" s="199">
        <v>0</v>
      </c>
      <c r="P635" s="199">
        <v>19</v>
      </c>
      <c r="Q635" s="199"/>
      <c r="R635" s="199"/>
      <c r="S635" s="199"/>
      <c r="T635" s="199"/>
      <c r="U635" s="199"/>
      <c r="V635" s="199"/>
      <c r="W635" s="199"/>
      <c r="X635" s="199"/>
      <c r="Y635" s="199"/>
      <c r="Z635" s="199"/>
      <c r="AA635" s="199"/>
      <c r="AB635" s="199"/>
      <c r="AC635" s="199"/>
      <c r="AD635" s="199" t="s">
        <v>10243</v>
      </c>
      <c r="AE635" s="199" t="s">
        <v>10243</v>
      </c>
      <c r="AF635" s="199" t="s">
        <v>10243</v>
      </c>
      <c r="AG635" s="199"/>
      <c r="AH635" s="199"/>
      <c r="AI635" s="199"/>
      <c r="AJ635" s="199"/>
      <c r="AK635" s="199"/>
      <c r="AL635" s="205" t="s">
        <v>33</v>
      </c>
      <c r="AM635" s="205" t="s">
        <v>33</v>
      </c>
      <c r="AN635" s="205" t="s">
        <v>33</v>
      </c>
      <c r="AO635" s="205" t="s">
        <v>33</v>
      </c>
      <c r="AP635" s="199" t="s">
        <v>10246</v>
      </c>
      <c r="AQ635" s="199" t="s">
        <v>10246</v>
      </c>
      <c r="AR635" s="205" t="s">
        <v>33</v>
      </c>
      <c r="AS635" s="205" t="s">
        <v>33</v>
      </c>
      <c r="AT635" s="205" t="s">
        <v>33</v>
      </c>
      <c r="AU635" s="205" t="s">
        <v>33</v>
      </c>
      <c r="AV635" s="205" t="s">
        <v>33</v>
      </c>
      <c r="AW635" s="199" t="s">
        <v>10246</v>
      </c>
      <c r="AX635" s="199" t="s">
        <v>10246</v>
      </c>
      <c r="AY635" s="205" t="s">
        <v>33</v>
      </c>
      <c r="AZ635" s="205" t="s">
        <v>33</v>
      </c>
      <c r="BA635" s="205" t="s">
        <v>33</v>
      </c>
      <c r="BB635" s="205" t="s">
        <v>33</v>
      </c>
      <c r="BC635" s="205" t="s">
        <v>33</v>
      </c>
      <c r="BD635" s="199" t="s">
        <v>10246</v>
      </c>
      <c r="BE635" s="199" t="s">
        <v>10246</v>
      </c>
      <c r="BF635" s="205" t="s">
        <v>33</v>
      </c>
      <c r="BG635" s="205" t="s">
        <v>33</v>
      </c>
      <c r="BH635" s="205" t="s">
        <v>33</v>
      </c>
      <c r="BI635" s="205" t="s">
        <v>33</v>
      </c>
      <c r="BJ635" s="205" t="s">
        <v>33</v>
      </c>
      <c r="BK635" s="199" t="s">
        <v>10246</v>
      </c>
    </row>
    <row r="636" s="192" customFormat="1" customHeight="1" spans="1:63">
      <c r="A636" s="199" t="s">
        <v>9927</v>
      </c>
      <c r="B636" s="199" t="s">
        <v>9922</v>
      </c>
      <c r="C636" s="199" t="s">
        <v>9928</v>
      </c>
      <c r="D636" s="199">
        <v>0</v>
      </c>
      <c r="E636" s="199">
        <v>7</v>
      </c>
      <c r="F636" s="199" t="s">
        <v>10243</v>
      </c>
      <c r="G636" s="199">
        <v>0</v>
      </c>
      <c r="H636" s="199" t="s">
        <v>10243</v>
      </c>
      <c r="I636" s="199">
        <v>0</v>
      </c>
      <c r="J636" s="199" t="s">
        <v>10243</v>
      </c>
      <c r="K636" s="199">
        <v>0</v>
      </c>
      <c r="L636" s="199">
        <v>0</v>
      </c>
      <c r="M636" s="199" t="s">
        <v>10243</v>
      </c>
      <c r="N636" s="199">
        <v>0</v>
      </c>
      <c r="O636" s="199">
        <v>0</v>
      </c>
      <c r="P636" s="199">
        <v>19</v>
      </c>
      <c r="Q636" s="199"/>
      <c r="R636" s="199"/>
      <c r="S636" s="199"/>
      <c r="T636" s="199"/>
      <c r="U636" s="199"/>
      <c r="V636" s="199"/>
      <c r="W636" s="199"/>
      <c r="X636" s="199"/>
      <c r="Y636" s="199"/>
      <c r="Z636" s="199"/>
      <c r="AA636" s="199"/>
      <c r="AB636" s="199"/>
      <c r="AC636" s="199"/>
      <c r="AD636" s="199" t="s">
        <v>10243</v>
      </c>
      <c r="AE636" s="199" t="s">
        <v>10243</v>
      </c>
      <c r="AF636" s="199" t="s">
        <v>10243</v>
      </c>
      <c r="AG636" s="199"/>
      <c r="AH636" s="199"/>
      <c r="AI636" s="199"/>
      <c r="AJ636" s="199"/>
      <c r="AK636" s="199"/>
      <c r="AL636" s="205" t="s">
        <v>33</v>
      </c>
      <c r="AM636" s="205" t="s">
        <v>33</v>
      </c>
      <c r="AN636" s="205" t="s">
        <v>33</v>
      </c>
      <c r="AO636" s="205" t="s">
        <v>33</v>
      </c>
      <c r="AP636" s="199" t="s">
        <v>10246</v>
      </c>
      <c r="AQ636" s="199" t="s">
        <v>10246</v>
      </c>
      <c r="AR636" s="205" t="s">
        <v>33</v>
      </c>
      <c r="AS636" s="205" t="s">
        <v>33</v>
      </c>
      <c r="AT636" s="205" t="s">
        <v>33</v>
      </c>
      <c r="AU636" s="205" t="s">
        <v>33</v>
      </c>
      <c r="AV636" s="205" t="s">
        <v>33</v>
      </c>
      <c r="AW636" s="199" t="s">
        <v>10246</v>
      </c>
      <c r="AX636" s="199" t="s">
        <v>10246</v>
      </c>
      <c r="AY636" s="205" t="s">
        <v>33</v>
      </c>
      <c r="AZ636" s="205" t="s">
        <v>33</v>
      </c>
      <c r="BA636" s="205" t="s">
        <v>33</v>
      </c>
      <c r="BB636" s="205" t="s">
        <v>33</v>
      </c>
      <c r="BC636" s="205" t="s">
        <v>33</v>
      </c>
      <c r="BD636" s="199" t="s">
        <v>10246</v>
      </c>
      <c r="BE636" s="199" t="s">
        <v>10246</v>
      </c>
      <c r="BF636" s="205" t="s">
        <v>33</v>
      </c>
      <c r="BG636" s="205" t="s">
        <v>33</v>
      </c>
      <c r="BH636" s="205" t="s">
        <v>33</v>
      </c>
      <c r="BI636" s="205" t="s">
        <v>33</v>
      </c>
      <c r="BJ636" s="205" t="s">
        <v>33</v>
      </c>
      <c r="BK636" s="199" t="s">
        <v>10246</v>
      </c>
    </row>
    <row r="637" s="192" customFormat="1" customHeight="1" spans="1:63">
      <c r="A637" s="199" t="s">
        <v>12634</v>
      </c>
      <c r="B637" s="199" t="s">
        <v>9922</v>
      </c>
      <c r="C637" s="199" t="s">
        <v>9925</v>
      </c>
      <c r="D637" s="199">
        <v>0</v>
      </c>
      <c r="E637" s="199">
        <v>7</v>
      </c>
      <c r="F637" s="199" t="s">
        <v>10243</v>
      </c>
      <c r="G637" s="199">
        <v>0</v>
      </c>
      <c r="H637" s="199" t="s">
        <v>10243</v>
      </c>
      <c r="I637" s="199">
        <v>0</v>
      </c>
      <c r="J637" s="199" t="s">
        <v>10243</v>
      </c>
      <c r="K637" s="199">
        <v>0</v>
      </c>
      <c r="L637" s="199">
        <v>0</v>
      </c>
      <c r="M637" s="199" t="s">
        <v>10243</v>
      </c>
      <c r="N637" s="199">
        <v>0</v>
      </c>
      <c r="O637" s="199">
        <v>0</v>
      </c>
      <c r="P637" s="199">
        <v>19</v>
      </c>
      <c r="Q637" s="199"/>
      <c r="R637" s="199"/>
      <c r="S637" s="199"/>
      <c r="T637" s="199"/>
      <c r="U637" s="199"/>
      <c r="V637" s="199"/>
      <c r="W637" s="199"/>
      <c r="X637" s="199"/>
      <c r="Y637" s="199"/>
      <c r="Z637" s="199"/>
      <c r="AA637" s="199"/>
      <c r="AB637" s="199"/>
      <c r="AC637" s="199"/>
      <c r="AD637" s="199" t="s">
        <v>10243</v>
      </c>
      <c r="AE637" s="199" t="s">
        <v>10243</v>
      </c>
      <c r="AF637" s="199" t="s">
        <v>10243</v>
      </c>
      <c r="AG637" s="199"/>
      <c r="AH637" s="199"/>
      <c r="AI637" s="199"/>
      <c r="AJ637" s="199"/>
      <c r="AK637" s="199"/>
      <c r="AL637" s="205" t="s">
        <v>33</v>
      </c>
      <c r="AM637" s="205" t="s">
        <v>33</v>
      </c>
      <c r="AN637" s="205" t="s">
        <v>33</v>
      </c>
      <c r="AO637" s="205" t="s">
        <v>33</v>
      </c>
      <c r="AP637" s="199" t="s">
        <v>10246</v>
      </c>
      <c r="AQ637" s="199" t="s">
        <v>10246</v>
      </c>
      <c r="AR637" s="205" t="s">
        <v>33</v>
      </c>
      <c r="AS637" s="205" t="s">
        <v>33</v>
      </c>
      <c r="AT637" s="205" t="s">
        <v>33</v>
      </c>
      <c r="AU637" s="205" t="s">
        <v>33</v>
      </c>
      <c r="AV637" s="205" t="s">
        <v>33</v>
      </c>
      <c r="AW637" s="199" t="s">
        <v>10246</v>
      </c>
      <c r="AX637" s="199" t="s">
        <v>10246</v>
      </c>
      <c r="AY637" s="205" t="s">
        <v>33</v>
      </c>
      <c r="AZ637" s="205" t="s">
        <v>33</v>
      </c>
      <c r="BA637" s="205" t="s">
        <v>33</v>
      </c>
      <c r="BB637" s="205" t="s">
        <v>33</v>
      </c>
      <c r="BC637" s="205" t="s">
        <v>33</v>
      </c>
      <c r="BD637" s="199" t="s">
        <v>10246</v>
      </c>
      <c r="BE637" s="199" t="s">
        <v>10246</v>
      </c>
      <c r="BF637" s="205" t="s">
        <v>33</v>
      </c>
      <c r="BG637" s="205" t="s">
        <v>33</v>
      </c>
      <c r="BH637" s="205" t="s">
        <v>33</v>
      </c>
      <c r="BI637" s="205" t="s">
        <v>33</v>
      </c>
      <c r="BJ637" s="205" t="s">
        <v>33</v>
      </c>
      <c r="BK637" s="199" t="s">
        <v>10246</v>
      </c>
    </row>
    <row r="638" s="192" customFormat="1" customHeight="1" spans="1:63">
      <c r="A638" s="199" t="s">
        <v>9921</v>
      </c>
      <c r="B638" s="199" t="s">
        <v>9922</v>
      </c>
      <c r="C638" s="199" t="s">
        <v>9923</v>
      </c>
      <c r="D638" s="199">
        <v>0</v>
      </c>
      <c r="E638" s="199">
        <v>7</v>
      </c>
      <c r="F638" s="199" t="s">
        <v>10243</v>
      </c>
      <c r="G638" s="199">
        <v>0</v>
      </c>
      <c r="H638" s="199" t="s">
        <v>10243</v>
      </c>
      <c r="I638" s="199">
        <v>0</v>
      </c>
      <c r="J638" s="199" t="s">
        <v>10243</v>
      </c>
      <c r="K638" s="199">
        <v>0</v>
      </c>
      <c r="L638" s="199">
        <v>0</v>
      </c>
      <c r="M638" s="199" t="s">
        <v>10243</v>
      </c>
      <c r="N638" s="199">
        <v>0</v>
      </c>
      <c r="O638" s="199">
        <v>0</v>
      </c>
      <c r="P638" s="199">
        <v>19</v>
      </c>
      <c r="Q638" s="199"/>
      <c r="R638" s="199"/>
      <c r="S638" s="199"/>
      <c r="T638" s="199"/>
      <c r="U638" s="199"/>
      <c r="V638" s="199"/>
      <c r="W638" s="199"/>
      <c r="X638" s="199"/>
      <c r="Y638" s="199"/>
      <c r="Z638" s="199"/>
      <c r="AA638" s="199"/>
      <c r="AB638" s="199"/>
      <c r="AC638" s="199"/>
      <c r="AD638" s="199" t="s">
        <v>10243</v>
      </c>
      <c r="AE638" s="199" t="s">
        <v>10243</v>
      </c>
      <c r="AF638" s="199" t="s">
        <v>10243</v>
      </c>
      <c r="AG638" s="199"/>
      <c r="AH638" s="199"/>
      <c r="AI638" s="199"/>
      <c r="AJ638" s="199"/>
      <c r="AK638" s="199"/>
      <c r="AL638" s="205" t="s">
        <v>33</v>
      </c>
      <c r="AM638" s="205" t="s">
        <v>33</v>
      </c>
      <c r="AN638" s="205" t="s">
        <v>33</v>
      </c>
      <c r="AO638" s="205" t="s">
        <v>33</v>
      </c>
      <c r="AP638" s="199" t="s">
        <v>10246</v>
      </c>
      <c r="AQ638" s="199" t="s">
        <v>10246</v>
      </c>
      <c r="AR638" s="205" t="s">
        <v>33</v>
      </c>
      <c r="AS638" s="205" t="s">
        <v>33</v>
      </c>
      <c r="AT638" s="205" t="s">
        <v>33</v>
      </c>
      <c r="AU638" s="205" t="s">
        <v>33</v>
      </c>
      <c r="AV638" s="205" t="s">
        <v>33</v>
      </c>
      <c r="AW638" s="199" t="s">
        <v>10246</v>
      </c>
      <c r="AX638" s="199" t="s">
        <v>10246</v>
      </c>
      <c r="AY638" s="205" t="s">
        <v>33</v>
      </c>
      <c r="AZ638" s="205" t="s">
        <v>33</v>
      </c>
      <c r="BA638" s="205" t="s">
        <v>33</v>
      </c>
      <c r="BB638" s="205" t="s">
        <v>33</v>
      </c>
      <c r="BC638" s="205" t="s">
        <v>33</v>
      </c>
      <c r="BD638" s="199" t="s">
        <v>10246</v>
      </c>
      <c r="BE638" s="199" t="s">
        <v>10246</v>
      </c>
      <c r="BF638" s="205" t="s">
        <v>33</v>
      </c>
      <c r="BG638" s="205" t="s">
        <v>33</v>
      </c>
      <c r="BH638" s="205" t="s">
        <v>33</v>
      </c>
      <c r="BI638" s="205" t="s">
        <v>33</v>
      </c>
      <c r="BJ638" s="205" t="s">
        <v>33</v>
      </c>
      <c r="BK638" s="199" t="s">
        <v>10246</v>
      </c>
    </row>
    <row r="639" s="192" customFormat="1" customHeight="1" spans="1:63">
      <c r="A639" s="199" t="s">
        <v>9960</v>
      </c>
      <c r="B639" s="199" t="s">
        <v>9935</v>
      </c>
      <c r="C639" s="199" t="s">
        <v>853</v>
      </c>
      <c r="D639" s="199">
        <v>0</v>
      </c>
      <c r="E639" s="199">
        <v>7</v>
      </c>
      <c r="F639" s="199" t="s">
        <v>10243</v>
      </c>
      <c r="G639" s="199">
        <v>0</v>
      </c>
      <c r="H639" s="199" t="s">
        <v>10243</v>
      </c>
      <c r="I639" s="199">
        <v>0</v>
      </c>
      <c r="J639" s="199" t="s">
        <v>10243</v>
      </c>
      <c r="K639" s="199">
        <v>0</v>
      </c>
      <c r="L639" s="199">
        <v>0</v>
      </c>
      <c r="M639" s="199" t="s">
        <v>10243</v>
      </c>
      <c r="N639" s="199">
        <v>0</v>
      </c>
      <c r="O639" s="199">
        <v>0</v>
      </c>
      <c r="P639" s="199">
        <v>19</v>
      </c>
      <c r="Q639" s="199"/>
      <c r="R639" s="199"/>
      <c r="S639" s="199"/>
      <c r="T639" s="199"/>
      <c r="U639" s="199"/>
      <c r="V639" s="199"/>
      <c r="W639" s="199"/>
      <c r="X639" s="199"/>
      <c r="Y639" s="199"/>
      <c r="Z639" s="199"/>
      <c r="AA639" s="199"/>
      <c r="AB639" s="199"/>
      <c r="AC639" s="199"/>
      <c r="AD639" s="199" t="s">
        <v>10243</v>
      </c>
      <c r="AE639" s="199" t="s">
        <v>10243</v>
      </c>
      <c r="AF639" s="199" t="s">
        <v>10243</v>
      </c>
      <c r="AG639" s="199"/>
      <c r="AH639" s="199"/>
      <c r="AI639" s="199"/>
      <c r="AJ639" s="199"/>
      <c r="AK639" s="199"/>
      <c r="AL639" s="205" t="s">
        <v>33</v>
      </c>
      <c r="AM639" s="205" t="s">
        <v>33</v>
      </c>
      <c r="AN639" s="205" t="s">
        <v>33</v>
      </c>
      <c r="AO639" s="205" t="s">
        <v>33</v>
      </c>
      <c r="AP639" s="199" t="s">
        <v>10246</v>
      </c>
      <c r="AQ639" s="199" t="s">
        <v>10246</v>
      </c>
      <c r="AR639" s="205" t="s">
        <v>33</v>
      </c>
      <c r="AS639" s="205" t="s">
        <v>33</v>
      </c>
      <c r="AT639" s="205" t="s">
        <v>33</v>
      </c>
      <c r="AU639" s="205" t="s">
        <v>33</v>
      </c>
      <c r="AV639" s="205" t="s">
        <v>33</v>
      </c>
      <c r="AW639" s="199" t="s">
        <v>10246</v>
      </c>
      <c r="AX639" s="199" t="s">
        <v>10246</v>
      </c>
      <c r="AY639" s="205" t="s">
        <v>33</v>
      </c>
      <c r="AZ639" s="205" t="s">
        <v>33</v>
      </c>
      <c r="BA639" s="205" t="s">
        <v>33</v>
      </c>
      <c r="BB639" s="205" t="s">
        <v>33</v>
      </c>
      <c r="BC639" s="205" t="s">
        <v>33</v>
      </c>
      <c r="BD639" s="199" t="s">
        <v>10246</v>
      </c>
      <c r="BE639" s="199" t="s">
        <v>10246</v>
      </c>
      <c r="BF639" s="205" t="s">
        <v>33</v>
      </c>
      <c r="BG639" s="205" t="s">
        <v>33</v>
      </c>
      <c r="BH639" s="205" t="s">
        <v>33</v>
      </c>
      <c r="BI639" s="205" t="s">
        <v>33</v>
      </c>
      <c r="BJ639" s="205" t="s">
        <v>33</v>
      </c>
      <c r="BK639" s="199" t="s">
        <v>10246</v>
      </c>
    </row>
    <row r="640" s="192" customFormat="1" customHeight="1" spans="1:63">
      <c r="A640" s="199" t="s">
        <v>9959</v>
      </c>
      <c r="B640" s="199" t="s">
        <v>9935</v>
      </c>
      <c r="C640" s="199" t="s">
        <v>853</v>
      </c>
      <c r="D640" s="199">
        <v>0</v>
      </c>
      <c r="E640" s="199">
        <v>7</v>
      </c>
      <c r="F640" s="199" t="s">
        <v>10243</v>
      </c>
      <c r="G640" s="199">
        <v>0</v>
      </c>
      <c r="H640" s="199" t="s">
        <v>10243</v>
      </c>
      <c r="I640" s="199">
        <v>0</v>
      </c>
      <c r="J640" s="199" t="s">
        <v>10243</v>
      </c>
      <c r="K640" s="199">
        <v>0</v>
      </c>
      <c r="L640" s="199">
        <v>0</v>
      </c>
      <c r="M640" s="199" t="s">
        <v>10243</v>
      </c>
      <c r="N640" s="199">
        <v>0</v>
      </c>
      <c r="O640" s="199">
        <v>0</v>
      </c>
      <c r="P640" s="199">
        <v>19</v>
      </c>
      <c r="Q640" s="199"/>
      <c r="R640" s="199"/>
      <c r="S640" s="199"/>
      <c r="T640" s="199"/>
      <c r="U640" s="199"/>
      <c r="V640" s="199"/>
      <c r="W640" s="199"/>
      <c r="X640" s="199"/>
      <c r="Y640" s="199"/>
      <c r="Z640" s="199"/>
      <c r="AA640" s="199"/>
      <c r="AB640" s="199"/>
      <c r="AC640" s="199"/>
      <c r="AD640" s="199" t="s">
        <v>10243</v>
      </c>
      <c r="AE640" s="199" t="s">
        <v>10243</v>
      </c>
      <c r="AF640" s="199" t="s">
        <v>10243</v>
      </c>
      <c r="AG640" s="199"/>
      <c r="AH640" s="199"/>
      <c r="AI640" s="199"/>
      <c r="AJ640" s="199"/>
      <c r="AK640" s="199"/>
      <c r="AL640" s="205" t="s">
        <v>33</v>
      </c>
      <c r="AM640" s="205" t="s">
        <v>33</v>
      </c>
      <c r="AN640" s="205" t="s">
        <v>33</v>
      </c>
      <c r="AO640" s="205" t="s">
        <v>33</v>
      </c>
      <c r="AP640" s="199" t="s">
        <v>10246</v>
      </c>
      <c r="AQ640" s="199" t="s">
        <v>10246</v>
      </c>
      <c r="AR640" s="205" t="s">
        <v>33</v>
      </c>
      <c r="AS640" s="205" t="s">
        <v>33</v>
      </c>
      <c r="AT640" s="205" t="s">
        <v>33</v>
      </c>
      <c r="AU640" s="205" t="s">
        <v>33</v>
      </c>
      <c r="AV640" s="205" t="s">
        <v>33</v>
      </c>
      <c r="AW640" s="199" t="s">
        <v>10246</v>
      </c>
      <c r="AX640" s="199" t="s">
        <v>10246</v>
      </c>
      <c r="AY640" s="205" t="s">
        <v>33</v>
      </c>
      <c r="AZ640" s="205" t="s">
        <v>33</v>
      </c>
      <c r="BA640" s="205" t="s">
        <v>33</v>
      </c>
      <c r="BB640" s="205" t="s">
        <v>33</v>
      </c>
      <c r="BC640" s="205" t="s">
        <v>33</v>
      </c>
      <c r="BD640" s="199" t="s">
        <v>10246</v>
      </c>
      <c r="BE640" s="199" t="s">
        <v>10246</v>
      </c>
      <c r="BF640" s="205" t="s">
        <v>33</v>
      </c>
      <c r="BG640" s="205" t="s">
        <v>33</v>
      </c>
      <c r="BH640" s="205" t="s">
        <v>33</v>
      </c>
      <c r="BI640" s="205" t="s">
        <v>33</v>
      </c>
      <c r="BJ640" s="205" t="s">
        <v>33</v>
      </c>
      <c r="BK640" s="199" t="s">
        <v>10246</v>
      </c>
    </row>
    <row r="641" s="192" customFormat="1" customHeight="1" spans="1:63">
      <c r="A641" s="199" t="s">
        <v>9958</v>
      </c>
      <c r="B641" s="199" t="s">
        <v>9935</v>
      </c>
      <c r="C641" s="199" t="s">
        <v>853</v>
      </c>
      <c r="D641" s="199">
        <v>0</v>
      </c>
      <c r="E641" s="199">
        <v>7</v>
      </c>
      <c r="F641" s="199" t="s">
        <v>10243</v>
      </c>
      <c r="G641" s="199">
        <v>0</v>
      </c>
      <c r="H641" s="199" t="s">
        <v>10243</v>
      </c>
      <c r="I641" s="199">
        <v>0</v>
      </c>
      <c r="J641" s="199" t="s">
        <v>10243</v>
      </c>
      <c r="K641" s="199">
        <v>0</v>
      </c>
      <c r="L641" s="199">
        <v>0</v>
      </c>
      <c r="M641" s="199" t="s">
        <v>10243</v>
      </c>
      <c r="N641" s="199">
        <v>0</v>
      </c>
      <c r="O641" s="199">
        <v>0</v>
      </c>
      <c r="P641" s="199">
        <v>19</v>
      </c>
      <c r="Q641" s="199"/>
      <c r="R641" s="199"/>
      <c r="S641" s="199"/>
      <c r="T641" s="199"/>
      <c r="U641" s="199"/>
      <c r="V641" s="199"/>
      <c r="W641" s="199"/>
      <c r="X641" s="199"/>
      <c r="Y641" s="199"/>
      <c r="Z641" s="199"/>
      <c r="AA641" s="199"/>
      <c r="AB641" s="199"/>
      <c r="AC641" s="199"/>
      <c r="AD641" s="199" t="s">
        <v>10243</v>
      </c>
      <c r="AE641" s="199" t="s">
        <v>10243</v>
      </c>
      <c r="AF641" s="199" t="s">
        <v>10243</v>
      </c>
      <c r="AG641" s="199"/>
      <c r="AH641" s="199"/>
      <c r="AI641" s="199"/>
      <c r="AJ641" s="199"/>
      <c r="AK641" s="199"/>
      <c r="AL641" s="205" t="s">
        <v>33</v>
      </c>
      <c r="AM641" s="205" t="s">
        <v>33</v>
      </c>
      <c r="AN641" s="205" t="s">
        <v>33</v>
      </c>
      <c r="AO641" s="205" t="s">
        <v>33</v>
      </c>
      <c r="AP641" s="199" t="s">
        <v>10246</v>
      </c>
      <c r="AQ641" s="199" t="s">
        <v>10246</v>
      </c>
      <c r="AR641" s="205" t="s">
        <v>33</v>
      </c>
      <c r="AS641" s="205" t="s">
        <v>33</v>
      </c>
      <c r="AT641" s="205" t="s">
        <v>33</v>
      </c>
      <c r="AU641" s="205" t="s">
        <v>33</v>
      </c>
      <c r="AV641" s="205" t="s">
        <v>33</v>
      </c>
      <c r="AW641" s="199" t="s">
        <v>10246</v>
      </c>
      <c r="AX641" s="199" t="s">
        <v>10246</v>
      </c>
      <c r="AY641" s="205" t="s">
        <v>33</v>
      </c>
      <c r="AZ641" s="205" t="s">
        <v>33</v>
      </c>
      <c r="BA641" s="205" t="s">
        <v>33</v>
      </c>
      <c r="BB641" s="205" t="s">
        <v>33</v>
      </c>
      <c r="BC641" s="205" t="s">
        <v>33</v>
      </c>
      <c r="BD641" s="199" t="s">
        <v>10246</v>
      </c>
      <c r="BE641" s="199" t="s">
        <v>10246</v>
      </c>
      <c r="BF641" s="205" t="s">
        <v>33</v>
      </c>
      <c r="BG641" s="205" t="s">
        <v>33</v>
      </c>
      <c r="BH641" s="205" t="s">
        <v>33</v>
      </c>
      <c r="BI641" s="205" t="s">
        <v>33</v>
      </c>
      <c r="BJ641" s="205" t="s">
        <v>33</v>
      </c>
      <c r="BK641" s="199" t="s">
        <v>10246</v>
      </c>
    </row>
    <row r="642" s="192" customFormat="1" customHeight="1" spans="1:63">
      <c r="A642" s="199" t="s">
        <v>9957</v>
      </c>
      <c r="B642" s="199" t="s">
        <v>9935</v>
      </c>
      <c r="C642" s="199" t="s">
        <v>853</v>
      </c>
      <c r="D642" s="199">
        <v>0</v>
      </c>
      <c r="E642" s="199">
        <v>7</v>
      </c>
      <c r="F642" s="199" t="s">
        <v>10243</v>
      </c>
      <c r="G642" s="199">
        <v>0</v>
      </c>
      <c r="H642" s="199" t="s">
        <v>10243</v>
      </c>
      <c r="I642" s="199">
        <v>0</v>
      </c>
      <c r="J642" s="199" t="s">
        <v>10243</v>
      </c>
      <c r="K642" s="199">
        <v>0</v>
      </c>
      <c r="L642" s="199">
        <v>0</v>
      </c>
      <c r="M642" s="199" t="s">
        <v>10243</v>
      </c>
      <c r="N642" s="199">
        <v>0</v>
      </c>
      <c r="O642" s="199">
        <v>0</v>
      </c>
      <c r="P642" s="199">
        <v>19</v>
      </c>
      <c r="Q642" s="199"/>
      <c r="R642" s="199"/>
      <c r="S642" s="199"/>
      <c r="T642" s="199"/>
      <c r="U642" s="199"/>
      <c r="V642" s="199"/>
      <c r="W642" s="199"/>
      <c r="X642" s="199"/>
      <c r="Y642" s="199"/>
      <c r="Z642" s="199"/>
      <c r="AA642" s="199"/>
      <c r="AB642" s="199"/>
      <c r="AC642" s="199"/>
      <c r="AD642" s="199" t="s">
        <v>10243</v>
      </c>
      <c r="AE642" s="199" t="s">
        <v>10243</v>
      </c>
      <c r="AF642" s="199" t="s">
        <v>10243</v>
      </c>
      <c r="AG642" s="199"/>
      <c r="AH642" s="199"/>
      <c r="AI642" s="199"/>
      <c r="AJ642" s="199"/>
      <c r="AK642" s="199"/>
      <c r="AL642" s="205" t="s">
        <v>33</v>
      </c>
      <c r="AM642" s="205" t="s">
        <v>33</v>
      </c>
      <c r="AN642" s="205" t="s">
        <v>33</v>
      </c>
      <c r="AO642" s="205" t="s">
        <v>33</v>
      </c>
      <c r="AP642" s="199" t="s">
        <v>10246</v>
      </c>
      <c r="AQ642" s="199" t="s">
        <v>10246</v>
      </c>
      <c r="AR642" s="205" t="s">
        <v>33</v>
      </c>
      <c r="AS642" s="205" t="s">
        <v>33</v>
      </c>
      <c r="AT642" s="205" t="s">
        <v>33</v>
      </c>
      <c r="AU642" s="205" t="s">
        <v>33</v>
      </c>
      <c r="AV642" s="205" t="s">
        <v>33</v>
      </c>
      <c r="AW642" s="199" t="s">
        <v>10246</v>
      </c>
      <c r="AX642" s="199" t="s">
        <v>10246</v>
      </c>
      <c r="AY642" s="205" t="s">
        <v>33</v>
      </c>
      <c r="AZ642" s="205" t="s">
        <v>33</v>
      </c>
      <c r="BA642" s="205" t="s">
        <v>33</v>
      </c>
      <c r="BB642" s="205" t="s">
        <v>33</v>
      </c>
      <c r="BC642" s="205" t="s">
        <v>33</v>
      </c>
      <c r="BD642" s="199" t="s">
        <v>10246</v>
      </c>
      <c r="BE642" s="199" t="s">
        <v>10246</v>
      </c>
      <c r="BF642" s="205" t="s">
        <v>33</v>
      </c>
      <c r="BG642" s="205" t="s">
        <v>33</v>
      </c>
      <c r="BH642" s="205" t="s">
        <v>33</v>
      </c>
      <c r="BI642" s="205" t="s">
        <v>33</v>
      </c>
      <c r="BJ642" s="205" t="s">
        <v>33</v>
      </c>
      <c r="BK642" s="199" t="s">
        <v>10246</v>
      </c>
    </row>
    <row r="643" s="192" customFormat="1" customHeight="1" spans="1:63">
      <c r="A643" s="199" t="s">
        <v>9956</v>
      </c>
      <c r="B643" s="199" t="s">
        <v>9935</v>
      </c>
      <c r="C643" s="199" t="s">
        <v>853</v>
      </c>
      <c r="D643" s="199">
        <v>0</v>
      </c>
      <c r="E643" s="199">
        <v>7</v>
      </c>
      <c r="F643" s="199" t="s">
        <v>10243</v>
      </c>
      <c r="G643" s="199">
        <v>0</v>
      </c>
      <c r="H643" s="199" t="s">
        <v>10243</v>
      </c>
      <c r="I643" s="199">
        <v>0</v>
      </c>
      <c r="J643" s="199" t="s">
        <v>10243</v>
      </c>
      <c r="K643" s="199">
        <v>0</v>
      </c>
      <c r="L643" s="199">
        <v>0</v>
      </c>
      <c r="M643" s="199" t="s">
        <v>10243</v>
      </c>
      <c r="N643" s="199">
        <v>0</v>
      </c>
      <c r="O643" s="199">
        <v>0</v>
      </c>
      <c r="P643" s="199">
        <v>19</v>
      </c>
      <c r="Q643" s="199"/>
      <c r="R643" s="199"/>
      <c r="S643" s="199"/>
      <c r="T643" s="199"/>
      <c r="U643" s="199"/>
      <c r="V643" s="199"/>
      <c r="W643" s="199"/>
      <c r="X643" s="199"/>
      <c r="Y643" s="199"/>
      <c r="Z643" s="199"/>
      <c r="AA643" s="199"/>
      <c r="AB643" s="199"/>
      <c r="AC643" s="199"/>
      <c r="AD643" s="199" t="s">
        <v>10243</v>
      </c>
      <c r="AE643" s="199" t="s">
        <v>10243</v>
      </c>
      <c r="AF643" s="199" t="s">
        <v>10243</v>
      </c>
      <c r="AG643" s="199"/>
      <c r="AH643" s="199"/>
      <c r="AI643" s="199"/>
      <c r="AJ643" s="199"/>
      <c r="AK643" s="199"/>
      <c r="AL643" s="205" t="s">
        <v>33</v>
      </c>
      <c r="AM643" s="205" t="s">
        <v>33</v>
      </c>
      <c r="AN643" s="205" t="s">
        <v>33</v>
      </c>
      <c r="AO643" s="205" t="s">
        <v>33</v>
      </c>
      <c r="AP643" s="199" t="s">
        <v>10246</v>
      </c>
      <c r="AQ643" s="199" t="s">
        <v>10246</v>
      </c>
      <c r="AR643" s="205" t="s">
        <v>33</v>
      </c>
      <c r="AS643" s="205" t="s">
        <v>33</v>
      </c>
      <c r="AT643" s="205" t="s">
        <v>33</v>
      </c>
      <c r="AU643" s="205" t="s">
        <v>33</v>
      </c>
      <c r="AV643" s="205" t="s">
        <v>33</v>
      </c>
      <c r="AW643" s="199" t="s">
        <v>10246</v>
      </c>
      <c r="AX643" s="199" t="s">
        <v>10246</v>
      </c>
      <c r="AY643" s="205" t="s">
        <v>33</v>
      </c>
      <c r="AZ643" s="205" t="s">
        <v>33</v>
      </c>
      <c r="BA643" s="205" t="s">
        <v>33</v>
      </c>
      <c r="BB643" s="205" t="s">
        <v>33</v>
      </c>
      <c r="BC643" s="205" t="s">
        <v>33</v>
      </c>
      <c r="BD643" s="199" t="s">
        <v>10246</v>
      </c>
      <c r="BE643" s="199" t="s">
        <v>10246</v>
      </c>
      <c r="BF643" s="205" t="s">
        <v>33</v>
      </c>
      <c r="BG643" s="205" t="s">
        <v>33</v>
      </c>
      <c r="BH643" s="205" t="s">
        <v>33</v>
      </c>
      <c r="BI643" s="205" t="s">
        <v>33</v>
      </c>
      <c r="BJ643" s="205" t="s">
        <v>33</v>
      </c>
      <c r="BK643" s="199" t="s">
        <v>10246</v>
      </c>
    </row>
    <row r="644" s="192" customFormat="1" customHeight="1" spans="1:63">
      <c r="A644" s="199" t="s">
        <v>9955</v>
      </c>
      <c r="B644" s="199" t="s">
        <v>9935</v>
      </c>
      <c r="C644" s="199" t="s">
        <v>853</v>
      </c>
      <c r="D644" s="199">
        <v>0</v>
      </c>
      <c r="E644" s="199">
        <v>7</v>
      </c>
      <c r="F644" s="199" t="s">
        <v>10243</v>
      </c>
      <c r="G644" s="199">
        <v>0</v>
      </c>
      <c r="H644" s="199" t="s">
        <v>10243</v>
      </c>
      <c r="I644" s="199">
        <v>0</v>
      </c>
      <c r="J644" s="199" t="s">
        <v>10243</v>
      </c>
      <c r="K644" s="199">
        <v>0</v>
      </c>
      <c r="L644" s="199">
        <v>0</v>
      </c>
      <c r="M644" s="199" t="s">
        <v>10243</v>
      </c>
      <c r="N644" s="199">
        <v>0</v>
      </c>
      <c r="O644" s="199">
        <v>0</v>
      </c>
      <c r="P644" s="199">
        <v>19</v>
      </c>
      <c r="Q644" s="199"/>
      <c r="R644" s="199"/>
      <c r="S644" s="199"/>
      <c r="T644" s="199"/>
      <c r="U644" s="199"/>
      <c r="V644" s="199"/>
      <c r="W644" s="199"/>
      <c r="X644" s="199"/>
      <c r="Y644" s="199"/>
      <c r="Z644" s="199"/>
      <c r="AA644" s="199"/>
      <c r="AB644" s="199"/>
      <c r="AC644" s="199"/>
      <c r="AD644" s="199" t="s">
        <v>10243</v>
      </c>
      <c r="AE644" s="199" t="s">
        <v>10243</v>
      </c>
      <c r="AF644" s="199" t="s">
        <v>10243</v>
      </c>
      <c r="AG644" s="199"/>
      <c r="AH644" s="199"/>
      <c r="AI644" s="199"/>
      <c r="AJ644" s="199"/>
      <c r="AK644" s="199"/>
      <c r="AL644" s="205" t="s">
        <v>33</v>
      </c>
      <c r="AM644" s="205" t="s">
        <v>33</v>
      </c>
      <c r="AN644" s="205" t="s">
        <v>33</v>
      </c>
      <c r="AO644" s="205" t="s">
        <v>33</v>
      </c>
      <c r="AP644" s="199" t="s">
        <v>10246</v>
      </c>
      <c r="AQ644" s="199" t="s">
        <v>10246</v>
      </c>
      <c r="AR644" s="205" t="s">
        <v>33</v>
      </c>
      <c r="AS644" s="205" t="s">
        <v>33</v>
      </c>
      <c r="AT644" s="205" t="s">
        <v>33</v>
      </c>
      <c r="AU644" s="205" t="s">
        <v>33</v>
      </c>
      <c r="AV644" s="205" t="s">
        <v>33</v>
      </c>
      <c r="AW644" s="199" t="s">
        <v>10246</v>
      </c>
      <c r="AX644" s="199" t="s">
        <v>10246</v>
      </c>
      <c r="AY644" s="205" t="s">
        <v>33</v>
      </c>
      <c r="AZ644" s="205" t="s">
        <v>33</v>
      </c>
      <c r="BA644" s="205" t="s">
        <v>33</v>
      </c>
      <c r="BB644" s="205" t="s">
        <v>33</v>
      </c>
      <c r="BC644" s="205" t="s">
        <v>33</v>
      </c>
      <c r="BD644" s="199" t="s">
        <v>10246</v>
      </c>
      <c r="BE644" s="199" t="s">
        <v>10246</v>
      </c>
      <c r="BF644" s="205" t="s">
        <v>33</v>
      </c>
      <c r="BG644" s="205" t="s">
        <v>33</v>
      </c>
      <c r="BH644" s="205" t="s">
        <v>33</v>
      </c>
      <c r="BI644" s="205" t="s">
        <v>33</v>
      </c>
      <c r="BJ644" s="205" t="s">
        <v>33</v>
      </c>
      <c r="BK644" s="199" t="s">
        <v>10246</v>
      </c>
    </row>
    <row r="645" s="192" customFormat="1" customHeight="1" spans="1:63">
      <c r="A645" s="199" t="s">
        <v>9954</v>
      </c>
      <c r="B645" s="199" t="s">
        <v>9935</v>
      </c>
      <c r="C645" s="199" t="s">
        <v>9953</v>
      </c>
      <c r="D645" s="199">
        <v>0</v>
      </c>
      <c r="E645" s="199">
        <v>5</v>
      </c>
      <c r="F645" s="199" t="s">
        <v>10243</v>
      </c>
      <c r="G645" s="199">
        <v>0</v>
      </c>
      <c r="H645" s="199" t="s">
        <v>10243</v>
      </c>
      <c r="I645" s="199">
        <v>0</v>
      </c>
      <c r="J645" s="199" t="s">
        <v>10243</v>
      </c>
      <c r="K645" s="199">
        <v>0</v>
      </c>
      <c r="L645" s="199">
        <v>0</v>
      </c>
      <c r="M645" s="199" t="s">
        <v>10243</v>
      </c>
      <c r="N645" s="199">
        <v>0</v>
      </c>
      <c r="O645" s="199">
        <v>0</v>
      </c>
      <c r="P645" s="199">
        <v>14</v>
      </c>
      <c r="Q645" s="199"/>
      <c r="R645" s="199"/>
      <c r="S645" s="199"/>
      <c r="T645" s="199"/>
      <c r="U645" s="199"/>
      <c r="V645" s="199"/>
      <c r="W645" s="199"/>
      <c r="X645" s="199"/>
      <c r="Y645" s="199"/>
      <c r="Z645" s="199"/>
      <c r="AA645" s="199"/>
      <c r="AB645" s="199"/>
      <c r="AC645" s="199"/>
      <c r="AD645" s="199" t="s">
        <v>10243</v>
      </c>
      <c r="AE645" s="199" t="s">
        <v>10243</v>
      </c>
      <c r="AF645" s="199" t="s">
        <v>10243</v>
      </c>
      <c r="AG645" s="199"/>
      <c r="AH645" s="199"/>
      <c r="AI645" s="199"/>
      <c r="AJ645" s="199"/>
      <c r="AK645" s="199"/>
      <c r="AL645" s="199"/>
      <c r="AM645" s="199"/>
      <c r="AN645" s="199"/>
      <c r="AO645" s="199"/>
      <c r="AP645" s="199"/>
      <c r="AQ645" s="199"/>
      <c r="AR645" s="199"/>
      <c r="AS645" s="205" t="s">
        <v>33</v>
      </c>
      <c r="AT645" s="205" t="s">
        <v>33</v>
      </c>
      <c r="AU645" s="205" t="s">
        <v>33</v>
      </c>
      <c r="AV645" s="205" t="s">
        <v>33</v>
      </c>
      <c r="AW645" s="199" t="s">
        <v>10246</v>
      </c>
      <c r="AX645" s="199" t="s">
        <v>10246</v>
      </c>
      <c r="AY645" s="205" t="s">
        <v>33</v>
      </c>
      <c r="AZ645" s="205" t="s">
        <v>33</v>
      </c>
      <c r="BA645" s="205" t="s">
        <v>33</v>
      </c>
      <c r="BB645" s="205" t="s">
        <v>33</v>
      </c>
      <c r="BC645" s="205" t="s">
        <v>33</v>
      </c>
      <c r="BD645" s="199" t="s">
        <v>10246</v>
      </c>
      <c r="BE645" s="199" t="s">
        <v>10246</v>
      </c>
      <c r="BF645" s="205" t="s">
        <v>33</v>
      </c>
      <c r="BG645" s="205" t="s">
        <v>33</v>
      </c>
      <c r="BH645" s="205" t="s">
        <v>33</v>
      </c>
      <c r="BI645" s="205" t="s">
        <v>33</v>
      </c>
      <c r="BJ645" s="205" t="s">
        <v>33</v>
      </c>
      <c r="BK645" s="199" t="s">
        <v>10246</v>
      </c>
    </row>
    <row r="646" s="192" customFormat="1" customHeight="1" spans="1:63">
      <c r="A646" s="199" t="s">
        <v>9952</v>
      </c>
      <c r="B646" s="199" t="s">
        <v>9935</v>
      </c>
      <c r="C646" s="199" t="s">
        <v>9953</v>
      </c>
      <c r="D646" s="199">
        <v>0</v>
      </c>
      <c r="E646" s="199">
        <v>7</v>
      </c>
      <c r="F646" s="199" t="s">
        <v>10243</v>
      </c>
      <c r="G646" s="199">
        <v>0</v>
      </c>
      <c r="H646" s="199" t="s">
        <v>10243</v>
      </c>
      <c r="I646" s="199">
        <v>0</v>
      </c>
      <c r="J646" s="199" t="s">
        <v>10243</v>
      </c>
      <c r="K646" s="199">
        <v>0</v>
      </c>
      <c r="L646" s="199">
        <v>0</v>
      </c>
      <c r="M646" s="199" t="s">
        <v>10243</v>
      </c>
      <c r="N646" s="199">
        <v>0</v>
      </c>
      <c r="O646" s="199">
        <v>0</v>
      </c>
      <c r="P646" s="199">
        <v>19</v>
      </c>
      <c r="Q646" s="199"/>
      <c r="R646" s="199"/>
      <c r="S646" s="199"/>
      <c r="T646" s="199"/>
      <c r="U646" s="199"/>
      <c r="V646" s="199"/>
      <c r="W646" s="199"/>
      <c r="X646" s="199"/>
      <c r="Y646" s="199"/>
      <c r="Z646" s="199"/>
      <c r="AA646" s="199"/>
      <c r="AB646" s="199"/>
      <c r="AC646" s="199"/>
      <c r="AD646" s="199" t="s">
        <v>10243</v>
      </c>
      <c r="AE646" s="199" t="s">
        <v>10243</v>
      </c>
      <c r="AF646" s="199" t="s">
        <v>10243</v>
      </c>
      <c r="AG646" s="199"/>
      <c r="AH646" s="199"/>
      <c r="AI646" s="199"/>
      <c r="AJ646" s="199"/>
      <c r="AK646" s="199"/>
      <c r="AL646" s="205" t="s">
        <v>33</v>
      </c>
      <c r="AM646" s="205" t="s">
        <v>33</v>
      </c>
      <c r="AN646" s="205" t="s">
        <v>33</v>
      </c>
      <c r="AO646" s="205" t="s">
        <v>33</v>
      </c>
      <c r="AP646" s="199" t="s">
        <v>10246</v>
      </c>
      <c r="AQ646" s="199" t="s">
        <v>10246</v>
      </c>
      <c r="AR646" s="205" t="s">
        <v>33</v>
      </c>
      <c r="AS646" s="205" t="s">
        <v>33</v>
      </c>
      <c r="AT646" s="205" t="s">
        <v>33</v>
      </c>
      <c r="AU646" s="205" t="s">
        <v>33</v>
      </c>
      <c r="AV646" s="205" t="s">
        <v>33</v>
      </c>
      <c r="AW646" s="199" t="s">
        <v>10246</v>
      </c>
      <c r="AX646" s="199" t="s">
        <v>10246</v>
      </c>
      <c r="AY646" s="205" t="s">
        <v>33</v>
      </c>
      <c r="AZ646" s="205" t="s">
        <v>33</v>
      </c>
      <c r="BA646" s="205" t="s">
        <v>33</v>
      </c>
      <c r="BB646" s="205" t="s">
        <v>33</v>
      </c>
      <c r="BC646" s="205" t="s">
        <v>33</v>
      </c>
      <c r="BD646" s="199" t="s">
        <v>10246</v>
      </c>
      <c r="BE646" s="199" t="s">
        <v>10246</v>
      </c>
      <c r="BF646" s="205" t="s">
        <v>33</v>
      </c>
      <c r="BG646" s="205" t="s">
        <v>33</v>
      </c>
      <c r="BH646" s="205" t="s">
        <v>33</v>
      </c>
      <c r="BI646" s="205" t="s">
        <v>33</v>
      </c>
      <c r="BJ646" s="205" t="s">
        <v>33</v>
      </c>
      <c r="BK646" s="199" t="s">
        <v>10246</v>
      </c>
    </row>
    <row r="647" s="192" customFormat="1" customHeight="1" spans="1:63">
      <c r="A647" s="199" t="s">
        <v>9951</v>
      </c>
      <c r="B647" s="199" t="s">
        <v>9935</v>
      </c>
      <c r="C647" s="199" t="s">
        <v>853</v>
      </c>
      <c r="D647" s="199">
        <v>0</v>
      </c>
      <c r="E647" s="199">
        <v>7</v>
      </c>
      <c r="F647" s="199" t="s">
        <v>10243</v>
      </c>
      <c r="G647" s="199">
        <v>0</v>
      </c>
      <c r="H647" s="199" t="s">
        <v>10243</v>
      </c>
      <c r="I647" s="199">
        <v>0</v>
      </c>
      <c r="J647" s="199" t="s">
        <v>10243</v>
      </c>
      <c r="K647" s="199">
        <v>0</v>
      </c>
      <c r="L647" s="199">
        <v>0</v>
      </c>
      <c r="M647" s="199" t="s">
        <v>10243</v>
      </c>
      <c r="N647" s="199">
        <v>0</v>
      </c>
      <c r="O647" s="199">
        <v>0</v>
      </c>
      <c r="P647" s="199">
        <v>19</v>
      </c>
      <c r="Q647" s="199"/>
      <c r="R647" s="199"/>
      <c r="S647" s="199"/>
      <c r="T647" s="199"/>
      <c r="U647" s="199"/>
      <c r="V647" s="199"/>
      <c r="W647" s="199"/>
      <c r="X647" s="199"/>
      <c r="Y647" s="199"/>
      <c r="Z647" s="199"/>
      <c r="AA647" s="199"/>
      <c r="AB647" s="199"/>
      <c r="AC647" s="199"/>
      <c r="AD647" s="199" t="s">
        <v>10243</v>
      </c>
      <c r="AE647" s="199" t="s">
        <v>10243</v>
      </c>
      <c r="AF647" s="199" t="s">
        <v>10243</v>
      </c>
      <c r="AG647" s="199"/>
      <c r="AH647" s="199"/>
      <c r="AI647" s="199"/>
      <c r="AJ647" s="199"/>
      <c r="AK647" s="199"/>
      <c r="AL647" s="205" t="s">
        <v>33</v>
      </c>
      <c r="AM647" s="205" t="s">
        <v>33</v>
      </c>
      <c r="AN647" s="205" t="s">
        <v>33</v>
      </c>
      <c r="AO647" s="205" t="s">
        <v>33</v>
      </c>
      <c r="AP647" s="199" t="s">
        <v>10246</v>
      </c>
      <c r="AQ647" s="199" t="s">
        <v>10246</v>
      </c>
      <c r="AR647" s="205" t="s">
        <v>33</v>
      </c>
      <c r="AS647" s="205" t="s">
        <v>33</v>
      </c>
      <c r="AT647" s="205" t="s">
        <v>33</v>
      </c>
      <c r="AU647" s="205" t="s">
        <v>33</v>
      </c>
      <c r="AV647" s="205" t="s">
        <v>33</v>
      </c>
      <c r="AW647" s="199" t="s">
        <v>10246</v>
      </c>
      <c r="AX647" s="199" t="s">
        <v>10246</v>
      </c>
      <c r="AY647" s="205" t="s">
        <v>33</v>
      </c>
      <c r="AZ647" s="205" t="s">
        <v>33</v>
      </c>
      <c r="BA647" s="205" t="s">
        <v>33</v>
      </c>
      <c r="BB647" s="205" t="s">
        <v>33</v>
      </c>
      <c r="BC647" s="205" t="s">
        <v>33</v>
      </c>
      <c r="BD647" s="199" t="s">
        <v>10246</v>
      </c>
      <c r="BE647" s="199" t="s">
        <v>10246</v>
      </c>
      <c r="BF647" s="205" t="s">
        <v>33</v>
      </c>
      <c r="BG647" s="205" t="s">
        <v>33</v>
      </c>
      <c r="BH647" s="205" t="s">
        <v>33</v>
      </c>
      <c r="BI647" s="205" t="s">
        <v>33</v>
      </c>
      <c r="BJ647" s="205" t="s">
        <v>33</v>
      </c>
      <c r="BK647" s="199" t="s">
        <v>10246</v>
      </c>
    </row>
    <row r="648" s="192" customFormat="1" customHeight="1" spans="1:63">
      <c r="A648" s="199" t="s">
        <v>9950</v>
      </c>
      <c r="B648" s="199" t="s">
        <v>9935</v>
      </c>
      <c r="C648" s="199" t="s">
        <v>853</v>
      </c>
      <c r="D648" s="199">
        <v>0</v>
      </c>
      <c r="E648" s="199">
        <v>7</v>
      </c>
      <c r="F648" s="199" t="s">
        <v>10243</v>
      </c>
      <c r="G648" s="199">
        <v>0</v>
      </c>
      <c r="H648" s="199" t="s">
        <v>10243</v>
      </c>
      <c r="I648" s="199">
        <v>0</v>
      </c>
      <c r="J648" s="199" t="s">
        <v>10243</v>
      </c>
      <c r="K648" s="199">
        <v>0</v>
      </c>
      <c r="L648" s="199">
        <v>0</v>
      </c>
      <c r="M648" s="199" t="s">
        <v>10243</v>
      </c>
      <c r="N648" s="199">
        <v>0</v>
      </c>
      <c r="O648" s="199">
        <v>0</v>
      </c>
      <c r="P648" s="199">
        <v>19</v>
      </c>
      <c r="Q648" s="199"/>
      <c r="R648" s="199"/>
      <c r="S648" s="199"/>
      <c r="T648" s="199"/>
      <c r="U648" s="199"/>
      <c r="V648" s="199"/>
      <c r="W648" s="199"/>
      <c r="X648" s="199"/>
      <c r="Y648" s="199"/>
      <c r="Z648" s="199"/>
      <c r="AA648" s="199"/>
      <c r="AB648" s="199"/>
      <c r="AC648" s="199"/>
      <c r="AD648" s="199" t="s">
        <v>10243</v>
      </c>
      <c r="AE648" s="199" t="s">
        <v>10243</v>
      </c>
      <c r="AF648" s="199" t="s">
        <v>10243</v>
      </c>
      <c r="AG648" s="199"/>
      <c r="AH648" s="199"/>
      <c r="AI648" s="199"/>
      <c r="AJ648" s="199"/>
      <c r="AK648" s="199"/>
      <c r="AL648" s="205" t="s">
        <v>33</v>
      </c>
      <c r="AM648" s="205" t="s">
        <v>33</v>
      </c>
      <c r="AN648" s="205" t="s">
        <v>33</v>
      </c>
      <c r="AO648" s="205" t="s">
        <v>33</v>
      </c>
      <c r="AP648" s="199" t="s">
        <v>10246</v>
      </c>
      <c r="AQ648" s="199" t="s">
        <v>10246</v>
      </c>
      <c r="AR648" s="205" t="s">
        <v>33</v>
      </c>
      <c r="AS648" s="205" t="s">
        <v>33</v>
      </c>
      <c r="AT648" s="205" t="s">
        <v>33</v>
      </c>
      <c r="AU648" s="205" t="s">
        <v>33</v>
      </c>
      <c r="AV648" s="205" t="s">
        <v>33</v>
      </c>
      <c r="AW648" s="199" t="s">
        <v>10246</v>
      </c>
      <c r="AX648" s="199" t="s">
        <v>10246</v>
      </c>
      <c r="AY648" s="205" t="s">
        <v>33</v>
      </c>
      <c r="AZ648" s="205" t="s">
        <v>33</v>
      </c>
      <c r="BA648" s="205" t="s">
        <v>33</v>
      </c>
      <c r="BB648" s="205" t="s">
        <v>33</v>
      </c>
      <c r="BC648" s="205" t="s">
        <v>33</v>
      </c>
      <c r="BD648" s="199" t="s">
        <v>10246</v>
      </c>
      <c r="BE648" s="199" t="s">
        <v>10246</v>
      </c>
      <c r="BF648" s="205" t="s">
        <v>33</v>
      </c>
      <c r="BG648" s="205" t="s">
        <v>33</v>
      </c>
      <c r="BH648" s="205" t="s">
        <v>33</v>
      </c>
      <c r="BI648" s="205" t="s">
        <v>33</v>
      </c>
      <c r="BJ648" s="205" t="s">
        <v>33</v>
      </c>
      <c r="BK648" s="199" t="s">
        <v>10246</v>
      </c>
    </row>
    <row r="649" s="192" customFormat="1" customHeight="1" spans="1:63">
      <c r="A649" s="199" t="s">
        <v>9949</v>
      </c>
      <c r="B649" s="199" t="s">
        <v>9935</v>
      </c>
      <c r="C649" s="199" t="s">
        <v>853</v>
      </c>
      <c r="D649" s="199">
        <v>0</v>
      </c>
      <c r="E649" s="199">
        <v>7</v>
      </c>
      <c r="F649" s="199" t="s">
        <v>10243</v>
      </c>
      <c r="G649" s="199">
        <v>0</v>
      </c>
      <c r="H649" s="199" t="s">
        <v>10243</v>
      </c>
      <c r="I649" s="199">
        <v>0</v>
      </c>
      <c r="J649" s="199" t="s">
        <v>10243</v>
      </c>
      <c r="K649" s="199">
        <v>0</v>
      </c>
      <c r="L649" s="199">
        <v>0</v>
      </c>
      <c r="M649" s="199" t="s">
        <v>10243</v>
      </c>
      <c r="N649" s="199">
        <v>0</v>
      </c>
      <c r="O649" s="199">
        <v>0</v>
      </c>
      <c r="P649" s="199">
        <v>19</v>
      </c>
      <c r="Q649" s="199"/>
      <c r="R649" s="199"/>
      <c r="S649" s="199"/>
      <c r="T649" s="199"/>
      <c r="U649" s="199"/>
      <c r="V649" s="199"/>
      <c r="W649" s="199"/>
      <c r="X649" s="199"/>
      <c r="Y649" s="199"/>
      <c r="Z649" s="199"/>
      <c r="AA649" s="199"/>
      <c r="AB649" s="199"/>
      <c r="AC649" s="199"/>
      <c r="AD649" s="199" t="s">
        <v>10243</v>
      </c>
      <c r="AE649" s="199" t="s">
        <v>10243</v>
      </c>
      <c r="AF649" s="199" t="s">
        <v>10243</v>
      </c>
      <c r="AG649" s="199"/>
      <c r="AH649" s="199"/>
      <c r="AI649" s="199"/>
      <c r="AJ649" s="199"/>
      <c r="AK649" s="199"/>
      <c r="AL649" s="205" t="s">
        <v>33</v>
      </c>
      <c r="AM649" s="205" t="s">
        <v>33</v>
      </c>
      <c r="AN649" s="205" t="s">
        <v>33</v>
      </c>
      <c r="AO649" s="205" t="s">
        <v>33</v>
      </c>
      <c r="AP649" s="199" t="s">
        <v>10246</v>
      </c>
      <c r="AQ649" s="199" t="s">
        <v>10246</v>
      </c>
      <c r="AR649" s="205" t="s">
        <v>33</v>
      </c>
      <c r="AS649" s="205" t="s">
        <v>33</v>
      </c>
      <c r="AT649" s="205" t="s">
        <v>33</v>
      </c>
      <c r="AU649" s="205" t="s">
        <v>33</v>
      </c>
      <c r="AV649" s="205" t="s">
        <v>33</v>
      </c>
      <c r="AW649" s="199" t="s">
        <v>10246</v>
      </c>
      <c r="AX649" s="199" t="s">
        <v>10246</v>
      </c>
      <c r="AY649" s="205" t="s">
        <v>33</v>
      </c>
      <c r="AZ649" s="205" t="s">
        <v>33</v>
      </c>
      <c r="BA649" s="205" t="s">
        <v>33</v>
      </c>
      <c r="BB649" s="205" t="s">
        <v>33</v>
      </c>
      <c r="BC649" s="205" t="s">
        <v>33</v>
      </c>
      <c r="BD649" s="199" t="s">
        <v>10246</v>
      </c>
      <c r="BE649" s="199" t="s">
        <v>10246</v>
      </c>
      <c r="BF649" s="205" t="s">
        <v>33</v>
      </c>
      <c r="BG649" s="205" t="s">
        <v>33</v>
      </c>
      <c r="BH649" s="205" t="s">
        <v>33</v>
      </c>
      <c r="BI649" s="205" t="s">
        <v>33</v>
      </c>
      <c r="BJ649" s="205" t="s">
        <v>33</v>
      </c>
      <c r="BK649" s="199" t="s">
        <v>10246</v>
      </c>
    </row>
    <row r="650" s="192" customFormat="1" customHeight="1" spans="1:63">
      <c r="A650" s="199" t="s">
        <v>9948</v>
      </c>
      <c r="B650" s="199" t="s">
        <v>9935</v>
      </c>
      <c r="C650" s="199" t="s">
        <v>853</v>
      </c>
      <c r="D650" s="199">
        <v>0</v>
      </c>
      <c r="E650" s="199">
        <v>7</v>
      </c>
      <c r="F650" s="199" t="s">
        <v>10243</v>
      </c>
      <c r="G650" s="199">
        <v>0</v>
      </c>
      <c r="H650" s="199" t="s">
        <v>10243</v>
      </c>
      <c r="I650" s="199">
        <v>0</v>
      </c>
      <c r="J650" s="199" t="s">
        <v>10243</v>
      </c>
      <c r="K650" s="199">
        <v>0</v>
      </c>
      <c r="L650" s="199">
        <v>0</v>
      </c>
      <c r="M650" s="199" t="s">
        <v>10243</v>
      </c>
      <c r="N650" s="199">
        <v>0</v>
      </c>
      <c r="O650" s="199">
        <v>0</v>
      </c>
      <c r="P650" s="199">
        <v>19</v>
      </c>
      <c r="Q650" s="199"/>
      <c r="R650" s="199"/>
      <c r="S650" s="199"/>
      <c r="T650" s="199"/>
      <c r="U650" s="199"/>
      <c r="V650" s="199"/>
      <c r="W650" s="199"/>
      <c r="X650" s="199"/>
      <c r="Y650" s="199"/>
      <c r="Z650" s="199"/>
      <c r="AA650" s="199"/>
      <c r="AB650" s="199"/>
      <c r="AC650" s="199"/>
      <c r="AD650" s="199" t="s">
        <v>10243</v>
      </c>
      <c r="AE650" s="199" t="s">
        <v>10243</v>
      </c>
      <c r="AF650" s="199" t="s">
        <v>10243</v>
      </c>
      <c r="AG650" s="199"/>
      <c r="AH650" s="199"/>
      <c r="AI650" s="199"/>
      <c r="AJ650" s="199"/>
      <c r="AK650" s="199"/>
      <c r="AL650" s="205" t="s">
        <v>33</v>
      </c>
      <c r="AM650" s="205" t="s">
        <v>33</v>
      </c>
      <c r="AN650" s="205" t="s">
        <v>33</v>
      </c>
      <c r="AO650" s="205" t="s">
        <v>33</v>
      </c>
      <c r="AP650" s="199" t="s">
        <v>10246</v>
      </c>
      <c r="AQ650" s="199" t="s">
        <v>10246</v>
      </c>
      <c r="AR650" s="205" t="s">
        <v>33</v>
      </c>
      <c r="AS650" s="205" t="s">
        <v>33</v>
      </c>
      <c r="AT650" s="205" t="s">
        <v>33</v>
      </c>
      <c r="AU650" s="205" t="s">
        <v>33</v>
      </c>
      <c r="AV650" s="205" t="s">
        <v>33</v>
      </c>
      <c r="AW650" s="199" t="s">
        <v>10246</v>
      </c>
      <c r="AX650" s="199" t="s">
        <v>10246</v>
      </c>
      <c r="AY650" s="205" t="s">
        <v>33</v>
      </c>
      <c r="AZ650" s="205" t="s">
        <v>33</v>
      </c>
      <c r="BA650" s="205" t="s">
        <v>33</v>
      </c>
      <c r="BB650" s="205" t="s">
        <v>33</v>
      </c>
      <c r="BC650" s="205" t="s">
        <v>33</v>
      </c>
      <c r="BD650" s="199" t="s">
        <v>10246</v>
      </c>
      <c r="BE650" s="199" t="s">
        <v>10246</v>
      </c>
      <c r="BF650" s="205" t="s">
        <v>33</v>
      </c>
      <c r="BG650" s="205" t="s">
        <v>33</v>
      </c>
      <c r="BH650" s="205" t="s">
        <v>33</v>
      </c>
      <c r="BI650" s="205" t="s">
        <v>33</v>
      </c>
      <c r="BJ650" s="205" t="s">
        <v>33</v>
      </c>
      <c r="BK650" s="199" t="s">
        <v>10246</v>
      </c>
    </row>
    <row r="651" s="192" customFormat="1" customHeight="1" spans="1:63">
      <c r="A651" s="199" t="s">
        <v>9946</v>
      </c>
      <c r="B651" s="199" t="s">
        <v>9935</v>
      </c>
      <c r="C651" s="199" t="s">
        <v>9947</v>
      </c>
      <c r="D651" s="199">
        <v>0</v>
      </c>
      <c r="E651" s="199">
        <v>7</v>
      </c>
      <c r="F651" s="199" t="s">
        <v>10243</v>
      </c>
      <c r="G651" s="199">
        <v>0</v>
      </c>
      <c r="H651" s="199" t="s">
        <v>10243</v>
      </c>
      <c r="I651" s="199">
        <v>0</v>
      </c>
      <c r="J651" s="199" t="s">
        <v>10243</v>
      </c>
      <c r="K651" s="199">
        <v>0</v>
      </c>
      <c r="L651" s="199">
        <v>0</v>
      </c>
      <c r="M651" s="199" t="s">
        <v>10243</v>
      </c>
      <c r="N651" s="199">
        <v>0</v>
      </c>
      <c r="O651" s="199">
        <v>0</v>
      </c>
      <c r="P651" s="199">
        <v>19</v>
      </c>
      <c r="Q651" s="199"/>
      <c r="R651" s="199"/>
      <c r="S651" s="199"/>
      <c r="T651" s="199"/>
      <c r="U651" s="199"/>
      <c r="V651" s="199"/>
      <c r="W651" s="199"/>
      <c r="X651" s="199"/>
      <c r="Y651" s="199"/>
      <c r="Z651" s="199"/>
      <c r="AA651" s="199"/>
      <c r="AB651" s="199"/>
      <c r="AC651" s="199"/>
      <c r="AD651" s="199" t="s">
        <v>10243</v>
      </c>
      <c r="AE651" s="199" t="s">
        <v>10243</v>
      </c>
      <c r="AF651" s="199" t="s">
        <v>10243</v>
      </c>
      <c r="AG651" s="199"/>
      <c r="AH651" s="199"/>
      <c r="AI651" s="199"/>
      <c r="AJ651" s="199"/>
      <c r="AK651" s="199"/>
      <c r="AL651" s="205" t="s">
        <v>33</v>
      </c>
      <c r="AM651" s="205" t="s">
        <v>33</v>
      </c>
      <c r="AN651" s="205" t="s">
        <v>33</v>
      </c>
      <c r="AO651" s="205" t="s">
        <v>33</v>
      </c>
      <c r="AP651" s="199" t="s">
        <v>10246</v>
      </c>
      <c r="AQ651" s="199" t="s">
        <v>10246</v>
      </c>
      <c r="AR651" s="205" t="s">
        <v>33</v>
      </c>
      <c r="AS651" s="205" t="s">
        <v>33</v>
      </c>
      <c r="AT651" s="205" t="s">
        <v>33</v>
      </c>
      <c r="AU651" s="205" t="s">
        <v>33</v>
      </c>
      <c r="AV651" s="205" t="s">
        <v>33</v>
      </c>
      <c r="AW651" s="199" t="s">
        <v>10246</v>
      </c>
      <c r="AX651" s="199" t="s">
        <v>10246</v>
      </c>
      <c r="AY651" s="205" t="s">
        <v>33</v>
      </c>
      <c r="AZ651" s="205" t="s">
        <v>33</v>
      </c>
      <c r="BA651" s="205" t="s">
        <v>33</v>
      </c>
      <c r="BB651" s="205" t="s">
        <v>33</v>
      </c>
      <c r="BC651" s="205" t="s">
        <v>33</v>
      </c>
      <c r="BD651" s="199" t="s">
        <v>10246</v>
      </c>
      <c r="BE651" s="199" t="s">
        <v>10246</v>
      </c>
      <c r="BF651" s="205" t="s">
        <v>33</v>
      </c>
      <c r="BG651" s="205" t="s">
        <v>33</v>
      </c>
      <c r="BH651" s="205" t="s">
        <v>33</v>
      </c>
      <c r="BI651" s="205" t="s">
        <v>33</v>
      </c>
      <c r="BJ651" s="205" t="s">
        <v>33</v>
      </c>
      <c r="BK651" s="199" t="s">
        <v>10246</v>
      </c>
    </row>
    <row r="652" s="192" customFormat="1" customHeight="1" spans="1:63">
      <c r="A652" s="199" t="s">
        <v>9944</v>
      </c>
      <c r="B652" s="199" t="s">
        <v>9935</v>
      </c>
      <c r="C652" s="199" t="s">
        <v>9945</v>
      </c>
      <c r="D652" s="199">
        <v>0</v>
      </c>
      <c r="E652" s="199">
        <v>5</v>
      </c>
      <c r="F652" s="199" t="s">
        <v>10243</v>
      </c>
      <c r="G652" s="199">
        <v>0</v>
      </c>
      <c r="H652" s="199" t="s">
        <v>10243</v>
      </c>
      <c r="I652" s="199">
        <v>0</v>
      </c>
      <c r="J652" s="199" t="s">
        <v>10243</v>
      </c>
      <c r="K652" s="199">
        <v>0</v>
      </c>
      <c r="L652" s="199">
        <v>0</v>
      </c>
      <c r="M652" s="199" t="s">
        <v>10243</v>
      </c>
      <c r="N652" s="199">
        <v>0</v>
      </c>
      <c r="O652" s="199">
        <v>0</v>
      </c>
      <c r="P652" s="199">
        <v>13</v>
      </c>
      <c r="Q652" s="199"/>
      <c r="R652" s="199"/>
      <c r="S652" s="199"/>
      <c r="T652" s="199"/>
      <c r="U652" s="199"/>
      <c r="V652" s="199"/>
      <c r="W652" s="199"/>
      <c r="X652" s="199"/>
      <c r="Y652" s="199"/>
      <c r="Z652" s="199"/>
      <c r="AA652" s="199"/>
      <c r="AB652" s="199"/>
      <c r="AC652" s="199"/>
      <c r="AD652" s="199" t="s">
        <v>10243</v>
      </c>
      <c r="AE652" s="199" t="s">
        <v>10243</v>
      </c>
      <c r="AF652" s="199" t="s">
        <v>10243</v>
      </c>
      <c r="AG652" s="199"/>
      <c r="AH652" s="199"/>
      <c r="AI652" s="199"/>
      <c r="AJ652" s="199"/>
      <c r="AK652" s="199"/>
      <c r="AL652" s="199"/>
      <c r="AM652" s="199"/>
      <c r="AN652" s="199"/>
      <c r="AO652" s="199"/>
      <c r="AP652" s="199"/>
      <c r="AQ652" s="199"/>
      <c r="AR652" s="199"/>
      <c r="AS652" s="199"/>
      <c r="AT652" s="205" t="s">
        <v>33</v>
      </c>
      <c r="AU652" s="205" t="s">
        <v>33</v>
      </c>
      <c r="AV652" s="205" t="s">
        <v>33</v>
      </c>
      <c r="AW652" s="199" t="s">
        <v>10246</v>
      </c>
      <c r="AX652" s="199" t="s">
        <v>10246</v>
      </c>
      <c r="AY652" s="205" t="s">
        <v>33</v>
      </c>
      <c r="AZ652" s="205" t="s">
        <v>33</v>
      </c>
      <c r="BA652" s="205" t="s">
        <v>33</v>
      </c>
      <c r="BB652" s="205" t="s">
        <v>33</v>
      </c>
      <c r="BC652" s="205" t="s">
        <v>33</v>
      </c>
      <c r="BD652" s="199" t="s">
        <v>10246</v>
      </c>
      <c r="BE652" s="199" t="s">
        <v>10246</v>
      </c>
      <c r="BF652" s="205" t="s">
        <v>33</v>
      </c>
      <c r="BG652" s="205" t="s">
        <v>33</v>
      </c>
      <c r="BH652" s="205" t="s">
        <v>33</v>
      </c>
      <c r="BI652" s="205" t="s">
        <v>33</v>
      </c>
      <c r="BJ652" s="205" t="s">
        <v>33</v>
      </c>
      <c r="BK652" s="199" t="s">
        <v>10246</v>
      </c>
    </row>
    <row r="653" s="192" customFormat="1" customHeight="1" spans="1:63">
      <c r="A653" s="199" t="s">
        <v>9943</v>
      </c>
      <c r="B653" s="199" t="s">
        <v>9935</v>
      </c>
      <c r="C653" s="199" t="s">
        <v>853</v>
      </c>
      <c r="D653" s="199">
        <v>0</v>
      </c>
      <c r="E653" s="199">
        <v>7</v>
      </c>
      <c r="F653" s="199" t="s">
        <v>10243</v>
      </c>
      <c r="G653" s="199">
        <v>0</v>
      </c>
      <c r="H653" s="199" t="s">
        <v>10243</v>
      </c>
      <c r="I653" s="199">
        <v>0</v>
      </c>
      <c r="J653" s="199" t="s">
        <v>10243</v>
      </c>
      <c r="K653" s="199">
        <v>0</v>
      </c>
      <c r="L653" s="199">
        <v>0</v>
      </c>
      <c r="M653" s="199" t="s">
        <v>10243</v>
      </c>
      <c r="N653" s="199">
        <v>0</v>
      </c>
      <c r="O653" s="199">
        <v>0</v>
      </c>
      <c r="P653" s="199">
        <v>19</v>
      </c>
      <c r="Q653" s="199"/>
      <c r="R653" s="199"/>
      <c r="S653" s="199"/>
      <c r="T653" s="199"/>
      <c r="U653" s="199"/>
      <c r="V653" s="199"/>
      <c r="W653" s="199"/>
      <c r="X653" s="199"/>
      <c r="Y653" s="199"/>
      <c r="Z653" s="199"/>
      <c r="AA653" s="199"/>
      <c r="AB653" s="199"/>
      <c r="AC653" s="199"/>
      <c r="AD653" s="199" t="s">
        <v>10243</v>
      </c>
      <c r="AE653" s="199" t="s">
        <v>10243</v>
      </c>
      <c r="AF653" s="199" t="s">
        <v>10243</v>
      </c>
      <c r="AG653" s="199"/>
      <c r="AH653" s="199"/>
      <c r="AI653" s="199"/>
      <c r="AJ653" s="199"/>
      <c r="AK653" s="199"/>
      <c r="AL653" s="205" t="s">
        <v>33</v>
      </c>
      <c r="AM653" s="205" t="s">
        <v>33</v>
      </c>
      <c r="AN653" s="205" t="s">
        <v>33</v>
      </c>
      <c r="AO653" s="205" t="s">
        <v>33</v>
      </c>
      <c r="AP653" s="199" t="s">
        <v>10246</v>
      </c>
      <c r="AQ653" s="199" t="s">
        <v>10246</v>
      </c>
      <c r="AR653" s="205" t="s">
        <v>33</v>
      </c>
      <c r="AS653" s="205" t="s">
        <v>33</v>
      </c>
      <c r="AT653" s="205" t="s">
        <v>33</v>
      </c>
      <c r="AU653" s="205" t="s">
        <v>33</v>
      </c>
      <c r="AV653" s="205" t="s">
        <v>33</v>
      </c>
      <c r="AW653" s="199" t="s">
        <v>10246</v>
      </c>
      <c r="AX653" s="199" t="s">
        <v>10246</v>
      </c>
      <c r="AY653" s="205" t="s">
        <v>33</v>
      </c>
      <c r="AZ653" s="205" t="s">
        <v>33</v>
      </c>
      <c r="BA653" s="205" t="s">
        <v>33</v>
      </c>
      <c r="BB653" s="205" t="s">
        <v>33</v>
      </c>
      <c r="BC653" s="205" t="s">
        <v>33</v>
      </c>
      <c r="BD653" s="199" t="s">
        <v>10246</v>
      </c>
      <c r="BE653" s="199" t="s">
        <v>10246</v>
      </c>
      <c r="BF653" s="205" t="s">
        <v>33</v>
      </c>
      <c r="BG653" s="205" t="s">
        <v>33</v>
      </c>
      <c r="BH653" s="205" t="s">
        <v>33</v>
      </c>
      <c r="BI653" s="205" t="s">
        <v>33</v>
      </c>
      <c r="BJ653" s="205" t="s">
        <v>33</v>
      </c>
      <c r="BK653" s="199" t="s">
        <v>10246</v>
      </c>
    </row>
    <row r="654" s="192" customFormat="1" customHeight="1" spans="1:63">
      <c r="A654" s="199" t="s">
        <v>9942</v>
      </c>
      <c r="B654" s="199" t="s">
        <v>9935</v>
      </c>
      <c r="C654" s="199" t="s">
        <v>853</v>
      </c>
      <c r="D654" s="199">
        <v>0</v>
      </c>
      <c r="E654" s="199">
        <v>7</v>
      </c>
      <c r="F654" s="199" t="s">
        <v>10243</v>
      </c>
      <c r="G654" s="199">
        <v>0</v>
      </c>
      <c r="H654" s="199" t="s">
        <v>10243</v>
      </c>
      <c r="I654" s="199">
        <v>0</v>
      </c>
      <c r="J654" s="199" t="s">
        <v>10243</v>
      </c>
      <c r="K654" s="199">
        <v>0</v>
      </c>
      <c r="L654" s="199">
        <v>0</v>
      </c>
      <c r="M654" s="199" t="s">
        <v>10243</v>
      </c>
      <c r="N654" s="199">
        <v>0</v>
      </c>
      <c r="O654" s="199">
        <v>0</v>
      </c>
      <c r="P654" s="199">
        <v>17</v>
      </c>
      <c r="Q654" s="199"/>
      <c r="R654" s="199"/>
      <c r="S654" s="199"/>
      <c r="T654" s="199"/>
      <c r="U654" s="199"/>
      <c r="V654" s="199"/>
      <c r="W654" s="199"/>
      <c r="X654" s="199">
        <v>16</v>
      </c>
      <c r="Y654" s="199"/>
      <c r="Z654" s="199"/>
      <c r="AA654" s="199"/>
      <c r="AB654" s="199"/>
      <c r="AC654" s="199"/>
      <c r="AD654" s="199" t="s">
        <v>10243</v>
      </c>
      <c r="AE654" s="199" t="s">
        <v>10243</v>
      </c>
      <c r="AF654" s="199" t="s">
        <v>10243</v>
      </c>
      <c r="AG654" s="199"/>
      <c r="AH654" s="199"/>
      <c r="AI654" s="199"/>
      <c r="AJ654" s="199"/>
      <c r="AK654" s="199"/>
      <c r="AL654" s="205" t="s">
        <v>33</v>
      </c>
      <c r="AM654" s="205" t="s">
        <v>33</v>
      </c>
      <c r="AN654" s="205" t="s">
        <v>33</v>
      </c>
      <c r="AO654" s="205" t="s">
        <v>33</v>
      </c>
      <c r="AP654" s="199" t="s">
        <v>10246</v>
      </c>
      <c r="AQ654" s="199" t="s">
        <v>10246</v>
      </c>
      <c r="AR654" s="205" t="s">
        <v>33</v>
      </c>
      <c r="AS654" s="205" t="s">
        <v>33</v>
      </c>
      <c r="AT654" s="205" t="s">
        <v>33</v>
      </c>
      <c r="AU654" s="205" t="s">
        <v>33</v>
      </c>
      <c r="AV654" s="205" t="s">
        <v>33</v>
      </c>
      <c r="AW654" s="199" t="s">
        <v>10246</v>
      </c>
      <c r="AX654" s="199" t="s">
        <v>10246</v>
      </c>
      <c r="AY654" s="205" t="s">
        <v>33</v>
      </c>
      <c r="AZ654" s="205" t="s">
        <v>33</v>
      </c>
      <c r="BA654" s="205" t="s">
        <v>33</v>
      </c>
      <c r="BB654" s="205" t="s">
        <v>33</v>
      </c>
      <c r="BC654" s="205" t="s">
        <v>33</v>
      </c>
      <c r="BD654" s="199" t="s">
        <v>10246</v>
      </c>
      <c r="BE654" s="199" t="s">
        <v>10246</v>
      </c>
      <c r="BF654" s="205" t="s">
        <v>33</v>
      </c>
      <c r="BG654" s="205" t="s">
        <v>33</v>
      </c>
      <c r="BH654" s="202" t="s">
        <v>12635</v>
      </c>
      <c r="BI654" s="202" t="s">
        <v>12635</v>
      </c>
      <c r="BJ654" s="205" t="s">
        <v>33</v>
      </c>
      <c r="BK654" s="199" t="s">
        <v>10246</v>
      </c>
    </row>
    <row r="655" s="192" customFormat="1" customHeight="1" spans="1:63">
      <c r="A655" s="199" t="s">
        <v>9941</v>
      </c>
      <c r="B655" s="199" t="s">
        <v>9935</v>
      </c>
      <c r="C655" s="199" t="s">
        <v>853</v>
      </c>
      <c r="D655" s="199">
        <v>0</v>
      </c>
      <c r="E655" s="199">
        <v>7</v>
      </c>
      <c r="F655" s="199" t="s">
        <v>10243</v>
      </c>
      <c r="G655" s="199">
        <v>0</v>
      </c>
      <c r="H655" s="199" t="s">
        <v>10243</v>
      </c>
      <c r="I655" s="199">
        <v>0</v>
      </c>
      <c r="J655" s="199" t="s">
        <v>10243</v>
      </c>
      <c r="K655" s="199">
        <v>0</v>
      </c>
      <c r="L655" s="199">
        <v>0</v>
      </c>
      <c r="M655" s="199" t="s">
        <v>10243</v>
      </c>
      <c r="N655" s="199">
        <v>0</v>
      </c>
      <c r="O655" s="199">
        <v>0</v>
      </c>
      <c r="P655" s="199">
        <v>19</v>
      </c>
      <c r="Q655" s="199"/>
      <c r="R655" s="199"/>
      <c r="S655" s="199"/>
      <c r="T655" s="199"/>
      <c r="U655" s="199"/>
      <c r="V655" s="199"/>
      <c r="W655" s="199"/>
      <c r="X655" s="199"/>
      <c r="Y655" s="199"/>
      <c r="Z655" s="199"/>
      <c r="AA655" s="199"/>
      <c r="AB655" s="199"/>
      <c r="AC655" s="199"/>
      <c r="AD655" s="199" t="s">
        <v>10243</v>
      </c>
      <c r="AE655" s="199" t="s">
        <v>10243</v>
      </c>
      <c r="AF655" s="199" t="s">
        <v>10243</v>
      </c>
      <c r="AG655" s="199"/>
      <c r="AH655" s="199"/>
      <c r="AI655" s="199"/>
      <c r="AJ655" s="199"/>
      <c r="AK655" s="199"/>
      <c r="AL655" s="205" t="s">
        <v>33</v>
      </c>
      <c r="AM655" s="205" t="s">
        <v>33</v>
      </c>
      <c r="AN655" s="205" t="s">
        <v>33</v>
      </c>
      <c r="AO655" s="205" t="s">
        <v>33</v>
      </c>
      <c r="AP655" s="199" t="s">
        <v>10246</v>
      </c>
      <c r="AQ655" s="199" t="s">
        <v>10246</v>
      </c>
      <c r="AR655" s="205" t="s">
        <v>33</v>
      </c>
      <c r="AS655" s="205" t="s">
        <v>33</v>
      </c>
      <c r="AT655" s="205" t="s">
        <v>33</v>
      </c>
      <c r="AU655" s="205" t="s">
        <v>33</v>
      </c>
      <c r="AV655" s="205" t="s">
        <v>33</v>
      </c>
      <c r="AW655" s="199" t="s">
        <v>10246</v>
      </c>
      <c r="AX655" s="199" t="s">
        <v>10246</v>
      </c>
      <c r="AY655" s="205" t="s">
        <v>33</v>
      </c>
      <c r="AZ655" s="205" t="s">
        <v>33</v>
      </c>
      <c r="BA655" s="205" t="s">
        <v>33</v>
      </c>
      <c r="BB655" s="205" t="s">
        <v>33</v>
      </c>
      <c r="BC655" s="205" t="s">
        <v>33</v>
      </c>
      <c r="BD655" s="199" t="s">
        <v>10246</v>
      </c>
      <c r="BE655" s="199" t="s">
        <v>10246</v>
      </c>
      <c r="BF655" s="205" t="s">
        <v>33</v>
      </c>
      <c r="BG655" s="205" t="s">
        <v>33</v>
      </c>
      <c r="BH655" s="205" t="s">
        <v>33</v>
      </c>
      <c r="BI655" s="205" t="s">
        <v>33</v>
      </c>
      <c r="BJ655" s="205" t="s">
        <v>33</v>
      </c>
      <c r="BK655" s="199" t="s">
        <v>10246</v>
      </c>
    </row>
    <row r="656" s="192" customFormat="1" customHeight="1" spans="1:63">
      <c r="A656" s="199" t="s">
        <v>9936</v>
      </c>
      <c r="B656" s="199" t="s">
        <v>9935</v>
      </c>
      <c r="C656" s="199" t="s">
        <v>9937</v>
      </c>
      <c r="D656" s="199">
        <v>0</v>
      </c>
      <c r="E656" s="199">
        <v>7</v>
      </c>
      <c r="F656" s="199" t="s">
        <v>10243</v>
      </c>
      <c r="G656" s="199">
        <v>0</v>
      </c>
      <c r="H656" s="199" t="s">
        <v>10243</v>
      </c>
      <c r="I656" s="199">
        <v>0</v>
      </c>
      <c r="J656" s="199" t="s">
        <v>10243</v>
      </c>
      <c r="K656" s="199">
        <v>0</v>
      </c>
      <c r="L656" s="199">
        <v>0</v>
      </c>
      <c r="M656" s="199" t="s">
        <v>10243</v>
      </c>
      <c r="N656" s="199">
        <v>0</v>
      </c>
      <c r="O656" s="199">
        <v>0</v>
      </c>
      <c r="P656" s="199">
        <v>19</v>
      </c>
      <c r="Q656" s="199"/>
      <c r="R656" s="199"/>
      <c r="S656" s="199"/>
      <c r="T656" s="199"/>
      <c r="U656" s="199"/>
      <c r="V656" s="199"/>
      <c r="W656" s="199"/>
      <c r="X656" s="199"/>
      <c r="Y656" s="199"/>
      <c r="Z656" s="199"/>
      <c r="AA656" s="199"/>
      <c r="AB656" s="199"/>
      <c r="AC656" s="199"/>
      <c r="AD656" s="199" t="s">
        <v>10243</v>
      </c>
      <c r="AE656" s="199" t="s">
        <v>10243</v>
      </c>
      <c r="AF656" s="199" t="s">
        <v>10243</v>
      </c>
      <c r="AG656" s="199"/>
      <c r="AH656" s="199"/>
      <c r="AI656" s="199"/>
      <c r="AJ656" s="199"/>
      <c r="AK656" s="199"/>
      <c r="AL656" s="205" t="s">
        <v>33</v>
      </c>
      <c r="AM656" s="205" t="s">
        <v>33</v>
      </c>
      <c r="AN656" s="205" t="s">
        <v>33</v>
      </c>
      <c r="AO656" s="205" t="s">
        <v>33</v>
      </c>
      <c r="AP656" s="199" t="s">
        <v>10246</v>
      </c>
      <c r="AQ656" s="199" t="s">
        <v>10246</v>
      </c>
      <c r="AR656" s="205" t="s">
        <v>33</v>
      </c>
      <c r="AS656" s="205" t="s">
        <v>33</v>
      </c>
      <c r="AT656" s="205" t="s">
        <v>33</v>
      </c>
      <c r="AU656" s="205" t="s">
        <v>33</v>
      </c>
      <c r="AV656" s="205" t="s">
        <v>33</v>
      </c>
      <c r="AW656" s="199" t="s">
        <v>10246</v>
      </c>
      <c r="AX656" s="199" t="s">
        <v>10246</v>
      </c>
      <c r="AY656" s="205" t="s">
        <v>33</v>
      </c>
      <c r="AZ656" s="205" t="s">
        <v>33</v>
      </c>
      <c r="BA656" s="205" t="s">
        <v>33</v>
      </c>
      <c r="BB656" s="205" t="s">
        <v>33</v>
      </c>
      <c r="BC656" s="205" t="s">
        <v>33</v>
      </c>
      <c r="BD656" s="199" t="s">
        <v>10246</v>
      </c>
      <c r="BE656" s="199" t="s">
        <v>10246</v>
      </c>
      <c r="BF656" s="205" t="s">
        <v>33</v>
      </c>
      <c r="BG656" s="205" t="s">
        <v>33</v>
      </c>
      <c r="BH656" s="205" t="s">
        <v>33</v>
      </c>
      <c r="BI656" s="205" t="s">
        <v>33</v>
      </c>
      <c r="BJ656" s="205" t="s">
        <v>33</v>
      </c>
      <c r="BK656" s="199" t="s">
        <v>10246</v>
      </c>
    </row>
    <row r="657" s="192" customFormat="1" customHeight="1" spans="1:63">
      <c r="A657" s="199" t="s">
        <v>9934</v>
      </c>
      <c r="B657" s="199" t="s">
        <v>9935</v>
      </c>
      <c r="C657" s="199" t="s">
        <v>853</v>
      </c>
      <c r="D657" s="199">
        <v>0</v>
      </c>
      <c r="E657" s="199">
        <v>7</v>
      </c>
      <c r="F657" s="199" t="s">
        <v>10243</v>
      </c>
      <c r="G657" s="199">
        <v>0</v>
      </c>
      <c r="H657" s="199" t="s">
        <v>10243</v>
      </c>
      <c r="I657" s="199">
        <v>0</v>
      </c>
      <c r="J657" s="199" t="s">
        <v>10243</v>
      </c>
      <c r="K657" s="199">
        <v>0</v>
      </c>
      <c r="L657" s="199">
        <v>0</v>
      </c>
      <c r="M657" s="199" t="s">
        <v>10243</v>
      </c>
      <c r="N657" s="199">
        <v>0</v>
      </c>
      <c r="O657" s="199">
        <v>0</v>
      </c>
      <c r="P657" s="199">
        <v>19</v>
      </c>
      <c r="Q657" s="199"/>
      <c r="R657" s="199"/>
      <c r="S657" s="199"/>
      <c r="T657" s="199"/>
      <c r="U657" s="199"/>
      <c r="V657" s="199"/>
      <c r="W657" s="199"/>
      <c r="X657" s="199"/>
      <c r="Y657" s="199"/>
      <c r="Z657" s="199"/>
      <c r="AA657" s="199"/>
      <c r="AB657" s="199"/>
      <c r="AC657" s="199"/>
      <c r="AD657" s="199" t="s">
        <v>10243</v>
      </c>
      <c r="AE657" s="199" t="s">
        <v>10243</v>
      </c>
      <c r="AF657" s="199" t="s">
        <v>10243</v>
      </c>
      <c r="AG657" s="199"/>
      <c r="AH657" s="199"/>
      <c r="AI657" s="199"/>
      <c r="AJ657" s="199"/>
      <c r="AK657" s="199"/>
      <c r="AL657" s="205" t="s">
        <v>33</v>
      </c>
      <c r="AM657" s="205" t="s">
        <v>33</v>
      </c>
      <c r="AN657" s="205" t="s">
        <v>33</v>
      </c>
      <c r="AO657" s="205" t="s">
        <v>33</v>
      </c>
      <c r="AP657" s="199" t="s">
        <v>10246</v>
      </c>
      <c r="AQ657" s="199" t="s">
        <v>10246</v>
      </c>
      <c r="AR657" s="205" t="s">
        <v>33</v>
      </c>
      <c r="AS657" s="205" t="s">
        <v>33</v>
      </c>
      <c r="AT657" s="205" t="s">
        <v>33</v>
      </c>
      <c r="AU657" s="205" t="s">
        <v>33</v>
      </c>
      <c r="AV657" s="205" t="s">
        <v>33</v>
      </c>
      <c r="AW657" s="199" t="s">
        <v>10246</v>
      </c>
      <c r="AX657" s="199" t="s">
        <v>10246</v>
      </c>
      <c r="AY657" s="205" t="s">
        <v>33</v>
      </c>
      <c r="AZ657" s="205" t="s">
        <v>33</v>
      </c>
      <c r="BA657" s="205" t="s">
        <v>33</v>
      </c>
      <c r="BB657" s="205" t="s">
        <v>33</v>
      </c>
      <c r="BC657" s="205" t="s">
        <v>33</v>
      </c>
      <c r="BD657" s="199" t="s">
        <v>10246</v>
      </c>
      <c r="BE657" s="199" t="s">
        <v>10246</v>
      </c>
      <c r="BF657" s="205" t="s">
        <v>33</v>
      </c>
      <c r="BG657" s="205" t="s">
        <v>33</v>
      </c>
      <c r="BH657" s="205" t="s">
        <v>33</v>
      </c>
      <c r="BI657" s="205" t="s">
        <v>33</v>
      </c>
      <c r="BJ657" s="205" t="s">
        <v>33</v>
      </c>
      <c r="BK657" s="199" t="s">
        <v>10246</v>
      </c>
    </row>
    <row r="658" s="192" customFormat="1" customHeight="1" spans="1:63">
      <c r="A658" s="199" t="s">
        <v>12636</v>
      </c>
      <c r="B658" s="199" t="s">
        <v>9935</v>
      </c>
      <c r="C658" s="199" t="s">
        <v>9953</v>
      </c>
      <c r="D658" s="199">
        <v>0</v>
      </c>
      <c r="E658" s="199">
        <v>2</v>
      </c>
      <c r="F658" s="199" t="s">
        <v>10243</v>
      </c>
      <c r="G658" s="199">
        <v>0</v>
      </c>
      <c r="H658" s="199" t="s">
        <v>10243</v>
      </c>
      <c r="I658" s="199">
        <v>0</v>
      </c>
      <c r="J658" s="199" t="s">
        <v>10243</v>
      </c>
      <c r="K658" s="199">
        <v>0</v>
      </c>
      <c r="L658" s="199">
        <v>0</v>
      </c>
      <c r="M658" s="199" t="s">
        <v>10243</v>
      </c>
      <c r="N658" s="199">
        <v>0</v>
      </c>
      <c r="O658" s="199">
        <v>0</v>
      </c>
      <c r="P658" s="199">
        <v>8</v>
      </c>
      <c r="Q658" s="199"/>
      <c r="R658" s="199"/>
      <c r="S658" s="199"/>
      <c r="T658" s="199"/>
      <c r="U658" s="199"/>
      <c r="V658" s="199"/>
      <c r="W658" s="199"/>
      <c r="X658" s="199"/>
      <c r="Y658" s="199"/>
      <c r="Z658" s="199"/>
      <c r="AA658" s="199"/>
      <c r="AB658" s="199"/>
      <c r="AC658" s="199"/>
      <c r="AD658" s="199" t="s">
        <v>10243</v>
      </c>
      <c r="AE658" s="199" t="s">
        <v>10243</v>
      </c>
      <c r="AF658" s="199" t="s">
        <v>10243</v>
      </c>
      <c r="AG658" s="199"/>
      <c r="AH658" s="199"/>
      <c r="AI658" s="199"/>
      <c r="AJ658" s="199"/>
      <c r="AK658" s="199"/>
      <c r="AL658" s="205" t="s">
        <v>33</v>
      </c>
      <c r="AM658" s="205" t="s">
        <v>33</v>
      </c>
      <c r="AN658" s="205" t="s">
        <v>33</v>
      </c>
      <c r="AO658" s="205" t="s">
        <v>33</v>
      </c>
      <c r="AP658" s="199" t="s">
        <v>10246</v>
      </c>
      <c r="AQ658" s="199" t="s">
        <v>10246</v>
      </c>
      <c r="AR658" s="205" t="s">
        <v>33</v>
      </c>
      <c r="AS658" s="205" t="s">
        <v>33</v>
      </c>
      <c r="AT658" s="205" t="s">
        <v>33</v>
      </c>
      <c r="AU658" s="199"/>
      <c r="AV658" s="199"/>
      <c r="AW658" s="199"/>
      <c r="AX658" s="199"/>
      <c r="AY658" s="199"/>
      <c r="AZ658" s="199"/>
      <c r="BA658" s="199"/>
      <c r="BB658" s="199"/>
      <c r="BC658" s="199"/>
      <c r="BD658" s="199"/>
      <c r="BE658" s="199"/>
      <c r="BF658" s="199"/>
      <c r="BG658" s="199"/>
      <c r="BH658" s="199"/>
      <c r="BI658" s="199"/>
      <c r="BJ658" s="199"/>
      <c r="BK658" s="199"/>
    </row>
    <row r="659" s="192" customFormat="1" customHeight="1" spans="1:63">
      <c r="A659" s="199" t="s">
        <v>9940</v>
      </c>
      <c r="B659" s="199" t="s">
        <v>9935</v>
      </c>
      <c r="C659" s="199" t="s">
        <v>853</v>
      </c>
      <c r="D659" s="199">
        <v>0</v>
      </c>
      <c r="E659" s="199">
        <v>7</v>
      </c>
      <c r="F659" s="199" t="s">
        <v>10243</v>
      </c>
      <c r="G659" s="199">
        <v>0</v>
      </c>
      <c r="H659" s="199" t="s">
        <v>10243</v>
      </c>
      <c r="I659" s="199">
        <v>0</v>
      </c>
      <c r="J659" s="199" t="s">
        <v>10243</v>
      </c>
      <c r="K659" s="199">
        <v>0</v>
      </c>
      <c r="L659" s="199">
        <v>0</v>
      </c>
      <c r="M659" s="199" t="s">
        <v>10243</v>
      </c>
      <c r="N659" s="199">
        <v>0</v>
      </c>
      <c r="O659" s="199">
        <v>0</v>
      </c>
      <c r="P659" s="199">
        <v>19</v>
      </c>
      <c r="Q659" s="199"/>
      <c r="R659" s="199"/>
      <c r="S659" s="199"/>
      <c r="T659" s="199"/>
      <c r="U659" s="199"/>
      <c r="V659" s="199"/>
      <c r="W659" s="199"/>
      <c r="X659" s="199"/>
      <c r="Y659" s="199"/>
      <c r="Z659" s="199"/>
      <c r="AA659" s="199"/>
      <c r="AB659" s="199"/>
      <c r="AC659" s="199"/>
      <c r="AD659" s="199" t="s">
        <v>10243</v>
      </c>
      <c r="AE659" s="199" t="s">
        <v>10243</v>
      </c>
      <c r="AF659" s="199" t="s">
        <v>10243</v>
      </c>
      <c r="AG659" s="199"/>
      <c r="AH659" s="199"/>
      <c r="AI659" s="199"/>
      <c r="AJ659" s="199"/>
      <c r="AK659" s="199"/>
      <c r="AL659" s="205" t="s">
        <v>33</v>
      </c>
      <c r="AM659" s="205" t="s">
        <v>33</v>
      </c>
      <c r="AN659" s="205" t="s">
        <v>33</v>
      </c>
      <c r="AO659" s="205" t="s">
        <v>33</v>
      </c>
      <c r="AP659" s="199" t="s">
        <v>10246</v>
      </c>
      <c r="AQ659" s="199" t="s">
        <v>10246</v>
      </c>
      <c r="AR659" s="205" t="s">
        <v>33</v>
      </c>
      <c r="AS659" s="205" t="s">
        <v>33</v>
      </c>
      <c r="AT659" s="205" t="s">
        <v>33</v>
      </c>
      <c r="AU659" s="205" t="s">
        <v>33</v>
      </c>
      <c r="AV659" s="205" t="s">
        <v>33</v>
      </c>
      <c r="AW659" s="199" t="s">
        <v>10246</v>
      </c>
      <c r="AX659" s="199" t="s">
        <v>10246</v>
      </c>
      <c r="AY659" s="205" t="s">
        <v>33</v>
      </c>
      <c r="AZ659" s="205" t="s">
        <v>33</v>
      </c>
      <c r="BA659" s="205" t="s">
        <v>33</v>
      </c>
      <c r="BB659" s="205" t="s">
        <v>33</v>
      </c>
      <c r="BC659" s="205" t="s">
        <v>33</v>
      </c>
      <c r="BD659" s="199" t="s">
        <v>10246</v>
      </c>
      <c r="BE659" s="199" t="s">
        <v>10246</v>
      </c>
      <c r="BF659" s="205" t="s">
        <v>33</v>
      </c>
      <c r="BG659" s="205" t="s">
        <v>33</v>
      </c>
      <c r="BH659" s="205" t="s">
        <v>33</v>
      </c>
      <c r="BI659" s="205" t="s">
        <v>33</v>
      </c>
      <c r="BJ659" s="205" t="s">
        <v>33</v>
      </c>
      <c r="BK659" s="199" t="s">
        <v>10246</v>
      </c>
    </row>
    <row r="660" s="192" customFormat="1" customHeight="1" spans="1:63">
      <c r="A660" s="199" t="s">
        <v>9938</v>
      </c>
      <c r="B660" s="199" t="s">
        <v>9935</v>
      </c>
      <c r="C660" s="199" t="s">
        <v>9939</v>
      </c>
      <c r="D660" s="199">
        <v>0</v>
      </c>
      <c r="E660" s="199">
        <v>7</v>
      </c>
      <c r="F660" s="199" t="s">
        <v>10243</v>
      </c>
      <c r="G660" s="199">
        <v>0</v>
      </c>
      <c r="H660" s="199" t="s">
        <v>10243</v>
      </c>
      <c r="I660" s="199">
        <v>0</v>
      </c>
      <c r="J660" s="199" t="s">
        <v>10243</v>
      </c>
      <c r="K660" s="199">
        <v>0</v>
      </c>
      <c r="L660" s="199">
        <v>0</v>
      </c>
      <c r="M660" s="199" t="s">
        <v>10243</v>
      </c>
      <c r="N660" s="199">
        <v>0</v>
      </c>
      <c r="O660" s="199">
        <v>0</v>
      </c>
      <c r="P660" s="199">
        <v>19</v>
      </c>
      <c r="Q660" s="199"/>
      <c r="R660" s="199"/>
      <c r="S660" s="199"/>
      <c r="T660" s="199"/>
      <c r="U660" s="199"/>
      <c r="V660" s="199"/>
      <c r="W660" s="199"/>
      <c r="X660" s="199"/>
      <c r="Y660" s="199"/>
      <c r="Z660" s="199"/>
      <c r="AA660" s="199"/>
      <c r="AB660" s="199"/>
      <c r="AC660" s="199"/>
      <c r="AD660" s="199" t="s">
        <v>10243</v>
      </c>
      <c r="AE660" s="199" t="s">
        <v>10243</v>
      </c>
      <c r="AF660" s="199" t="s">
        <v>10243</v>
      </c>
      <c r="AG660" s="199"/>
      <c r="AH660" s="199"/>
      <c r="AI660" s="199"/>
      <c r="AJ660" s="199"/>
      <c r="AK660" s="199"/>
      <c r="AL660" s="205" t="s">
        <v>33</v>
      </c>
      <c r="AM660" s="205" t="s">
        <v>33</v>
      </c>
      <c r="AN660" s="205" t="s">
        <v>33</v>
      </c>
      <c r="AO660" s="205" t="s">
        <v>33</v>
      </c>
      <c r="AP660" s="199" t="s">
        <v>10246</v>
      </c>
      <c r="AQ660" s="199" t="s">
        <v>10246</v>
      </c>
      <c r="AR660" s="205" t="s">
        <v>33</v>
      </c>
      <c r="AS660" s="205" t="s">
        <v>33</v>
      </c>
      <c r="AT660" s="205" t="s">
        <v>33</v>
      </c>
      <c r="AU660" s="205" t="s">
        <v>33</v>
      </c>
      <c r="AV660" s="205" t="s">
        <v>33</v>
      </c>
      <c r="AW660" s="199" t="s">
        <v>10246</v>
      </c>
      <c r="AX660" s="199" t="s">
        <v>10246</v>
      </c>
      <c r="AY660" s="205" t="s">
        <v>33</v>
      </c>
      <c r="AZ660" s="205" t="s">
        <v>33</v>
      </c>
      <c r="BA660" s="205" t="s">
        <v>33</v>
      </c>
      <c r="BB660" s="205" t="s">
        <v>33</v>
      </c>
      <c r="BC660" s="205" t="s">
        <v>33</v>
      </c>
      <c r="BD660" s="199" t="s">
        <v>10246</v>
      </c>
      <c r="BE660" s="199" t="s">
        <v>10246</v>
      </c>
      <c r="BF660" s="205" t="s">
        <v>33</v>
      </c>
      <c r="BG660" s="205" t="s">
        <v>33</v>
      </c>
      <c r="BH660" s="205" t="s">
        <v>33</v>
      </c>
      <c r="BI660" s="205" t="s">
        <v>33</v>
      </c>
      <c r="BJ660" s="205" t="s">
        <v>33</v>
      </c>
      <c r="BK660" s="199" t="s">
        <v>10246</v>
      </c>
    </row>
    <row r="661" s="192" customFormat="1" customHeight="1" spans="1:63">
      <c r="A661" s="199" t="s">
        <v>9967</v>
      </c>
      <c r="B661" s="199" t="s">
        <v>9962</v>
      </c>
      <c r="C661" s="199" t="s">
        <v>9963</v>
      </c>
      <c r="D661" s="199">
        <v>0</v>
      </c>
      <c r="E661" s="199">
        <v>7</v>
      </c>
      <c r="F661" s="199" t="s">
        <v>10243</v>
      </c>
      <c r="G661" s="199">
        <v>0</v>
      </c>
      <c r="H661" s="199" t="s">
        <v>10243</v>
      </c>
      <c r="I661" s="199">
        <v>0</v>
      </c>
      <c r="J661" s="199" t="s">
        <v>10243</v>
      </c>
      <c r="K661" s="199">
        <v>0</v>
      </c>
      <c r="L661" s="199">
        <v>0</v>
      </c>
      <c r="M661" s="199" t="s">
        <v>10243</v>
      </c>
      <c r="N661" s="199">
        <v>0</v>
      </c>
      <c r="O661" s="199">
        <v>0</v>
      </c>
      <c r="P661" s="199">
        <v>19</v>
      </c>
      <c r="Q661" s="199"/>
      <c r="R661" s="199"/>
      <c r="S661" s="199"/>
      <c r="T661" s="199"/>
      <c r="U661" s="199"/>
      <c r="V661" s="199"/>
      <c r="W661" s="199"/>
      <c r="X661" s="199"/>
      <c r="Y661" s="199"/>
      <c r="Z661" s="199"/>
      <c r="AA661" s="199"/>
      <c r="AB661" s="199"/>
      <c r="AC661" s="199"/>
      <c r="AD661" s="199" t="s">
        <v>10243</v>
      </c>
      <c r="AE661" s="199" t="s">
        <v>10243</v>
      </c>
      <c r="AF661" s="199" t="s">
        <v>10243</v>
      </c>
      <c r="AG661" s="199"/>
      <c r="AH661" s="199"/>
      <c r="AI661" s="199"/>
      <c r="AJ661" s="199"/>
      <c r="AK661" s="199"/>
      <c r="AL661" s="205" t="s">
        <v>33</v>
      </c>
      <c r="AM661" s="205" t="s">
        <v>33</v>
      </c>
      <c r="AN661" s="205" t="s">
        <v>33</v>
      </c>
      <c r="AO661" s="205" t="s">
        <v>33</v>
      </c>
      <c r="AP661" s="199" t="s">
        <v>10246</v>
      </c>
      <c r="AQ661" s="199" t="s">
        <v>10246</v>
      </c>
      <c r="AR661" s="205" t="s">
        <v>33</v>
      </c>
      <c r="AS661" s="205" t="s">
        <v>33</v>
      </c>
      <c r="AT661" s="205" t="s">
        <v>33</v>
      </c>
      <c r="AU661" s="205" t="s">
        <v>33</v>
      </c>
      <c r="AV661" s="205" t="s">
        <v>33</v>
      </c>
      <c r="AW661" s="199" t="s">
        <v>10246</v>
      </c>
      <c r="AX661" s="199" t="s">
        <v>10246</v>
      </c>
      <c r="AY661" s="205" t="s">
        <v>33</v>
      </c>
      <c r="AZ661" s="205" t="s">
        <v>33</v>
      </c>
      <c r="BA661" s="205" t="s">
        <v>33</v>
      </c>
      <c r="BB661" s="205" t="s">
        <v>33</v>
      </c>
      <c r="BC661" s="205" t="s">
        <v>33</v>
      </c>
      <c r="BD661" s="199" t="s">
        <v>10246</v>
      </c>
      <c r="BE661" s="199" t="s">
        <v>10246</v>
      </c>
      <c r="BF661" s="205" t="s">
        <v>33</v>
      </c>
      <c r="BG661" s="205" t="s">
        <v>33</v>
      </c>
      <c r="BH661" s="205" t="s">
        <v>33</v>
      </c>
      <c r="BI661" s="205" t="s">
        <v>33</v>
      </c>
      <c r="BJ661" s="205" t="s">
        <v>33</v>
      </c>
      <c r="BK661" s="199" t="s">
        <v>10246</v>
      </c>
    </row>
    <row r="662" s="192" customFormat="1" customHeight="1" spans="1:63">
      <c r="A662" s="199" t="s">
        <v>9966</v>
      </c>
      <c r="B662" s="199" t="s">
        <v>9962</v>
      </c>
      <c r="C662" s="199" t="s">
        <v>9963</v>
      </c>
      <c r="D662" s="199">
        <v>0</v>
      </c>
      <c r="E662" s="199">
        <v>7</v>
      </c>
      <c r="F662" s="199" t="s">
        <v>10243</v>
      </c>
      <c r="G662" s="199">
        <v>0</v>
      </c>
      <c r="H662" s="199" t="s">
        <v>10243</v>
      </c>
      <c r="I662" s="199">
        <v>0</v>
      </c>
      <c r="J662" s="199" t="s">
        <v>10243</v>
      </c>
      <c r="K662" s="199">
        <v>0</v>
      </c>
      <c r="L662" s="199">
        <v>0</v>
      </c>
      <c r="M662" s="199" t="s">
        <v>10243</v>
      </c>
      <c r="N662" s="199">
        <v>1</v>
      </c>
      <c r="O662" s="199">
        <v>1</v>
      </c>
      <c r="P662" s="199">
        <v>14</v>
      </c>
      <c r="Q662" s="199"/>
      <c r="R662" s="199"/>
      <c r="S662" s="199"/>
      <c r="T662" s="199"/>
      <c r="U662" s="199"/>
      <c r="V662" s="199"/>
      <c r="W662" s="199"/>
      <c r="X662" s="199">
        <v>40</v>
      </c>
      <c r="Y662" s="199"/>
      <c r="Z662" s="199"/>
      <c r="AA662" s="199"/>
      <c r="AB662" s="199"/>
      <c r="AC662" s="199"/>
      <c r="AD662" s="199" t="s">
        <v>10243</v>
      </c>
      <c r="AE662" s="199" t="s">
        <v>10243</v>
      </c>
      <c r="AF662" s="199" t="s">
        <v>10243</v>
      </c>
      <c r="AG662" s="199"/>
      <c r="AH662" s="199"/>
      <c r="AI662" s="199"/>
      <c r="AJ662" s="199"/>
      <c r="AK662" s="199"/>
      <c r="AL662" s="205" t="s">
        <v>33</v>
      </c>
      <c r="AM662" s="205" t="s">
        <v>33</v>
      </c>
      <c r="AN662" s="205" t="s">
        <v>33</v>
      </c>
      <c r="AO662" s="205" t="s">
        <v>33</v>
      </c>
      <c r="AP662" s="199" t="s">
        <v>10246</v>
      </c>
      <c r="AQ662" s="199" t="s">
        <v>10246</v>
      </c>
      <c r="AR662" s="205" t="s">
        <v>33</v>
      </c>
      <c r="AS662" s="205" t="s">
        <v>33</v>
      </c>
      <c r="AT662" s="205" t="s">
        <v>33</v>
      </c>
      <c r="AU662" s="205" t="s">
        <v>33</v>
      </c>
      <c r="AV662" s="205" t="s">
        <v>33</v>
      </c>
      <c r="AW662" s="199" t="s">
        <v>10246</v>
      </c>
      <c r="AX662" s="199" t="s">
        <v>10246</v>
      </c>
      <c r="AY662" s="205" t="s">
        <v>33</v>
      </c>
      <c r="AZ662" s="205" t="s">
        <v>33</v>
      </c>
      <c r="BA662" s="205" t="s">
        <v>33</v>
      </c>
      <c r="BB662" s="202" t="s">
        <v>12637</v>
      </c>
      <c r="BC662" s="202" t="s">
        <v>12638</v>
      </c>
      <c r="BD662" s="202" t="s">
        <v>12639</v>
      </c>
      <c r="BE662" s="202" t="s">
        <v>12639</v>
      </c>
      <c r="BF662" s="202" t="s">
        <v>12638</v>
      </c>
      <c r="BG662" s="202" t="s">
        <v>12638</v>
      </c>
      <c r="BH662" s="202" t="s">
        <v>12640</v>
      </c>
      <c r="BI662" s="205" t="s">
        <v>33</v>
      </c>
      <c r="BJ662" s="205" t="s">
        <v>33</v>
      </c>
      <c r="BK662" s="199" t="s">
        <v>10246</v>
      </c>
    </row>
    <row r="663" s="192" customFormat="1" customHeight="1" spans="1:63">
      <c r="A663" s="199" t="s">
        <v>9965</v>
      </c>
      <c r="B663" s="199" t="s">
        <v>9962</v>
      </c>
      <c r="C663" s="199" t="s">
        <v>5852</v>
      </c>
      <c r="D663" s="199">
        <v>0</v>
      </c>
      <c r="E663" s="199">
        <v>7</v>
      </c>
      <c r="F663" s="199" t="s">
        <v>10243</v>
      </c>
      <c r="G663" s="199">
        <v>0</v>
      </c>
      <c r="H663" s="199" t="s">
        <v>10243</v>
      </c>
      <c r="I663" s="199">
        <v>0</v>
      </c>
      <c r="J663" s="199" t="s">
        <v>10243</v>
      </c>
      <c r="K663" s="199">
        <v>0</v>
      </c>
      <c r="L663" s="199">
        <v>0</v>
      </c>
      <c r="M663" s="199" t="s">
        <v>10243</v>
      </c>
      <c r="N663" s="199">
        <v>0</v>
      </c>
      <c r="O663" s="199">
        <v>0</v>
      </c>
      <c r="P663" s="199">
        <v>19</v>
      </c>
      <c r="Q663" s="199"/>
      <c r="R663" s="199"/>
      <c r="S663" s="199"/>
      <c r="T663" s="199"/>
      <c r="U663" s="199"/>
      <c r="V663" s="199"/>
      <c r="W663" s="199"/>
      <c r="X663" s="199"/>
      <c r="Y663" s="199"/>
      <c r="Z663" s="199"/>
      <c r="AA663" s="199"/>
      <c r="AB663" s="199"/>
      <c r="AC663" s="199"/>
      <c r="AD663" s="199" t="s">
        <v>10243</v>
      </c>
      <c r="AE663" s="199" t="s">
        <v>10243</v>
      </c>
      <c r="AF663" s="199" t="s">
        <v>10243</v>
      </c>
      <c r="AG663" s="199"/>
      <c r="AH663" s="199"/>
      <c r="AI663" s="199"/>
      <c r="AJ663" s="199"/>
      <c r="AK663" s="199"/>
      <c r="AL663" s="205" t="s">
        <v>33</v>
      </c>
      <c r="AM663" s="205" t="s">
        <v>33</v>
      </c>
      <c r="AN663" s="205" t="s">
        <v>33</v>
      </c>
      <c r="AO663" s="205" t="s">
        <v>33</v>
      </c>
      <c r="AP663" s="199" t="s">
        <v>10246</v>
      </c>
      <c r="AQ663" s="199" t="s">
        <v>10246</v>
      </c>
      <c r="AR663" s="205" t="s">
        <v>33</v>
      </c>
      <c r="AS663" s="205" t="s">
        <v>33</v>
      </c>
      <c r="AT663" s="205" t="s">
        <v>33</v>
      </c>
      <c r="AU663" s="205" t="s">
        <v>33</v>
      </c>
      <c r="AV663" s="205" t="s">
        <v>33</v>
      </c>
      <c r="AW663" s="199" t="s">
        <v>10246</v>
      </c>
      <c r="AX663" s="199" t="s">
        <v>10246</v>
      </c>
      <c r="AY663" s="205" t="s">
        <v>33</v>
      </c>
      <c r="AZ663" s="205" t="s">
        <v>33</v>
      </c>
      <c r="BA663" s="205" t="s">
        <v>33</v>
      </c>
      <c r="BB663" s="205" t="s">
        <v>33</v>
      </c>
      <c r="BC663" s="205" t="s">
        <v>33</v>
      </c>
      <c r="BD663" s="199" t="s">
        <v>10246</v>
      </c>
      <c r="BE663" s="199" t="s">
        <v>10246</v>
      </c>
      <c r="BF663" s="205" t="s">
        <v>33</v>
      </c>
      <c r="BG663" s="205" t="s">
        <v>33</v>
      </c>
      <c r="BH663" s="205" t="s">
        <v>33</v>
      </c>
      <c r="BI663" s="205" t="s">
        <v>33</v>
      </c>
      <c r="BJ663" s="205" t="s">
        <v>33</v>
      </c>
      <c r="BK663" s="199" t="s">
        <v>10246</v>
      </c>
    </row>
    <row r="664" s="192" customFormat="1" customHeight="1" spans="1:63">
      <c r="A664" s="199" t="s">
        <v>9964</v>
      </c>
      <c r="B664" s="199" t="s">
        <v>9962</v>
      </c>
      <c r="C664" s="199" t="s">
        <v>5852</v>
      </c>
      <c r="D664" s="199">
        <v>0</v>
      </c>
      <c r="E664" s="199">
        <v>7</v>
      </c>
      <c r="F664" s="199" t="s">
        <v>10243</v>
      </c>
      <c r="G664" s="199">
        <v>0</v>
      </c>
      <c r="H664" s="199" t="s">
        <v>10243</v>
      </c>
      <c r="I664" s="199">
        <v>0</v>
      </c>
      <c r="J664" s="199" t="s">
        <v>10243</v>
      </c>
      <c r="K664" s="199">
        <v>0</v>
      </c>
      <c r="L664" s="199">
        <v>0</v>
      </c>
      <c r="M664" s="199" t="s">
        <v>10243</v>
      </c>
      <c r="N664" s="199">
        <v>0</v>
      </c>
      <c r="O664" s="199">
        <v>0</v>
      </c>
      <c r="P664" s="199">
        <v>19</v>
      </c>
      <c r="Q664" s="199"/>
      <c r="R664" s="199"/>
      <c r="S664" s="199"/>
      <c r="T664" s="199"/>
      <c r="U664" s="199"/>
      <c r="V664" s="199"/>
      <c r="W664" s="199"/>
      <c r="X664" s="199"/>
      <c r="Y664" s="199"/>
      <c r="Z664" s="199"/>
      <c r="AA664" s="199"/>
      <c r="AB664" s="199"/>
      <c r="AC664" s="199"/>
      <c r="AD664" s="199" t="s">
        <v>10243</v>
      </c>
      <c r="AE664" s="199" t="s">
        <v>10243</v>
      </c>
      <c r="AF664" s="199" t="s">
        <v>10243</v>
      </c>
      <c r="AG664" s="199"/>
      <c r="AH664" s="199"/>
      <c r="AI664" s="199"/>
      <c r="AJ664" s="199"/>
      <c r="AK664" s="199"/>
      <c r="AL664" s="205" t="s">
        <v>33</v>
      </c>
      <c r="AM664" s="205" t="s">
        <v>33</v>
      </c>
      <c r="AN664" s="205" t="s">
        <v>33</v>
      </c>
      <c r="AO664" s="205" t="s">
        <v>33</v>
      </c>
      <c r="AP664" s="199" t="s">
        <v>10246</v>
      </c>
      <c r="AQ664" s="199" t="s">
        <v>10246</v>
      </c>
      <c r="AR664" s="205" t="s">
        <v>33</v>
      </c>
      <c r="AS664" s="205" t="s">
        <v>33</v>
      </c>
      <c r="AT664" s="205" t="s">
        <v>33</v>
      </c>
      <c r="AU664" s="205" t="s">
        <v>33</v>
      </c>
      <c r="AV664" s="205" t="s">
        <v>33</v>
      </c>
      <c r="AW664" s="199" t="s">
        <v>10246</v>
      </c>
      <c r="AX664" s="199" t="s">
        <v>10246</v>
      </c>
      <c r="AY664" s="205" t="s">
        <v>33</v>
      </c>
      <c r="AZ664" s="205" t="s">
        <v>33</v>
      </c>
      <c r="BA664" s="205" t="s">
        <v>33</v>
      </c>
      <c r="BB664" s="205" t="s">
        <v>33</v>
      </c>
      <c r="BC664" s="205" t="s">
        <v>33</v>
      </c>
      <c r="BD664" s="199" t="s">
        <v>10246</v>
      </c>
      <c r="BE664" s="199" t="s">
        <v>10246</v>
      </c>
      <c r="BF664" s="205" t="s">
        <v>33</v>
      </c>
      <c r="BG664" s="205" t="s">
        <v>33</v>
      </c>
      <c r="BH664" s="205" t="s">
        <v>33</v>
      </c>
      <c r="BI664" s="205" t="s">
        <v>33</v>
      </c>
      <c r="BJ664" s="205" t="s">
        <v>33</v>
      </c>
      <c r="BK664" s="199" t="s">
        <v>10246</v>
      </c>
    </row>
    <row r="665" s="192" customFormat="1" customHeight="1" spans="1:63">
      <c r="A665" s="199" t="s">
        <v>9961</v>
      </c>
      <c r="B665" s="199" t="s">
        <v>9962</v>
      </c>
      <c r="C665" s="199" t="s">
        <v>9963</v>
      </c>
      <c r="D665" s="199">
        <v>0</v>
      </c>
      <c r="E665" s="199">
        <v>7</v>
      </c>
      <c r="F665" s="199" t="s">
        <v>10243</v>
      </c>
      <c r="G665" s="199">
        <v>0</v>
      </c>
      <c r="H665" s="199" t="s">
        <v>10243</v>
      </c>
      <c r="I665" s="199">
        <v>0</v>
      </c>
      <c r="J665" s="199" t="s">
        <v>10243</v>
      </c>
      <c r="K665" s="199">
        <v>0</v>
      </c>
      <c r="L665" s="199">
        <v>0</v>
      </c>
      <c r="M665" s="199" t="s">
        <v>10243</v>
      </c>
      <c r="N665" s="199">
        <v>0</v>
      </c>
      <c r="O665" s="199">
        <v>0</v>
      </c>
      <c r="P665" s="199">
        <v>14</v>
      </c>
      <c r="Q665" s="199"/>
      <c r="R665" s="199"/>
      <c r="S665" s="199"/>
      <c r="T665" s="199"/>
      <c r="U665" s="199"/>
      <c r="V665" s="199"/>
      <c r="W665" s="199"/>
      <c r="X665" s="199">
        <v>40</v>
      </c>
      <c r="Y665" s="199"/>
      <c r="Z665" s="199"/>
      <c r="AA665" s="199"/>
      <c r="AB665" s="199"/>
      <c r="AC665" s="199"/>
      <c r="AD665" s="199" t="s">
        <v>10243</v>
      </c>
      <c r="AE665" s="199" t="s">
        <v>10243</v>
      </c>
      <c r="AF665" s="199" t="s">
        <v>10243</v>
      </c>
      <c r="AG665" s="199"/>
      <c r="AH665" s="199"/>
      <c r="AI665" s="199"/>
      <c r="AJ665" s="199"/>
      <c r="AK665" s="199"/>
      <c r="AL665" s="205" t="s">
        <v>33</v>
      </c>
      <c r="AM665" s="205" t="s">
        <v>33</v>
      </c>
      <c r="AN665" s="205" t="s">
        <v>33</v>
      </c>
      <c r="AO665" s="205" t="s">
        <v>33</v>
      </c>
      <c r="AP665" s="199" t="s">
        <v>10246</v>
      </c>
      <c r="AQ665" s="199" t="s">
        <v>10246</v>
      </c>
      <c r="AR665" s="205" t="s">
        <v>33</v>
      </c>
      <c r="AS665" s="205" t="s">
        <v>33</v>
      </c>
      <c r="AT665" s="202" t="s">
        <v>12641</v>
      </c>
      <c r="AU665" s="202" t="s">
        <v>12641</v>
      </c>
      <c r="AV665" s="202" t="s">
        <v>12641</v>
      </c>
      <c r="AW665" s="202" t="s">
        <v>12642</v>
      </c>
      <c r="AX665" s="202" t="s">
        <v>12642</v>
      </c>
      <c r="AY665" s="202" t="s">
        <v>12641</v>
      </c>
      <c r="AZ665" s="202" t="s">
        <v>12641</v>
      </c>
      <c r="BA665" s="205" t="s">
        <v>33</v>
      </c>
      <c r="BB665" s="205" t="s">
        <v>33</v>
      </c>
      <c r="BC665" s="205" t="s">
        <v>33</v>
      </c>
      <c r="BD665" s="199" t="s">
        <v>10246</v>
      </c>
      <c r="BE665" s="199" t="s">
        <v>10246</v>
      </c>
      <c r="BF665" s="205" t="s">
        <v>33</v>
      </c>
      <c r="BG665" s="205" t="s">
        <v>33</v>
      </c>
      <c r="BH665" s="205" t="s">
        <v>33</v>
      </c>
      <c r="BI665" s="205" t="s">
        <v>33</v>
      </c>
      <c r="BJ665" s="205" t="s">
        <v>33</v>
      </c>
      <c r="BK665" s="199" t="s">
        <v>10246</v>
      </c>
    </row>
    <row r="666" s="192" customFormat="1" customHeight="1" spans="1:63">
      <c r="A666" s="199" t="s">
        <v>9968</v>
      </c>
      <c r="B666" s="199" t="s">
        <v>9969</v>
      </c>
      <c r="C666" s="199" t="s">
        <v>5857</v>
      </c>
      <c r="D666" s="199">
        <v>0</v>
      </c>
      <c r="E666" s="199">
        <v>7</v>
      </c>
      <c r="F666" s="199" t="s">
        <v>10243</v>
      </c>
      <c r="G666" s="199">
        <v>0</v>
      </c>
      <c r="H666" s="199" t="s">
        <v>10243</v>
      </c>
      <c r="I666" s="199">
        <v>0</v>
      </c>
      <c r="J666" s="199" t="s">
        <v>10243</v>
      </c>
      <c r="K666" s="199">
        <v>0</v>
      </c>
      <c r="L666" s="199">
        <v>0</v>
      </c>
      <c r="M666" s="199" t="s">
        <v>10243</v>
      </c>
      <c r="N666" s="199">
        <v>0</v>
      </c>
      <c r="O666" s="199">
        <v>0</v>
      </c>
      <c r="P666" s="199">
        <v>19</v>
      </c>
      <c r="Q666" s="199"/>
      <c r="R666" s="199"/>
      <c r="S666" s="199"/>
      <c r="T666" s="199"/>
      <c r="U666" s="199"/>
      <c r="V666" s="199"/>
      <c r="W666" s="199"/>
      <c r="X666" s="199"/>
      <c r="Y666" s="199"/>
      <c r="Z666" s="199"/>
      <c r="AA666" s="199"/>
      <c r="AB666" s="199"/>
      <c r="AC666" s="199"/>
      <c r="AD666" s="199" t="s">
        <v>10243</v>
      </c>
      <c r="AE666" s="199" t="s">
        <v>10243</v>
      </c>
      <c r="AF666" s="199" t="s">
        <v>10243</v>
      </c>
      <c r="AG666" s="199"/>
      <c r="AH666" s="199"/>
      <c r="AI666" s="199"/>
      <c r="AJ666" s="199"/>
      <c r="AK666" s="199"/>
      <c r="AL666" s="205" t="s">
        <v>33</v>
      </c>
      <c r="AM666" s="205" t="s">
        <v>33</v>
      </c>
      <c r="AN666" s="205" t="s">
        <v>33</v>
      </c>
      <c r="AO666" s="205" t="s">
        <v>33</v>
      </c>
      <c r="AP666" s="199" t="s">
        <v>10246</v>
      </c>
      <c r="AQ666" s="199" t="s">
        <v>10246</v>
      </c>
      <c r="AR666" s="205" t="s">
        <v>33</v>
      </c>
      <c r="AS666" s="205" t="s">
        <v>33</v>
      </c>
      <c r="AT666" s="205" t="s">
        <v>33</v>
      </c>
      <c r="AU666" s="205" t="s">
        <v>33</v>
      </c>
      <c r="AV666" s="205" t="s">
        <v>33</v>
      </c>
      <c r="AW666" s="199" t="s">
        <v>10246</v>
      </c>
      <c r="AX666" s="199" t="s">
        <v>10246</v>
      </c>
      <c r="AY666" s="205" t="s">
        <v>33</v>
      </c>
      <c r="AZ666" s="205" t="s">
        <v>33</v>
      </c>
      <c r="BA666" s="205" t="s">
        <v>33</v>
      </c>
      <c r="BB666" s="205" t="s">
        <v>33</v>
      </c>
      <c r="BC666" s="205" t="s">
        <v>33</v>
      </c>
      <c r="BD666" s="199" t="s">
        <v>10246</v>
      </c>
      <c r="BE666" s="199" t="s">
        <v>10246</v>
      </c>
      <c r="BF666" s="205" t="s">
        <v>33</v>
      </c>
      <c r="BG666" s="205" t="s">
        <v>33</v>
      </c>
      <c r="BH666" s="205" t="s">
        <v>33</v>
      </c>
      <c r="BI666" s="205" t="s">
        <v>33</v>
      </c>
      <c r="BJ666" s="205" t="s">
        <v>33</v>
      </c>
      <c r="BK666" s="199" t="s">
        <v>10246</v>
      </c>
    </row>
    <row r="667" s="192" customFormat="1" customHeight="1" spans="1:63">
      <c r="A667" s="199" t="s">
        <v>10049</v>
      </c>
      <c r="B667" s="199" t="s">
        <v>9971</v>
      </c>
      <c r="C667" s="199" t="s">
        <v>9981</v>
      </c>
      <c r="D667" s="199">
        <v>22</v>
      </c>
      <c r="E667" s="199">
        <v>9</v>
      </c>
      <c r="F667" s="199" t="s">
        <v>12643</v>
      </c>
      <c r="G667" s="199">
        <v>3</v>
      </c>
      <c r="H667" s="199" t="s">
        <v>11961</v>
      </c>
      <c r="I667" s="199">
        <v>0</v>
      </c>
      <c r="J667" s="199" t="s">
        <v>10243</v>
      </c>
      <c r="K667" s="199">
        <v>0</v>
      </c>
      <c r="L667" s="199">
        <v>0</v>
      </c>
      <c r="M667" s="199" t="s">
        <v>10243</v>
      </c>
      <c r="N667" s="199">
        <v>2</v>
      </c>
      <c r="O667" s="199">
        <v>0</v>
      </c>
      <c r="P667" s="199">
        <v>0</v>
      </c>
      <c r="Q667" s="199"/>
      <c r="R667" s="199"/>
      <c r="S667" s="199">
        <v>8</v>
      </c>
      <c r="T667" s="199"/>
      <c r="U667" s="199"/>
      <c r="V667" s="199"/>
      <c r="W667" s="199"/>
      <c r="X667" s="199"/>
      <c r="Y667" s="199"/>
      <c r="Z667" s="199"/>
      <c r="AA667" s="199"/>
      <c r="AB667" s="199"/>
      <c r="AC667" s="199"/>
      <c r="AD667" s="199" t="s">
        <v>10243</v>
      </c>
      <c r="AE667" s="199" t="s">
        <v>10243</v>
      </c>
      <c r="AF667" s="199" t="s">
        <v>10243</v>
      </c>
      <c r="AG667" s="199" t="s">
        <v>10266</v>
      </c>
      <c r="AH667" s="199" t="s">
        <v>10266</v>
      </c>
      <c r="AI667" s="199" t="s">
        <v>10246</v>
      </c>
      <c r="AJ667" s="199" t="s">
        <v>10246</v>
      </c>
      <c r="AK667" s="202" t="s">
        <v>12644</v>
      </c>
      <c r="AL667" s="199" t="s">
        <v>10266</v>
      </c>
      <c r="AM667" s="199" t="s">
        <v>10266</v>
      </c>
      <c r="AN667" s="199" t="s">
        <v>10266</v>
      </c>
      <c r="AO667" s="203" t="s">
        <v>10282</v>
      </c>
      <c r="AP667" s="199" t="s">
        <v>10246</v>
      </c>
      <c r="AQ667" s="199" t="s">
        <v>10246</v>
      </c>
      <c r="AR667" s="199" t="s">
        <v>10266</v>
      </c>
      <c r="AS667" s="199" t="s">
        <v>10266</v>
      </c>
      <c r="AT667" s="199" t="s">
        <v>10266</v>
      </c>
      <c r="AU667" s="199" t="s">
        <v>10266</v>
      </c>
      <c r="AV667" s="203" t="s">
        <v>10812</v>
      </c>
      <c r="AW667" s="199" t="s">
        <v>10246</v>
      </c>
      <c r="AX667" s="199" t="s">
        <v>10246</v>
      </c>
      <c r="AY667" s="199" t="s">
        <v>10266</v>
      </c>
      <c r="AZ667" s="199" t="s">
        <v>10266</v>
      </c>
      <c r="BA667" s="203" t="s">
        <v>10282</v>
      </c>
      <c r="BB667" s="199" t="s">
        <v>10266</v>
      </c>
      <c r="BC667" s="199" t="s">
        <v>10266</v>
      </c>
      <c r="BD667" s="199" t="s">
        <v>10246</v>
      </c>
      <c r="BE667" s="199" t="s">
        <v>10246</v>
      </c>
      <c r="BF667" s="199" t="s">
        <v>10266</v>
      </c>
      <c r="BG667" s="199" t="s">
        <v>10266</v>
      </c>
      <c r="BH667" s="199" t="s">
        <v>10266</v>
      </c>
      <c r="BI667" s="204" t="s">
        <v>10255</v>
      </c>
      <c r="BJ667" s="199" t="s">
        <v>10266</v>
      </c>
      <c r="BK667" s="199" t="s">
        <v>10246</v>
      </c>
    </row>
    <row r="668" s="192" customFormat="1" customHeight="1" spans="1:63">
      <c r="A668" s="199" t="s">
        <v>10036</v>
      </c>
      <c r="B668" s="199" t="s">
        <v>9971</v>
      </c>
      <c r="C668" s="199" t="s">
        <v>709</v>
      </c>
      <c r="D668" s="199">
        <v>15</v>
      </c>
      <c r="E668" s="199">
        <v>9</v>
      </c>
      <c r="F668" s="199" t="s">
        <v>12645</v>
      </c>
      <c r="G668" s="199">
        <v>10</v>
      </c>
      <c r="H668" s="199" t="s">
        <v>12646</v>
      </c>
      <c r="I668" s="199">
        <v>0</v>
      </c>
      <c r="J668" s="199" t="s">
        <v>10243</v>
      </c>
      <c r="K668" s="199">
        <v>0</v>
      </c>
      <c r="L668" s="199">
        <v>0</v>
      </c>
      <c r="M668" s="199" t="s">
        <v>10243</v>
      </c>
      <c r="N668" s="199">
        <v>7</v>
      </c>
      <c r="O668" s="199">
        <v>0</v>
      </c>
      <c r="P668" s="199">
        <v>0</v>
      </c>
      <c r="Q668" s="199"/>
      <c r="R668" s="199"/>
      <c r="S668" s="199"/>
      <c r="T668" s="199">
        <v>67</v>
      </c>
      <c r="U668" s="199"/>
      <c r="V668" s="199"/>
      <c r="W668" s="199"/>
      <c r="X668" s="199"/>
      <c r="Y668" s="199"/>
      <c r="Z668" s="199"/>
      <c r="AA668" s="199"/>
      <c r="AB668" s="199"/>
      <c r="AC668" s="199"/>
      <c r="AD668" s="199" t="s">
        <v>10243</v>
      </c>
      <c r="AE668" s="199" t="s">
        <v>10243</v>
      </c>
      <c r="AF668" s="199" t="s">
        <v>10243</v>
      </c>
      <c r="AG668" s="199" t="s">
        <v>10266</v>
      </c>
      <c r="AH668" s="202" t="s">
        <v>12647</v>
      </c>
      <c r="AI668" s="199" t="s">
        <v>10246</v>
      </c>
      <c r="AJ668" s="199" t="s">
        <v>10246</v>
      </c>
      <c r="AK668" s="202" t="s">
        <v>12648</v>
      </c>
      <c r="AL668" s="202" t="s">
        <v>12649</v>
      </c>
      <c r="AM668" s="202" t="s">
        <v>12650</v>
      </c>
      <c r="AN668" s="203" t="s">
        <v>11042</v>
      </c>
      <c r="AO668" s="203" t="s">
        <v>11637</v>
      </c>
      <c r="AP668" s="199" t="s">
        <v>10246</v>
      </c>
      <c r="AQ668" s="199" t="s">
        <v>10246</v>
      </c>
      <c r="AR668" s="202" t="s">
        <v>12651</v>
      </c>
      <c r="AS668" s="203" t="s">
        <v>10252</v>
      </c>
      <c r="AT668" s="202" t="s">
        <v>12652</v>
      </c>
      <c r="AU668" s="202" t="s">
        <v>12653</v>
      </c>
      <c r="AV668" s="199" t="s">
        <v>10266</v>
      </c>
      <c r="AW668" s="199" t="s">
        <v>10246</v>
      </c>
      <c r="AX668" s="199" t="s">
        <v>10246</v>
      </c>
      <c r="AY668" s="199" t="s">
        <v>10266</v>
      </c>
      <c r="AZ668" s="202" t="s">
        <v>12654</v>
      </c>
      <c r="BA668" s="202" t="s">
        <v>12655</v>
      </c>
      <c r="BB668" s="202" t="s">
        <v>12656</v>
      </c>
      <c r="BC668" s="202" t="s">
        <v>12657</v>
      </c>
      <c r="BD668" s="199" t="s">
        <v>10246</v>
      </c>
      <c r="BE668" s="199" t="s">
        <v>10246</v>
      </c>
      <c r="BF668" s="202" t="s">
        <v>12658</v>
      </c>
      <c r="BG668" s="199" t="s">
        <v>10266</v>
      </c>
      <c r="BH668" s="202" t="s">
        <v>12659</v>
      </c>
      <c r="BI668" s="203" t="s">
        <v>11095</v>
      </c>
      <c r="BJ668" s="199" t="s">
        <v>10266</v>
      </c>
      <c r="BK668" s="199" t="s">
        <v>10246</v>
      </c>
    </row>
    <row r="669" s="192" customFormat="1" customHeight="1" spans="1:63">
      <c r="A669" s="199" t="s">
        <v>10025</v>
      </c>
      <c r="B669" s="199" t="s">
        <v>9971</v>
      </c>
      <c r="C669" s="199" t="s">
        <v>9981</v>
      </c>
      <c r="D669" s="199">
        <v>22</v>
      </c>
      <c r="E669" s="199">
        <v>9</v>
      </c>
      <c r="F669" s="199" t="s">
        <v>12660</v>
      </c>
      <c r="G669" s="199">
        <v>1</v>
      </c>
      <c r="H669" s="199" t="s">
        <v>11259</v>
      </c>
      <c r="I669" s="199">
        <v>0</v>
      </c>
      <c r="J669" s="199" t="s">
        <v>10243</v>
      </c>
      <c r="K669" s="199">
        <v>0</v>
      </c>
      <c r="L669" s="199">
        <v>0</v>
      </c>
      <c r="M669" s="199" t="s">
        <v>10243</v>
      </c>
      <c r="N669" s="199">
        <v>0</v>
      </c>
      <c r="O669" s="199">
        <v>0</v>
      </c>
      <c r="P669" s="199">
        <v>0</v>
      </c>
      <c r="Q669" s="199"/>
      <c r="R669" s="199"/>
      <c r="S669" s="199"/>
      <c r="T669" s="199"/>
      <c r="U669" s="199"/>
      <c r="V669" s="199"/>
      <c r="W669" s="199"/>
      <c r="X669" s="199"/>
      <c r="Y669" s="199"/>
      <c r="Z669" s="199"/>
      <c r="AA669" s="199"/>
      <c r="AB669" s="199"/>
      <c r="AC669" s="199"/>
      <c r="AD669" s="199" t="s">
        <v>10243</v>
      </c>
      <c r="AE669" s="199" t="s">
        <v>10243</v>
      </c>
      <c r="AF669" s="199" t="s">
        <v>10243</v>
      </c>
      <c r="AG669" s="199" t="s">
        <v>10266</v>
      </c>
      <c r="AH669" s="199" t="s">
        <v>10266</v>
      </c>
      <c r="AI669" s="199" t="s">
        <v>10246</v>
      </c>
      <c r="AJ669" s="199" t="s">
        <v>10246</v>
      </c>
      <c r="AK669" s="199" t="s">
        <v>10266</v>
      </c>
      <c r="AL669" s="199" t="s">
        <v>10266</v>
      </c>
      <c r="AM669" s="199" t="s">
        <v>10266</v>
      </c>
      <c r="AN669" s="199" t="s">
        <v>10266</v>
      </c>
      <c r="AO669" s="199" t="s">
        <v>10266</v>
      </c>
      <c r="AP669" s="199" t="s">
        <v>10246</v>
      </c>
      <c r="AQ669" s="199" t="s">
        <v>10246</v>
      </c>
      <c r="AR669" s="199" t="s">
        <v>10266</v>
      </c>
      <c r="AS669" s="199" t="s">
        <v>10266</v>
      </c>
      <c r="AT669" s="199" t="s">
        <v>10266</v>
      </c>
      <c r="AU669" s="199" t="s">
        <v>10266</v>
      </c>
      <c r="AV669" s="199" t="s">
        <v>10266</v>
      </c>
      <c r="AW669" s="199" t="s">
        <v>10246</v>
      </c>
      <c r="AX669" s="199" t="s">
        <v>10246</v>
      </c>
      <c r="AY669" s="199" t="s">
        <v>10266</v>
      </c>
      <c r="AZ669" s="199" t="s">
        <v>10266</v>
      </c>
      <c r="BA669" s="199" t="s">
        <v>10266</v>
      </c>
      <c r="BB669" s="199" t="s">
        <v>10266</v>
      </c>
      <c r="BC669" s="199" t="s">
        <v>10266</v>
      </c>
      <c r="BD669" s="199" t="s">
        <v>10246</v>
      </c>
      <c r="BE669" s="199" t="s">
        <v>10246</v>
      </c>
      <c r="BF669" s="199" t="s">
        <v>10266</v>
      </c>
      <c r="BG669" s="199" t="s">
        <v>10266</v>
      </c>
      <c r="BH669" s="199" t="s">
        <v>10266</v>
      </c>
      <c r="BI669" s="199" t="s">
        <v>10266</v>
      </c>
      <c r="BJ669" s="203" t="s">
        <v>11074</v>
      </c>
      <c r="BK669" s="199" t="s">
        <v>10246</v>
      </c>
    </row>
    <row r="670" s="192" customFormat="1" customHeight="1" spans="1:63">
      <c r="A670" s="199" t="s">
        <v>10018</v>
      </c>
      <c r="B670" s="199" t="s">
        <v>9971</v>
      </c>
      <c r="C670" s="199" t="s">
        <v>9981</v>
      </c>
      <c r="D670" s="199">
        <v>22</v>
      </c>
      <c r="E670" s="199">
        <v>9</v>
      </c>
      <c r="F670" s="199" t="s">
        <v>12661</v>
      </c>
      <c r="G670" s="199">
        <v>1</v>
      </c>
      <c r="H670" s="199" t="s">
        <v>12662</v>
      </c>
      <c r="I670" s="199">
        <v>0</v>
      </c>
      <c r="J670" s="199" t="s">
        <v>10243</v>
      </c>
      <c r="K670" s="199">
        <v>0</v>
      </c>
      <c r="L670" s="199">
        <v>0</v>
      </c>
      <c r="M670" s="199" t="s">
        <v>10243</v>
      </c>
      <c r="N670" s="199">
        <v>0</v>
      </c>
      <c r="O670" s="199">
        <v>0</v>
      </c>
      <c r="P670" s="199">
        <v>0</v>
      </c>
      <c r="Q670" s="199"/>
      <c r="R670" s="199"/>
      <c r="S670" s="199"/>
      <c r="T670" s="199">
        <v>1</v>
      </c>
      <c r="U670" s="199"/>
      <c r="V670" s="199"/>
      <c r="W670" s="199"/>
      <c r="X670" s="199"/>
      <c r="Y670" s="199"/>
      <c r="Z670" s="199"/>
      <c r="AA670" s="199"/>
      <c r="AB670" s="199"/>
      <c r="AC670" s="199"/>
      <c r="AD670" s="199" t="s">
        <v>10243</v>
      </c>
      <c r="AE670" s="199" t="s">
        <v>10243</v>
      </c>
      <c r="AF670" s="199" t="s">
        <v>10243</v>
      </c>
      <c r="AG670" s="199" t="s">
        <v>10266</v>
      </c>
      <c r="AH670" s="199" t="s">
        <v>10266</v>
      </c>
      <c r="AI670" s="199" t="s">
        <v>10246</v>
      </c>
      <c r="AJ670" s="199" t="s">
        <v>10246</v>
      </c>
      <c r="AK670" s="199" t="s">
        <v>10266</v>
      </c>
      <c r="AL670" s="199" t="s">
        <v>10266</v>
      </c>
      <c r="AM670" s="199" t="s">
        <v>10266</v>
      </c>
      <c r="AN670" s="199" t="s">
        <v>10266</v>
      </c>
      <c r="AO670" s="199" t="s">
        <v>10266</v>
      </c>
      <c r="AP670" s="199" t="s">
        <v>10246</v>
      </c>
      <c r="AQ670" s="199" t="s">
        <v>10246</v>
      </c>
      <c r="AR670" s="199" t="s">
        <v>10266</v>
      </c>
      <c r="AS670" s="199" t="s">
        <v>10266</v>
      </c>
      <c r="AT670" s="199" t="s">
        <v>10266</v>
      </c>
      <c r="AU670" s="199" t="s">
        <v>10266</v>
      </c>
      <c r="AV670" s="199" t="s">
        <v>10266</v>
      </c>
      <c r="AW670" s="199" t="s">
        <v>10246</v>
      </c>
      <c r="AX670" s="199" t="s">
        <v>10246</v>
      </c>
      <c r="AY670" s="199" t="s">
        <v>10266</v>
      </c>
      <c r="AZ670" s="199" t="s">
        <v>10266</v>
      </c>
      <c r="BA670" s="199" t="s">
        <v>10266</v>
      </c>
      <c r="BB670" s="199" t="s">
        <v>10266</v>
      </c>
      <c r="BC670" s="202" t="s">
        <v>12663</v>
      </c>
      <c r="BD670" s="199" t="s">
        <v>10246</v>
      </c>
      <c r="BE670" s="199" t="s">
        <v>10246</v>
      </c>
      <c r="BF670" s="199" t="s">
        <v>10266</v>
      </c>
      <c r="BG670" s="199" t="s">
        <v>10266</v>
      </c>
      <c r="BH670" s="199" t="s">
        <v>10266</v>
      </c>
      <c r="BI670" s="199" t="s">
        <v>10266</v>
      </c>
      <c r="BJ670" s="199" t="s">
        <v>10266</v>
      </c>
      <c r="BK670" s="199" t="s">
        <v>10246</v>
      </c>
    </row>
    <row r="671" s="192" customFormat="1" customHeight="1" spans="1:63">
      <c r="A671" s="199" t="s">
        <v>10010</v>
      </c>
      <c r="B671" s="199" t="s">
        <v>9971</v>
      </c>
      <c r="C671" s="199" t="s">
        <v>709</v>
      </c>
      <c r="D671" s="199">
        <v>19</v>
      </c>
      <c r="E671" s="199">
        <v>9</v>
      </c>
      <c r="F671" s="199" t="s">
        <v>12664</v>
      </c>
      <c r="G671" s="199">
        <v>0</v>
      </c>
      <c r="H671" s="199" t="s">
        <v>10243</v>
      </c>
      <c r="I671" s="199">
        <v>0</v>
      </c>
      <c r="J671" s="199" t="s">
        <v>10243</v>
      </c>
      <c r="K671" s="199">
        <v>0</v>
      </c>
      <c r="L671" s="199">
        <v>0</v>
      </c>
      <c r="M671" s="199" t="s">
        <v>10243</v>
      </c>
      <c r="N671" s="199">
        <v>3</v>
      </c>
      <c r="O671" s="199">
        <v>0</v>
      </c>
      <c r="P671" s="199">
        <v>0</v>
      </c>
      <c r="Q671" s="199"/>
      <c r="R671" s="199"/>
      <c r="S671" s="199">
        <v>18</v>
      </c>
      <c r="T671" s="199">
        <v>24</v>
      </c>
      <c r="U671" s="199"/>
      <c r="V671" s="199"/>
      <c r="W671" s="199"/>
      <c r="X671" s="199"/>
      <c r="Y671" s="199"/>
      <c r="Z671" s="199"/>
      <c r="AA671" s="199"/>
      <c r="AB671" s="199"/>
      <c r="AC671" s="199"/>
      <c r="AD671" s="199" t="s">
        <v>10243</v>
      </c>
      <c r="AE671" s="199" t="s">
        <v>10243</v>
      </c>
      <c r="AF671" s="199" t="s">
        <v>10243</v>
      </c>
      <c r="AG671" s="202" t="s">
        <v>12665</v>
      </c>
      <c r="AH671" s="199" t="s">
        <v>10266</v>
      </c>
      <c r="AI671" s="199" t="s">
        <v>10246</v>
      </c>
      <c r="AJ671" s="199" t="s">
        <v>10246</v>
      </c>
      <c r="AK671" s="199" t="s">
        <v>10266</v>
      </c>
      <c r="AL671" s="199" t="s">
        <v>10266</v>
      </c>
      <c r="AM671" s="199" t="s">
        <v>10266</v>
      </c>
      <c r="AN671" s="199" t="s">
        <v>10266</v>
      </c>
      <c r="AO671" s="199" t="s">
        <v>10266</v>
      </c>
      <c r="AP671" s="199" t="s">
        <v>10246</v>
      </c>
      <c r="AQ671" s="199" t="s">
        <v>10246</v>
      </c>
      <c r="AR671" s="202" t="s">
        <v>12666</v>
      </c>
      <c r="AS671" s="202" t="s">
        <v>12667</v>
      </c>
      <c r="AT671" s="199" t="s">
        <v>10266</v>
      </c>
      <c r="AU671" s="199" t="s">
        <v>10266</v>
      </c>
      <c r="AV671" s="199" t="s">
        <v>10266</v>
      </c>
      <c r="AW671" s="199" t="s">
        <v>10246</v>
      </c>
      <c r="AX671" s="199" t="s">
        <v>10246</v>
      </c>
      <c r="AY671" s="199" t="s">
        <v>10266</v>
      </c>
      <c r="AZ671" s="199" t="s">
        <v>10266</v>
      </c>
      <c r="BA671" s="202" t="s">
        <v>12668</v>
      </c>
      <c r="BB671" s="199" t="s">
        <v>10266</v>
      </c>
      <c r="BC671" s="199" t="s">
        <v>10266</v>
      </c>
      <c r="BD671" s="199" t="s">
        <v>10246</v>
      </c>
      <c r="BE671" s="199" t="s">
        <v>10246</v>
      </c>
      <c r="BF671" s="199" t="s">
        <v>10266</v>
      </c>
      <c r="BG671" s="199" t="s">
        <v>10266</v>
      </c>
      <c r="BH671" s="199" t="s">
        <v>10266</v>
      </c>
      <c r="BI671" s="202" t="s">
        <v>12669</v>
      </c>
      <c r="BJ671" s="199" t="s">
        <v>10266</v>
      </c>
      <c r="BK671" s="199" t="s">
        <v>10246</v>
      </c>
    </row>
    <row r="672" s="192" customFormat="1" customHeight="1" spans="1:63">
      <c r="A672" s="199" t="s">
        <v>10000</v>
      </c>
      <c r="B672" s="199" t="s">
        <v>9971</v>
      </c>
      <c r="C672" s="199" t="s">
        <v>709</v>
      </c>
      <c r="D672" s="199">
        <v>21</v>
      </c>
      <c r="E672" s="199">
        <v>9</v>
      </c>
      <c r="F672" s="199" t="s">
        <v>12670</v>
      </c>
      <c r="G672" s="199">
        <v>5</v>
      </c>
      <c r="H672" s="199" t="s">
        <v>12194</v>
      </c>
      <c r="I672" s="199">
        <v>0</v>
      </c>
      <c r="J672" s="199" t="s">
        <v>10243</v>
      </c>
      <c r="K672" s="199">
        <v>0</v>
      </c>
      <c r="L672" s="199">
        <v>0</v>
      </c>
      <c r="M672" s="199" t="s">
        <v>10243</v>
      </c>
      <c r="N672" s="199">
        <v>1</v>
      </c>
      <c r="O672" s="199">
        <v>0</v>
      </c>
      <c r="P672" s="199">
        <v>0</v>
      </c>
      <c r="Q672" s="199"/>
      <c r="R672" s="199"/>
      <c r="S672" s="199">
        <v>16</v>
      </c>
      <c r="T672" s="199">
        <v>11</v>
      </c>
      <c r="U672" s="199"/>
      <c r="V672" s="199"/>
      <c r="W672" s="199"/>
      <c r="X672" s="199"/>
      <c r="Y672" s="199"/>
      <c r="Z672" s="199"/>
      <c r="AA672" s="199"/>
      <c r="AB672" s="199"/>
      <c r="AC672" s="199"/>
      <c r="AD672" s="199" t="s">
        <v>10243</v>
      </c>
      <c r="AE672" s="199" t="s">
        <v>10243</v>
      </c>
      <c r="AF672" s="199" t="s">
        <v>10243</v>
      </c>
      <c r="AG672" s="199" t="s">
        <v>10266</v>
      </c>
      <c r="AH672" s="202" t="s">
        <v>12671</v>
      </c>
      <c r="AI672" s="199" t="s">
        <v>10246</v>
      </c>
      <c r="AJ672" s="199" t="s">
        <v>10246</v>
      </c>
      <c r="AK672" s="202" t="s">
        <v>12672</v>
      </c>
      <c r="AL672" s="202" t="s">
        <v>12673</v>
      </c>
      <c r="AM672" s="202" t="s">
        <v>12674</v>
      </c>
      <c r="AN672" s="199" t="s">
        <v>10266</v>
      </c>
      <c r="AO672" s="199" t="s">
        <v>10266</v>
      </c>
      <c r="AP672" s="199" t="s">
        <v>10246</v>
      </c>
      <c r="AQ672" s="199" t="s">
        <v>10246</v>
      </c>
      <c r="AR672" s="199" t="s">
        <v>10266</v>
      </c>
      <c r="AS672" s="199" t="s">
        <v>10266</v>
      </c>
      <c r="AT672" s="203" t="s">
        <v>11338</v>
      </c>
      <c r="AU672" s="199" t="s">
        <v>10266</v>
      </c>
      <c r="AV672" s="199" t="s">
        <v>10266</v>
      </c>
      <c r="AW672" s="199" t="s">
        <v>10246</v>
      </c>
      <c r="AX672" s="199" t="s">
        <v>10246</v>
      </c>
      <c r="AY672" s="202" t="s">
        <v>12675</v>
      </c>
      <c r="AZ672" s="202" t="s">
        <v>12676</v>
      </c>
      <c r="BA672" s="199" t="s">
        <v>10266</v>
      </c>
      <c r="BB672" s="203" t="s">
        <v>11074</v>
      </c>
      <c r="BC672" s="199" t="s">
        <v>10266</v>
      </c>
      <c r="BD672" s="199" t="s">
        <v>10246</v>
      </c>
      <c r="BE672" s="199" t="s">
        <v>10246</v>
      </c>
      <c r="BF672" s="199" t="s">
        <v>10266</v>
      </c>
      <c r="BG672" s="199" t="s">
        <v>10266</v>
      </c>
      <c r="BH672" s="199" t="s">
        <v>10266</v>
      </c>
      <c r="BI672" s="199" t="s">
        <v>10266</v>
      </c>
      <c r="BJ672" s="199" t="s">
        <v>10266</v>
      </c>
      <c r="BK672" s="199" t="s">
        <v>10246</v>
      </c>
    </row>
    <row r="673" s="192" customFormat="1" customHeight="1" spans="1:63">
      <c r="A673" s="199" t="s">
        <v>9986</v>
      </c>
      <c r="B673" s="199" t="s">
        <v>9971</v>
      </c>
      <c r="C673" s="199" t="s">
        <v>9981</v>
      </c>
      <c r="D673" s="199">
        <v>22</v>
      </c>
      <c r="E673" s="199">
        <v>9</v>
      </c>
      <c r="F673" s="199" t="s">
        <v>12677</v>
      </c>
      <c r="G673" s="199">
        <v>0</v>
      </c>
      <c r="H673" s="199" t="s">
        <v>10243</v>
      </c>
      <c r="I673" s="199">
        <v>0</v>
      </c>
      <c r="J673" s="199" t="s">
        <v>10243</v>
      </c>
      <c r="K673" s="199">
        <v>0</v>
      </c>
      <c r="L673" s="199">
        <v>0</v>
      </c>
      <c r="M673" s="199" t="s">
        <v>10243</v>
      </c>
      <c r="N673" s="199">
        <v>0</v>
      </c>
      <c r="O673" s="199">
        <v>0</v>
      </c>
      <c r="P673" s="199">
        <v>0</v>
      </c>
      <c r="Q673" s="199"/>
      <c r="R673" s="199"/>
      <c r="S673" s="199"/>
      <c r="T673" s="199"/>
      <c r="U673" s="199"/>
      <c r="V673" s="199"/>
      <c r="W673" s="199"/>
      <c r="X673" s="199"/>
      <c r="Y673" s="199"/>
      <c r="Z673" s="199"/>
      <c r="AA673" s="199"/>
      <c r="AB673" s="199"/>
      <c r="AC673" s="199"/>
      <c r="AD673" s="199" t="s">
        <v>10243</v>
      </c>
      <c r="AE673" s="199" t="s">
        <v>10243</v>
      </c>
      <c r="AF673" s="199" t="s">
        <v>10243</v>
      </c>
      <c r="AG673" s="199" t="s">
        <v>10266</v>
      </c>
      <c r="AH673" s="199" t="s">
        <v>10266</v>
      </c>
      <c r="AI673" s="199" t="s">
        <v>10246</v>
      </c>
      <c r="AJ673" s="199" t="s">
        <v>10246</v>
      </c>
      <c r="AK673" s="199" t="s">
        <v>10266</v>
      </c>
      <c r="AL673" s="199" t="s">
        <v>10266</v>
      </c>
      <c r="AM673" s="199" t="s">
        <v>10266</v>
      </c>
      <c r="AN673" s="199" t="s">
        <v>10266</v>
      </c>
      <c r="AO673" s="199" t="s">
        <v>10266</v>
      </c>
      <c r="AP673" s="199" t="s">
        <v>10246</v>
      </c>
      <c r="AQ673" s="199" t="s">
        <v>10246</v>
      </c>
      <c r="AR673" s="199" t="s">
        <v>10266</v>
      </c>
      <c r="AS673" s="199" t="s">
        <v>10266</v>
      </c>
      <c r="AT673" s="199" t="s">
        <v>10266</v>
      </c>
      <c r="AU673" s="199" t="s">
        <v>10266</v>
      </c>
      <c r="AV673" s="199" t="s">
        <v>10266</v>
      </c>
      <c r="AW673" s="199" t="s">
        <v>10246</v>
      </c>
      <c r="AX673" s="199" t="s">
        <v>10246</v>
      </c>
      <c r="AY673" s="199" t="s">
        <v>10266</v>
      </c>
      <c r="AZ673" s="199" t="s">
        <v>10266</v>
      </c>
      <c r="BA673" s="199" t="s">
        <v>10266</v>
      </c>
      <c r="BB673" s="199" t="s">
        <v>10266</v>
      </c>
      <c r="BC673" s="199" t="s">
        <v>10266</v>
      </c>
      <c r="BD673" s="199" t="s">
        <v>10246</v>
      </c>
      <c r="BE673" s="199" t="s">
        <v>10246</v>
      </c>
      <c r="BF673" s="199" t="s">
        <v>10266</v>
      </c>
      <c r="BG673" s="199" t="s">
        <v>10266</v>
      </c>
      <c r="BH673" s="199" t="s">
        <v>10266</v>
      </c>
      <c r="BI673" s="199" t="s">
        <v>10266</v>
      </c>
      <c r="BJ673" s="199" t="s">
        <v>10266</v>
      </c>
      <c r="BK673" s="199" t="s">
        <v>10246</v>
      </c>
    </row>
    <row r="674" s="192" customFormat="1" customHeight="1" spans="1:63">
      <c r="A674" s="199" t="s">
        <v>9980</v>
      </c>
      <c r="B674" s="199" t="s">
        <v>9971</v>
      </c>
      <c r="C674" s="199" t="s">
        <v>9981</v>
      </c>
      <c r="D674" s="199">
        <v>22</v>
      </c>
      <c r="E674" s="199">
        <v>9</v>
      </c>
      <c r="F674" s="199" t="s">
        <v>12678</v>
      </c>
      <c r="G674" s="199">
        <v>0</v>
      </c>
      <c r="H674" s="199" t="s">
        <v>10243</v>
      </c>
      <c r="I674" s="199">
        <v>0</v>
      </c>
      <c r="J674" s="199" t="s">
        <v>10243</v>
      </c>
      <c r="K674" s="199">
        <v>0</v>
      </c>
      <c r="L674" s="199">
        <v>0</v>
      </c>
      <c r="M674" s="199" t="s">
        <v>10243</v>
      </c>
      <c r="N674" s="199">
        <v>0</v>
      </c>
      <c r="O674" s="199">
        <v>0</v>
      </c>
      <c r="P674" s="199">
        <v>0</v>
      </c>
      <c r="Q674" s="199"/>
      <c r="R674" s="199"/>
      <c r="S674" s="199"/>
      <c r="T674" s="199"/>
      <c r="U674" s="199"/>
      <c r="V674" s="199"/>
      <c r="W674" s="199"/>
      <c r="X674" s="199"/>
      <c r="Y674" s="199"/>
      <c r="Z674" s="199"/>
      <c r="AA674" s="199"/>
      <c r="AB674" s="199"/>
      <c r="AC674" s="199"/>
      <c r="AD674" s="199" t="s">
        <v>10243</v>
      </c>
      <c r="AE674" s="199" t="s">
        <v>10243</v>
      </c>
      <c r="AF674" s="199" t="s">
        <v>10243</v>
      </c>
      <c r="AG674" s="199" t="s">
        <v>10266</v>
      </c>
      <c r="AH674" s="199" t="s">
        <v>10266</v>
      </c>
      <c r="AI674" s="199" t="s">
        <v>10246</v>
      </c>
      <c r="AJ674" s="199" t="s">
        <v>10246</v>
      </c>
      <c r="AK674" s="199" t="s">
        <v>10266</v>
      </c>
      <c r="AL674" s="199" t="s">
        <v>10266</v>
      </c>
      <c r="AM674" s="199" t="s">
        <v>10266</v>
      </c>
      <c r="AN674" s="199" t="s">
        <v>10266</v>
      </c>
      <c r="AO674" s="199" t="s">
        <v>10266</v>
      </c>
      <c r="AP674" s="199" t="s">
        <v>10246</v>
      </c>
      <c r="AQ674" s="199" t="s">
        <v>10246</v>
      </c>
      <c r="AR674" s="199" t="s">
        <v>10266</v>
      </c>
      <c r="AS674" s="199" t="s">
        <v>10266</v>
      </c>
      <c r="AT674" s="199" t="s">
        <v>10266</v>
      </c>
      <c r="AU674" s="199" t="s">
        <v>10266</v>
      </c>
      <c r="AV674" s="199" t="s">
        <v>10266</v>
      </c>
      <c r="AW674" s="199" t="s">
        <v>10246</v>
      </c>
      <c r="AX674" s="199" t="s">
        <v>10246</v>
      </c>
      <c r="AY674" s="199" t="s">
        <v>10266</v>
      </c>
      <c r="AZ674" s="199" t="s">
        <v>10266</v>
      </c>
      <c r="BA674" s="199" t="s">
        <v>10266</v>
      </c>
      <c r="BB674" s="199" t="s">
        <v>10266</v>
      </c>
      <c r="BC674" s="199" t="s">
        <v>10266</v>
      </c>
      <c r="BD674" s="199" t="s">
        <v>10246</v>
      </c>
      <c r="BE674" s="199" t="s">
        <v>10246</v>
      </c>
      <c r="BF674" s="199" t="s">
        <v>10266</v>
      </c>
      <c r="BG674" s="199" t="s">
        <v>10266</v>
      </c>
      <c r="BH674" s="199" t="s">
        <v>10266</v>
      </c>
      <c r="BI674" s="199" t="s">
        <v>10266</v>
      </c>
      <c r="BJ674" s="199" t="s">
        <v>10266</v>
      </c>
      <c r="BK674" s="199" t="s">
        <v>10246</v>
      </c>
    </row>
    <row r="675" s="192" customFormat="1" customHeight="1" spans="1:63">
      <c r="A675" s="199" t="s">
        <v>9970</v>
      </c>
      <c r="B675" s="199" t="s">
        <v>9971</v>
      </c>
      <c r="C675" s="199" t="s">
        <v>709</v>
      </c>
      <c r="D675" s="199">
        <v>22</v>
      </c>
      <c r="E675" s="199">
        <v>9</v>
      </c>
      <c r="F675" s="199" t="s">
        <v>12679</v>
      </c>
      <c r="G675" s="199">
        <v>0</v>
      </c>
      <c r="H675" s="199" t="s">
        <v>10243</v>
      </c>
      <c r="I675" s="199">
        <v>0</v>
      </c>
      <c r="J675" s="199" t="s">
        <v>10243</v>
      </c>
      <c r="K675" s="199">
        <v>0</v>
      </c>
      <c r="L675" s="199">
        <v>0</v>
      </c>
      <c r="M675" s="199" t="s">
        <v>10243</v>
      </c>
      <c r="N675" s="199">
        <v>0</v>
      </c>
      <c r="O675" s="199">
        <v>0</v>
      </c>
      <c r="P675" s="199">
        <v>0</v>
      </c>
      <c r="Q675" s="199"/>
      <c r="R675" s="199"/>
      <c r="S675" s="199">
        <v>8</v>
      </c>
      <c r="T675" s="199"/>
      <c r="U675" s="199"/>
      <c r="V675" s="199"/>
      <c r="W675" s="199"/>
      <c r="X675" s="199"/>
      <c r="Y675" s="199"/>
      <c r="Z675" s="199"/>
      <c r="AA675" s="199"/>
      <c r="AB675" s="199"/>
      <c r="AC675" s="199"/>
      <c r="AD675" s="199" t="s">
        <v>10243</v>
      </c>
      <c r="AE675" s="199" t="s">
        <v>10243</v>
      </c>
      <c r="AF675" s="199" t="s">
        <v>10243</v>
      </c>
      <c r="AG675" s="199" t="s">
        <v>10266</v>
      </c>
      <c r="AH675" s="199" t="s">
        <v>10266</v>
      </c>
      <c r="AI675" s="199" t="s">
        <v>10246</v>
      </c>
      <c r="AJ675" s="199" t="s">
        <v>10246</v>
      </c>
      <c r="AK675" s="199" t="s">
        <v>10266</v>
      </c>
      <c r="AL675" s="199" t="s">
        <v>10266</v>
      </c>
      <c r="AM675" s="199" t="s">
        <v>10266</v>
      </c>
      <c r="AN675" s="199" t="s">
        <v>10266</v>
      </c>
      <c r="AO675" s="199" t="s">
        <v>10266</v>
      </c>
      <c r="AP675" s="199" t="s">
        <v>10246</v>
      </c>
      <c r="AQ675" s="199" t="s">
        <v>10246</v>
      </c>
      <c r="AR675" s="199" t="s">
        <v>10266</v>
      </c>
      <c r="AS675" s="199" t="s">
        <v>10266</v>
      </c>
      <c r="AT675" s="199" t="s">
        <v>10266</v>
      </c>
      <c r="AU675" s="202" t="s">
        <v>12680</v>
      </c>
      <c r="AV675" s="199" t="s">
        <v>10266</v>
      </c>
      <c r="AW675" s="199" t="s">
        <v>10246</v>
      </c>
      <c r="AX675" s="199" t="s">
        <v>10246</v>
      </c>
      <c r="AY675" s="199" t="s">
        <v>10266</v>
      </c>
      <c r="AZ675" s="199" t="s">
        <v>10266</v>
      </c>
      <c r="BA675" s="199" t="s">
        <v>10266</v>
      </c>
      <c r="BB675" s="199" t="s">
        <v>10266</v>
      </c>
      <c r="BC675" s="199" t="s">
        <v>10266</v>
      </c>
      <c r="BD675" s="199" t="s">
        <v>10246</v>
      </c>
      <c r="BE675" s="199" t="s">
        <v>10246</v>
      </c>
      <c r="BF675" s="199" t="s">
        <v>10266</v>
      </c>
      <c r="BG675" s="199" t="s">
        <v>10266</v>
      </c>
      <c r="BH675" s="199" t="s">
        <v>10266</v>
      </c>
      <c r="BI675" s="199" t="s">
        <v>10266</v>
      </c>
      <c r="BJ675" s="199" t="s">
        <v>10266</v>
      </c>
      <c r="BK675" s="199" t="s">
        <v>10246</v>
      </c>
    </row>
    <row r="676" s="192" customFormat="1" customHeight="1" spans="1:63">
      <c r="A676" s="199" t="s">
        <v>10144</v>
      </c>
      <c r="B676" s="199" t="s">
        <v>10058</v>
      </c>
      <c r="C676" s="199" t="s">
        <v>709</v>
      </c>
      <c r="D676" s="199">
        <v>22</v>
      </c>
      <c r="E676" s="199">
        <v>9</v>
      </c>
      <c r="F676" s="199" t="s">
        <v>12681</v>
      </c>
      <c r="G676" s="199">
        <v>0</v>
      </c>
      <c r="H676" s="199" t="s">
        <v>10243</v>
      </c>
      <c r="I676" s="199">
        <v>0</v>
      </c>
      <c r="J676" s="199" t="s">
        <v>10243</v>
      </c>
      <c r="K676" s="199">
        <v>0</v>
      </c>
      <c r="L676" s="199">
        <v>0</v>
      </c>
      <c r="M676" s="199" t="s">
        <v>10243</v>
      </c>
      <c r="N676" s="199">
        <v>0</v>
      </c>
      <c r="O676" s="199">
        <v>0</v>
      </c>
      <c r="P676" s="199">
        <v>0</v>
      </c>
      <c r="Q676" s="199"/>
      <c r="R676" s="199"/>
      <c r="S676" s="199"/>
      <c r="T676" s="199"/>
      <c r="U676" s="199"/>
      <c r="V676" s="199"/>
      <c r="W676" s="199"/>
      <c r="X676" s="199"/>
      <c r="Y676" s="199"/>
      <c r="Z676" s="199"/>
      <c r="AA676" s="199"/>
      <c r="AB676" s="199"/>
      <c r="AC676" s="199"/>
      <c r="AD676" s="199" t="s">
        <v>10243</v>
      </c>
      <c r="AE676" s="199" t="s">
        <v>10243</v>
      </c>
      <c r="AF676" s="199" t="s">
        <v>10243</v>
      </c>
      <c r="AG676" s="199" t="s">
        <v>10266</v>
      </c>
      <c r="AH676" s="199" t="s">
        <v>10266</v>
      </c>
      <c r="AI676" s="199" t="s">
        <v>10246</v>
      </c>
      <c r="AJ676" s="199" t="s">
        <v>10246</v>
      </c>
      <c r="AK676" s="199" t="s">
        <v>10266</v>
      </c>
      <c r="AL676" s="199" t="s">
        <v>10266</v>
      </c>
      <c r="AM676" s="199" t="s">
        <v>10266</v>
      </c>
      <c r="AN676" s="199" t="s">
        <v>10266</v>
      </c>
      <c r="AO676" s="199" t="s">
        <v>10266</v>
      </c>
      <c r="AP676" s="199" t="s">
        <v>10246</v>
      </c>
      <c r="AQ676" s="199" t="s">
        <v>10246</v>
      </c>
      <c r="AR676" s="199" t="s">
        <v>10266</v>
      </c>
      <c r="AS676" s="199" t="s">
        <v>10266</v>
      </c>
      <c r="AT676" s="199" t="s">
        <v>10266</v>
      </c>
      <c r="AU676" s="199" t="s">
        <v>10266</v>
      </c>
      <c r="AV676" s="199" t="s">
        <v>10266</v>
      </c>
      <c r="AW676" s="199" t="s">
        <v>10246</v>
      </c>
      <c r="AX676" s="199" t="s">
        <v>10246</v>
      </c>
      <c r="AY676" s="199" t="s">
        <v>10266</v>
      </c>
      <c r="AZ676" s="199" t="s">
        <v>10266</v>
      </c>
      <c r="BA676" s="199" t="s">
        <v>10266</v>
      </c>
      <c r="BB676" s="199" t="s">
        <v>10266</v>
      </c>
      <c r="BC676" s="199" t="s">
        <v>10266</v>
      </c>
      <c r="BD676" s="199" t="s">
        <v>10246</v>
      </c>
      <c r="BE676" s="199" t="s">
        <v>10246</v>
      </c>
      <c r="BF676" s="199" t="s">
        <v>10266</v>
      </c>
      <c r="BG676" s="199" t="s">
        <v>10266</v>
      </c>
      <c r="BH676" s="199" t="s">
        <v>10266</v>
      </c>
      <c r="BI676" s="199" t="s">
        <v>10266</v>
      </c>
      <c r="BJ676" s="199" t="s">
        <v>10266</v>
      </c>
      <c r="BK676" s="199" t="s">
        <v>10246</v>
      </c>
    </row>
    <row r="677" s="192" customFormat="1" customHeight="1" spans="1:63">
      <c r="A677" s="199" t="s">
        <v>10121</v>
      </c>
      <c r="B677" s="199" t="s">
        <v>10058</v>
      </c>
      <c r="C677" s="199" t="s">
        <v>9981</v>
      </c>
      <c r="D677" s="199">
        <v>22</v>
      </c>
      <c r="E677" s="199">
        <v>9</v>
      </c>
      <c r="F677" s="199" t="s">
        <v>12682</v>
      </c>
      <c r="G677" s="199">
        <v>0</v>
      </c>
      <c r="H677" s="199" t="s">
        <v>10243</v>
      </c>
      <c r="I677" s="199">
        <v>0</v>
      </c>
      <c r="J677" s="199" t="s">
        <v>10243</v>
      </c>
      <c r="K677" s="199">
        <v>0</v>
      </c>
      <c r="L677" s="199">
        <v>0</v>
      </c>
      <c r="M677" s="199" t="s">
        <v>10243</v>
      </c>
      <c r="N677" s="199">
        <v>0</v>
      </c>
      <c r="O677" s="199">
        <v>0</v>
      </c>
      <c r="P677" s="199">
        <v>0</v>
      </c>
      <c r="Q677" s="199"/>
      <c r="R677" s="199"/>
      <c r="S677" s="199"/>
      <c r="T677" s="199"/>
      <c r="U677" s="199"/>
      <c r="V677" s="199"/>
      <c r="W677" s="199"/>
      <c r="X677" s="199"/>
      <c r="Y677" s="199"/>
      <c r="Z677" s="199"/>
      <c r="AA677" s="199"/>
      <c r="AB677" s="199"/>
      <c r="AC677" s="199"/>
      <c r="AD677" s="199" t="s">
        <v>10243</v>
      </c>
      <c r="AE677" s="199" t="s">
        <v>10243</v>
      </c>
      <c r="AF677" s="199" t="s">
        <v>10243</v>
      </c>
      <c r="AG677" s="199" t="s">
        <v>10266</v>
      </c>
      <c r="AH677" s="199" t="s">
        <v>10266</v>
      </c>
      <c r="AI677" s="199" t="s">
        <v>10246</v>
      </c>
      <c r="AJ677" s="199" t="s">
        <v>10246</v>
      </c>
      <c r="AK677" s="199" t="s">
        <v>10266</v>
      </c>
      <c r="AL677" s="199" t="s">
        <v>10266</v>
      </c>
      <c r="AM677" s="199" t="s">
        <v>10266</v>
      </c>
      <c r="AN677" s="199" t="s">
        <v>10266</v>
      </c>
      <c r="AO677" s="199" t="s">
        <v>10266</v>
      </c>
      <c r="AP677" s="199" t="s">
        <v>10246</v>
      </c>
      <c r="AQ677" s="199" t="s">
        <v>10246</v>
      </c>
      <c r="AR677" s="199" t="s">
        <v>10266</v>
      </c>
      <c r="AS677" s="199" t="s">
        <v>10266</v>
      </c>
      <c r="AT677" s="199" t="s">
        <v>10266</v>
      </c>
      <c r="AU677" s="199" t="s">
        <v>10266</v>
      </c>
      <c r="AV677" s="199" t="s">
        <v>10266</v>
      </c>
      <c r="AW677" s="199" t="s">
        <v>10246</v>
      </c>
      <c r="AX677" s="199" t="s">
        <v>10246</v>
      </c>
      <c r="AY677" s="199" t="s">
        <v>10266</v>
      </c>
      <c r="AZ677" s="199" t="s">
        <v>10266</v>
      </c>
      <c r="BA677" s="199" t="s">
        <v>10266</v>
      </c>
      <c r="BB677" s="199" t="s">
        <v>10266</v>
      </c>
      <c r="BC677" s="199" t="s">
        <v>10266</v>
      </c>
      <c r="BD677" s="199" t="s">
        <v>10246</v>
      </c>
      <c r="BE677" s="199" t="s">
        <v>10246</v>
      </c>
      <c r="BF677" s="199" t="s">
        <v>10266</v>
      </c>
      <c r="BG677" s="199" t="s">
        <v>10266</v>
      </c>
      <c r="BH677" s="199" t="s">
        <v>10266</v>
      </c>
      <c r="BI677" s="199" t="s">
        <v>10266</v>
      </c>
      <c r="BJ677" s="199" t="s">
        <v>10266</v>
      </c>
      <c r="BK677" s="199" t="s">
        <v>10246</v>
      </c>
    </row>
    <row r="678" s="192" customFormat="1" customHeight="1" spans="1:63">
      <c r="A678" s="199" t="s">
        <v>10117</v>
      </c>
      <c r="B678" s="199" t="s">
        <v>10058</v>
      </c>
      <c r="C678" s="199" t="s">
        <v>709</v>
      </c>
      <c r="D678" s="199">
        <v>21</v>
      </c>
      <c r="E678" s="199">
        <v>9</v>
      </c>
      <c r="F678" s="199" t="s">
        <v>12683</v>
      </c>
      <c r="G678" s="199">
        <v>0</v>
      </c>
      <c r="H678" s="199" t="s">
        <v>10243</v>
      </c>
      <c r="I678" s="199">
        <v>0</v>
      </c>
      <c r="J678" s="199" t="s">
        <v>10243</v>
      </c>
      <c r="K678" s="199">
        <v>0</v>
      </c>
      <c r="L678" s="199">
        <v>0</v>
      </c>
      <c r="M678" s="199" t="s">
        <v>10243</v>
      </c>
      <c r="N678" s="199">
        <v>0</v>
      </c>
      <c r="O678" s="199">
        <v>0</v>
      </c>
      <c r="P678" s="199">
        <v>0</v>
      </c>
      <c r="Q678" s="199"/>
      <c r="R678" s="199"/>
      <c r="S678" s="199"/>
      <c r="T678" s="199">
        <v>8</v>
      </c>
      <c r="U678" s="199"/>
      <c r="V678" s="199"/>
      <c r="W678" s="199"/>
      <c r="X678" s="199"/>
      <c r="Y678" s="199"/>
      <c r="Z678" s="199"/>
      <c r="AA678" s="199"/>
      <c r="AB678" s="199"/>
      <c r="AC678" s="199"/>
      <c r="AD678" s="199" t="s">
        <v>10243</v>
      </c>
      <c r="AE678" s="199" t="s">
        <v>10243</v>
      </c>
      <c r="AF678" s="199" t="s">
        <v>10243</v>
      </c>
      <c r="AG678" s="199" t="s">
        <v>10266</v>
      </c>
      <c r="AH678" s="199" t="s">
        <v>10266</v>
      </c>
      <c r="AI678" s="199" t="s">
        <v>10246</v>
      </c>
      <c r="AJ678" s="199" t="s">
        <v>10246</v>
      </c>
      <c r="AK678" s="199" t="s">
        <v>10266</v>
      </c>
      <c r="AL678" s="199" t="s">
        <v>10266</v>
      </c>
      <c r="AM678" s="199" t="s">
        <v>10266</v>
      </c>
      <c r="AN678" s="199" t="s">
        <v>10266</v>
      </c>
      <c r="AO678" s="199" t="s">
        <v>10266</v>
      </c>
      <c r="AP678" s="199" t="s">
        <v>10246</v>
      </c>
      <c r="AQ678" s="199" t="s">
        <v>10246</v>
      </c>
      <c r="AR678" s="199" t="s">
        <v>10266</v>
      </c>
      <c r="AS678" s="199" t="s">
        <v>10266</v>
      </c>
      <c r="AT678" s="199" t="s">
        <v>10266</v>
      </c>
      <c r="AU678" s="199" t="s">
        <v>10266</v>
      </c>
      <c r="AV678" s="199" t="s">
        <v>10266</v>
      </c>
      <c r="AW678" s="199" t="s">
        <v>10246</v>
      </c>
      <c r="AX678" s="199" t="s">
        <v>10246</v>
      </c>
      <c r="AY678" s="199" t="s">
        <v>10266</v>
      </c>
      <c r="AZ678" s="199" t="s">
        <v>10266</v>
      </c>
      <c r="BA678" s="199" t="s">
        <v>10266</v>
      </c>
      <c r="BB678" s="199" t="s">
        <v>10266</v>
      </c>
      <c r="BC678" s="199" t="s">
        <v>10266</v>
      </c>
      <c r="BD678" s="199" t="s">
        <v>10246</v>
      </c>
      <c r="BE678" s="199" t="s">
        <v>10246</v>
      </c>
      <c r="BF678" s="202" t="s">
        <v>10988</v>
      </c>
      <c r="BG678" s="199" t="s">
        <v>10266</v>
      </c>
      <c r="BH678" s="199" t="s">
        <v>10266</v>
      </c>
      <c r="BI678" s="199" t="s">
        <v>10266</v>
      </c>
      <c r="BJ678" s="199" t="s">
        <v>10266</v>
      </c>
      <c r="BK678" s="199" t="s">
        <v>10246</v>
      </c>
    </row>
    <row r="679" s="192" customFormat="1" customHeight="1" spans="1:63">
      <c r="A679" s="199" t="s">
        <v>10100</v>
      </c>
      <c r="B679" s="199" t="s">
        <v>10058</v>
      </c>
      <c r="C679" s="199" t="s">
        <v>9981</v>
      </c>
      <c r="D679" s="199">
        <v>22</v>
      </c>
      <c r="E679" s="199">
        <v>9</v>
      </c>
      <c r="F679" s="199" t="s">
        <v>12684</v>
      </c>
      <c r="G679" s="199">
        <v>0</v>
      </c>
      <c r="H679" s="199" t="s">
        <v>10243</v>
      </c>
      <c r="I679" s="199">
        <v>0</v>
      </c>
      <c r="J679" s="199" t="s">
        <v>10243</v>
      </c>
      <c r="K679" s="199">
        <v>0</v>
      </c>
      <c r="L679" s="199">
        <v>0</v>
      </c>
      <c r="M679" s="199" t="s">
        <v>10243</v>
      </c>
      <c r="N679" s="199">
        <v>0</v>
      </c>
      <c r="O679" s="199">
        <v>0</v>
      </c>
      <c r="P679" s="199">
        <v>0</v>
      </c>
      <c r="Q679" s="199"/>
      <c r="R679" s="199"/>
      <c r="S679" s="199"/>
      <c r="T679" s="199"/>
      <c r="U679" s="199"/>
      <c r="V679" s="199"/>
      <c r="W679" s="199"/>
      <c r="X679" s="199"/>
      <c r="Y679" s="199"/>
      <c r="Z679" s="199"/>
      <c r="AA679" s="199"/>
      <c r="AB679" s="199"/>
      <c r="AC679" s="199"/>
      <c r="AD679" s="199" t="s">
        <v>10243</v>
      </c>
      <c r="AE679" s="199" t="s">
        <v>10243</v>
      </c>
      <c r="AF679" s="199" t="s">
        <v>10243</v>
      </c>
      <c r="AG679" s="199" t="s">
        <v>10266</v>
      </c>
      <c r="AH679" s="199" t="s">
        <v>10266</v>
      </c>
      <c r="AI679" s="199" t="s">
        <v>10246</v>
      </c>
      <c r="AJ679" s="199" t="s">
        <v>10246</v>
      </c>
      <c r="AK679" s="199" t="s">
        <v>10266</v>
      </c>
      <c r="AL679" s="199" t="s">
        <v>10266</v>
      </c>
      <c r="AM679" s="199" t="s">
        <v>10266</v>
      </c>
      <c r="AN679" s="199" t="s">
        <v>10266</v>
      </c>
      <c r="AO679" s="199" t="s">
        <v>10266</v>
      </c>
      <c r="AP679" s="199" t="s">
        <v>10246</v>
      </c>
      <c r="AQ679" s="199" t="s">
        <v>10246</v>
      </c>
      <c r="AR679" s="199" t="s">
        <v>10266</v>
      </c>
      <c r="AS679" s="199" t="s">
        <v>10266</v>
      </c>
      <c r="AT679" s="199" t="s">
        <v>10266</v>
      </c>
      <c r="AU679" s="199" t="s">
        <v>10266</v>
      </c>
      <c r="AV679" s="199" t="s">
        <v>10266</v>
      </c>
      <c r="AW679" s="199" t="s">
        <v>10246</v>
      </c>
      <c r="AX679" s="199" t="s">
        <v>10246</v>
      </c>
      <c r="AY679" s="199" t="s">
        <v>10266</v>
      </c>
      <c r="AZ679" s="199" t="s">
        <v>10266</v>
      </c>
      <c r="BA679" s="199" t="s">
        <v>10266</v>
      </c>
      <c r="BB679" s="199" t="s">
        <v>10266</v>
      </c>
      <c r="BC679" s="199" t="s">
        <v>10266</v>
      </c>
      <c r="BD679" s="199" t="s">
        <v>10246</v>
      </c>
      <c r="BE679" s="199" t="s">
        <v>10246</v>
      </c>
      <c r="BF679" s="199" t="s">
        <v>10266</v>
      </c>
      <c r="BG679" s="199" t="s">
        <v>10266</v>
      </c>
      <c r="BH679" s="199" t="s">
        <v>10266</v>
      </c>
      <c r="BI679" s="199" t="s">
        <v>10266</v>
      </c>
      <c r="BJ679" s="199" t="s">
        <v>10266</v>
      </c>
      <c r="BK679" s="199" t="s">
        <v>10246</v>
      </c>
    </row>
    <row r="680" s="192" customFormat="1" customHeight="1" spans="1:63">
      <c r="A680" s="199" t="s">
        <v>10086</v>
      </c>
      <c r="B680" s="199" t="s">
        <v>10058</v>
      </c>
      <c r="C680" s="199" t="s">
        <v>9981</v>
      </c>
      <c r="D680" s="199">
        <v>19</v>
      </c>
      <c r="E680" s="199">
        <v>9</v>
      </c>
      <c r="F680" s="199" t="s">
        <v>12685</v>
      </c>
      <c r="G680" s="199">
        <v>6</v>
      </c>
      <c r="H680" s="199" t="s">
        <v>11552</v>
      </c>
      <c r="I680" s="199">
        <v>0</v>
      </c>
      <c r="J680" s="199" t="s">
        <v>10243</v>
      </c>
      <c r="K680" s="199">
        <v>0</v>
      </c>
      <c r="L680" s="199">
        <v>0</v>
      </c>
      <c r="M680" s="199" t="s">
        <v>10243</v>
      </c>
      <c r="N680" s="199">
        <v>0</v>
      </c>
      <c r="O680" s="199">
        <v>0</v>
      </c>
      <c r="P680" s="199">
        <v>0</v>
      </c>
      <c r="Q680" s="199"/>
      <c r="R680" s="199"/>
      <c r="S680" s="199"/>
      <c r="T680" s="199">
        <v>27</v>
      </c>
      <c r="U680" s="199"/>
      <c r="V680" s="199"/>
      <c r="W680" s="199"/>
      <c r="X680" s="199"/>
      <c r="Y680" s="199"/>
      <c r="Z680" s="199"/>
      <c r="AA680" s="199"/>
      <c r="AB680" s="199"/>
      <c r="AC680" s="199"/>
      <c r="AD680" s="199" t="s">
        <v>10243</v>
      </c>
      <c r="AE680" s="199" t="s">
        <v>10243</v>
      </c>
      <c r="AF680" s="199" t="s">
        <v>10243</v>
      </c>
      <c r="AG680" s="199" t="s">
        <v>10266</v>
      </c>
      <c r="AH680" s="199" t="s">
        <v>10266</v>
      </c>
      <c r="AI680" s="199" t="s">
        <v>10246</v>
      </c>
      <c r="AJ680" s="199" t="s">
        <v>10246</v>
      </c>
      <c r="AK680" s="203" t="s">
        <v>10253</v>
      </c>
      <c r="AL680" s="202" t="s">
        <v>11920</v>
      </c>
      <c r="AM680" s="199" t="s">
        <v>10266</v>
      </c>
      <c r="AN680" s="199" t="s">
        <v>10266</v>
      </c>
      <c r="AO680" s="202" t="s">
        <v>12686</v>
      </c>
      <c r="AP680" s="199" t="s">
        <v>10246</v>
      </c>
      <c r="AQ680" s="199" t="s">
        <v>10246</v>
      </c>
      <c r="AR680" s="199" t="s">
        <v>10266</v>
      </c>
      <c r="AS680" s="202" t="s">
        <v>12687</v>
      </c>
      <c r="AT680" s="202" t="s">
        <v>12688</v>
      </c>
      <c r="AU680" s="203" t="s">
        <v>10326</v>
      </c>
      <c r="AV680" s="199" t="s">
        <v>10266</v>
      </c>
      <c r="AW680" s="199" t="s">
        <v>10246</v>
      </c>
      <c r="AX680" s="199" t="s">
        <v>10246</v>
      </c>
      <c r="AY680" s="199" t="s">
        <v>10266</v>
      </c>
      <c r="AZ680" s="203" t="s">
        <v>10282</v>
      </c>
      <c r="BA680" s="199" t="s">
        <v>10266</v>
      </c>
      <c r="BB680" s="203" t="s">
        <v>10253</v>
      </c>
      <c r="BC680" s="199" t="s">
        <v>10266</v>
      </c>
      <c r="BD680" s="199" t="s">
        <v>10246</v>
      </c>
      <c r="BE680" s="199" t="s">
        <v>10246</v>
      </c>
      <c r="BF680" s="203" t="s">
        <v>10253</v>
      </c>
      <c r="BG680" s="199" t="s">
        <v>10266</v>
      </c>
      <c r="BH680" s="199" t="s">
        <v>10266</v>
      </c>
      <c r="BI680" s="203" t="s">
        <v>11095</v>
      </c>
      <c r="BJ680" s="202" t="s">
        <v>12115</v>
      </c>
      <c r="BK680" s="199" t="s">
        <v>10246</v>
      </c>
    </row>
    <row r="681" s="192" customFormat="1" customHeight="1" spans="1:63">
      <c r="A681" s="199" t="s">
        <v>10069</v>
      </c>
      <c r="B681" s="199" t="s">
        <v>10058</v>
      </c>
      <c r="C681" s="199" t="s">
        <v>9981</v>
      </c>
      <c r="D681" s="199">
        <v>22</v>
      </c>
      <c r="E681" s="199">
        <v>9</v>
      </c>
      <c r="F681" s="199" t="s">
        <v>12689</v>
      </c>
      <c r="G681" s="199">
        <v>0</v>
      </c>
      <c r="H681" s="199" t="s">
        <v>10243</v>
      </c>
      <c r="I681" s="199">
        <v>0</v>
      </c>
      <c r="J681" s="199" t="s">
        <v>10243</v>
      </c>
      <c r="K681" s="199">
        <v>0</v>
      </c>
      <c r="L681" s="199">
        <v>0</v>
      </c>
      <c r="M681" s="199" t="s">
        <v>10243</v>
      </c>
      <c r="N681" s="199">
        <v>0</v>
      </c>
      <c r="O681" s="199">
        <v>0</v>
      </c>
      <c r="P681" s="199">
        <v>0</v>
      </c>
      <c r="Q681" s="199"/>
      <c r="R681" s="199"/>
      <c r="S681" s="199"/>
      <c r="T681" s="199"/>
      <c r="U681" s="199"/>
      <c r="V681" s="199"/>
      <c r="W681" s="199"/>
      <c r="X681" s="199"/>
      <c r="Y681" s="199"/>
      <c r="Z681" s="199"/>
      <c r="AA681" s="199"/>
      <c r="AB681" s="199"/>
      <c r="AC681" s="199"/>
      <c r="AD681" s="199" t="s">
        <v>10243</v>
      </c>
      <c r="AE681" s="199" t="s">
        <v>10243</v>
      </c>
      <c r="AF681" s="199" t="s">
        <v>10243</v>
      </c>
      <c r="AG681" s="199" t="s">
        <v>10266</v>
      </c>
      <c r="AH681" s="199" t="s">
        <v>10266</v>
      </c>
      <c r="AI681" s="199" t="s">
        <v>10246</v>
      </c>
      <c r="AJ681" s="199" t="s">
        <v>10246</v>
      </c>
      <c r="AK681" s="199" t="s">
        <v>10266</v>
      </c>
      <c r="AL681" s="199" t="s">
        <v>10266</v>
      </c>
      <c r="AM681" s="199" t="s">
        <v>10266</v>
      </c>
      <c r="AN681" s="199" t="s">
        <v>10266</v>
      </c>
      <c r="AO681" s="199" t="s">
        <v>10266</v>
      </c>
      <c r="AP681" s="199" t="s">
        <v>10246</v>
      </c>
      <c r="AQ681" s="199" t="s">
        <v>10246</v>
      </c>
      <c r="AR681" s="199" t="s">
        <v>10266</v>
      </c>
      <c r="AS681" s="199" t="s">
        <v>10266</v>
      </c>
      <c r="AT681" s="199" t="s">
        <v>10266</v>
      </c>
      <c r="AU681" s="199" t="s">
        <v>10266</v>
      </c>
      <c r="AV681" s="199" t="s">
        <v>10266</v>
      </c>
      <c r="AW681" s="199" t="s">
        <v>10246</v>
      </c>
      <c r="AX681" s="199" t="s">
        <v>10246</v>
      </c>
      <c r="AY681" s="199" t="s">
        <v>10266</v>
      </c>
      <c r="AZ681" s="199" t="s">
        <v>10266</v>
      </c>
      <c r="BA681" s="199" t="s">
        <v>10266</v>
      </c>
      <c r="BB681" s="199" t="s">
        <v>10266</v>
      </c>
      <c r="BC681" s="199" t="s">
        <v>10266</v>
      </c>
      <c r="BD681" s="199" t="s">
        <v>10246</v>
      </c>
      <c r="BE681" s="199" t="s">
        <v>10246</v>
      </c>
      <c r="BF681" s="199" t="s">
        <v>10266</v>
      </c>
      <c r="BG681" s="199" t="s">
        <v>10266</v>
      </c>
      <c r="BH681" s="199" t="s">
        <v>10266</v>
      </c>
      <c r="BI681" s="199" t="s">
        <v>10266</v>
      </c>
      <c r="BJ681" s="199" t="s">
        <v>10266</v>
      </c>
      <c r="BK681" s="199" t="s">
        <v>10246</v>
      </c>
    </row>
    <row r="682" s="192" customFormat="1" customHeight="1" spans="1:63">
      <c r="A682" s="199" t="s">
        <v>10064</v>
      </c>
      <c r="B682" s="199" t="s">
        <v>10058</v>
      </c>
      <c r="C682" s="199" t="s">
        <v>709</v>
      </c>
      <c r="D682" s="199">
        <v>17</v>
      </c>
      <c r="E682" s="199">
        <v>9</v>
      </c>
      <c r="F682" s="199" t="s">
        <v>12690</v>
      </c>
      <c r="G682" s="199">
        <v>2</v>
      </c>
      <c r="H682" s="199" t="s">
        <v>10389</v>
      </c>
      <c r="I682" s="199">
        <v>0</v>
      </c>
      <c r="J682" s="199" t="s">
        <v>10243</v>
      </c>
      <c r="K682" s="199">
        <v>0</v>
      </c>
      <c r="L682" s="199">
        <v>0</v>
      </c>
      <c r="M682" s="199" t="s">
        <v>10243</v>
      </c>
      <c r="N682" s="199">
        <v>0</v>
      </c>
      <c r="O682" s="199">
        <v>0</v>
      </c>
      <c r="P682" s="199">
        <v>0</v>
      </c>
      <c r="Q682" s="199"/>
      <c r="R682" s="199"/>
      <c r="S682" s="199">
        <v>8</v>
      </c>
      <c r="T682" s="199">
        <v>40</v>
      </c>
      <c r="U682" s="199"/>
      <c r="V682" s="199"/>
      <c r="W682" s="199"/>
      <c r="X682" s="199"/>
      <c r="Y682" s="199"/>
      <c r="Z682" s="199"/>
      <c r="AA682" s="199"/>
      <c r="AB682" s="199"/>
      <c r="AC682" s="199"/>
      <c r="AD682" s="199" t="s">
        <v>10243</v>
      </c>
      <c r="AE682" s="199" t="s">
        <v>10243</v>
      </c>
      <c r="AF682" s="199" t="s">
        <v>10243</v>
      </c>
      <c r="AG682" s="202" t="s">
        <v>12691</v>
      </c>
      <c r="AH682" s="202" t="s">
        <v>12691</v>
      </c>
      <c r="AI682" s="202" t="s">
        <v>12692</v>
      </c>
      <c r="AJ682" s="202" t="s">
        <v>12692</v>
      </c>
      <c r="AK682" s="202" t="s">
        <v>12691</v>
      </c>
      <c r="AL682" s="202" t="s">
        <v>12691</v>
      </c>
      <c r="AM682" s="202" t="s">
        <v>12691</v>
      </c>
      <c r="AN682" s="202" t="s">
        <v>12693</v>
      </c>
      <c r="AO682" s="203" t="s">
        <v>10374</v>
      </c>
      <c r="AP682" s="199" t="s">
        <v>10246</v>
      </c>
      <c r="AQ682" s="199" t="s">
        <v>10246</v>
      </c>
      <c r="AR682" s="199" t="s">
        <v>10266</v>
      </c>
      <c r="AS682" s="199" t="s">
        <v>10266</v>
      </c>
      <c r="AT682" s="199" t="s">
        <v>10266</v>
      </c>
      <c r="AU682" s="199" t="s">
        <v>10266</v>
      </c>
      <c r="AV682" s="203" t="s">
        <v>10252</v>
      </c>
      <c r="AW682" s="199" t="s">
        <v>10246</v>
      </c>
      <c r="AX682" s="199" t="s">
        <v>10246</v>
      </c>
      <c r="AY682" s="199" t="s">
        <v>10266</v>
      </c>
      <c r="AZ682" s="199" t="s">
        <v>10266</v>
      </c>
      <c r="BA682" s="199" t="s">
        <v>10266</v>
      </c>
      <c r="BB682" s="199" t="s">
        <v>10266</v>
      </c>
      <c r="BC682" s="199" t="s">
        <v>10266</v>
      </c>
      <c r="BD682" s="199" t="s">
        <v>10246</v>
      </c>
      <c r="BE682" s="199" t="s">
        <v>10246</v>
      </c>
      <c r="BF682" s="199" t="s">
        <v>10266</v>
      </c>
      <c r="BG682" s="199" t="s">
        <v>10266</v>
      </c>
      <c r="BH682" s="199" t="s">
        <v>10266</v>
      </c>
      <c r="BI682" s="199" t="s">
        <v>10266</v>
      </c>
      <c r="BJ682" s="199" t="s">
        <v>10266</v>
      </c>
      <c r="BK682" s="199" t="s">
        <v>10246</v>
      </c>
    </row>
    <row r="683" s="192" customFormat="1" customHeight="1" spans="1:63">
      <c r="A683" s="199" t="s">
        <v>160</v>
      </c>
      <c r="B683" s="199" t="s">
        <v>10058</v>
      </c>
      <c r="C683" s="199" t="s">
        <v>709</v>
      </c>
      <c r="D683" s="199">
        <v>19</v>
      </c>
      <c r="E683" s="199">
        <v>9</v>
      </c>
      <c r="F683" s="199" t="s">
        <v>12694</v>
      </c>
      <c r="G683" s="199">
        <v>0</v>
      </c>
      <c r="H683" s="199" t="s">
        <v>10243</v>
      </c>
      <c r="I683" s="199">
        <v>0</v>
      </c>
      <c r="J683" s="199" t="s">
        <v>10243</v>
      </c>
      <c r="K683" s="199">
        <v>0</v>
      </c>
      <c r="L683" s="199">
        <v>0</v>
      </c>
      <c r="M683" s="199" t="s">
        <v>10243</v>
      </c>
      <c r="N683" s="199">
        <v>0</v>
      </c>
      <c r="O683" s="199">
        <v>0</v>
      </c>
      <c r="P683" s="199">
        <v>0</v>
      </c>
      <c r="Q683" s="199"/>
      <c r="R683" s="199"/>
      <c r="S683" s="199"/>
      <c r="T683" s="199">
        <v>16</v>
      </c>
      <c r="U683" s="199"/>
      <c r="V683" s="199"/>
      <c r="W683" s="199"/>
      <c r="X683" s="199"/>
      <c r="Y683" s="199">
        <v>8</v>
      </c>
      <c r="Z683" s="199"/>
      <c r="AA683" s="199"/>
      <c r="AB683" s="199"/>
      <c r="AC683" s="199"/>
      <c r="AD683" s="199" t="s">
        <v>10243</v>
      </c>
      <c r="AE683" s="199" t="s">
        <v>10243</v>
      </c>
      <c r="AF683" s="199" t="s">
        <v>10243</v>
      </c>
      <c r="AG683" s="199" t="s">
        <v>10266</v>
      </c>
      <c r="AH683" s="199" t="s">
        <v>10266</v>
      </c>
      <c r="AI683" s="199" t="s">
        <v>10246</v>
      </c>
      <c r="AJ683" s="199" t="s">
        <v>10246</v>
      </c>
      <c r="AK683" s="199" t="s">
        <v>10266</v>
      </c>
      <c r="AL683" s="199" t="s">
        <v>10266</v>
      </c>
      <c r="AM683" s="199" t="s">
        <v>10266</v>
      </c>
      <c r="AN683" s="199" t="s">
        <v>10266</v>
      </c>
      <c r="AO683" s="199" t="s">
        <v>10266</v>
      </c>
      <c r="AP683" s="199" t="s">
        <v>10246</v>
      </c>
      <c r="AQ683" s="199" t="s">
        <v>10246</v>
      </c>
      <c r="AR683" s="202" t="s">
        <v>12695</v>
      </c>
      <c r="AS683" s="199" t="s">
        <v>10266</v>
      </c>
      <c r="AT683" s="199" t="s">
        <v>10266</v>
      </c>
      <c r="AU683" s="199" t="s">
        <v>10266</v>
      </c>
      <c r="AV683" s="199" t="s">
        <v>10266</v>
      </c>
      <c r="AW683" s="199" t="s">
        <v>10246</v>
      </c>
      <c r="AX683" s="199" t="s">
        <v>10246</v>
      </c>
      <c r="AY683" s="199" t="s">
        <v>10266</v>
      </c>
      <c r="AZ683" s="199" t="s">
        <v>10266</v>
      </c>
      <c r="BA683" s="199" t="s">
        <v>10266</v>
      </c>
      <c r="BB683" s="199" t="s">
        <v>10266</v>
      </c>
      <c r="BC683" s="202" t="s">
        <v>11108</v>
      </c>
      <c r="BD683" s="199" t="s">
        <v>10246</v>
      </c>
      <c r="BE683" s="199" t="s">
        <v>10246</v>
      </c>
      <c r="BF683" s="202" t="s">
        <v>10988</v>
      </c>
      <c r="BG683" s="199" t="s">
        <v>10266</v>
      </c>
      <c r="BH683" s="199" t="s">
        <v>10266</v>
      </c>
      <c r="BI683" s="199" t="s">
        <v>10266</v>
      </c>
      <c r="BJ683" s="199" t="s">
        <v>10266</v>
      </c>
      <c r="BK683" s="199" t="s">
        <v>10246</v>
      </c>
    </row>
    <row r="684" s="192" customFormat="1" customHeight="1" spans="1:63">
      <c r="A684" s="199" t="s">
        <v>10164</v>
      </c>
      <c r="B684" s="199" t="s">
        <v>10165</v>
      </c>
      <c r="C684" s="199" t="s">
        <v>10166</v>
      </c>
      <c r="D684" s="199">
        <v>0</v>
      </c>
      <c r="E684" s="199">
        <v>0</v>
      </c>
      <c r="F684" s="199" t="s">
        <v>10243</v>
      </c>
      <c r="G684" s="199">
        <v>0</v>
      </c>
      <c r="H684" s="199" t="s">
        <v>10243</v>
      </c>
      <c r="I684" s="199">
        <v>0</v>
      </c>
      <c r="J684" s="199" t="s">
        <v>10243</v>
      </c>
      <c r="K684" s="199">
        <v>0</v>
      </c>
      <c r="L684" s="199">
        <v>0</v>
      </c>
      <c r="M684" s="199" t="s">
        <v>10243</v>
      </c>
      <c r="N684" s="199">
        <v>0</v>
      </c>
      <c r="O684" s="199">
        <v>0</v>
      </c>
      <c r="P684" s="199">
        <v>0</v>
      </c>
      <c r="Q684" s="199"/>
      <c r="R684" s="199"/>
      <c r="S684" s="199"/>
      <c r="T684" s="199"/>
      <c r="U684" s="199"/>
      <c r="V684" s="199"/>
      <c r="W684" s="199"/>
      <c r="X684" s="199"/>
      <c r="Y684" s="199"/>
      <c r="Z684" s="199"/>
      <c r="AA684" s="199"/>
      <c r="AB684" s="199"/>
      <c r="AC684" s="199"/>
      <c r="AD684" s="199" t="s">
        <v>10243</v>
      </c>
      <c r="AE684" s="199" t="s">
        <v>10243</v>
      </c>
      <c r="AF684" s="199" t="s">
        <v>10243</v>
      </c>
      <c r="AG684" s="199"/>
      <c r="AH684" s="199"/>
      <c r="AI684" s="199"/>
      <c r="AJ684" s="199"/>
      <c r="AK684" s="199"/>
      <c r="AL684" s="199"/>
      <c r="AM684" s="199"/>
      <c r="AN684" s="199"/>
      <c r="AO684" s="199"/>
      <c r="AP684" s="199"/>
      <c r="AQ684" s="199"/>
      <c r="AR684" s="199"/>
      <c r="AS684" s="199"/>
      <c r="AT684" s="199"/>
      <c r="AU684" s="199"/>
      <c r="AV684" s="199"/>
      <c r="AW684" s="199"/>
      <c r="AX684" s="199"/>
      <c r="AY684" s="199"/>
      <c r="AZ684" s="199"/>
      <c r="BA684" s="199"/>
      <c r="BB684" s="199"/>
      <c r="BC684" s="199"/>
      <c r="BD684" s="199"/>
      <c r="BE684" s="199"/>
      <c r="BF684" s="199"/>
      <c r="BG684" s="199"/>
      <c r="BH684" s="199"/>
      <c r="BI684" s="199"/>
      <c r="BJ684" s="199"/>
      <c r="BK684" s="199"/>
    </row>
    <row r="685" s="192" customFormat="1" customHeight="1" spans="1:63">
      <c r="A685" s="199" t="s">
        <v>10156</v>
      </c>
      <c r="B685" s="199" t="s">
        <v>10152</v>
      </c>
      <c r="C685" s="199" t="s">
        <v>87</v>
      </c>
      <c r="D685" s="199">
        <v>10</v>
      </c>
      <c r="E685" s="199">
        <v>3</v>
      </c>
      <c r="F685" s="199" t="s">
        <v>12696</v>
      </c>
      <c r="G685" s="199">
        <v>0</v>
      </c>
      <c r="H685" s="199" t="s">
        <v>10243</v>
      </c>
      <c r="I685" s="199">
        <v>0</v>
      </c>
      <c r="J685" s="199" t="s">
        <v>10243</v>
      </c>
      <c r="K685" s="199">
        <v>0</v>
      </c>
      <c r="L685" s="199">
        <v>0</v>
      </c>
      <c r="M685" s="199" t="s">
        <v>10243</v>
      </c>
      <c r="N685" s="199">
        <v>1</v>
      </c>
      <c r="O685" s="199">
        <v>0</v>
      </c>
      <c r="P685" s="199">
        <v>0</v>
      </c>
      <c r="Q685" s="199"/>
      <c r="R685" s="199"/>
      <c r="S685" s="199"/>
      <c r="T685" s="199"/>
      <c r="U685" s="199"/>
      <c r="V685" s="199"/>
      <c r="W685" s="199"/>
      <c r="X685" s="199"/>
      <c r="Y685" s="199"/>
      <c r="Z685" s="199"/>
      <c r="AA685" s="199"/>
      <c r="AB685" s="199"/>
      <c r="AC685" s="199"/>
      <c r="AD685" s="199" t="s">
        <v>10243</v>
      </c>
      <c r="AE685" s="199" t="s">
        <v>10243</v>
      </c>
      <c r="AF685" s="199" t="s">
        <v>10243</v>
      </c>
      <c r="AG685" s="199"/>
      <c r="AH685" s="199"/>
      <c r="AI685" s="199"/>
      <c r="AJ685" s="199"/>
      <c r="AK685" s="199"/>
      <c r="AL685" s="199"/>
      <c r="AM685" s="199"/>
      <c r="AN685" s="199"/>
      <c r="AO685" s="199"/>
      <c r="AP685" s="199"/>
      <c r="AQ685" s="199"/>
      <c r="AR685" s="199"/>
      <c r="AS685" s="199"/>
      <c r="AT685" s="199"/>
      <c r="AU685" s="199"/>
      <c r="AV685" s="199"/>
      <c r="AW685" s="199"/>
      <c r="AX685" s="199"/>
      <c r="AY685" s="204" t="s">
        <v>10255</v>
      </c>
      <c r="AZ685" s="199" t="s">
        <v>10266</v>
      </c>
      <c r="BA685" s="199" t="s">
        <v>10266</v>
      </c>
      <c r="BB685" s="199" t="s">
        <v>10266</v>
      </c>
      <c r="BC685" s="199" t="s">
        <v>10266</v>
      </c>
      <c r="BD685" s="199" t="s">
        <v>10246</v>
      </c>
      <c r="BE685" s="199" t="s">
        <v>10246</v>
      </c>
      <c r="BF685" s="199" t="s">
        <v>10266</v>
      </c>
      <c r="BG685" s="199" t="s">
        <v>10266</v>
      </c>
      <c r="BH685" s="199" t="s">
        <v>10266</v>
      </c>
      <c r="BI685" s="199" t="s">
        <v>10266</v>
      </c>
      <c r="BJ685" s="199" t="s">
        <v>10266</v>
      </c>
      <c r="BK685" s="199" t="s">
        <v>10246</v>
      </c>
    </row>
    <row r="686" s="192" customFormat="1" customHeight="1" spans="1:63">
      <c r="A686" s="199" t="s">
        <v>12697</v>
      </c>
      <c r="B686" s="199" t="s">
        <v>10152</v>
      </c>
      <c r="C686" s="199" t="s">
        <v>87</v>
      </c>
      <c r="D686" s="199">
        <v>10</v>
      </c>
      <c r="E686" s="199">
        <v>3</v>
      </c>
      <c r="F686" s="199" t="s">
        <v>12698</v>
      </c>
      <c r="G686" s="199">
        <v>0</v>
      </c>
      <c r="H686" s="199" t="s">
        <v>10243</v>
      </c>
      <c r="I686" s="199">
        <v>0</v>
      </c>
      <c r="J686" s="199" t="s">
        <v>10243</v>
      </c>
      <c r="K686" s="199">
        <v>0</v>
      </c>
      <c r="L686" s="199">
        <v>0</v>
      </c>
      <c r="M686" s="199" t="s">
        <v>10243</v>
      </c>
      <c r="N686" s="199">
        <v>1</v>
      </c>
      <c r="O686" s="199">
        <v>0</v>
      </c>
      <c r="P686" s="199">
        <v>0</v>
      </c>
      <c r="Q686" s="199"/>
      <c r="R686" s="199"/>
      <c r="S686" s="199"/>
      <c r="T686" s="199"/>
      <c r="U686" s="199"/>
      <c r="V686" s="199"/>
      <c r="W686" s="199"/>
      <c r="X686" s="199"/>
      <c r="Y686" s="199"/>
      <c r="Z686" s="199"/>
      <c r="AA686" s="199"/>
      <c r="AB686" s="199"/>
      <c r="AC686" s="199"/>
      <c r="AD686" s="199" t="s">
        <v>10243</v>
      </c>
      <c r="AE686" s="199" t="s">
        <v>10243</v>
      </c>
      <c r="AF686" s="199" t="s">
        <v>10243</v>
      </c>
      <c r="AG686" s="199"/>
      <c r="AH686" s="199"/>
      <c r="AI686" s="199"/>
      <c r="AJ686" s="199"/>
      <c r="AK686" s="199"/>
      <c r="AL686" s="199"/>
      <c r="AM686" s="199"/>
      <c r="AN686" s="199"/>
      <c r="AO686" s="199"/>
      <c r="AP686" s="199"/>
      <c r="AQ686" s="199"/>
      <c r="AR686" s="199"/>
      <c r="AS686" s="199"/>
      <c r="AT686" s="199"/>
      <c r="AU686" s="199"/>
      <c r="AV686" s="199"/>
      <c r="AW686" s="199"/>
      <c r="AX686" s="199"/>
      <c r="AY686" s="204" t="s">
        <v>10255</v>
      </c>
      <c r="AZ686" s="199" t="s">
        <v>10266</v>
      </c>
      <c r="BA686" s="199" t="s">
        <v>10266</v>
      </c>
      <c r="BB686" s="199" t="s">
        <v>10266</v>
      </c>
      <c r="BC686" s="199" t="s">
        <v>10266</v>
      </c>
      <c r="BD686" s="199" t="s">
        <v>10246</v>
      </c>
      <c r="BE686" s="199" t="s">
        <v>10246</v>
      </c>
      <c r="BF686" s="199" t="s">
        <v>10266</v>
      </c>
      <c r="BG686" s="199" t="s">
        <v>10266</v>
      </c>
      <c r="BH686" s="199" t="s">
        <v>10266</v>
      </c>
      <c r="BI686" s="199" t="s">
        <v>10266</v>
      </c>
      <c r="BJ686" s="199" t="s">
        <v>10266</v>
      </c>
      <c r="BK686" s="199" t="s">
        <v>10246</v>
      </c>
    </row>
    <row r="687" s="192" customFormat="1" customHeight="1" spans="1:63">
      <c r="A687" s="199" t="s">
        <v>10178</v>
      </c>
      <c r="B687" s="199" t="s">
        <v>10168</v>
      </c>
      <c r="C687" s="199" t="s">
        <v>60</v>
      </c>
      <c r="D687" s="199">
        <v>0</v>
      </c>
      <c r="E687" s="199">
        <v>0</v>
      </c>
      <c r="F687" s="199" t="s">
        <v>10243</v>
      </c>
      <c r="G687" s="199">
        <v>0</v>
      </c>
      <c r="H687" s="199" t="s">
        <v>10243</v>
      </c>
      <c r="I687" s="199">
        <v>0</v>
      </c>
      <c r="J687" s="199" t="s">
        <v>10243</v>
      </c>
      <c r="K687" s="199">
        <v>0</v>
      </c>
      <c r="L687" s="199">
        <v>0</v>
      </c>
      <c r="M687" s="199" t="s">
        <v>10243</v>
      </c>
      <c r="N687" s="199">
        <v>0</v>
      </c>
      <c r="O687" s="199">
        <v>0</v>
      </c>
      <c r="P687" s="199">
        <v>0</v>
      </c>
      <c r="Q687" s="199"/>
      <c r="R687" s="199"/>
      <c r="S687" s="199"/>
      <c r="T687" s="199"/>
      <c r="U687" s="199"/>
      <c r="V687" s="199"/>
      <c r="W687" s="199"/>
      <c r="X687" s="199"/>
      <c r="Y687" s="199"/>
      <c r="Z687" s="199"/>
      <c r="AA687" s="199"/>
      <c r="AB687" s="199"/>
      <c r="AC687" s="199"/>
      <c r="AD687" s="199" t="s">
        <v>10243</v>
      </c>
      <c r="AE687" s="199" t="s">
        <v>10243</v>
      </c>
      <c r="AF687" s="199" t="s">
        <v>10243</v>
      </c>
      <c r="AG687" s="199"/>
      <c r="AH687" s="199"/>
      <c r="AI687" s="199"/>
      <c r="AJ687" s="199"/>
      <c r="AK687" s="199"/>
      <c r="AL687" s="199"/>
      <c r="AM687" s="199"/>
      <c r="AN687" s="199"/>
      <c r="AO687" s="199"/>
      <c r="AP687" s="199"/>
      <c r="AQ687" s="199"/>
      <c r="AR687" s="199"/>
      <c r="AS687" s="199"/>
      <c r="AT687" s="199"/>
      <c r="AU687" s="199"/>
      <c r="AV687" s="199"/>
      <c r="AW687" s="199"/>
      <c r="AX687" s="199"/>
      <c r="AY687" s="199"/>
      <c r="AZ687" s="199"/>
      <c r="BA687" s="199"/>
      <c r="BB687" s="199"/>
      <c r="BC687" s="199"/>
      <c r="BD687" s="199"/>
      <c r="BE687" s="199"/>
      <c r="BF687" s="199"/>
      <c r="BG687" s="199"/>
      <c r="BH687" s="199"/>
      <c r="BI687" s="199"/>
      <c r="BJ687" s="199"/>
      <c r="BK687" s="199"/>
    </row>
    <row r="688" s="192" customFormat="1" customHeight="1" spans="1:63">
      <c r="A688" s="199" t="s">
        <v>10167</v>
      </c>
      <c r="B688" s="199" t="s">
        <v>10168</v>
      </c>
      <c r="C688" s="199" t="s">
        <v>10169</v>
      </c>
      <c r="D688" s="199">
        <v>22</v>
      </c>
      <c r="E688" s="199">
        <v>9</v>
      </c>
      <c r="F688" s="199" t="s">
        <v>12699</v>
      </c>
      <c r="G688" s="199">
        <v>6</v>
      </c>
      <c r="H688" s="199" t="s">
        <v>11145</v>
      </c>
      <c r="I688" s="199">
        <v>0</v>
      </c>
      <c r="J688" s="199" t="s">
        <v>10243</v>
      </c>
      <c r="K688" s="199">
        <v>0</v>
      </c>
      <c r="L688" s="199">
        <v>0</v>
      </c>
      <c r="M688" s="199" t="s">
        <v>10243</v>
      </c>
      <c r="N688" s="199">
        <v>4</v>
      </c>
      <c r="O688" s="199">
        <v>1</v>
      </c>
      <c r="P688" s="199">
        <v>0</v>
      </c>
      <c r="Q688" s="199"/>
      <c r="R688" s="199"/>
      <c r="S688" s="199">
        <v>2.5</v>
      </c>
      <c r="T688" s="199">
        <v>8</v>
      </c>
      <c r="U688" s="199"/>
      <c r="V688" s="199"/>
      <c r="W688" s="199"/>
      <c r="X688" s="199"/>
      <c r="Y688" s="199"/>
      <c r="Z688" s="199"/>
      <c r="AA688" s="199"/>
      <c r="AB688" s="199"/>
      <c r="AC688" s="199"/>
      <c r="AD688" s="199" t="s">
        <v>10243</v>
      </c>
      <c r="AE688" s="199" t="s">
        <v>10243</v>
      </c>
      <c r="AF688" s="199" t="s">
        <v>10243</v>
      </c>
      <c r="AG688" s="199" t="s">
        <v>10266</v>
      </c>
      <c r="AH688" s="199" t="s">
        <v>10266</v>
      </c>
      <c r="AI688" s="199" t="s">
        <v>10246</v>
      </c>
      <c r="AJ688" s="199" t="s">
        <v>10246</v>
      </c>
      <c r="AK688" s="204" t="s">
        <v>10264</v>
      </c>
      <c r="AL688" s="199" t="s">
        <v>10266</v>
      </c>
      <c r="AM688" s="199" t="s">
        <v>10266</v>
      </c>
      <c r="AN688" s="204" t="s">
        <v>10255</v>
      </c>
      <c r="AO688" s="204" t="s">
        <v>10255</v>
      </c>
      <c r="AP688" s="199" t="s">
        <v>10246</v>
      </c>
      <c r="AQ688" s="199" t="s">
        <v>10246</v>
      </c>
      <c r="AR688" s="199" t="s">
        <v>10266</v>
      </c>
      <c r="AS688" s="203" t="s">
        <v>10282</v>
      </c>
      <c r="AT688" s="203" t="s">
        <v>11074</v>
      </c>
      <c r="AU688" s="202" t="s">
        <v>11289</v>
      </c>
      <c r="AV688" s="199" t="s">
        <v>10266</v>
      </c>
      <c r="AW688" s="199" t="s">
        <v>10246</v>
      </c>
      <c r="AX688" s="199" t="s">
        <v>10246</v>
      </c>
      <c r="AY688" s="203" t="s">
        <v>10328</v>
      </c>
      <c r="AZ688" s="203" t="s">
        <v>10374</v>
      </c>
      <c r="BA688" s="199" t="s">
        <v>10266</v>
      </c>
      <c r="BB688" s="202" t="s">
        <v>12700</v>
      </c>
      <c r="BC688" s="204" t="s">
        <v>10255</v>
      </c>
      <c r="BD688" s="199" t="s">
        <v>10246</v>
      </c>
      <c r="BE688" s="199" t="s">
        <v>10246</v>
      </c>
      <c r="BF688" s="203" t="s">
        <v>10328</v>
      </c>
      <c r="BG688" s="203" t="s">
        <v>10282</v>
      </c>
      <c r="BH688" s="199" t="s">
        <v>10266</v>
      </c>
      <c r="BI688" s="199" t="s">
        <v>10266</v>
      </c>
      <c r="BJ688" s="199" t="s">
        <v>10266</v>
      </c>
      <c r="BK688" s="199" t="s">
        <v>10433</v>
      </c>
    </row>
    <row r="689" s="192" customFormat="1" customHeight="1" spans="1:63">
      <c r="A689" s="199" t="s">
        <v>10179</v>
      </c>
      <c r="B689" s="199" t="s">
        <v>10180</v>
      </c>
      <c r="C689" s="199" t="s">
        <v>10181</v>
      </c>
      <c r="D689" s="199">
        <v>18</v>
      </c>
      <c r="E689" s="199">
        <v>9</v>
      </c>
      <c r="F689" s="199" t="s">
        <v>12701</v>
      </c>
      <c r="G689" s="199">
        <v>0</v>
      </c>
      <c r="H689" s="199" t="s">
        <v>10243</v>
      </c>
      <c r="I689" s="199">
        <v>0</v>
      </c>
      <c r="J689" s="199" t="s">
        <v>10243</v>
      </c>
      <c r="K689" s="199">
        <v>0</v>
      </c>
      <c r="L689" s="199">
        <v>0</v>
      </c>
      <c r="M689" s="199" t="s">
        <v>10243</v>
      </c>
      <c r="N689" s="199">
        <v>0</v>
      </c>
      <c r="O689" s="199">
        <v>0</v>
      </c>
      <c r="P689" s="199">
        <v>0</v>
      </c>
      <c r="Q689" s="199"/>
      <c r="R689" s="199"/>
      <c r="S689" s="199"/>
      <c r="T689" s="199">
        <v>36</v>
      </c>
      <c r="U689" s="199"/>
      <c r="V689" s="199"/>
      <c r="W689" s="199"/>
      <c r="X689" s="199"/>
      <c r="Y689" s="199"/>
      <c r="Z689" s="199"/>
      <c r="AA689" s="199"/>
      <c r="AB689" s="199"/>
      <c r="AC689" s="199"/>
      <c r="AD689" s="199" t="s">
        <v>10243</v>
      </c>
      <c r="AE689" s="199" t="s">
        <v>10243</v>
      </c>
      <c r="AF689" s="199" t="s">
        <v>10243</v>
      </c>
      <c r="AG689" s="202" t="s">
        <v>12702</v>
      </c>
      <c r="AH689" s="199" t="s">
        <v>10266</v>
      </c>
      <c r="AI689" s="199" t="s">
        <v>10246</v>
      </c>
      <c r="AJ689" s="199" t="s">
        <v>10246</v>
      </c>
      <c r="AK689" s="199" t="s">
        <v>10266</v>
      </c>
      <c r="AL689" s="199" t="s">
        <v>10266</v>
      </c>
      <c r="AM689" s="199" t="s">
        <v>10266</v>
      </c>
      <c r="AN689" s="199" t="s">
        <v>10266</v>
      </c>
      <c r="AO689" s="199" t="s">
        <v>10266</v>
      </c>
      <c r="AP689" s="199" t="s">
        <v>10246</v>
      </c>
      <c r="AQ689" s="199" t="s">
        <v>10246</v>
      </c>
      <c r="AR689" s="202" t="s">
        <v>11984</v>
      </c>
      <c r="AS689" s="202" t="s">
        <v>11984</v>
      </c>
      <c r="AT689" s="202" t="s">
        <v>11984</v>
      </c>
      <c r="AU689" s="202" t="s">
        <v>11984</v>
      </c>
      <c r="AV689" s="199" t="s">
        <v>10266</v>
      </c>
      <c r="AW689" s="199" t="s">
        <v>10246</v>
      </c>
      <c r="AX689" s="199" t="s">
        <v>10246</v>
      </c>
      <c r="AY689" s="199" t="s">
        <v>10266</v>
      </c>
      <c r="AZ689" s="199" t="s">
        <v>10266</v>
      </c>
      <c r="BA689" s="199" t="s">
        <v>10266</v>
      </c>
      <c r="BB689" s="199" t="s">
        <v>10266</v>
      </c>
      <c r="BC689" s="199" t="s">
        <v>10266</v>
      </c>
      <c r="BD689" s="199" t="s">
        <v>10246</v>
      </c>
      <c r="BE689" s="199" t="s">
        <v>10246</v>
      </c>
      <c r="BF689" s="199" t="s">
        <v>10266</v>
      </c>
      <c r="BG689" s="199" t="s">
        <v>10266</v>
      </c>
      <c r="BH689" s="199" t="s">
        <v>10266</v>
      </c>
      <c r="BI689" s="199" t="s">
        <v>10266</v>
      </c>
      <c r="BJ689" s="199" t="s">
        <v>10266</v>
      </c>
      <c r="BK689" s="199" t="s">
        <v>10246</v>
      </c>
    </row>
    <row r="690" s="192" customFormat="1" customHeight="1" spans="1:63">
      <c r="A690" s="199" t="s">
        <v>10195</v>
      </c>
      <c r="B690" s="199" t="s">
        <v>12703</v>
      </c>
      <c r="C690" s="199" t="s">
        <v>10197</v>
      </c>
      <c r="D690" s="199">
        <v>0</v>
      </c>
      <c r="E690" s="199">
        <v>9</v>
      </c>
      <c r="F690" s="199" t="s">
        <v>10243</v>
      </c>
      <c r="G690" s="199">
        <v>0</v>
      </c>
      <c r="H690" s="199" t="s">
        <v>10243</v>
      </c>
      <c r="I690" s="199">
        <v>0</v>
      </c>
      <c r="J690" s="199" t="s">
        <v>10243</v>
      </c>
      <c r="K690" s="199">
        <v>0</v>
      </c>
      <c r="L690" s="199">
        <v>0</v>
      </c>
      <c r="M690" s="199" t="s">
        <v>10243</v>
      </c>
      <c r="N690" s="199">
        <v>0</v>
      </c>
      <c r="O690" s="199">
        <v>0</v>
      </c>
      <c r="P690" s="199">
        <v>22</v>
      </c>
      <c r="Q690" s="199"/>
      <c r="R690" s="199"/>
      <c r="S690" s="199"/>
      <c r="T690" s="199"/>
      <c r="U690" s="199"/>
      <c r="V690" s="199"/>
      <c r="W690" s="199"/>
      <c r="X690" s="199"/>
      <c r="Y690" s="199"/>
      <c r="Z690" s="199"/>
      <c r="AA690" s="199"/>
      <c r="AB690" s="199"/>
      <c r="AC690" s="199"/>
      <c r="AD690" s="199" t="s">
        <v>10243</v>
      </c>
      <c r="AE690" s="199" t="s">
        <v>10243</v>
      </c>
      <c r="AF690" s="199" t="s">
        <v>10243</v>
      </c>
      <c r="AG690" s="205" t="s">
        <v>33</v>
      </c>
      <c r="AH690" s="205" t="s">
        <v>33</v>
      </c>
      <c r="AI690" s="199" t="s">
        <v>10246</v>
      </c>
      <c r="AJ690" s="199" t="s">
        <v>10246</v>
      </c>
      <c r="AK690" s="205" t="s">
        <v>33</v>
      </c>
      <c r="AL690" s="205" t="s">
        <v>33</v>
      </c>
      <c r="AM690" s="205" t="s">
        <v>33</v>
      </c>
      <c r="AN690" s="205" t="s">
        <v>33</v>
      </c>
      <c r="AO690" s="205" t="s">
        <v>33</v>
      </c>
      <c r="AP690" s="199" t="s">
        <v>10246</v>
      </c>
      <c r="AQ690" s="199" t="s">
        <v>10246</v>
      </c>
      <c r="AR690" s="205" t="s">
        <v>33</v>
      </c>
      <c r="AS690" s="205" t="s">
        <v>33</v>
      </c>
      <c r="AT690" s="205" t="s">
        <v>33</v>
      </c>
      <c r="AU690" s="205" t="s">
        <v>33</v>
      </c>
      <c r="AV690" s="205" t="s">
        <v>33</v>
      </c>
      <c r="AW690" s="199" t="s">
        <v>10246</v>
      </c>
      <c r="AX690" s="199" t="s">
        <v>10246</v>
      </c>
      <c r="AY690" s="205" t="s">
        <v>33</v>
      </c>
      <c r="AZ690" s="205" t="s">
        <v>33</v>
      </c>
      <c r="BA690" s="205" t="s">
        <v>33</v>
      </c>
      <c r="BB690" s="205" t="s">
        <v>33</v>
      </c>
      <c r="BC690" s="205" t="s">
        <v>33</v>
      </c>
      <c r="BD690" s="199" t="s">
        <v>10246</v>
      </c>
      <c r="BE690" s="199" t="s">
        <v>10246</v>
      </c>
      <c r="BF690" s="205" t="s">
        <v>33</v>
      </c>
      <c r="BG690" s="205" t="s">
        <v>33</v>
      </c>
      <c r="BH690" s="205" t="s">
        <v>33</v>
      </c>
      <c r="BI690" s="205" t="s">
        <v>33</v>
      </c>
      <c r="BJ690" s="205" t="s">
        <v>33</v>
      </c>
      <c r="BK690" s="199" t="s">
        <v>10246</v>
      </c>
    </row>
    <row r="691" customHeight="1" spans="1:16382">
      <c r="A691" s="199" t="s">
        <v>135</v>
      </c>
      <c r="B691" s="199" t="s">
        <v>137</v>
      </c>
      <c r="C691" s="199" t="str">
        <f>VLOOKUP(A691,汇总表!A:D,4,0)</f>
        <v>项目总监</v>
      </c>
      <c r="D691" s="199">
        <v>22</v>
      </c>
      <c r="E691" s="199">
        <v>9</v>
      </c>
      <c r="F691" s="199" t="s">
        <v>12704</v>
      </c>
      <c r="G691" s="199">
        <v>0</v>
      </c>
      <c r="H691" s="199" t="s">
        <v>10243</v>
      </c>
      <c r="I691" s="199">
        <v>0</v>
      </c>
      <c r="J691" s="199" t="s">
        <v>10243</v>
      </c>
      <c r="K691" s="199">
        <v>0</v>
      </c>
      <c r="L691" s="199">
        <v>0</v>
      </c>
      <c r="M691" s="199" t="s">
        <v>10243</v>
      </c>
      <c r="N691" s="199">
        <v>0</v>
      </c>
      <c r="O691" s="199">
        <v>1</v>
      </c>
      <c r="P691" s="199">
        <v>0</v>
      </c>
      <c r="Q691" s="199"/>
      <c r="R691" s="199">
        <v>18</v>
      </c>
      <c r="S691" s="199"/>
      <c r="T691" s="199"/>
      <c r="U691" s="199"/>
      <c r="V691" s="199">
        <v>8</v>
      </c>
      <c r="W691" s="199"/>
      <c r="X691" s="199"/>
      <c r="Y691" s="199"/>
      <c r="Z691" s="199"/>
      <c r="AA691" s="199"/>
      <c r="AB691" s="199"/>
      <c r="AC691" s="199"/>
      <c r="AD691" s="199"/>
      <c r="AE691" s="199"/>
      <c r="AF691" s="199"/>
      <c r="AG691" s="199" t="s">
        <v>10266</v>
      </c>
      <c r="AH691" s="199" t="s">
        <v>10266</v>
      </c>
      <c r="AI691" s="199" t="s">
        <v>10246</v>
      </c>
      <c r="AJ691" s="199" t="s">
        <v>10246</v>
      </c>
      <c r="AK691" s="199" t="s">
        <v>10266</v>
      </c>
      <c r="AL691" s="199" t="s">
        <v>10266</v>
      </c>
      <c r="AM691" s="199" t="s">
        <v>10266</v>
      </c>
      <c r="AN691" s="199" t="s">
        <v>10266</v>
      </c>
      <c r="AO691" s="199" t="s">
        <v>10266</v>
      </c>
      <c r="AP691" s="199" t="s">
        <v>10246</v>
      </c>
      <c r="AQ691" s="199" t="s">
        <v>10246</v>
      </c>
      <c r="AR691" s="199" t="s">
        <v>10266</v>
      </c>
      <c r="AS691" s="199" t="s">
        <v>10266</v>
      </c>
      <c r="AT691" s="199" t="s">
        <v>10266</v>
      </c>
      <c r="AU691" s="202" t="s">
        <v>12705</v>
      </c>
      <c r="AV691" s="199" t="s">
        <v>10266</v>
      </c>
      <c r="AW691" s="199" t="s">
        <v>10246</v>
      </c>
      <c r="AX691" s="199" t="s">
        <v>10246</v>
      </c>
      <c r="AY691" s="202" t="s">
        <v>12706</v>
      </c>
      <c r="AZ691" s="199" t="s">
        <v>10266</v>
      </c>
      <c r="BA691" s="199" t="s">
        <v>10266</v>
      </c>
      <c r="BB691" s="199" t="s">
        <v>10266</v>
      </c>
      <c r="BC691" s="199" t="s">
        <v>10266</v>
      </c>
      <c r="BD691" s="199" t="s">
        <v>10246</v>
      </c>
      <c r="BE691" s="199" t="s">
        <v>10246</v>
      </c>
      <c r="BF691" s="199" t="s">
        <v>10266</v>
      </c>
      <c r="BG691" s="199" t="s">
        <v>10266</v>
      </c>
      <c r="BH691" s="202" t="s">
        <v>12707</v>
      </c>
      <c r="BI691" s="199" t="s">
        <v>10266</v>
      </c>
      <c r="BJ691" s="204" t="s">
        <v>10264</v>
      </c>
      <c r="BK691" s="199" t="s">
        <v>10246</v>
      </c>
      <c r="XFB691" s="193"/>
    </row>
    <row r="692" customHeight="1" spans="1:16382">
      <c r="A692" s="199" t="s">
        <v>160</v>
      </c>
      <c r="B692" s="199" t="s">
        <v>161</v>
      </c>
      <c r="C692" s="199" t="str">
        <f>VLOOKUP(A692,汇总表!A:D,4,0)</f>
        <v>软件测试工程师</v>
      </c>
      <c r="D692" s="199">
        <v>19</v>
      </c>
      <c r="E692" s="199">
        <v>9</v>
      </c>
      <c r="F692" s="199" t="s">
        <v>12708</v>
      </c>
      <c r="G692" s="199">
        <v>0</v>
      </c>
      <c r="H692" s="199" t="s">
        <v>10243</v>
      </c>
      <c r="I692" s="199">
        <v>0</v>
      </c>
      <c r="J692" s="199" t="s">
        <v>10243</v>
      </c>
      <c r="K692" s="199">
        <v>0</v>
      </c>
      <c r="L692" s="199">
        <v>0</v>
      </c>
      <c r="M692" s="199" t="s">
        <v>10243</v>
      </c>
      <c r="N692" s="199">
        <v>0</v>
      </c>
      <c r="O692" s="199">
        <v>0</v>
      </c>
      <c r="P692" s="199">
        <v>0</v>
      </c>
      <c r="Q692" s="199"/>
      <c r="R692" s="199">
        <v>9</v>
      </c>
      <c r="S692" s="199">
        <v>16</v>
      </c>
      <c r="T692" s="199">
        <v>8</v>
      </c>
      <c r="U692" s="199"/>
      <c r="V692" s="199"/>
      <c r="W692" s="199"/>
      <c r="X692" s="199"/>
      <c r="Y692" s="199"/>
      <c r="Z692" s="199"/>
      <c r="AA692" s="199"/>
      <c r="AB692" s="199"/>
      <c r="AC692" s="199"/>
      <c r="AD692" s="199"/>
      <c r="AE692" s="199"/>
      <c r="AF692" s="199"/>
      <c r="AG692" s="199" t="s">
        <v>10266</v>
      </c>
      <c r="AH692" s="199" t="s">
        <v>10266</v>
      </c>
      <c r="AI692" s="199" t="s">
        <v>10246</v>
      </c>
      <c r="AJ692" s="199" t="s">
        <v>10246</v>
      </c>
      <c r="AK692" s="199" t="s">
        <v>10266</v>
      </c>
      <c r="AL692" s="199" t="s">
        <v>10266</v>
      </c>
      <c r="AM692" s="202" t="s">
        <v>12709</v>
      </c>
      <c r="AN692" s="199" t="s">
        <v>10266</v>
      </c>
      <c r="AO692" s="199" t="s">
        <v>10266</v>
      </c>
      <c r="AP692" s="199" t="s">
        <v>10246</v>
      </c>
      <c r="AQ692" s="199" t="s">
        <v>10246</v>
      </c>
      <c r="AR692" s="202" t="s">
        <v>12710</v>
      </c>
      <c r="AS692" s="199" t="s">
        <v>10266</v>
      </c>
      <c r="AT692" s="199" t="s">
        <v>10266</v>
      </c>
      <c r="AU692" s="199" t="s">
        <v>10266</v>
      </c>
      <c r="AV692" s="199" t="s">
        <v>10266</v>
      </c>
      <c r="AW692" s="199" t="s">
        <v>10246</v>
      </c>
      <c r="AX692" s="199" t="s">
        <v>10246</v>
      </c>
      <c r="AY692" s="199" t="s">
        <v>10266</v>
      </c>
      <c r="AZ692" s="199" t="s">
        <v>10266</v>
      </c>
      <c r="BA692" s="199" t="s">
        <v>10266</v>
      </c>
      <c r="BB692" s="199" t="s">
        <v>10266</v>
      </c>
      <c r="BC692" s="199" t="s">
        <v>10266</v>
      </c>
      <c r="BD692" s="199" t="s">
        <v>10246</v>
      </c>
      <c r="BE692" s="199" t="s">
        <v>10246</v>
      </c>
      <c r="BF692" s="202" t="s">
        <v>12711</v>
      </c>
      <c r="BG692" s="202" t="s">
        <v>12712</v>
      </c>
      <c r="BH692" s="199" t="s">
        <v>10266</v>
      </c>
      <c r="BI692" s="199" t="s">
        <v>10266</v>
      </c>
      <c r="BJ692" s="199" t="s">
        <v>10266</v>
      </c>
      <c r="BK692" s="199" t="s">
        <v>10246</v>
      </c>
      <c r="XFB692" s="193"/>
    </row>
    <row r="693" customHeight="1" spans="1:16382">
      <c r="A693" s="199" t="s">
        <v>245</v>
      </c>
      <c r="B693" s="199" t="s">
        <v>181</v>
      </c>
      <c r="C693" s="199" t="str">
        <f>VLOOKUP(A693,汇总表!A:D,4,0)</f>
        <v>网络主播</v>
      </c>
      <c r="D693" s="199">
        <v>22</v>
      </c>
      <c r="E693" s="199">
        <v>9</v>
      </c>
      <c r="F693" s="199" t="s">
        <v>12713</v>
      </c>
      <c r="G693" s="199">
        <v>20</v>
      </c>
      <c r="H693" s="199" t="s">
        <v>12714</v>
      </c>
      <c r="I693" s="199">
        <v>0</v>
      </c>
      <c r="J693" s="199" t="s">
        <v>10243</v>
      </c>
      <c r="K693" s="199">
        <v>0</v>
      </c>
      <c r="L693" s="199">
        <v>0</v>
      </c>
      <c r="M693" s="199" t="s">
        <v>10243</v>
      </c>
      <c r="N693" s="199">
        <v>0</v>
      </c>
      <c r="O693" s="199">
        <v>1</v>
      </c>
      <c r="P693" s="199">
        <v>2</v>
      </c>
      <c r="Q693" s="199"/>
      <c r="R693" s="199"/>
      <c r="S693" s="199"/>
      <c r="T693" s="199"/>
      <c r="U693" s="199"/>
      <c r="V693" s="199"/>
      <c r="W693" s="199"/>
      <c r="X693" s="199"/>
      <c r="Y693" s="199"/>
      <c r="Z693" s="199"/>
      <c r="AA693" s="199"/>
      <c r="AB693" s="199"/>
      <c r="AC693" s="199"/>
      <c r="AD693" s="199"/>
      <c r="AE693" s="199"/>
      <c r="AF693" s="199"/>
      <c r="AG693" s="203" t="s">
        <v>11193</v>
      </c>
      <c r="AH693" s="203" t="s">
        <v>11241</v>
      </c>
      <c r="AI693" s="199" t="s">
        <v>10246</v>
      </c>
      <c r="AJ693" s="199" t="s">
        <v>10246</v>
      </c>
      <c r="AK693" s="203" t="s">
        <v>11193</v>
      </c>
      <c r="AL693" s="203" t="s">
        <v>11195</v>
      </c>
      <c r="AM693" s="203" t="s">
        <v>11165</v>
      </c>
      <c r="AN693" s="203" t="s">
        <v>11196</v>
      </c>
      <c r="AO693" s="203" t="s">
        <v>11178</v>
      </c>
      <c r="AP693" s="199" t="s">
        <v>10246</v>
      </c>
      <c r="AQ693" s="199" t="s">
        <v>10246</v>
      </c>
      <c r="AR693" s="203" t="s">
        <v>11237</v>
      </c>
      <c r="AS693" s="205" t="s">
        <v>33</v>
      </c>
      <c r="AT693" s="203" t="s">
        <v>11239</v>
      </c>
      <c r="AU693" s="203" t="s">
        <v>11081</v>
      </c>
      <c r="AV693" s="204" t="s">
        <v>12715</v>
      </c>
      <c r="AW693" s="199" t="s">
        <v>10433</v>
      </c>
      <c r="AX693" s="199" t="s">
        <v>10246</v>
      </c>
      <c r="AY693" s="203" t="s">
        <v>11111</v>
      </c>
      <c r="AZ693" s="203" t="s">
        <v>11237</v>
      </c>
      <c r="BA693" s="203" t="s">
        <v>11199</v>
      </c>
      <c r="BB693" s="203" t="s">
        <v>11207</v>
      </c>
      <c r="BC693" s="203" t="s">
        <v>11198</v>
      </c>
      <c r="BD693" s="199" t="s">
        <v>10246</v>
      </c>
      <c r="BE693" s="199" t="s">
        <v>10246</v>
      </c>
      <c r="BF693" s="203" t="s">
        <v>11230</v>
      </c>
      <c r="BG693" s="203" t="s">
        <v>11179</v>
      </c>
      <c r="BH693" s="203" t="s">
        <v>10632</v>
      </c>
      <c r="BI693" s="203" t="s">
        <v>11162</v>
      </c>
      <c r="BJ693" s="205" t="s">
        <v>33</v>
      </c>
      <c r="BK693" s="199" t="s">
        <v>10433</v>
      </c>
      <c r="XFB693" s="193"/>
    </row>
    <row r="694" customHeight="1" spans="1:16382">
      <c r="A694" s="199" t="s">
        <v>222</v>
      </c>
      <c r="B694" s="199" t="s">
        <v>181</v>
      </c>
      <c r="C694" s="199" t="str">
        <f>VLOOKUP(A694,汇总表!A:D,4,0)</f>
        <v>运营推广主管</v>
      </c>
      <c r="D694" s="199">
        <v>22</v>
      </c>
      <c r="E694" s="199">
        <v>9</v>
      </c>
      <c r="F694" s="199" t="s">
        <v>11480</v>
      </c>
      <c r="G694" s="199">
        <v>18</v>
      </c>
      <c r="H694" s="199" t="s">
        <v>12716</v>
      </c>
      <c r="I694" s="199">
        <v>0</v>
      </c>
      <c r="J694" s="199" t="s">
        <v>10243</v>
      </c>
      <c r="K694" s="199">
        <v>0</v>
      </c>
      <c r="L694" s="199">
        <v>0</v>
      </c>
      <c r="M694" s="199" t="s">
        <v>10243</v>
      </c>
      <c r="N694" s="199">
        <v>3</v>
      </c>
      <c r="O694" s="199">
        <v>0</v>
      </c>
      <c r="P694" s="199">
        <v>0</v>
      </c>
      <c r="Q694" s="199"/>
      <c r="R694" s="199">
        <v>27.4</v>
      </c>
      <c r="S694" s="199"/>
      <c r="T694" s="199"/>
      <c r="U694" s="199"/>
      <c r="V694" s="199"/>
      <c r="W694" s="199"/>
      <c r="X694" s="199"/>
      <c r="Y694" s="199"/>
      <c r="Z694" s="199"/>
      <c r="AA694" s="199"/>
      <c r="AB694" s="199"/>
      <c r="AC694" s="199"/>
      <c r="AD694" s="199"/>
      <c r="AE694" s="199"/>
      <c r="AF694" s="199"/>
      <c r="AG694" s="199" t="s">
        <v>10266</v>
      </c>
      <c r="AH694" s="203" t="s">
        <v>11637</v>
      </c>
      <c r="AI694" s="199" t="s">
        <v>10246</v>
      </c>
      <c r="AJ694" s="199" t="s">
        <v>10246</v>
      </c>
      <c r="AK694" s="203" t="s">
        <v>10337</v>
      </c>
      <c r="AL694" s="203" t="s">
        <v>10345</v>
      </c>
      <c r="AM694" s="203" t="s">
        <v>10282</v>
      </c>
      <c r="AN694" s="202" t="s">
        <v>12717</v>
      </c>
      <c r="AO694" s="203" t="s">
        <v>10811</v>
      </c>
      <c r="AP694" s="199" t="s">
        <v>10246</v>
      </c>
      <c r="AQ694" s="199" t="s">
        <v>10246</v>
      </c>
      <c r="AR694" s="203" t="s">
        <v>10351</v>
      </c>
      <c r="AS694" s="203" t="s">
        <v>12104</v>
      </c>
      <c r="AT694" s="203" t="s">
        <v>12009</v>
      </c>
      <c r="AU694" s="202" t="s">
        <v>12718</v>
      </c>
      <c r="AV694" s="203" t="s">
        <v>11056</v>
      </c>
      <c r="AW694" s="199" t="s">
        <v>10246</v>
      </c>
      <c r="AX694" s="199" t="s">
        <v>10246</v>
      </c>
      <c r="AY694" s="203" t="s">
        <v>10337</v>
      </c>
      <c r="AZ694" s="203" t="s">
        <v>10354</v>
      </c>
      <c r="BA694" s="203" t="s">
        <v>10341</v>
      </c>
      <c r="BB694" s="203" t="s">
        <v>10325</v>
      </c>
      <c r="BC694" s="202" t="s">
        <v>12719</v>
      </c>
      <c r="BD694" s="199" t="s">
        <v>10246</v>
      </c>
      <c r="BE694" s="199" t="s">
        <v>10246</v>
      </c>
      <c r="BF694" s="203" t="s">
        <v>11074</v>
      </c>
      <c r="BG694" s="203" t="s">
        <v>12109</v>
      </c>
      <c r="BH694" s="203" t="s">
        <v>10345</v>
      </c>
      <c r="BI694" s="203" t="s">
        <v>11997</v>
      </c>
      <c r="BJ694" s="203" t="s">
        <v>10253</v>
      </c>
      <c r="BK694" s="199" t="s">
        <v>10246</v>
      </c>
      <c r="XFB694" s="193"/>
    </row>
    <row r="695" customHeight="1" spans="1:16382">
      <c r="A695" s="199" t="s">
        <v>919</v>
      </c>
      <c r="B695" s="199" t="s">
        <v>181</v>
      </c>
      <c r="C695" s="199" t="str">
        <f>VLOOKUP(A695,汇总表!A:D,4,0)</f>
        <v>原创短视频主管</v>
      </c>
      <c r="D695" s="199">
        <v>0</v>
      </c>
      <c r="E695" s="199">
        <v>1</v>
      </c>
      <c r="F695" s="199" t="s">
        <v>10243</v>
      </c>
      <c r="G695" s="199">
        <v>0</v>
      </c>
      <c r="H695" s="199" t="s">
        <v>10243</v>
      </c>
      <c r="I695" s="199">
        <v>0</v>
      </c>
      <c r="J695" s="199" t="s">
        <v>10243</v>
      </c>
      <c r="K695" s="199">
        <v>0</v>
      </c>
      <c r="L695" s="199">
        <v>0</v>
      </c>
      <c r="M695" s="199" t="s">
        <v>10243</v>
      </c>
      <c r="N695" s="199">
        <v>0</v>
      </c>
      <c r="O695" s="199">
        <v>0</v>
      </c>
      <c r="P695" s="199">
        <v>3</v>
      </c>
      <c r="Q695" s="199"/>
      <c r="R695" s="199"/>
      <c r="S695" s="199"/>
      <c r="T695" s="199"/>
      <c r="U695" s="199"/>
      <c r="V695" s="199"/>
      <c r="W695" s="199"/>
      <c r="X695" s="199"/>
      <c r="Y695" s="199"/>
      <c r="Z695" s="199"/>
      <c r="AA695" s="199"/>
      <c r="AB695" s="199"/>
      <c r="AC695" s="199"/>
      <c r="AD695" s="199"/>
      <c r="AE695" s="199"/>
      <c r="AF695" s="199"/>
      <c r="AG695" s="199"/>
      <c r="AH695" s="199"/>
      <c r="AI695" s="199"/>
      <c r="AJ695" s="199"/>
      <c r="AK695" s="199"/>
      <c r="AL695" s="199"/>
      <c r="AM695" s="199"/>
      <c r="AN695" s="199"/>
      <c r="AO695" s="199"/>
      <c r="AP695" s="199"/>
      <c r="AQ695" s="199"/>
      <c r="AR695" s="199"/>
      <c r="AS695" s="199"/>
      <c r="AT695" s="199"/>
      <c r="AU695" s="199"/>
      <c r="AV695" s="199"/>
      <c r="AW695" s="199"/>
      <c r="AX695" s="199"/>
      <c r="AY695" s="199"/>
      <c r="AZ695" s="199"/>
      <c r="BA695" s="199"/>
      <c r="BB695" s="199"/>
      <c r="BC695" s="199"/>
      <c r="BD695" s="199"/>
      <c r="BE695" s="199"/>
      <c r="BF695" s="199"/>
      <c r="BG695" s="199"/>
      <c r="BH695" s="205" t="s">
        <v>33</v>
      </c>
      <c r="BI695" s="205" t="s">
        <v>33</v>
      </c>
      <c r="BJ695" s="205" t="s">
        <v>33</v>
      </c>
      <c r="BK695" s="199" t="s">
        <v>10246</v>
      </c>
      <c r="XFB695" s="193"/>
    </row>
    <row r="696" customHeight="1" spans="1:16382">
      <c r="A696" s="199" t="s">
        <v>200</v>
      </c>
      <c r="B696" s="199" t="s">
        <v>181</v>
      </c>
      <c r="C696" s="199" t="str">
        <f>VLOOKUP(A696,汇总表!A:D,4,0)</f>
        <v>游戏主播</v>
      </c>
      <c r="D696" s="199">
        <v>21</v>
      </c>
      <c r="E696" s="199">
        <v>9</v>
      </c>
      <c r="F696" s="199" t="s">
        <v>12720</v>
      </c>
      <c r="G696" s="199">
        <v>15</v>
      </c>
      <c r="H696" s="199" t="s">
        <v>12721</v>
      </c>
      <c r="I696" s="199">
        <v>0</v>
      </c>
      <c r="J696" s="199" t="s">
        <v>10243</v>
      </c>
      <c r="K696" s="199">
        <v>0</v>
      </c>
      <c r="L696" s="199">
        <v>0</v>
      </c>
      <c r="M696" s="199" t="s">
        <v>10243</v>
      </c>
      <c r="N696" s="199">
        <v>2</v>
      </c>
      <c r="O696" s="199">
        <v>1</v>
      </c>
      <c r="P696" s="199">
        <v>5</v>
      </c>
      <c r="Q696" s="199"/>
      <c r="R696" s="199">
        <v>0</v>
      </c>
      <c r="S696" s="199"/>
      <c r="T696" s="199"/>
      <c r="U696" s="199"/>
      <c r="V696" s="199"/>
      <c r="W696" s="199"/>
      <c r="X696" s="199"/>
      <c r="Y696" s="199"/>
      <c r="Z696" s="199"/>
      <c r="AA696" s="199"/>
      <c r="AB696" s="199"/>
      <c r="AC696" s="199"/>
      <c r="AD696" s="199"/>
      <c r="AE696" s="199"/>
      <c r="AF696" s="199"/>
      <c r="AG696" s="203" t="s">
        <v>12612</v>
      </c>
      <c r="AH696" s="205" t="s">
        <v>33</v>
      </c>
      <c r="AI696" s="199" t="s">
        <v>10433</v>
      </c>
      <c r="AJ696" s="199" t="s">
        <v>10246</v>
      </c>
      <c r="AK696" s="203" t="s">
        <v>11175</v>
      </c>
      <c r="AL696" s="203" t="s">
        <v>11175</v>
      </c>
      <c r="AM696" s="203" t="s">
        <v>11198</v>
      </c>
      <c r="AN696" s="203" t="s">
        <v>12538</v>
      </c>
      <c r="AO696" s="205" t="s">
        <v>33</v>
      </c>
      <c r="AP696" s="199" t="s">
        <v>10433</v>
      </c>
      <c r="AQ696" s="199" t="s">
        <v>10246</v>
      </c>
      <c r="AR696" s="203" t="s">
        <v>12722</v>
      </c>
      <c r="AS696" s="203" t="s">
        <v>11252</v>
      </c>
      <c r="AT696" s="204" t="s">
        <v>12723</v>
      </c>
      <c r="AU696" s="205" t="s">
        <v>33</v>
      </c>
      <c r="AV696" s="205" t="s">
        <v>33</v>
      </c>
      <c r="AW696" s="199" t="s">
        <v>10246</v>
      </c>
      <c r="AX696" s="199" t="s">
        <v>10433</v>
      </c>
      <c r="AY696" s="203" t="s">
        <v>11193</v>
      </c>
      <c r="AZ696" s="204" t="s">
        <v>10255</v>
      </c>
      <c r="BA696" s="203" t="s">
        <v>11253</v>
      </c>
      <c r="BB696" s="203" t="s">
        <v>11193</v>
      </c>
      <c r="BC696" s="202" t="s">
        <v>12724</v>
      </c>
      <c r="BD696" s="199" t="s">
        <v>10246</v>
      </c>
      <c r="BE696" s="199" t="s">
        <v>10246</v>
      </c>
      <c r="BF696" s="203" t="s">
        <v>11170</v>
      </c>
      <c r="BG696" s="203" t="s">
        <v>11239</v>
      </c>
      <c r="BH696" s="203" t="s">
        <v>11886</v>
      </c>
      <c r="BI696" s="205" t="s">
        <v>33</v>
      </c>
      <c r="BJ696" s="203" t="s">
        <v>11198</v>
      </c>
      <c r="BK696" s="199" t="s">
        <v>10433</v>
      </c>
      <c r="XFB696" s="193"/>
    </row>
    <row r="697" customHeight="1" spans="1:16382">
      <c r="A697" s="199" t="s">
        <v>180</v>
      </c>
      <c r="B697" s="199" t="s">
        <v>181</v>
      </c>
      <c r="C697" s="199" t="str">
        <f>VLOOKUP(A697,汇总表!A:D,4,0)</f>
        <v>游戏主播</v>
      </c>
      <c r="D697" s="199">
        <v>17</v>
      </c>
      <c r="E697" s="199">
        <v>9</v>
      </c>
      <c r="F697" s="199" t="s">
        <v>12725</v>
      </c>
      <c r="G697" s="199">
        <v>13</v>
      </c>
      <c r="H697" s="199" t="s">
        <v>12726</v>
      </c>
      <c r="I697" s="199">
        <v>0</v>
      </c>
      <c r="J697" s="199" t="s">
        <v>10243</v>
      </c>
      <c r="K697" s="199">
        <v>0</v>
      </c>
      <c r="L697" s="199">
        <v>0</v>
      </c>
      <c r="M697" s="199" t="s">
        <v>10243</v>
      </c>
      <c r="N697" s="199">
        <v>1</v>
      </c>
      <c r="O697" s="199">
        <v>0</v>
      </c>
      <c r="P697" s="199">
        <v>8</v>
      </c>
      <c r="Q697" s="199"/>
      <c r="R697" s="199">
        <v>64</v>
      </c>
      <c r="S697" s="199"/>
      <c r="T697" s="199"/>
      <c r="U697" s="199"/>
      <c r="V697" s="199"/>
      <c r="W697" s="199"/>
      <c r="X697" s="199"/>
      <c r="Y697" s="199"/>
      <c r="Z697" s="199"/>
      <c r="AA697" s="199"/>
      <c r="AB697" s="199"/>
      <c r="AC697" s="199"/>
      <c r="AD697" s="199"/>
      <c r="AE697" s="199"/>
      <c r="AF697" s="199"/>
      <c r="AG697" s="205" t="s">
        <v>33</v>
      </c>
      <c r="AH697" s="203" t="s">
        <v>11169</v>
      </c>
      <c r="AI697" s="202" t="s">
        <v>12727</v>
      </c>
      <c r="AJ697" s="202" t="s">
        <v>12728</v>
      </c>
      <c r="AK697" s="205" t="s">
        <v>33</v>
      </c>
      <c r="AL697" s="203" t="s">
        <v>12517</v>
      </c>
      <c r="AM697" s="202" t="s">
        <v>12729</v>
      </c>
      <c r="AN697" s="205" t="s">
        <v>33</v>
      </c>
      <c r="AO697" s="203" t="s">
        <v>11194</v>
      </c>
      <c r="AP697" s="202" t="s">
        <v>12730</v>
      </c>
      <c r="AQ697" s="199" t="s">
        <v>10433</v>
      </c>
      <c r="AR697" s="205" t="s">
        <v>33</v>
      </c>
      <c r="AS697" s="203" t="s">
        <v>11241</v>
      </c>
      <c r="AT697" s="203" t="s">
        <v>11239</v>
      </c>
      <c r="AU697" s="203" t="s">
        <v>11169</v>
      </c>
      <c r="AV697" s="202" t="s">
        <v>12731</v>
      </c>
      <c r="AW697" s="202" t="s">
        <v>12732</v>
      </c>
      <c r="AX697" s="199" t="s">
        <v>10246</v>
      </c>
      <c r="AY697" s="205" t="s">
        <v>33</v>
      </c>
      <c r="AZ697" s="203" t="s">
        <v>12306</v>
      </c>
      <c r="BA697" s="205" t="s">
        <v>33</v>
      </c>
      <c r="BB697" s="202" t="s">
        <v>12733</v>
      </c>
      <c r="BC697" s="203" t="s">
        <v>11160</v>
      </c>
      <c r="BD697" s="199" t="s">
        <v>10433</v>
      </c>
      <c r="BE697" s="202" t="s">
        <v>12734</v>
      </c>
      <c r="BF697" s="205" t="s">
        <v>33</v>
      </c>
      <c r="BG697" s="203" t="s">
        <v>12735</v>
      </c>
      <c r="BH697" s="203" t="s">
        <v>11183</v>
      </c>
      <c r="BI697" s="203" t="s">
        <v>11198</v>
      </c>
      <c r="BJ697" s="205" t="s">
        <v>33</v>
      </c>
      <c r="BK697" s="199" t="s">
        <v>10433</v>
      </c>
      <c r="XFB697" s="193"/>
    </row>
    <row r="698" customHeight="1" spans="1:16382">
      <c r="A698" s="199" t="s">
        <v>893</v>
      </c>
      <c r="B698" s="199" t="s">
        <v>181</v>
      </c>
      <c r="C698" s="199" t="str">
        <f>VLOOKUP(A698,汇总表!A:D,4,0)</f>
        <v>视频编导</v>
      </c>
      <c r="D698" s="199">
        <v>0</v>
      </c>
      <c r="E698" s="199">
        <v>1</v>
      </c>
      <c r="F698" s="199" t="s">
        <v>10243</v>
      </c>
      <c r="G698" s="199">
        <v>0</v>
      </c>
      <c r="H698" s="199" t="s">
        <v>10243</v>
      </c>
      <c r="I698" s="199">
        <v>0</v>
      </c>
      <c r="J698" s="199" t="s">
        <v>10243</v>
      </c>
      <c r="K698" s="199">
        <v>0</v>
      </c>
      <c r="L698" s="199">
        <v>0</v>
      </c>
      <c r="M698" s="199" t="s">
        <v>10243</v>
      </c>
      <c r="N698" s="199">
        <v>0</v>
      </c>
      <c r="O698" s="199">
        <v>0</v>
      </c>
      <c r="P698" s="199">
        <v>3</v>
      </c>
      <c r="Q698" s="199"/>
      <c r="R698" s="199"/>
      <c r="S698" s="199"/>
      <c r="T698" s="199"/>
      <c r="U698" s="199"/>
      <c r="V698" s="199"/>
      <c r="W698" s="199"/>
      <c r="X698" s="199"/>
      <c r="Y698" s="199"/>
      <c r="Z698" s="199"/>
      <c r="AA698" s="199"/>
      <c r="AB698" s="199"/>
      <c r="AC698" s="199"/>
      <c r="AD698" s="199"/>
      <c r="AE698" s="199"/>
      <c r="AF698" s="199"/>
      <c r="AG698" s="199"/>
      <c r="AH698" s="199"/>
      <c r="AI698" s="199"/>
      <c r="AJ698" s="199"/>
      <c r="AK698" s="199"/>
      <c r="AL698" s="199"/>
      <c r="AM698" s="199"/>
      <c r="AN698" s="199"/>
      <c r="AO698" s="199"/>
      <c r="AP698" s="199"/>
      <c r="AQ698" s="199"/>
      <c r="AR698" s="199"/>
      <c r="AS698" s="199"/>
      <c r="AT698" s="199"/>
      <c r="AU698" s="199"/>
      <c r="AV698" s="199"/>
      <c r="AW698" s="199"/>
      <c r="AX698" s="199"/>
      <c r="AY698" s="199"/>
      <c r="AZ698" s="199"/>
      <c r="BA698" s="199"/>
      <c r="BB698" s="199"/>
      <c r="BC698" s="199"/>
      <c r="BD698" s="199"/>
      <c r="BE698" s="199"/>
      <c r="BF698" s="199"/>
      <c r="BG698" s="199"/>
      <c r="BH698" s="205" t="s">
        <v>33</v>
      </c>
      <c r="BI698" s="205" t="s">
        <v>33</v>
      </c>
      <c r="BJ698" s="205" t="s">
        <v>33</v>
      </c>
      <c r="BK698" s="199" t="s">
        <v>10246</v>
      </c>
      <c r="XFB698" s="193"/>
    </row>
    <row r="699" customHeight="1" spans="1:16382">
      <c r="A699" s="199" t="s">
        <v>355</v>
      </c>
      <c r="B699" s="199" t="s">
        <v>269</v>
      </c>
      <c r="C699" s="199" t="str">
        <f>VLOOKUP(A699,汇总表!A:D,4,0)</f>
        <v>安卓开发主管</v>
      </c>
      <c r="D699" s="199">
        <v>20</v>
      </c>
      <c r="E699" s="199">
        <v>9</v>
      </c>
      <c r="F699" s="199" t="s">
        <v>12736</v>
      </c>
      <c r="G699" s="199">
        <v>0</v>
      </c>
      <c r="H699" s="199" t="s">
        <v>10243</v>
      </c>
      <c r="I699" s="199">
        <v>0</v>
      </c>
      <c r="J699" s="199" t="s">
        <v>10243</v>
      </c>
      <c r="K699" s="199">
        <v>0</v>
      </c>
      <c r="L699" s="199">
        <v>0</v>
      </c>
      <c r="M699" s="199" t="s">
        <v>10243</v>
      </c>
      <c r="N699" s="199">
        <v>0</v>
      </c>
      <c r="O699" s="199">
        <v>0</v>
      </c>
      <c r="P699" s="199">
        <v>0</v>
      </c>
      <c r="Q699" s="199"/>
      <c r="R699" s="199">
        <v>16</v>
      </c>
      <c r="S699" s="199"/>
      <c r="T699" s="199"/>
      <c r="U699" s="199">
        <v>16</v>
      </c>
      <c r="V699" s="199"/>
      <c r="W699" s="199"/>
      <c r="X699" s="199"/>
      <c r="Y699" s="199"/>
      <c r="Z699" s="199"/>
      <c r="AA699" s="199"/>
      <c r="AB699" s="199"/>
      <c r="AC699" s="199"/>
      <c r="AD699" s="199"/>
      <c r="AE699" s="199"/>
      <c r="AF699" s="199"/>
      <c r="AG699" s="202" t="s">
        <v>11643</v>
      </c>
      <c r="AH699" s="202" t="s">
        <v>11643</v>
      </c>
      <c r="AI699" s="202" t="s">
        <v>11644</v>
      </c>
      <c r="AJ699" s="199" t="s">
        <v>10246</v>
      </c>
      <c r="AK699" s="199" t="s">
        <v>10266</v>
      </c>
      <c r="AL699" s="199" t="s">
        <v>10266</v>
      </c>
      <c r="AM699" s="199" t="s">
        <v>10266</v>
      </c>
      <c r="AN699" s="202" t="s">
        <v>11722</v>
      </c>
      <c r="AO699" s="199" t="s">
        <v>10266</v>
      </c>
      <c r="AP699" s="199" t="s">
        <v>10246</v>
      </c>
      <c r="AQ699" s="199" t="s">
        <v>10246</v>
      </c>
      <c r="AR699" s="199" t="s">
        <v>10266</v>
      </c>
      <c r="AS699" s="199" t="s">
        <v>10266</v>
      </c>
      <c r="AT699" s="202" t="s">
        <v>12737</v>
      </c>
      <c r="AU699" s="199" t="s">
        <v>10266</v>
      </c>
      <c r="AV699" s="199" t="s">
        <v>10266</v>
      </c>
      <c r="AW699" s="199" t="s">
        <v>10246</v>
      </c>
      <c r="AX699" s="199" t="s">
        <v>10246</v>
      </c>
      <c r="AY699" s="199" t="s">
        <v>10266</v>
      </c>
      <c r="AZ699" s="199" t="s">
        <v>10266</v>
      </c>
      <c r="BA699" s="199" t="s">
        <v>10266</v>
      </c>
      <c r="BB699" s="199" t="s">
        <v>10266</v>
      </c>
      <c r="BC699" s="199" t="s">
        <v>10266</v>
      </c>
      <c r="BD699" s="199" t="s">
        <v>10246</v>
      </c>
      <c r="BE699" s="199" t="s">
        <v>10246</v>
      </c>
      <c r="BF699" s="199" t="s">
        <v>10266</v>
      </c>
      <c r="BG699" s="199" t="s">
        <v>10266</v>
      </c>
      <c r="BH699" s="199" t="s">
        <v>10266</v>
      </c>
      <c r="BI699" s="199" t="s">
        <v>10266</v>
      </c>
      <c r="BJ699" s="199" t="s">
        <v>10266</v>
      </c>
      <c r="BK699" s="199" t="s">
        <v>10246</v>
      </c>
      <c r="XFB699" s="193"/>
    </row>
    <row r="700" customHeight="1" spans="1:16382">
      <c r="A700" s="199" t="s">
        <v>336</v>
      </c>
      <c r="B700" s="199" t="s">
        <v>269</v>
      </c>
      <c r="C700" s="199" t="str">
        <f>VLOOKUP(A700,汇总表!A:D,4,0)</f>
        <v>产品经理</v>
      </c>
      <c r="D700" s="199">
        <v>18</v>
      </c>
      <c r="E700" s="199">
        <v>9</v>
      </c>
      <c r="F700" s="199" t="s">
        <v>12738</v>
      </c>
      <c r="G700" s="199">
        <v>0</v>
      </c>
      <c r="H700" s="199" t="s">
        <v>10243</v>
      </c>
      <c r="I700" s="199">
        <v>0</v>
      </c>
      <c r="J700" s="199" t="s">
        <v>10243</v>
      </c>
      <c r="K700" s="199">
        <v>0</v>
      </c>
      <c r="L700" s="199">
        <v>0</v>
      </c>
      <c r="M700" s="199" t="s">
        <v>10243</v>
      </c>
      <c r="N700" s="199">
        <v>1</v>
      </c>
      <c r="O700" s="199">
        <v>0</v>
      </c>
      <c r="P700" s="199">
        <v>0</v>
      </c>
      <c r="Q700" s="199"/>
      <c r="R700" s="199">
        <v>9.8</v>
      </c>
      <c r="S700" s="199"/>
      <c r="T700" s="199"/>
      <c r="U700" s="199"/>
      <c r="V700" s="199">
        <v>32</v>
      </c>
      <c r="W700" s="199"/>
      <c r="X700" s="199"/>
      <c r="Y700" s="199"/>
      <c r="Z700" s="199"/>
      <c r="AA700" s="199"/>
      <c r="AB700" s="199"/>
      <c r="AC700" s="199"/>
      <c r="AD700" s="199"/>
      <c r="AE700" s="199"/>
      <c r="AF700" s="199"/>
      <c r="AG700" s="199" t="s">
        <v>10266</v>
      </c>
      <c r="AH700" s="199" t="s">
        <v>10266</v>
      </c>
      <c r="AI700" s="199" t="s">
        <v>10246</v>
      </c>
      <c r="AJ700" s="199" t="s">
        <v>10246</v>
      </c>
      <c r="AK700" s="202" t="s">
        <v>12739</v>
      </c>
      <c r="AL700" s="202" t="s">
        <v>12739</v>
      </c>
      <c r="AM700" s="202" t="s">
        <v>12739</v>
      </c>
      <c r="AN700" s="202" t="s">
        <v>12739</v>
      </c>
      <c r="AO700" s="199" t="s">
        <v>10266</v>
      </c>
      <c r="AP700" s="199" t="s">
        <v>10246</v>
      </c>
      <c r="AQ700" s="199" t="s">
        <v>10246</v>
      </c>
      <c r="AR700" s="199" t="s">
        <v>10266</v>
      </c>
      <c r="AS700" s="199" t="s">
        <v>10266</v>
      </c>
      <c r="AT700" s="199" t="s">
        <v>10266</v>
      </c>
      <c r="AU700" s="199" t="s">
        <v>10266</v>
      </c>
      <c r="AV700" s="199" t="s">
        <v>10266</v>
      </c>
      <c r="AW700" s="199" t="s">
        <v>10246</v>
      </c>
      <c r="AX700" s="199" t="s">
        <v>10246</v>
      </c>
      <c r="AY700" s="199" t="s">
        <v>10266</v>
      </c>
      <c r="AZ700" s="199" t="s">
        <v>10266</v>
      </c>
      <c r="BA700" s="202" t="s">
        <v>12740</v>
      </c>
      <c r="BB700" s="199" t="s">
        <v>10266</v>
      </c>
      <c r="BC700" s="199" t="s">
        <v>10266</v>
      </c>
      <c r="BD700" s="199" t="s">
        <v>10246</v>
      </c>
      <c r="BE700" s="199" t="s">
        <v>10246</v>
      </c>
      <c r="BF700" s="199" t="s">
        <v>10266</v>
      </c>
      <c r="BG700" s="199" t="s">
        <v>10266</v>
      </c>
      <c r="BH700" s="199" t="s">
        <v>10266</v>
      </c>
      <c r="BI700" s="199" t="s">
        <v>10266</v>
      </c>
      <c r="BJ700" s="199" t="s">
        <v>10266</v>
      </c>
      <c r="BK700" s="199" t="s">
        <v>10246</v>
      </c>
      <c r="XFB700" s="193"/>
    </row>
    <row r="701" customHeight="1" spans="1:16382">
      <c r="A701" s="199" t="s">
        <v>315</v>
      </c>
      <c r="B701" s="199" t="s">
        <v>269</v>
      </c>
      <c r="C701" s="199" t="str">
        <f>VLOOKUP(A701,汇总表!A:D,4,0)</f>
        <v>UI设计师</v>
      </c>
      <c r="D701" s="199">
        <v>20</v>
      </c>
      <c r="E701" s="199">
        <v>9</v>
      </c>
      <c r="F701" s="199" t="s">
        <v>12741</v>
      </c>
      <c r="G701" s="199">
        <v>7</v>
      </c>
      <c r="H701" s="199" t="s">
        <v>11143</v>
      </c>
      <c r="I701" s="199">
        <v>0</v>
      </c>
      <c r="J701" s="199" t="s">
        <v>10243</v>
      </c>
      <c r="K701" s="199">
        <v>0</v>
      </c>
      <c r="L701" s="199">
        <v>0</v>
      </c>
      <c r="M701" s="199" t="s">
        <v>10243</v>
      </c>
      <c r="N701" s="199">
        <v>1</v>
      </c>
      <c r="O701" s="199">
        <v>0</v>
      </c>
      <c r="P701" s="199">
        <v>0</v>
      </c>
      <c r="Q701" s="199"/>
      <c r="R701" s="199">
        <v>9.5</v>
      </c>
      <c r="S701" s="199">
        <v>16</v>
      </c>
      <c r="T701" s="199"/>
      <c r="U701" s="199"/>
      <c r="V701" s="199"/>
      <c r="W701" s="199"/>
      <c r="X701" s="199"/>
      <c r="Y701" s="199"/>
      <c r="Z701" s="199"/>
      <c r="AA701" s="199"/>
      <c r="AB701" s="199"/>
      <c r="AC701" s="199"/>
      <c r="AD701" s="199"/>
      <c r="AE701" s="199"/>
      <c r="AF701" s="199"/>
      <c r="AG701" s="199" t="s">
        <v>10266</v>
      </c>
      <c r="AH701" s="199" t="s">
        <v>10266</v>
      </c>
      <c r="AI701" s="199" t="s">
        <v>10246</v>
      </c>
      <c r="AJ701" s="199" t="s">
        <v>10246</v>
      </c>
      <c r="AK701" s="202" t="s">
        <v>11140</v>
      </c>
      <c r="AL701" s="199" t="s">
        <v>10266</v>
      </c>
      <c r="AM701" s="199" t="s">
        <v>10266</v>
      </c>
      <c r="AN701" s="203" t="s">
        <v>11042</v>
      </c>
      <c r="AO701" s="199" t="s">
        <v>10266</v>
      </c>
      <c r="AP701" s="199" t="s">
        <v>10246</v>
      </c>
      <c r="AQ701" s="199" t="s">
        <v>10246</v>
      </c>
      <c r="AR701" s="199" t="s">
        <v>10266</v>
      </c>
      <c r="AS701" s="203" t="s">
        <v>10282</v>
      </c>
      <c r="AT701" s="199" t="s">
        <v>10266</v>
      </c>
      <c r="AU701" s="199" t="s">
        <v>10266</v>
      </c>
      <c r="AV701" s="199" t="s">
        <v>10266</v>
      </c>
      <c r="AW701" s="199" t="s">
        <v>10246</v>
      </c>
      <c r="AX701" s="199" t="s">
        <v>10246</v>
      </c>
      <c r="AY701" s="203" t="s">
        <v>10376</v>
      </c>
      <c r="AZ701" s="199" t="s">
        <v>10266</v>
      </c>
      <c r="BA701" s="199" t="s">
        <v>10266</v>
      </c>
      <c r="BB701" s="202" t="s">
        <v>12742</v>
      </c>
      <c r="BC701" s="199" t="s">
        <v>10266</v>
      </c>
      <c r="BD701" s="199" t="s">
        <v>10246</v>
      </c>
      <c r="BE701" s="199" t="s">
        <v>10246</v>
      </c>
      <c r="BF701" s="202" t="s">
        <v>12743</v>
      </c>
      <c r="BG701" s="203" t="s">
        <v>10328</v>
      </c>
      <c r="BH701" s="203" t="s">
        <v>10282</v>
      </c>
      <c r="BI701" s="203" t="s">
        <v>10376</v>
      </c>
      <c r="BJ701" s="203" t="s">
        <v>10328</v>
      </c>
      <c r="BK701" s="199" t="s">
        <v>10246</v>
      </c>
      <c r="XFB701" s="193"/>
    </row>
    <row r="702" customHeight="1" spans="1:16382">
      <c r="A702" s="199" t="s">
        <v>293</v>
      </c>
      <c r="B702" s="199" t="s">
        <v>269</v>
      </c>
      <c r="C702" s="199" t="str">
        <f>VLOOKUP(A702,汇总表!A:D,4,0)</f>
        <v>安卓工程师</v>
      </c>
      <c r="D702" s="199">
        <v>22</v>
      </c>
      <c r="E702" s="199">
        <v>9</v>
      </c>
      <c r="F702" s="199" t="s">
        <v>12744</v>
      </c>
      <c r="G702" s="199">
        <v>3</v>
      </c>
      <c r="H702" s="199" t="s">
        <v>11425</v>
      </c>
      <c r="I702" s="199">
        <v>0</v>
      </c>
      <c r="J702" s="199" t="s">
        <v>10243</v>
      </c>
      <c r="K702" s="199">
        <v>0</v>
      </c>
      <c r="L702" s="199">
        <v>0</v>
      </c>
      <c r="M702" s="199" t="s">
        <v>10243</v>
      </c>
      <c r="N702" s="199">
        <v>0</v>
      </c>
      <c r="O702" s="199">
        <v>0</v>
      </c>
      <c r="P702" s="199">
        <v>0</v>
      </c>
      <c r="Q702" s="199"/>
      <c r="R702" s="199">
        <v>8</v>
      </c>
      <c r="S702" s="199"/>
      <c r="T702" s="199"/>
      <c r="U702" s="199"/>
      <c r="V702" s="199"/>
      <c r="W702" s="199"/>
      <c r="X702" s="199"/>
      <c r="Y702" s="199"/>
      <c r="Z702" s="199"/>
      <c r="AA702" s="199"/>
      <c r="AB702" s="199"/>
      <c r="AC702" s="199"/>
      <c r="AD702" s="199"/>
      <c r="AE702" s="199"/>
      <c r="AF702" s="199"/>
      <c r="AG702" s="199" t="s">
        <v>10266</v>
      </c>
      <c r="AH702" s="203" t="s">
        <v>10376</v>
      </c>
      <c r="AI702" s="199" t="s">
        <v>10246</v>
      </c>
      <c r="AJ702" s="199" t="s">
        <v>10246</v>
      </c>
      <c r="AK702" s="202" t="s">
        <v>12745</v>
      </c>
      <c r="AL702" s="199" t="s">
        <v>10266</v>
      </c>
      <c r="AM702" s="199" t="s">
        <v>10266</v>
      </c>
      <c r="AN702" s="203" t="s">
        <v>11042</v>
      </c>
      <c r="AO702" s="199" t="s">
        <v>10266</v>
      </c>
      <c r="AP702" s="199" t="s">
        <v>10246</v>
      </c>
      <c r="AQ702" s="199" t="s">
        <v>10246</v>
      </c>
      <c r="AR702" s="199" t="s">
        <v>10266</v>
      </c>
      <c r="AS702" s="203" t="s">
        <v>10374</v>
      </c>
      <c r="AT702" s="199" t="s">
        <v>10266</v>
      </c>
      <c r="AU702" s="199" t="s">
        <v>10266</v>
      </c>
      <c r="AV702" s="199" t="s">
        <v>10266</v>
      </c>
      <c r="AW702" s="199" t="s">
        <v>10246</v>
      </c>
      <c r="AX702" s="199" t="s">
        <v>10246</v>
      </c>
      <c r="AY702" s="199" t="s">
        <v>10266</v>
      </c>
      <c r="AZ702" s="199" t="s">
        <v>10266</v>
      </c>
      <c r="BA702" s="199" t="s">
        <v>10266</v>
      </c>
      <c r="BB702" s="199" t="s">
        <v>10266</v>
      </c>
      <c r="BC702" s="199" t="s">
        <v>10266</v>
      </c>
      <c r="BD702" s="199" t="s">
        <v>10246</v>
      </c>
      <c r="BE702" s="199" t="s">
        <v>10246</v>
      </c>
      <c r="BF702" s="199" t="s">
        <v>10266</v>
      </c>
      <c r="BG702" s="199" t="s">
        <v>10266</v>
      </c>
      <c r="BH702" s="199" t="s">
        <v>10266</v>
      </c>
      <c r="BI702" s="199" t="s">
        <v>10266</v>
      </c>
      <c r="BJ702" s="199" t="s">
        <v>10266</v>
      </c>
      <c r="BK702" s="199" t="s">
        <v>10246</v>
      </c>
      <c r="XFB702" s="193"/>
    </row>
    <row r="703" customHeight="1" spans="1:16382">
      <c r="A703" s="199" t="s">
        <v>268</v>
      </c>
      <c r="B703" s="199" t="s">
        <v>269</v>
      </c>
      <c r="C703" s="199" t="str">
        <f>VLOOKUP(A703,汇总表!A:D,4,0)</f>
        <v>.net开发工程师</v>
      </c>
      <c r="D703" s="199">
        <v>22</v>
      </c>
      <c r="E703" s="199">
        <v>9</v>
      </c>
      <c r="F703" s="199" t="s">
        <v>12746</v>
      </c>
      <c r="G703" s="199">
        <v>0</v>
      </c>
      <c r="H703" s="199" t="s">
        <v>10243</v>
      </c>
      <c r="I703" s="199">
        <v>0</v>
      </c>
      <c r="J703" s="199" t="s">
        <v>10243</v>
      </c>
      <c r="K703" s="199">
        <v>0</v>
      </c>
      <c r="L703" s="199">
        <v>0</v>
      </c>
      <c r="M703" s="199" t="s">
        <v>10243</v>
      </c>
      <c r="N703" s="199">
        <v>0</v>
      </c>
      <c r="O703" s="199">
        <v>0</v>
      </c>
      <c r="P703" s="199">
        <v>0</v>
      </c>
      <c r="Q703" s="199"/>
      <c r="R703" s="199"/>
      <c r="S703" s="199"/>
      <c r="T703" s="199"/>
      <c r="U703" s="199"/>
      <c r="V703" s="199"/>
      <c r="W703" s="199"/>
      <c r="X703" s="199"/>
      <c r="Y703" s="199"/>
      <c r="Z703" s="199"/>
      <c r="AA703" s="199"/>
      <c r="AB703" s="199"/>
      <c r="AC703" s="199"/>
      <c r="AD703" s="199"/>
      <c r="AE703" s="199"/>
      <c r="AF703" s="199"/>
      <c r="AG703" s="199" t="s">
        <v>10266</v>
      </c>
      <c r="AH703" s="199" t="s">
        <v>10266</v>
      </c>
      <c r="AI703" s="199" t="s">
        <v>10246</v>
      </c>
      <c r="AJ703" s="199" t="s">
        <v>10246</v>
      </c>
      <c r="AK703" s="199" t="s">
        <v>10266</v>
      </c>
      <c r="AL703" s="199" t="s">
        <v>10266</v>
      </c>
      <c r="AM703" s="199" t="s">
        <v>10266</v>
      </c>
      <c r="AN703" s="199" t="s">
        <v>10266</v>
      </c>
      <c r="AO703" s="199" t="s">
        <v>10266</v>
      </c>
      <c r="AP703" s="199" t="s">
        <v>10246</v>
      </c>
      <c r="AQ703" s="199" t="s">
        <v>10246</v>
      </c>
      <c r="AR703" s="199" t="s">
        <v>10266</v>
      </c>
      <c r="AS703" s="199" t="s">
        <v>10266</v>
      </c>
      <c r="AT703" s="199" t="s">
        <v>10266</v>
      </c>
      <c r="AU703" s="199" t="s">
        <v>10266</v>
      </c>
      <c r="AV703" s="199" t="s">
        <v>10266</v>
      </c>
      <c r="AW703" s="199" t="s">
        <v>10246</v>
      </c>
      <c r="AX703" s="199" t="s">
        <v>10246</v>
      </c>
      <c r="AY703" s="199" t="s">
        <v>10266</v>
      </c>
      <c r="AZ703" s="199" t="s">
        <v>10266</v>
      </c>
      <c r="BA703" s="199" t="s">
        <v>10266</v>
      </c>
      <c r="BB703" s="199" t="s">
        <v>10266</v>
      </c>
      <c r="BC703" s="199" t="s">
        <v>10266</v>
      </c>
      <c r="BD703" s="199" t="s">
        <v>10246</v>
      </c>
      <c r="BE703" s="199" t="s">
        <v>10246</v>
      </c>
      <c r="BF703" s="199" t="s">
        <v>10266</v>
      </c>
      <c r="BG703" s="199" t="s">
        <v>10266</v>
      </c>
      <c r="BH703" s="199" t="s">
        <v>10266</v>
      </c>
      <c r="BI703" s="199" t="s">
        <v>10266</v>
      </c>
      <c r="BJ703" s="199" t="s">
        <v>10266</v>
      </c>
      <c r="BK703" s="199" t="s">
        <v>10246</v>
      </c>
      <c r="XFB703" s="193"/>
    </row>
    <row r="704" customHeight="1" spans="1:16382">
      <c r="A704" s="199" t="s">
        <v>376</v>
      </c>
      <c r="B704" s="199" t="s">
        <v>377</v>
      </c>
      <c r="C704" s="199" t="str">
        <f>VLOOKUP(A704,汇总表!A:D,4,0)</f>
        <v>运营专员</v>
      </c>
      <c r="D704" s="199">
        <v>22</v>
      </c>
      <c r="E704" s="199">
        <v>9</v>
      </c>
      <c r="F704" s="199" t="s">
        <v>12747</v>
      </c>
      <c r="G704" s="199">
        <v>0</v>
      </c>
      <c r="H704" s="199" t="s">
        <v>10243</v>
      </c>
      <c r="I704" s="199">
        <v>0</v>
      </c>
      <c r="J704" s="199" t="s">
        <v>10243</v>
      </c>
      <c r="K704" s="199">
        <v>0</v>
      </c>
      <c r="L704" s="199">
        <v>0</v>
      </c>
      <c r="M704" s="199" t="s">
        <v>10243</v>
      </c>
      <c r="N704" s="199">
        <v>0</v>
      </c>
      <c r="O704" s="199">
        <v>0</v>
      </c>
      <c r="P704" s="199">
        <v>0</v>
      </c>
      <c r="Q704" s="199"/>
      <c r="R704" s="199">
        <v>18.6</v>
      </c>
      <c r="S704" s="199"/>
      <c r="T704" s="199"/>
      <c r="U704" s="199"/>
      <c r="V704" s="199"/>
      <c r="W704" s="199"/>
      <c r="X704" s="199"/>
      <c r="Y704" s="199"/>
      <c r="Z704" s="199"/>
      <c r="AA704" s="199"/>
      <c r="AB704" s="199"/>
      <c r="AC704" s="199"/>
      <c r="AD704" s="199"/>
      <c r="AE704" s="199"/>
      <c r="AF704" s="199"/>
      <c r="AG704" s="202" t="s">
        <v>12748</v>
      </c>
      <c r="AH704" s="199" t="s">
        <v>10266</v>
      </c>
      <c r="AI704" s="199" t="s">
        <v>10246</v>
      </c>
      <c r="AJ704" s="199" t="s">
        <v>10246</v>
      </c>
      <c r="AK704" s="199" t="s">
        <v>10266</v>
      </c>
      <c r="AL704" s="199" t="s">
        <v>10266</v>
      </c>
      <c r="AM704" s="199" t="s">
        <v>10266</v>
      </c>
      <c r="AN704" s="199" t="s">
        <v>10266</v>
      </c>
      <c r="AO704" s="199" t="s">
        <v>10266</v>
      </c>
      <c r="AP704" s="199" t="s">
        <v>10246</v>
      </c>
      <c r="AQ704" s="199" t="s">
        <v>10246</v>
      </c>
      <c r="AR704" s="199" t="s">
        <v>10266</v>
      </c>
      <c r="AS704" s="202" t="s">
        <v>12749</v>
      </c>
      <c r="AT704" s="199" t="s">
        <v>10266</v>
      </c>
      <c r="AU704" s="199" t="s">
        <v>10266</v>
      </c>
      <c r="AV704" s="199" t="s">
        <v>10266</v>
      </c>
      <c r="AW704" s="199" t="s">
        <v>10246</v>
      </c>
      <c r="AX704" s="199" t="s">
        <v>10246</v>
      </c>
      <c r="AY704" s="199" t="s">
        <v>10266</v>
      </c>
      <c r="AZ704" s="199" t="s">
        <v>10266</v>
      </c>
      <c r="BA704" s="199" t="s">
        <v>10266</v>
      </c>
      <c r="BB704" s="199" t="s">
        <v>10266</v>
      </c>
      <c r="BC704" s="199" t="s">
        <v>10266</v>
      </c>
      <c r="BD704" s="199" t="s">
        <v>10246</v>
      </c>
      <c r="BE704" s="199" t="s">
        <v>10246</v>
      </c>
      <c r="BF704" s="199" t="s">
        <v>10266</v>
      </c>
      <c r="BG704" s="199" t="s">
        <v>10266</v>
      </c>
      <c r="BH704" s="199" t="s">
        <v>10266</v>
      </c>
      <c r="BI704" s="199" t="s">
        <v>10266</v>
      </c>
      <c r="BJ704" s="199" t="s">
        <v>10266</v>
      </c>
      <c r="BK704" s="199" t="s">
        <v>10246</v>
      </c>
      <c r="XFB704" s="193"/>
    </row>
    <row r="705" customHeight="1" spans="1:16382">
      <c r="A705" s="199" t="s">
        <v>686</v>
      </c>
      <c r="B705" s="199" t="s">
        <v>400</v>
      </c>
      <c r="C705" s="199" t="str">
        <f>VLOOKUP(A705,汇总表!A:D,4,0)</f>
        <v>总账会计</v>
      </c>
      <c r="D705" s="199">
        <v>22</v>
      </c>
      <c r="E705" s="199">
        <v>9</v>
      </c>
      <c r="F705" s="199" t="s">
        <v>12750</v>
      </c>
      <c r="G705" s="199">
        <v>0</v>
      </c>
      <c r="H705" s="199" t="s">
        <v>10243</v>
      </c>
      <c r="I705" s="199">
        <v>0</v>
      </c>
      <c r="J705" s="199" t="s">
        <v>10243</v>
      </c>
      <c r="K705" s="199">
        <v>0</v>
      </c>
      <c r="L705" s="199">
        <v>0</v>
      </c>
      <c r="M705" s="199" t="s">
        <v>10243</v>
      </c>
      <c r="N705" s="199">
        <v>0</v>
      </c>
      <c r="O705" s="199">
        <v>0</v>
      </c>
      <c r="P705" s="199">
        <v>0</v>
      </c>
      <c r="Q705" s="199"/>
      <c r="R705" s="199"/>
      <c r="S705" s="199"/>
      <c r="T705" s="199"/>
      <c r="U705" s="199"/>
      <c r="V705" s="199"/>
      <c r="W705" s="199"/>
      <c r="X705" s="199"/>
      <c r="Y705" s="199"/>
      <c r="Z705" s="199"/>
      <c r="AA705" s="199"/>
      <c r="AB705" s="199"/>
      <c r="AC705" s="199"/>
      <c r="AD705" s="199"/>
      <c r="AE705" s="199"/>
      <c r="AF705" s="199"/>
      <c r="AG705" s="199" t="s">
        <v>10266</v>
      </c>
      <c r="AH705" s="199" t="s">
        <v>10266</v>
      </c>
      <c r="AI705" s="199" t="s">
        <v>10246</v>
      </c>
      <c r="AJ705" s="199" t="s">
        <v>10246</v>
      </c>
      <c r="AK705" s="199" t="s">
        <v>10266</v>
      </c>
      <c r="AL705" s="199" t="s">
        <v>10266</v>
      </c>
      <c r="AM705" s="199" t="s">
        <v>10266</v>
      </c>
      <c r="AN705" s="199" t="s">
        <v>10266</v>
      </c>
      <c r="AO705" s="199" t="s">
        <v>10266</v>
      </c>
      <c r="AP705" s="199" t="s">
        <v>10246</v>
      </c>
      <c r="AQ705" s="199" t="s">
        <v>10246</v>
      </c>
      <c r="AR705" s="199" t="s">
        <v>10266</v>
      </c>
      <c r="AS705" s="199" t="s">
        <v>10266</v>
      </c>
      <c r="AT705" s="199" t="s">
        <v>10266</v>
      </c>
      <c r="AU705" s="199" t="s">
        <v>10266</v>
      </c>
      <c r="AV705" s="199" t="s">
        <v>10266</v>
      </c>
      <c r="AW705" s="199" t="s">
        <v>10246</v>
      </c>
      <c r="AX705" s="199" t="s">
        <v>10246</v>
      </c>
      <c r="AY705" s="199" t="s">
        <v>10266</v>
      </c>
      <c r="AZ705" s="199" t="s">
        <v>10266</v>
      </c>
      <c r="BA705" s="199" t="s">
        <v>10266</v>
      </c>
      <c r="BB705" s="199" t="s">
        <v>10266</v>
      </c>
      <c r="BC705" s="199" t="s">
        <v>10266</v>
      </c>
      <c r="BD705" s="199" t="s">
        <v>10246</v>
      </c>
      <c r="BE705" s="199" t="s">
        <v>10246</v>
      </c>
      <c r="BF705" s="199" t="s">
        <v>10266</v>
      </c>
      <c r="BG705" s="199" t="s">
        <v>10266</v>
      </c>
      <c r="BH705" s="199" t="s">
        <v>10266</v>
      </c>
      <c r="BI705" s="199" t="s">
        <v>10266</v>
      </c>
      <c r="BJ705" s="199" t="s">
        <v>10266</v>
      </c>
      <c r="BK705" s="199" t="s">
        <v>10246</v>
      </c>
      <c r="XFB705" s="193"/>
    </row>
    <row r="706" customHeight="1" spans="1:16382">
      <c r="A706" s="199" t="s">
        <v>663</v>
      </c>
      <c r="B706" s="199" t="s">
        <v>400</v>
      </c>
      <c r="C706" s="199" t="str">
        <f>VLOOKUP(A706,汇总表!A:D,4,0)</f>
        <v>会计</v>
      </c>
      <c r="D706" s="199">
        <v>4</v>
      </c>
      <c r="E706" s="199">
        <v>9</v>
      </c>
      <c r="F706" s="199" t="s">
        <v>12751</v>
      </c>
      <c r="G706" s="199">
        <v>1</v>
      </c>
      <c r="H706" s="199" t="s">
        <v>10373</v>
      </c>
      <c r="I706" s="199">
        <v>0</v>
      </c>
      <c r="J706" s="199" t="s">
        <v>10243</v>
      </c>
      <c r="K706" s="199">
        <v>0</v>
      </c>
      <c r="L706" s="199">
        <v>0</v>
      </c>
      <c r="M706" s="199" t="s">
        <v>10243</v>
      </c>
      <c r="N706" s="199">
        <v>0</v>
      </c>
      <c r="O706" s="199">
        <v>1</v>
      </c>
      <c r="P706" s="199">
        <v>18</v>
      </c>
      <c r="Q706" s="199"/>
      <c r="R706" s="199"/>
      <c r="S706" s="199"/>
      <c r="T706" s="199"/>
      <c r="U706" s="199"/>
      <c r="V706" s="199"/>
      <c r="W706" s="199"/>
      <c r="X706" s="199"/>
      <c r="Y706" s="199"/>
      <c r="Z706" s="199"/>
      <c r="AA706" s="199"/>
      <c r="AB706" s="199"/>
      <c r="AC706" s="199"/>
      <c r="AD706" s="199"/>
      <c r="AE706" s="199"/>
      <c r="AF706" s="199"/>
      <c r="AG706" s="199" t="s">
        <v>10266</v>
      </c>
      <c r="AH706" s="199" t="s">
        <v>10266</v>
      </c>
      <c r="AI706" s="199" t="s">
        <v>10246</v>
      </c>
      <c r="AJ706" s="199" t="s">
        <v>10246</v>
      </c>
      <c r="AK706" s="203" t="s">
        <v>11157</v>
      </c>
      <c r="AL706" s="204" t="s">
        <v>10264</v>
      </c>
      <c r="AM706" s="205" t="s">
        <v>33</v>
      </c>
      <c r="AN706" s="205" t="s">
        <v>33</v>
      </c>
      <c r="AO706" s="205" t="s">
        <v>33</v>
      </c>
      <c r="AP706" s="199" t="s">
        <v>10246</v>
      </c>
      <c r="AQ706" s="199" t="s">
        <v>10246</v>
      </c>
      <c r="AR706" s="205" t="s">
        <v>33</v>
      </c>
      <c r="AS706" s="205" t="s">
        <v>33</v>
      </c>
      <c r="AT706" s="205" t="s">
        <v>33</v>
      </c>
      <c r="AU706" s="205" t="s">
        <v>33</v>
      </c>
      <c r="AV706" s="205" t="s">
        <v>33</v>
      </c>
      <c r="AW706" s="199" t="s">
        <v>10246</v>
      </c>
      <c r="AX706" s="199" t="s">
        <v>10246</v>
      </c>
      <c r="AY706" s="205" t="s">
        <v>33</v>
      </c>
      <c r="AZ706" s="205" t="s">
        <v>33</v>
      </c>
      <c r="BA706" s="205" t="s">
        <v>33</v>
      </c>
      <c r="BB706" s="205" t="s">
        <v>33</v>
      </c>
      <c r="BC706" s="205" t="s">
        <v>33</v>
      </c>
      <c r="BD706" s="199" t="s">
        <v>10246</v>
      </c>
      <c r="BE706" s="199" t="s">
        <v>10246</v>
      </c>
      <c r="BF706" s="205" t="s">
        <v>33</v>
      </c>
      <c r="BG706" s="205" t="s">
        <v>33</v>
      </c>
      <c r="BH706" s="205" t="s">
        <v>33</v>
      </c>
      <c r="BI706" s="205" t="s">
        <v>33</v>
      </c>
      <c r="BJ706" s="205" t="s">
        <v>33</v>
      </c>
      <c r="BK706" s="199" t="s">
        <v>10246</v>
      </c>
      <c r="XFB706" s="193"/>
    </row>
    <row r="707" customHeight="1" spans="1:16382">
      <c r="A707" s="199" t="s">
        <v>641</v>
      </c>
      <c r="B707" s="199" t="s">
        <v>400</v>
      </c>
      <c r="C707" s="199" t="str">
        <f>VLOOKUP(A707,汇总表!A:D,4,0)</f>
        <v>财务助理</v>
      </c>
      <c r="D707" s="199">
        <v>23</v>
      </c>
      <c r="E707" s="199">
        <v>9</v>
      </c>
      <c r="F707" s="199" t="s">
        <v>11837</v>
      </c>
      <c r="G707" s="199">
        <v>0</v>
      </c>
      <c r="H707" s="199" t="s">
        <v>10243</v>
      </c>
      <c r="I707" s="199">
        <v>0</v>
      </c>
      <c r="J707" s="199" t="s">
        <v>10243</v>
      </c>
      <c r="K707" s="199">
        <v>0</v>
      </c>
      <c r="L707" s="199">
        <v>0</v>
      </c>
      <c r="M707" s="199" t="s">
        <v>10243</v>
      </c>
      <c r="N707" s="199">
        <v>0</v>
      </c>
      <c r="O707" s="199">
        <v>0</v>
      </c>
      <c r="P707" s="199">
        <v>0</v>
      </c>
      <c r="Q707" s="199">
        <v>4.5</v>
      </c>
      <c r="R707" s="199"/>
      <c r="S707" s="199"/>
      <c r="T707" s="199"/>
      <c r="U707" s="199"/>
      <c r="V707" s="199"/>
      <c r="W707" s="199"/>
      <c r="X707" s="199"/>
      <c r="Y707" s="199"/>
      <c r="Z707" s="199"/>
      <c r="AA707" s="199"/>
      <c r="AB707" s="199"/>
      <c r="AC707" s="199"/>
      <c r="AD707" s="199"/>
      <c r="AE707" s="199"/>
      <c r="AF707" s="199"/>
      <c r="AG707" s="202" t="s">
        <v>12752</v>
      </c>
      <c r="AH707" s="199" t="s">
        <v>10266</v>
      </c>
      <c r="AI707" s="199" t="s">
        <v>10246</v>
      </c>
      <c r="AJ707" s="199" t="s">
        <v>10246</v>
      </c>
      <c r="AK707" s="202" t="s">
        <v>12753</v>
      </c>
      <c r="AL707" s="202" t="s">
        <v>12754</v>
      </c>
      <c r="AM707" s="199" t="s">
        <v>10266</v>
      </c>
      <c r="AN707" s="199" t="s">
        <v>10266</v>
      </c>
      <c r="AO707" s="199" t="s">
        <v>10266</v>
      </c>
      <c r="AP707" s="199" t="s">
        <v>10246</v>
      </c>
      <c r="AQ707" s="199" t="s">
        <v>10246</v>
      </c>
      <c r="AR707" s="199" t="s">
        <v>10266</v>
      </c>
      <c r="AS707" s="199" t="s">
        <v>10266</v>
      </c>
      <c r="AT707" s="199" t="s">
        <v>10266</v>
      </c>
      <c r="AU707" s="199" t="s">
        <v>10266</v>
      </c>
      <c r="AV707" s="199" t="s">
        <v>10266</v>
      </c>
      <c r="AW707" s="202" t="s">
        <v>12755</v>
      </c>
      <c r="AX707" s="199" t="s">
        <v>10246</v>
      </c>
      <c r="AY707" s="199" t="s">
        <v>10266</v>
      </c>
      <c r="AZ707" s="199" t="s">
        <v>10266</v>
      </c>
      <c r="BA707" s="199" t="s">
        <v>10266</v>
      </c>
      <c r="BB707" s="199" t="s">
        <v>10266</v>
      </c>
      <c r="BC707" s="199" t="s">
        <v>10266</v>
      </c>
      <c r="BD707" s="199" t="s">
        <v>10246</v>
      </c>
      <c r="BE707" s="199" t="s">
        <v>10246</v>
      </c>
      <c r="BF707" s="199" t="s">
        <v>10266</v>
      </c>
      <c r="BG707" s="199" t="s">
        <v>10266</v>
      </c>
      <c r="BH707" s="199" t="s">
        <v>10266</v>
      </c>
      <c r="BI707" s="199" t="s">
        <v>10266</v>
      </c>
      <c r="BJ707" s="199" t="s">
        <v>10266</v>
      </c>
      <c r="BK707" s="199" t="s">
        <v>10246</v>
      </c>
      <c r="XFB707" s="193"/>
    </row>
    <row r="708" customHeight="1" spans="1:16382">
      <c r="A708" s="199" t="s">
        <v>621</v>
      </c>
      <c r="B708" s="199" t="s">
        <v>400</v>
      </c>
      <c r="C708" s="199" t="str">
        <f>VLOOKUP(A708,汇总表!A:D,4,0)</f>
        <v>出纳</v>
      </c>
      <c r="D708" s="199">
        <v>0</v>
      </c>
      <c r="E708" s="199">
        <v>0</v>
      </c>
      <c r="F708" s="199" t="s">
        <v>10243</v>
      </c>
      <c r="G708" s="199">
        <v>0</v>
      </c>
      <c r="H708" s="199" t="s">
        <v>10243</v>
      </c>
      <c r="I708" s="199">
        <v>0</v>
      </c>
      <c r="J708" s="199" t="s">
        <v>10243</v>
      </c>
      <c r="K708" s="199">
        <v>0</v>
      </c>
      <c r="L708" s="199">
        <v>0</v>
      </c>
      <c r="M708" s="199" t="s">
        <v>10243</v>
      </c>
      <c r="N708" s="199">
        <v>0</v>
      </c>
      <c r="O708" s="199">
        <v>0</v>
      </c>
      <c r="P708" s="199">
        <v>0</v>
      </c>
      <c r="Q708" s="199"/>
      <c r="R708" s="199"/>
      <c r="S708" s="199"/>
      <c r="T708" s="199"/>
      <c r="U708" s="199"/>
      <c r="V708" s="199"/>
      <c r="W708" s="199"/>
      <c r="X708" s="199"/>
      <c r="Y708" s="199"/>
      <c r="Z708" s="199"/>
      <c r="AA708" s="199"/>
      <c r="AB708" s="199"/>
      <c r="AC708" s="199"/>
      <c r="AD708" s="199"/>
      <c r="AE708" s="199"/>
      <c r="AF708" s="199"/>
      <c r="AG708" s="199"/>
      <c r="AH708" s="199"/>
      <c r="AI708" s="199"/>
      <c r="AJ708" s="199"/>
      <c r="AK708" s="199"/>
      <c r="AL708" s="199"/>
      <c r="AM708" s="199"/>
      <c r="AN708" s="199"/>
      <c r="AO708" s="199"/>
      <c r="AP708" s="199"/>
      <c r="AQ708" s="199"/>
      <c r="AR708" s="199"/>
      <c r="AS708" s="199"/>
      <c r="AT708" s="199"/>
      <c r="AU708" s="199"/>
      <c r="AV708" s="199"/>
      <c r="AW708" s="199"/>
      <c r="AX708" s="199"/>
      <c r="AY708" s="199"/>
      <c r="AZ708" s="199"/>
      <c r="BA708" s="199"/>
      <c r="BB708" s="199"/>
      <c r="BC708" s="199"/>
      <c r="BD708" s="199"/>
      <c r="BE708" s="199"/>
      <c r="BF708" s="199"/>
      <c r="BG708" s="199"/>
      <c r="BH708" s="199"/>
      <c r="BI708" s="199"/>
      <c r="BJ708" s="199"/>
      <c r="BK708" s="199"/>
      <c r="XFB708" s="193"/>
    </row>
    <row r="709" customHeight="1" spans="1:16382">
      <c r="A709" s="199" t="s">
        <v>597</v>
      </c>
      <c r="B709" s="199" t="s">
        <v>400</v>
      </c>
      <c r="C709" s="199" t="str">
        <f>VLOOKUP(A709,汇总表!A:D,4,0)</f>
        <v>会计</v>
      </c>
      <c r="D709" s="199">
        <v>3</v>
      </c>
      <c r="E709" s="199">
        <v>9</v>
      </c>
      <c r="F709" s="199" t="s">
        <v>12606</v>
      </c>
      <c r="G709" s="199">
        <v>0</v>
      </c>
      <c r="H709" s="199" t="s">
        <v>10243</v>
      </c>
      <c r="I709" s="199">
        <v>0</v>
      </c>
      <c r="J709" s="199" t="s">
        <v>10243</v>
      </c>
      <c r="K709" s="199">
        <v>0</v>
      </c>
      <c r="L709" s="199">
        <v>0</v>
      </c>
      <c r="M709" s="199" t="s">
        <v>10243</v>
      </c>
      <c r="N709" s="199">
        <v>2</v>
      </c>
      <c r="O709" s="199">
        <v>0</v>
      </c>
      <c r="P709" s="199">
        <v>19</v>
      </c>
      <c r="Q709" s="199"/>
      <c r="R709" s="199"/>
      <c r="S709" s="199"/>
      <c r="T709" s="199"/>
      <c r="U709" s="199"/>
      <c r="V709" s="199"/>
      <c r="W709" s="199"/>
      <c r="X709" s="199"/>
      <c r="Y709" s="199"/>
      <c r="Z709" s="199"/>
      <c r="AA709" s="199"/>
      <c r="AB709" s="199"/>
      <c r="AC709" s="199"/>
      <c r="AD709" s="199"/>
      <c r="AE709" s="199"/>
      <c r="AF709" s="199"/>
      <c r="AG709" s="199" t="s">
        <v>10266</v>
      </c>
      <c r="AH709" s="205" t="s">
        <v>33</v>
      </c>
      <c r="AI709" s="199" t="s">
        <v>10246</v>
      </c>
      <c r="AJ709" s="199" t="s">
        <v>10246</v>
      </c>
      <c r="AK709" s="205" t="s">
        <v>33</v>
      </c>
      <c r="AL709" s="205" t="s">
        <v>33</v>
      </c>
      <c r="AM709" s="205" t="s">
        <v>33</v>
      </c>
      <c r="AN709" s="204" t="s">
        <v>10255</v>
      </c>
      <c r="AO709" s="205" t="s">
        <v>33</v>
      </c>
      <c r="AP709" s="199" t="s">
        <v>10246</v>
      </c>
      <c r="AQ709" s="199" t="s">
        <v>10246</v>
      </c>
      <c r="AR709" s="205" t="s">
        <v>33</v>
      </c>
      <c r="AS709" s="205" t="s">
        <v>33</v>
      </c>
      <c r="AT709" s="205" t="s">
        <v>33</v>
      </c>
      <c r="AU709" s="205" t="s">
        <v>33</v>
      </c>
      <c r="AV709" s="204" t="s">
        <v>10255</v>
      </c>
      <c r="AW709" s="199" t="s">
        <v>10246</v>
      </c>
      <c r="AX709" s="199" t="s">
        <v>10246</v>
      </c>
      <c r="AY709" s="205" t="s">
        <v>33</v>
      </c>
      <c r="AZ709" s="205" t="s">
        <v>33</v>
      </c>
      <c r="BA709" s="205" t="s">
        <v>33</v>
      </c>
      <c r="BB709" s="205" t="s">
        <v>33</v>
      </c>
      <c r="BC709" s="205" t="s">
        <v>33</v>
      </c>
      <c r="BD709" s="199" t="s">
        <v>10246</v>
      </c>
      <c r="BE709" s="199" t="s">
        <v>10246</v>
      </c>
      <c r="BF709" s="205" t="s">
        <v>33</v>
      </c>
      <c r="BG709" s="205" t="s">
        <v>33</v>
      </c>
      <c r="BH709" s="205" t="s">
        <v>33</v>
      </c>
      <c r="BI709" s="205" t="s">
        <v>33</v>
      </c>
      <c r="BJ709" s="205" t="s">
        <v>33</v>
      </c>
      <c r="BK709" s="199" t="s">
        <v>10246</v>
      </c>
      <c r="XFB709" s="193"/>
    </row>
    <row r="710" customHeight="1" spans="1:16382">
      <c r="A710" s="199" t="s">
        <v>576</v>
      </c>
      <c r="B710" s="199" t="s">
        <v>400</v>
      </c>
      <c r="C710" s="199" t="str">
        <f>VLOOKUP(A710,汇总表!A:D,4,0)</f>
        <v>应收应付会计</v>
      </c>
      <c r="D710" s="199">
        <v>22</v>
      </c>
      <c r="E710" s="199">
        <v>9</v>
      </c>
      <c r="F710" s="199" t="s">
        <v>12457</v>
      </c>
      <c r="G710" s="199">
        <v>0</v>
      </c>
      <c r="H710" s="199" t="s">
        <v>10243</v>
      </c>
      <c r="I710" s="199">
        <v>0</v>
      </c>
      <c r="J710" s="199" t="s">
        <v>10243</v>
      </c>
      <c r="K710" s="199">
        <v>0</v>
      </c>
      <c r="L710" s="199">
        <v>0</v>
      </c>
      <c r="M710" s="199" t="s">
        <v>10243</v>
      </c>
      <c r="N710" s="199">
        <v>0</v>
      </c>
      <c r="O710" s="199">
        <v>0</v>
      </c>
      <c r="P710" s="199">
        <v>0</v>
      </c>
      <c r="Q710" s="199">
        <v>3.3</v>
      </c>
      <c r="R710" s="199"/>
      <c r="S710" s="199"/>
      <c r="T710" s="199"/>
      <c r="U710" s="199"/>
      <c r="V710" s="199"/>
      <c r="W710" s="199"/>
      <c r="X710" s="199"/>
      <c r="Y710" s="199"/>
      <c r="Z710" s="199"/>
      <c r="AA710" s="199"/>
      <c r="AB710" s="199"/>
      <c r="AC710" s="199"/>
      <c r="AD710" s="199"/>
      <c r="AE710" s="199"/>
      <c r="AF710" s="199"/>
      <c r="AG710" s="199" t="s">
        <v>10266</v>
      </c>
      <c r="AH710" s="199" t="s">
        <v>10266</v>
      </c>
      <c r="AI710" s="199" t="s">
        <v>10246</v>
      </c>
      <c r="AJ710" s="199" t="s">
        <v>10246</v>
      </c>
      <c r="AK710" s="199" t="s">
        <v>10266</v>
      </c>
      <c r="AL710" s="202" t="s">
        <v>12756</v>
      </c>
      <c r="AM710" s="199" t="s">
        <v>10266</v>
      </c>
      <c r="AN710" s="199" t="s">
        <v>10266</v>
      </c>
      <c r="AO710" s="199" t="s">
        <v>10266</v>
      </c>
      <c r="AP710" s="199" t="s">
        <v>10246</v>
      </c>
      <c r="AQ710" s="199" t="s">
        <v>10246</v>
      </c>
      <c r="AR710" s="199" t="s">
        <v>10266</v>
      </c>
      <c r="AS710" s="199" t="s">
        <v>10266</v>
      </c>
      <c r="AT710" s="199" t="s">
        <v>10266</v>
      </c>
      <c r="AU710" s="199" t="s">
        <v>10266</v>
      </c>
      <c r="AV710" s="199" t="s">
        <v>10266</v>
      </c>
      <c r="AW710" s="199" t="s">
        <v>10246</v>
      </c>
      <c r="AX710" s="199" t="s">
        <v>10246</v>
      </c>
      <c r="AY710" s="199" t="s">
        <v>10266</v>
      </c>
      <c r="AZ710" s="199" t="s">
        <v>10266</v>
      </c>
      <c r="BA710" s="199" t="s">
        <v>10266</v>
      </c>
      <c r="BB710" s="199" t="s">
        <v>10266</v>
      </c>
      <c r="BC710" s="199" t="s">
        <v>10266</v>
      </c>
      <c r="BD710" s="199" t="s">
        <v>10246</v>
      </c>
      <c r="BE710" s="199" t="s">
        <v>10246</v>
      </c>
      <c r="BF710" s="199" t="s">
        <v>10266</v>
      </c>
      <c r="BG710" s="199" t="s">
        <v>10266</v>
      </c>
      <c r="BH710" s="199" t="s">
        <v>10266</v>
      </c>
      <c r="BI710" s="199" t="s">
        <v>10266</v>
      </c>
      <c r="BJ710" s="199" t="s">
        <v>10266</v>
      </c>
      <c r="BK710" s="199" t="s">
        <v>10246</v>
      </c>
      <c r="XFB710" s="193"/>
    </row>
    <row r="711" customHeight="1" spans="1:16382">
      <c r="A711" s="199" t="s">
        <v>553</v>
      </c>
      <c r="B711" s="199" t="s">
        <v>400</v>
      </c>
      <c r="C711" s="199" t="str">
        <f>VLOOKUP(A711,汇总表!A:D,4,0)</f>
        <v>会计</v>
      </c>
      <c r="D711" s="199">
        <v>0</v>
      </c>
      <c r="E711" s="199">
        <v>0</v>
      </c>
      <c r="F711" s="199" t="s">
        <v>10243</v>
      </c>
      <c r="G711" s="199">
        <v>0</v>
      </c>
      <c r="H711" s="199" t="s">
        <v>10243</v>
      </c>
      <c r="I711" s="199">
        <v>0</v>
      </c>
      <c r="J711" s="199" t="s">
        <v>10243</v>
      </c>
      <c r="K711" s="199">
        <v>0</v>
      </c>
      <c r="L711" s="199">
        <v>0</v>
      </c>
      <c r="M711" s="199" t="s">
        <v>10243</v>
      </c>
      <c r="N711" s="199">
        <v>0</v>
      </c>
      <c r="O711" s="199">
        <v>0</v>
      </c>
      <c r="P711" s="199">
        <v>0</v>
      </c>
      <c r="Q711" s="199"/>
      <c r="R711" s="199"/>
      <c r="S711" s="199"/>
      <c r="T711" s="199"/>
      <c r="U711" s="199"/>
      <c r="V711" s="199"/>
      <c r="W711" s="199"/>
      <c r="X711" s="199"/>
      <c r="Y711" s="199"/>
      <c r="Z711" s="199"/>
      <c r="AA711" s="199"/>
      <c r="AB711" s="199"/>
      <c r="AC711" s="199"/>
      <c r="AD711" s="199"/>
      <c r="AE711" s="199"/>
      <c r="AF711" s="199"/>
      <c r="AG711" s="199"/>
      <c r="AH711" s="199"/>
      <c r="AI711" s="199"/>
      <c r="AJ711" s="199"/>
      <c r="AK711" s="199"/>
      <c r="AL711" s="199"/>
      <c r="AM711" s="199"/>
      <c r="AN711" s="199"/>
      <c r="AO711" s="199"/>
      <c r="AP711" s="199"/>
      <c r="AQ711" s="199"/>
      <c r="AR711" s="199"/>
      <c r="AS711" s="199"/>
      <c r="AT711" s="199"/>
      <c r="AU711" s="199"/>
      <c r="AV711" s="199"/>
      <c r="AW711" s="199"/>
      <c r="AX711" s="199"/>
      <c r="AY711" s="199"/>
      <c r="AZ711" s="199"/>
      <c r="BA711" s="199"/>
      <c r="BB711" s="199"/>
      <c r="BC711" s="199"/>
      <c r="BD711" s="199"/>
      <c r="BE711" s="199"/>
      <c r="BF711" s="199"/>
      <c r="BG711" s="199"/>
      <c r="BH711" s="199"/>
      <c r="BI711" s="199"/>
      <c r="BJ711" s="199"/>
      <c r="BK711" s="199"/>
      <c r="XFB711" s="193"/>
    </row>
    <row r="712" customHeight="1" spans="1:16382">
      <c r="A712" s="199" t="s">
        <v>529</v>
      </c>
      <c r="B712" s="199" t="s">
        <v>400</v>
      </c>
      <c r="C712" s="199" t="str">
        <f>VLOOKUP(A712,汇总表!A:D,4,0)</f>
        <v>高级财务经理</v>
      </c>
      <c r="D712" s="199">
        <v>0</v>
      </c>
      <c r="E712" s="199">
        <v>0</v>
      </c>
      <c r="F712" s="199" t="s">
        <v>10243</v>
      </c>
      <c r="G712" s="199">
        <v>0</v>
      </c>
      <c r="H712" s="199" t="s">
        <v>10243</v>
      </c>
      <c r="I712" s="199">
        <v>0</v>
      </c>
      <c r="J712" s="199" t="s">
        <v>10243</v>
      </c>
      <c r="K712" s="199">
        <v>0</v>
      </c>
      <c r="L712" s="199">
        <v>0</v>
      </c>
      <c r="M712" s="199" t="s">
        <v>10243</v>
      </c>
      <c r="N712" s="199">
        <v>0</v>
      </c>
      <c r="O712" s="199">
        <v>0</v>
      </c>
      <c r="P712" s="199">
        <v>0</v>
      </c>
      <c r="Q712" s="199"/>
      <c r="R712" s="199"/>
      <c r="S712" s="199"/>
      <c r="T712" s="199"/>
      <c r="U712" s="199"/>
      <c r="V712" s="199"/>
      <c r="W712" s="199"/>
      <c r="X712" s="199"/>
      <c r="Y712" s="199"/>
      <c r="Z712" s="199"/>
      <c r="AA712" s="199"/>
      <c r="AB712" s="199"/>
      <c r="AC712" s="199"/>
      <c r="AD712" s="199"/>
      <c r="AE712" s="199"/>
      <c r="AF712" s="199"/>
      <c r="AG712" s="199"/>
      <c r="AH712" s="199"/>
      <c r="AI712" s="199"/>
      <c r="AJ712" s="199"/>
      <c r="AK712" s="199"/>
      <c r="AL712" s="199"/>
      <c r="AM712" s="199"/>
      <c r="AN712" s="199"/>
      <c r="AO712" s="199"/>
      <c r="AP712" s="199"/>
      <c r="AQ712" s="199"/>
      <c r="AR712" s="199"/>
      <c r="AS712" s="199"/>
      <c r="AT712" s="199"/>
      <c r="AU712" s="199"/>
      <c r="AV712" s="199"/>
      <c r="AW712" s="199"/>
      <c r="AX712" s="199"/>
      <c r="AY712" s="199"/>
      <c r="AZ712" s="199"/>
      <c r="BA712" s="199"/>
      <c r="BB712" s="199"/>
      <c r="BC712" s="199"/>
      <c r="BD712" s="199"/>
      <c r="BE712" s="199"/>
      <c r="BF712" s="199"/>
      <c r="BG712" s="199"/>
      <c r="BH712" s="199"/>
      <c r="BI712" s="199"/>
      <c r="BJ712" s="199"/>
      <c r="BK712" s="199"/>
      <c r="XFB712" s="193"/>
    </row>
    <row r="713" customHeight="1" spans="1:16382">
      <c r="A713" s="199" t="s">
        <v>508</v>
      </c>
      <c r="B713" s="199" t="s">
        <v>400</v>
      </c>
      <c r="C713" s="199" t="str">
        <f>VLOOKUP(A713,汇总表!A:D,4,0)</f>
        <v>财务副总监</v>
      </c>
      <c r="D713" s="199">
        <v>0</v>
      </c>
      <c r="E713" s="199">
        <v>0</v>
      </c>
      <c r="F713" s="199" t="s">
        <v>10243</v>
      </c>
      <c r="G713" s="199">
        <v>0</v>
      </c>
      <c r="H713" s="199" t="s">
        <v>10243</v>
      </c>
      <c r="I713" s="199">
        <v>0</v>
      </c>
      <c r="J713" s="199" t="s">
        <v>10243</v>
      </c>
      <c r="K713" s="199">
        <v>0</v>
      </c>
      <c r="L713" s="199">
        <v>0</v>
      </c>
      <c r="M713" s="199" t="s">
        <v>10243</v>
      </c>
      <c r="N713" s="199">
        <v>0</v>
      </c>
      <c r="O713" s="199">
        <v>0</v>
      </c>
      <c r="P713" s="199">
        <v>0</v>
      </c>
      <c r="Q713" s="199"/>
      <c r="R713" s="199"/>
      <c r="S713" s="199"/>
      <c r="T713" s="199"/>
      <c r="U713" s="199"/>
      <c r="V713" s="199"/>
      <c r="W713" s="199"/>
      <c r="X713" s="199"/>
      <c r="Y713" s="199"/>
      <c r="Z713" s="199"/>
      <c r="AA713" s="199"/>
      <c r="AB713" s="199"/>
      <c r="AC713" s="199"/>
      <c r="AD713" s="199"/>
      <c r="AE713" s="199"/>
      <c r="AF713" s="199"/>
      <c r="AG713" s="199"/>
      <c r="AH713" s="199"/>
      <c r="AI713" s="199"/>
      <c r="AJ713" s="199"/>
      <c r="AK713" s="199"/>
      <c r="AL713" s="199"/>
      <c r="AM713" s="199"/>
      <c r="AN713" s="199"/>
      <c r="AO713" s="199"/>
      <c r="AP713" s="199"/>
      <c r="AQ713" s="199"/>
      <c r="AR713" s="199"/>
      <c r="AS713" s="199"/>
      <c r="AT713" s="199"/>
      <c r="AU713" s="199"/>
      <c r="AV713" s="199"/>
      <c r="AW713" s="199"/>
      <c r="AX713" s="199"/>
      <c r="AY713" s="199"/>
      <c r="AZ713" s="199"/>
      <c r="BA713" s="199"/>
      <c r="BB713" s="199"/>
      <c r="BC713" s="199"/>
      <c r="BD713" s="199"/>
      <c r="BE713" s="199"/>
      <c r="BF713" s="199"/>
      <c r="BG713" s="199"/>
      <c r="BH713" s="199"/>
      <c r="BI713" s="199"/>
      <c r="BJ713" s="199"/>
      <c r="BK713" s="199"/>
      <c r="XFB713" s="193"/>
    </row>
    <row r="714" customHeight="1" spans="1:16382">
      <c r="A714" s="199" t="s">
        <v>487</v>
      </c>
      <c r="B714" s="199" t="s">
        <v>400</v>
      </c>
      <c r="C714" s="199" t="str">
        <f>VLOOKUP(A714,汇总表!A:D,4,0)</f>
        <v>财务主管</v>
      </c>
      <c r="D714" s="199">
        <v>0</v>
      </c>
      <c r="E714" s="199">
        <v>0</v>
      </c>
      <c r="F714" s="199" t="s">
        <v>10243</v>
      </c>
      <c r="G714" s="199">
        <v>0</v>
      </c>
      <c r="H714" s="199" t="s">
        <v>10243</v>
      </c>
      <c r="I714" s="199">
        <v>0</v>
      </c>
      <c r="J714" s="199" t="s">
        <v>10243</v>
      </c>
      <c r="K714" s="199">
        <v>0</v>
      </c>
      <c r="L714" s="199">
        <v>0</v>
      </c>
      <c r="M714" s="199" t="s">
        <v>10243</v>
      </c>
      <c r="N714" s="199">
        <v>0</v>
      </c>
      <c r="O714" s="199">
        <v>0</v>
      </c>
      <c r="P714" s="199">
        <v>0</v>
      </c>
      <c r="Q714" s="199"/>
      <c r="R714" s="199"/>
      <c r="S714" s="199"/>
      <c r="T714" s="199"/>
      <c r="U714" s="199"/>
      <c r="V714" s="199"/>
      <c r="W714" s="199"/>
      <c r="X714" s="199"/>
      <c r="Y714" s="199"/>
      <c r="Z714" s="199"/>
      <c r="AA714" s="199"/>
      <c r="AB714" s="199"/>
      <c r="AC714" s="199"/>
      <c r="AD714" s="199"/>
      <c r="AE714" s="199"/>
      <c r="AF714" s="199"/>
      <c r="AG714" s="199"/>
      <c r="AH714" s="199"/>
      <c r="AI714" s="199"/>
      <c r="AJ714" s="199"/>
      <c r="AK714" s="199"/>
      <c r="AL714" s="199"/>
      <c r="AM714" s="199"/>
      <c r="AN714" s="199"/>
      <c r="AO714" s="199"/>
      <c r="AP714" s="199"/>
      <c r="AQ714" s="199"/>
      <c r="AR714" s="199"/>
      <c r="AS714" s="199"/>
      <c r="AT714" s="199"/>
      <c r="AU714" s="199"/>
      <c r="AV714" s="199"/>
      <c r="AW714" s="199"/>
      <c r="AX714" s="199"/>
      <c r="AY714" s="199"/>
      <c r="AZ714" s="199"/>
      <c r="BA714" s="199"/>
      <c r="BB714" s="199"/>
      <c r="BC714" s="199"/>
      <c r="BD714" s="199"/>
      <c r="BE714" s="199"/>
      <c r="BF714" s="199"/>
      <c r="BG714" s="199"/>
      <c r="BH714" s="199"/>
      <c r="BI714" s="199"/>
      <c r="BJ714" s="199"/>
      <c r="BK714" s="199"/>
      <c r="XFB714" s="193"/>
    </row>
    <row r="715" customHeight="1" spans="1:16382">
      <c r="A715" s="199" t="s">
        <v>458</v>
      </c>
      <c r="B715" s="199" t="s">
        <v>400</v>
      </c>
      <c r="C715" s="199" t="str">
        <f>VLOOKUP(A715,汇总表!A:D,4,0)</f>
        <v>出纳</v>
      </c>
      <c r="D715" s="199">
        <v>0</v>
      </c>
      <c r="E715" s="199">
        <v>0</v>
      </c>
      <c r="F715" s="199" t="s">
        <v>10243</v>
      </c>
      <c r="G715" s="199">
        <v>0</v>
      </c>
      <c r="H715" s="199" t="s">
        <v>10243</v>
      </c>
      <c r="I715" s="199">
        <v>0</v>
      </c>
      <c r="J715" s="199" t="s">
        <v>10243</v>
      </c>
      <c r="K715" s="199">
        <v>0</v>
      </c>
      <c r="L715" s="199">
        <v>0</v>
      </c>
      <c r="M715" s="199" t="s">
        <v>10243</v>
      </c>
      <c r="N715" s="199">
        <v>0</v>
      </c>
      <c r="O715" s="199">
        <v>0</v>
      </c>
      <c r="P715" s="199">
        <v>0</v>
      </c>
      <c r="Q715" s="199"/>
      <c r="R715" s="199"/>
      <c r="S715" s="199"/>
      <c r="T715" s="199"/>
      <c r="U715" s="199"/>
      <c r="V715" s="199"/>
      <c r="W715" s="199"/>
      <c r="X715" s="199"/>
      <c r="Y715" s="199"/>
      <c r="Z715" s="199"/>
      <c r="AA715" s="199"/>
      <c r="AB715" s="199"/>
      <c r="AC715" s="199"/>
      <c r="AD715" s="199"/>
      <c r="AE715" s="199"/>
      <c r="AF715" s="199"/>
      <c r="AG715" s="199"/>
      <c r="AH715" s="199"/>
      <c r="AI715" s="199"/>
      <c r="AJ715" s="199"/>
      <c r="AK715" s="199"/>
      <c r="AL715" s="199"/>
      <c r="AM715" s="199"/>
      <c r="AN715" s="199"/>
      <c r="AO715" s="199"/>
      <c r="AP715" s="199"/>
      <c r="AQ715" s="199"/>
      <c r="AR715" s="199"/>
      <c r="AS715" s="199"/>
      <c r="AT715" s="199"/>
      <c r="AU715" s="199"/>
      <c r="AV715" s="199"/>
      <c r="AW715" s="199"/>
      <c r="AX715" s="199"/>
      <c r="AY715" s="199"/>
      <c r="AZ715" s="199"/>
      <c r="BA715" s="199"/>
      <c r="BB715" s="199"/>
      <c r="BC715" s="199"/>
      <c r="BD715" s="199"/>
      <c r="BE715" s="199"/>
      <c r="BF715" s="199"/>
      <c r="BG715" s="199"/>
      <c r="BH715" s="199"/>
      <c r="BI715" s="199"/>
      <c r="BJ715" s="199"/>
      <c r="BK715" s="199"/>
      <c r="XFB715" s="193"/>
    </row>
    <row r="716" customHeight="1" spans="1:16382">
      <c r="A716" s="199" t="s">
        <v>435</v>
      </c>
      <c r="B716" s="199" t="s">
        <v>400</v>
      </c>
      <c r="C716" s="199" t="str">
        <f>VLOOKUP(A716,汇总表!A:D,4,0)</f>
        <v>会计</v>
      </c>
      <c r="D716" s="199">
        <v>22</v>
      </c>
      <c r="E716" s="199">
        <v>9</v>
      </c>
      <c r="F716" s="199" t="s">
        <v>12757</v>
      </c>
      <c r="G716" s="199">
        <v>0</v>
      </c>
      <c r="H716" s="199" t="s">
        <v>10243</v>
      </c>
      <c r="I716" s="199">
        <v>0</v>
      </c>
      <c r="J716" s="199" t="s">
        <v>10243</v>
      </c>
      <c r="K716" s="199">
        <v>0</v>
      </c>
      <c r="L716" s="199">
        <v>0</v>
      </c>
      <c r="M716" s="199" t="s">
        <v>10243</v>
      </c>
      <c r="N716" s="199">
        <v>0</v>
      </c>
      <c r="O716" s="199">
        <v>0</v>
      </c>
      <c r="P716" s="199">
        <v>0</v>
      </c>
      <c r="Q716" s="199"/>
      <c r="R716" s="199"/>
      <c r="S716" s="199"/>
      <c r="T716" s="199"/>
      <c r="U716" s="199"/>
      <c r="V716" s="199"/>
      <c r="W716" s="199"/>
      <c r="X716" s="199"/>
      <c r="Y716" s="199"/>
      <c r="Z716" s="199"/>
      <c r="AA716" s="199"/>
      <c r="AB716" s="199"/>
      <c r="AC716" s="199"/>
      <c r="AD716" s="199"/>
      <c r="AE716" s="199"/>
      <c r="AF716" s="199"/>
      <c r="AG716" s="199" t="s">
        <v>10266</v>
      </c>
      <c r="AH716" s="199" t="s">
        <v>10266</v>
      </c>
      <c r="AI716" s="199" t="s">
        <v>10246</v>
      </c>
      <c r="AJ716" s="199" t="s">
        <v>10246</v>
      </c>
      <c r="AK716" s="199" t="s">
        <v>10266</v>
      </c>
      <c r="AL716" s="199" t="s">
        <v>10266</v>
      </c>
      <c r="AM716" s="199" t="s">
        <v>10266</v>
      </c>
      <c r="AN716" s="199" t="s">
        <v>10266</v>
      </c>
      <c r="AO716" s="199" t="s">
        <v>10266</v>
      </c>
      <c r="AP716" s="199" t="s">
        <v>10246</v>
      </c>
      <c r="AQ716" s="199" t="s">
        <v>10246</v>
      </c>
      <c r="AR716" s="199" t="s">
        <v>10266</v>
      </c>
      <c r="AS716" s="199" t="s">
        <v>10266</v>
      </c>
      <c r="AT716" s="199" t="s">
        <v>10266</v>
      </c>
      <c r="AU716" s="199" t="s">
        <v>10266</v>
      </c>
      <c r="AV716" s="199" t="s">
        <v>10266</v>
      </c>
      <c r="AW716" s="199" t="s">
        <v>10246</v>
      </c>
      <c r="AX716" s="199" t="s">
        <v>10246</v>
      </c>
      <c r="AY716" s="199" t="s">
        <v>10266</v>
      </c>
      <c r="AZ716" s="199" t="s">
        <v>10266</v>
      </c>
      <c r="BA716" s="199" t="s">
        <v>10266</v>
      </c>
      <c r="BB716" s="199" t="s">
        <v>10266</v>
      </c>
      <c r="BC716" s="199" t="s">
        <v>10266</v>
      </c>
      <c r="BD716" s="199" t="s">
        <v>10246</v>
      </c>
      <c r="BE716" s="199" t="s">
        <v>10246</v>
      </c>
      <c r="BF716" s="199" t="s">
        <v>10266</v>
      </c>
      <c r="BG716" s="199" t="s">
        <v>10266</v>
      </c>
      <c r="BH716" s="199" t="s">
        <v>10266</v>
      </c>
      <c r="BI716" s="199" t="s">
        <v>10266</v>
      </c>
      <c r="BJ716" s="199" t="s">
        <v>10266</v>
      </c>
      <c r="BK716" s="199" t="s">
        <v>10246</v>
      </c>
      <c r="XFB716" s="193"/>
    </row>
    <row r="717" customHeight="1" spans="1:16382">
      <c r="A717" s="199" t="s">
        <v>412</v>
      </c>
      <c r="B717" s="199" t="s">
        <v>400</v>
      </c>
      <c r="C717" s="199" t="str">
        <f>VLOOKUP(A717,汇总表!A:D,4,0)</f>
        <v>资金专员</v>
      </c>
      <c r="D717" s="199">
        <v>21</v>
      </c>
      <c r="E717" s="199">
        <v>9</v>
      </c>
      <c r="F717" s="199" t="s">
        <v>12758</v>
      </c>
      <c r="G717" s="199">
        <v>1</v>
      </c>
      <c r="H717" s="199" t="s">
        <v>10273</v>
      </c>
      <c r="I717" s="199">
        <v>0</v>
      </c>
      <c r="J717" s="199" t="s">
        <v>10243</v>
      </c>
      <c r="K717" s="199">
        <v>0</v>
      </c>
      <c r="L717" s="199">
        <v>0</v>
      </c>
      <c r="M717" s="199" t="s">
        <v>10243</v>
      </c>
      <c r="N717" s="199">
        <v>0</v>
      </c>
      <c r="O717" s="199">
        <v>0</v>
      </c>
      <c r="P717" s="199">
        <v>0</v>
      </c>
      <c r="Q717" s="199"/>
      <c r="R717" s="199"/>
      <c r="S717" s="199"/>
      <c r="T717" s="199"/>
      <c r="U717" s="199"/>
      <c r="V717" s="199"/>
      <c r="W717" s="199"/>
      <c r="X717" s="199">
        <v>8</v>
      </c>
      <c r="Y717" s="199"/>
      <c r="Z717" s="199"/>
      <c r="AA717" s="199"/>
      <c r="AB717" s="199"/>
      <c r="AC717" s="199"/>
      <c r="AD717" s="199"/>
      <c r="AE717" s="199"/>
      <c r="AF717" s="199"/>
      <c r="AG717" s="199" t="s">
        <v>10266</v>
      </c>
      <c r="AH717" s="199" t="s">
        <v>10266</v>
      </c>
      <c r="AI717" s="199" t="s">
        <v>10246</v>
      </c>
      <c r="AJ717" s="199" t="s">
        <v>10246</v>
      </c>
      <c r="AK717" s="199" t="s">
        <v>10266</v>
      </c>
      <c r="AL717" s="199" t="s">
        <v>10266</v>
      </c>
      <c r="AM717" s="199" t="s">
        <v>10266</v>
      </c>
      <c r="AN717" s="199" t="s">
        <v>10266</v>
      </c>
      <c r="AO717" s="199" t="s">
        <v>10266</v>
      </c>
      <c r="AP717" s="199" t="s">
        <v>10246</v>
      </c>
      <c r="AQ717" s="199" t="s">
        <v>10246</v>
      </c>
      <c r="AR717" s="199" t="s">
        <v>10266</v>
      </c>
      <c r="AS717" s="199" t="s">
        <v>10266</v>
      </c>
      <c r="AT717" s="199" t="s">
        <v>10266</v>
      </c>
      <c r="AU717" s="199" t="s">
        <v>10266</v>
      </c>
      <c r="AV717" s="199" t="s">
        <v>10266</v>
      </c>
      <c r="AW717" s="199" t="s">
        <v>10246</v>
      </c>
      <c r="AX717" s="199" t="s">
        <v>10246</v>
      </c>
      <c r="AY717" s="199" t="s">
        <v>10266</v>
      </c>
      <c r="AZ717" s="203" t="s">
        <v>10376</v>
      </c>
      <c r="BA717" s="199" t="s">
        <v>10266</v>
      </c>
      <c r="BB717" s="199" t="s">
        <v>10266</v>
      </c>
      <c r="BC717" s="199" t="s">
        <v>10266</v>
      </c>
      <c r="BD717" s="199" t="s">
        <v>10246</v>
      </c>
      <c r="BE717" s="199" t="s">
        <v>10246</v>
      </c>
      <c r="BF717" s="199" t="s">
        <v>10266</v>
      </c>
      <c r="BG717" s="199" t="s">
        <v>10266</v>
      </c>
      <c r="BH717" s="199" t="s">
        <v>10266</v>
      </c>
      <c r="BI717" s="202" t="s">
        <v>12354</v>
      </c>
      <c r="BJ717" s="199" t="s">
        <v>10266</v>
      </c>
      <c r="BK717" s="199" t="s">
        <v>10246</v>
      </c>
      <c r="XFB717" s="193"/>
    </row>
    <row r="718" customHeight="1" spans="1:16382">
      <c r="A718" s="199" t="s">
        <v>3679</v>
      </c>
      <c r="B718" s="199" t="s">
        <v>3680</v>
      </c>
      <c r="C718" s="199" t="str">
        <f>VLOOKUP(A718,汇总表!A:D,4,0)</f>
        <v>董事会秘书</v>
      </c>
      <c r="D718" s="199">
        <v>0</v>
      </c>
      <c r="E718" s="199">
        <v>0</v>
      </c>
      <c r="F718" s="199" t="s">
        <v>10243</v>
      </c>
      <c r="G718" s="199">
        <v>0</v>
      </c>
      <c r="H718" s="199" t="s">
        <v>10243</v>
      </c>
      <c r="I718" s="199">
        <v>0</v>
      </c>
      <c r="J718" s="199" t="s">
        <v>10243</v>
      </c>
      <c r="K718" s="199">
        <v>0</v>
      </c>
      <c r="L718" s="199">
        <v>0</v>
      </c>
      <c r="M718" s="199" t="s">
        <v>10243</v>
      </c>
      <c r="N718" s="199">
        <v>0</v>
      </c>
      <c r="O718" s="199">
        <v>0</v>
      </c>
      <c r="P718" s="199">
        <v>0</v>
      </c>
      <c r="Q718" s="199"/>
      <c r="R718" s="199"/>
      <c r="S718" s="199"/>
      <c r="T718" s="199"/>
      <c r="U718" s="199"/>
      <c r="V718" s="199"/>
      <c r="W718" s="199"/>
      <c r="X718" s="199"/>
      <c r="Y718" s="199"/>
      <c r="Z718" s="199"/>
      <c r="AA718" s="199"/>
      <c r="AB718" s="199"/>
      <c r="AC718" s="199"/>
      <c r="AD718" s="199"/>
      <c r="AE718" s="199"/>
      <c r="AF718" s="199"/>
      <c r="AG718" s="199"/>
      <c r="AH718" s="199"/>
      <c r="AI718" s="199"/>
      <c r="AJ718" s="199"/>
      <c r="AK718" s="199"/>
      <c r="AL718" s="199"/>
      <c r="AM718" s="199"/>
      <c r="AN718" s="199"/>
      <c r="AO718" s="199"/>
      <c r="AP718" s="199"/>
      <c r="AQ718" s="199"/>
      <c r="AR718" s="199"/>
      <c r="AS718" s="199"/>
      <c r="AT718" s="199"/>
      <c r="AU718" s="199"/>
      <c r="AV718" s="199"/>
      <c r="AW718" s="199"/>
      <c r="AX718" s="199"/>
      <c r="AY718" s="199"/>
      <c r="AZ718" s="199"/>
      <c r="BA718" s="199"/>
      <c r="BB718" s="199"/>
      <c r="BC718" s="199"/>
      <c r="BD718" s="199"/>
      <c r="BE718" s="199"/>
      <c r="BF718" s="199"/>
      <c r="BG718" s="199"/>
      <c r="BH718" s="199"/>
      <c r="BI718" s="199"/>
      <c r="BJ718" s="199"/>
      <c r="BK718" s="199"/>
      <c r="XFB718" s="193"/>
    </row>
    <row r="719" customHeight="1" spans="1:16382">
      <c r="A719" s="199" t="s">
        <v>3682</v>
      </c>
      <c r="B719" s="199" t="s">
        <v>3683</v>
      </c>
      <c r="C719" s="199" t="str">
        <f>VLOOKUP(A719,汇总表!A:D,4,0)</f>
        <v>法务总监</v>
      </c>
      <c r="D719" s="199">
        <v>0</v>
      </c>
      <c r="E719" s="199">
        <v>0</v>
      </c>
      <c r="F719" s="199" t="s">
        <v>10243</v>
      </c>
      <c r="G719" s="199">
        <v>0</v>
      </c>
      <c r="H719" s="199" t="s">
        <v>10243</v>
      </c>
      <c r="I719" s="199">
        <v>0</v>
      </c>
      <c r="J719" s="199" t="s">
        <v>10243</v>
      </c>
      <c r="K719" s="199">
        <v>0</v>
      </c>
      <c r="L719" s="199">
        <v>0</v>
      </c>
      <c r="M719" s="199" t="s">
        <v>10243</v>
      </c>
      <c r="N719" s="199">
        <v>0</v>
      </c>
      <c r="O719" s="199">
        <v>0</v>
      </c>
      <c r="P719" s="199">
        <v>0</v>
      </c>
      <c r="Q719" s="199"/>
      <c r="R719" s="199"/>
      <c r="S719" s="199"/>
      <c r="T719" s="199"/>
      <c r="U719" s="199"/>
      <c r="V719" s="199"/>
      <c r="W719" s="199"/>
      <c r="X719" s="199"/>
      <c r="Y719" s="199"/>
      <c r="Z719" s="199"/>
      <c r="AA719" s="199"/>
      <c r="AB719" s="199"/>
      <c r="AC719" s="199"/>
      <c r="AD719" s="199"/>
      <c r="AE719" s="199"/>
      <c r="AF719" s="199"/>
      <c r="AG719" s="199"/>
      <c r="AH719" s="199"/>
      <c r="AI719" s="199"/>
      <c r="AJ719" s="199"/>
      <c r="AK719" s="199"/>
      <c r="AL719" s="199"/>
      <c r="AM719" s="199"/>
      <c r="AN719" s="199"/>
      <c r="AO719" s="199"/>
      <c r="AP719" s="199"/>
      <c r="AQ719" s="199"/>
      <c r="AR719" s="199"/>
      <c r="AS719" s="199"/>
      <c r="AT719" s="199"/>
      <c r="AU719" s="199"/>
      <c r="AV719" s="199"/>
      <c r="AW719" s="199"/>
      <c r="AX719" s="199"/>
      <c r="AY719" s="199"/>
      <c r="AZ719" s="199"/>
      <c r="BA719" s="199"/>
      <c r="BB719" s="199"/>
      <c r="BC719" s="199"/>
      <c r="BD719" s="199"/>
      <c r="BE719" s="199"/>
      <c r="BF719" s="199"/>
      <c r="BG719" s="199"/>
      <c r="BH719" s="199"/>
      <c r="BI719" s="199"/>
      <c r="BJ719" s="199"/>
      <c r="BK719" s="199"/>
      <c r="XFB719" s="193"/>
    </row>
    <row r="720" customHeight="1" spans="1:16382">
      <c r="A720" s="199" t="s">
        <v>3723</v>
      </c>
      <c r="B720" s="199" t="s">
        <v>12759</v>
      </c>
      <c r="C720" s="199" t="str">
        <f>VLOOKUP(A720,汇总表!A:D,4,0)</f>
        <v>法务副经理</v>
      </c>
      <c r="D720" s="199">
        <v>0</v>
      </c>
      <c r="E720" s="199">
        <v>0</v>
      </c>
      <c r="F720" s="199" t="s">
        <v>10243</v>
      </c>
      <c r="G720" s="199">
        <v>0</v>
      </c>
      <c r="H720" s="199" t="s">
        <v>10243</v>
      </c>
      <c r="I720" s="199">
        <v>0</v>
      </c>
      <c r="J720" s="199" t="s">
        <v>10243</v>
      </c>
      <c r="K720" s="199">
        <v>0</v>
      </c>
      <c r="L720" s="199">
        <v>0</v>
      </c>
      <c r="M720" s="199" t="s">
        <v>10243</v>
      </c>
      <c r="N720" s="199">
        <v>0</v>
      </c>
      <c r="O720" s="199">
        <v>0</v>
      </c>
      <c r="P720" s="199">
        <v>0</v>
      </c>
      <c r="Q720" s="199"/>
      <c r="R720" s="199"/>
      <c r="S720" s="199"/>
      <c r="T720" s="199"/>
      <c r="U720" s="199"/>
      <c r="V720" s="199"/>
      <c r="W720" s="199"/>
      <c r="X720" s="199"/>
      <c r="Y720" s="199"/>
      <c r="Z720" s="199"/>
      <c r="AA720" s="199"/>
      <c r="AB720" s="199"/>
      <c r="AC720" s="199"/>
      <c r="AD720" s="199"/>
      <c r="AE720" s="199"/>
      <c r="AF720" s="199"/>
      <c r="AG720" s="199"/>
      <c r="AH720" s="199"/>
      <c r="AI720" s="199"/>
      <c r="AJ720" s="199"/>
      <c r="AK720" s="199"/>
      <c r="AL720" s="199"/>
      <c r="AM720" s="199"/>
      <c r="AN720" s="199"/>
      <c r="AO720" s="199"/>
      <c r="AP720" s="199"/>
      <c r="AQ720" s="199"/>
      <c r="AR720" s="199"/>
      <c r="AS720" s="199"/>
      <c r="AT720" s="199"/>
      <c r="AU720" s="199"/>
      <c r="AV720" s="199"/>
      <c r="AW720" s="199"/>
      <c r="AX720" s="199"/>
      <c r="AY720" s="199"/>
      <c r="AZ720" s="199"/>
      <c r="BA720" s="199"/>
      <c r="BB720" s="199"/>
      <c r="BC720" s="199"/>
      <c r="BD720" s="199"/>
      <c r="BE720" s="199"/>
      <c r="BF720" s="199"/>
      <c r="BG720" s="199"/>
      <c r="BH720" s="199"/>
      <c r="BI720" s="199"/>
      <c r="BJ720" s="199"/>
      <c r="BK720" s="199"/>
      <c r="XFB720" s="193"/>
    </row>
    <row r="721" customHeight="1" spans="1:16382">
      <c r="A721" s="199" t="s">
        <v>3711</v>
      </c>
      <c r="B721" s="199" t="s">
        <v>12759</v>
      </c>
      <c r="C721" s="199" t="str">
        <f>VLOOKUP(A721,汇总表!A:D,4,0)</f>
        <v>法务专员</v>
      </c>
      <c r="D721" s="199">
        <v>0</v>
      </c>
      <c r="E721" s="199">
        <v>0</v>
      </c>
      <c r="F721" s="199" t="s">
        <v>10243</v>
      </c>
      <c r="G721" s="199">
        <v>0</v>
      </c>
      <c r="H721" s="199" t="s">
        <v>10243</v>
      </c>
      <c r="I721" s="199">
        <v>0</v>
      </c>
      <c r="J721" s="199" t="s">
        <v>10243</v>
      </c>
      <c r="K721" s="199">
        <v>0</v>
      </c>
      <c r="L721" s="199">
        <v>0</v>
      </c>
      <c r="M721" s="199" t="s">
        <v>10243</v>
      </c>
      <c r="N721" s="199">
        <v>0</v>
      </c>
      <c r="O721" s="199">
        <v>0</v>
      </c>
      <c r="P721" s="199">
        <v>0</v>
      </c>
      <c r="Q721" s="199"/>
      <c r="R721" s="199"/>
      <c r="S721" s="199"/>
      <c r="T721" s="199"/>
      <c r="U721" s="199"/>
      <c r="V721" s="199"/>
      <c r="W721" s="199"/>
      <c r="X721" s="199"/>
      <c r="Y721" s="199"/>
      <c r="Z721" s="199"/>
      <c r="AA721" s="199"/>
      <c r="AB721" s="199"/>
      <c r="AC721" s="199"/>
      <c r="AD721" s="199"/>
      <c r="AE721" s="199"/>
      <c r="AF721" s="199"/>
      <c r="AG721" s="199"/>
      <c r="AH721" s="199"/>
      <c r="AI721" s="199"/>
      <c r="AJ721" s="199"/>
      <c r="AK721" s="199"/>
      <c r="AL721" s="199"/>
      <c r="AM721" s="199"/>
      <c r="AN721" s="199"/>
      <c r="AO721" s="199"/>
      <c r="AP721" s="199"/>
      <c r="AQ721" s="199"/>
      <c r="AR721" s="199"/>
      <c r="AS721" s="199"/>
      <c r="AT721" s="199"/>
      <c r="AU721" s="199"/>
      <c r="AV721" s="199"/>
      <c r="AW721" s="199"/>
      <c r="AX721" s="199"/>
      <c r="AY721" s="199"/>
      <c r="AZ721" s="199"/>
      <c r="BA721" s="199"/>
      <c r="BB721" s="199"/>
      <c r="BC721" s="199"/>
      <c r="BD721" s="199"/>
      <c r="BE721" s="199"/>
      <c r="BF721" s="199"/>
      <c r="BG721" s="199"/>
      <c r="BH721" s="199"/>
      <c r="BI721" s="199"/>
      <c r="BJ721" s="199"/>
      <c r="BK721" s="199"/>
      <c r="XFB721" s="193"/>
    </row>
    <row r="722" customHeight="1" spans="1:16382">
      <c r="A722" s="199" t="s">
        <v>3746</v>
      </c>
      <c r="B722" s="199" t="s">
        <v>12759</v>
      </c>
      <c r="C722" s="199" t="str">
        <f>VLOOKUP(A722,汇总表!A:D,4,0)</f>
        <v>法务助理</v>
      </c>
      <c r="D722" s="199">
        <v>0</v>
      </c>
      <c r="E722" s="199">
        <v>0</v>
      </c>
      <c r="F722" s="199" t="s">
        <v>10243</v>
      </c>
      <c r="G722" s="199">
        <v>0</v>
      </c>
      <c r="H722" s="199" t="s">
        <v>10243</v>
      </c>
      <c r="I722" s="199">
        <v>0</v>
      </c>
      <c r="J722" s="199" t="s">
        <v>10243</v>
      </c>
      <c r="K722" s="199">
        <v>0</v>
      </c>
      <c r="L722" s="199">
        <v>0</v>
      </c>
      <c r="M722" s="199" t="s">
        <v>10243</v>
      </c>
      <c r="N722" s="199">
        <v>0</v>
      </c>
      <c r="O722" s="199">
        <v>0</v>
      </c>
      <c r="P722" s="199">
        <v>0</v>
      </c>
      <c r="Q722" s="199"/>
      <c r="R722" s="199"/>
      <c r="S722" s="199"/>
      <c r="T722" s="199"/>
      <c r="U722" s="199"/>
      <c r="V722" s="199"/>
      <c r="W722" s="199"/>
      <c r="X722" s="199"/>
      <c r="Y722" s="199"/>
      <c r="Z722" s="199"/>
      <c r="AA722" s="199"/>
      <c r="AB722" s="199"/>
      <c r="AC722" s="199"/>
      <c r="AD722" s="199"/>
      <c r="AE722" s="199"/>
      <c r="AF722" s="199"/>
      <c r="AG722" s="199"/>
      <c r="AH722" s="199"/>
      <c r="AI722" s="199"/>
      <c r="AJ722" s="199"/>
      <c r="AK722" s="199"/>
      <c r="AL722" s="199"/>
      <c r="AM722" s="199"/>
      <c r="AN722" s="199"/>
      <c r="AO722" s="199"/>
      <c r="AP722" s="199"/>
      <c r="AQ722" s="199"/>
      <c r="AR722" s="199"/>
      <c r="AS722" s="199"/>
      <c r="AT722" s="199"/>
      <c r="AU722" s="199"/>
      <c r="AV722" s="199"/>
      <c r="AW722" s="199"/>
      <c r="AX722" s="199"/>
      <c r="AY722" s="199"/>
      <c r="AZ722" s="199"/>
      <c r="BA722" s="199"/>
      <c r="BB722" s="199"/>
      <c r="BC722" s="199"/>
      <c r="BD722" s="199"/>
      <c r="BE722" s="199"/>
      <c r="BF722" s="199"/>
      <c r="BG722" s="199"/>
      <c r="BH722" s="199"/>
      <c r="BI722" s="199"/>
      <c r="BJ722" s="199"/>
      <c r="BK722" s="199"/>
      <c r="XFB722" s="193"/>
    </row>
    <row r="723" customHeight="1" spans="1:16382">
      <c r="A723" s="199" t="s">
        <v>3806</v>
      </c>
      <c r="B723" s="199" t="s">
        <v>3767</v>
      </c>
      <c r="C723" s="199" t="str">
        <f>VLOOKUP(A723,汇总表!A:D,4,0)</f>
        <v>法务专员</v>
      </c>
      <c r="D723" s="199">
        <v>0</v>
      </c>
      <c r="E723" s="199">
        <v>0</v>
      </c>
      <c r="F723" s="199" t="s">
        <v>10243</v>
      </c>
      <c r="G723" s="199">
        <v>0</v>
      </c>
      <c r="H723" s="199" t="s">
        <v>10243</v>
      </c>
      <c r="I723" s="199">
        <v>0</v>
      </c>
      <c r="J723" s="199" t="s">
        <v>10243</v>
      </c>
      <c r="K723" s="199">
        <v>0</v>
      </c>
      <c r="L723" s="199">
        <v>0</v>
      </c>
      <c r="M723" s="199" t="s">
        <v>10243</v>
      </c>
      <c r="N723" s="199">
        <v>0</v>
      </c>
      <c r="O723" s="199">
        <v>0</v>
      </c>
      <c r="P723" s="199">
        <v>0</v>
      </c>
      <c r="Q723" s="199"/>
      <c r="R723" s="199"/>
      <c r="S723" s="199"/>
      <c r="T723" s="199"/>
      <c r="U723" s="199"/>
      <c r="V723" s="199"/>
      <c r="W723" s="199"/>
      <c r="X723" s="199"/>
      <c r="Y723" s="199"/>
      <c r="Z723" s="199"/>
      <c r="AA723" s="199"/>
      <c r="AB723" s="199"/>
      <c r="AC723" s="199"/>
      <c r="AD723" s="199"/>
      <c r="AE723" s="199"/>
      <c r="AF723" s="199"/>
      <c r="AG723" s="199"/>
      <c r="AH723" s="199"/>
      <c r="AI723" s="199"/>
      <c r="AJ723" s="199"/>
      <c r="AK723" s="199"/>
      <c r="AL723" s="199"/>
      <c r="AM723" s="199"/>
      <c r="AN723" s="199"/>
      <c r="AO723" s="199"/>
      <c r="AP723" s="199"/>
      <c r="AQ723" s="199"/>
      <c r="AR723" s="199"/>
      <c r="AS723" s="199"/>
      <c r="AT723" s="199"/>
      <c r="AU723" s="199"/>
      <c r="AV723" s="199"/>
      <c r="AW723" s="199"/>
      <c r="AX723" s="199"/>
      <c r="AY723" s="199"/>
      <c r="AZ723" s="199"/>
      <c r="BA723" s="199"/>
      <c r="BB723" s="199"/>
      <c r="BC723" s="199"/>
      <c r="BD723" s="199"/>
      <c r="BE723" s="199"/>
      <c r="BF723" s="199"/>
      <c r="BG723" s="199"/>
      <c r="BH723" s="199"/>
      <c r="BI723" s="199"/>
      <c r="BJ723" s="199"/>
      <c r="BK723" s="199"/>
      <c r="XFB723" s="193"/>
    </row>
    <row r="724" customHeight="1" spans="1:16382">
      <c r="A724" s="199" t="s">
        <v>3802</v>
      </c>
      <c r="B724" s="199" t="s">
        <v>3767</v>
      </c>
      <c r="C724" s="199" t="str">
        <f>VLOOKUP(A724,汇总表!A:D,4,0)</f>
        <v>法务专员</v>
      </c>
      <c r="D724" s="199">
        <v>0</v>
      </c>
      <c r="E724" s="199">
        <v>0</v>
      </c>
      <c r="F724" s="199" t="s">
        <v>10243</v>
      </c>
      <c r="G724" s="199">
        <v>0</v>
      </c>
      <c r="H724" s="199" t="s">
        <v>10243</v>
      </c>
      <c r="I724" s="199">
        <v>0</v>
      </c>
      <c r="J724" s="199" t="s">
        <v>10243</v>
      </c>
      <c r="K724" s="199">
        <v>0</v>
      </c>
      <c r="L724" s="199">
        <v>0</v>
      </c>
      <c r="M724" s="199" t="s">
        <v>10243</v>
      </c>
      <c r="N724" s="199">
        <v>0</v>
      </c>
      <c r="O724" s="199">
        <v>0</v>
      </c>
      <c r="P724" s="199">
        <v>0</v>
      </c>
      <c r="Q724" s="199"/>
      <c r="R724" s="199"/>
      <c r="S724" s="199"/>
      <c r="T724" s="199"/>
      <c r="U724" s="199"/>
      <c r="V724" s="199"/>
      <c r="W724" s="199"/>
      <c r="X724" s="199"/>
      <c r="Y724" s="199"/>
      <c r="Z724" s="199"/>
      <c r="AA724" s="199"/>
      <c r="AB724" s="199"/>
      <c r="AC724" s="199"/>
      <c r="AD724" s="199"/>
      <c r="AE724" s="199"/>
      <c r="AF724" s="199"/>
      <c r="AG724" s="199"/>
      <c r="AH724" s="199"/>
      <c r="AI724" s="199"/>
      <c r="AJ724" s="199"/>
      <c r="AK724" s="199"/>
      <c r="AL724" s="199"/>
      <c r="AM724" s="199"/>
      <c r="AN724" s="199"/>
      <c r="AO724" s="199"/>
      <c r="AP724" s="199"/>
      <c r="AQ724" s="199"/>
      <c r="AR724" s="199"/>
      <c r="AS724" s="199"/>
      <c r="AT724" s="199"/>
      <c r="AU724" s="199"/>
      <c r="AV724" s="199"/>
      <c r="AW724" s="199"/>
      <c r="AX724" s="199"/>
      <c r="AY724" s="199"/>
      <c r="AZ724" s="199"/>
      <c r="BA724" s="199"/>
      <c r="BB724" s="199"/>
      <c r="BC724" s="199"/>
      <c r="BD724" s="199"/>
      <c r="BE724" s="199"/>
      <c r="BF724" s="199"/>
      <c r="BG724" s="199"/>
      <c r="BH724" s="199"/>
      <c r="BI724" s="199"/>
      <c r="BJ724" s="199"/>
      <c r="BK724" s="199"/>
      <c r="XFB724" s="193"/>
    </row>
    <row r="725" customHeight="1" spans="1:16382">
      <c r="A725" s="199" t="s">
        <v>3790</v>
      </c>
      <c r="B725" s="199" t="s">
        <v>3767</v>
      </c>
      <c r="C725" s="199" t="str">
        <f>VLOOKUP(A725,汇总表!A:D,4,0)</f>
        <v>法务助理</v>
      </c>
      <c r="D725" s="199">
        <v>0</v>
      </c>
      <c r="E725" s="199">
        <v>0</v>
      </c>
      <c r="F725" s="199" t="s">
        <v>10243</v>
      </c>
      <c r="G725" s="199">
        <v>0</v>
      </c>
      <c r="H725" s="199" t="s">
        <v>10243</v>
      </c>
      <c r="I725" s="199">
        <v>0</v>
      </c>
      <c r="J725" s="199" t="s">
        <v>10243</v>
      </c>
      <c r="K725" s="199">
        <v>0</v>
      </c>
      <c r="L725" s="199">
        <v>0</v>
      </c>
      <c r="M725" s="199" t="s">
        <v>10243</v>
      </c>
      <c r="N725" s="199">
        <v>0</v>
      </c>
      <c r="O725" s="199">
        <v>0</v>
      </c>
      <c r="P725" s="199">
        <v>0</v>
      </c>
      <c r="Q725" s="199"/>
      <c r="R725" s="199"/>
      <c r="S725" s="199"/>
      <c r="T725" s="199"/>
      <c r="U725" s="199"/>
      <c r="V725" s="199"/>
      <c r="W725" s="199"/>
      <c r="X725" s="199"/>
      <c r="Y725" s="199"/>
      <c r="Z725" s="199"/>
      <c r="AA725" s="199"/>
      <c r="AB725" s="199"/>
      <c r="AC725" s="199"/>
      <c r="AD725" s="199"/>
      <c r="AE725" s="199"/>
      <c r="AF725" s="199"/>
      <c r="AG725" s="199"/>
      <c r="AH725" s="199"/>
      <c r="AI725" s="199"/>
      <c r="AJ725" s="199"/>
      <c r="AK725" s="199"/>
      <c r="AL725" s="199"/>
      <c r="AM725" s="199"/>
      <c r="AN725" s="199"/>
      <c r="AO725" s="199"/>
      <c r="AP725" s="199"/>
      <c r="AQ725" s="199"/>
      <c r="AR725" s="199"/>
      <c r="AS725" s="199"/>
      <c r="AT725" s="199"/>
      <c r="AU725" s="199"/>
      <c r="AV725" s="199"/>
      <c r="AW725" s="199"/>
      <c r="AX725" s="199"/>
      <c r="AY725" s="199"/>
      <c r="AZ725" s="199"/>
      <c r="BA725" s="199"/>
      <c r="BB725" s="199"/>
      <c r="BC725" s="199"/>
      <c r="BD725" s="199"/>
      <c r="BE725" s="199"/>
      <c r="BF725" s="199"/>
      <c r="BG725" s="199"/>
      <c r="BH725" s="199"/>
      <c r="BI725" s="199"/>
      <c r="BJ725" s="199"/>
      <c r="BK725" s="199"/>
      <c r="XFB725" s="193"/>
    </row>
    <row r="726" customHeight="1" spans="1:16382">
      <c r="A726" s="199" t="s">
        <v>3780</v>
      </c>
      <c r="B726" s="199" t="s">
        <v>3767</v>
      </c>
      <c r="C726" s="199" t="str">
        <f>VLOOKUP(A726,汇总表!A:D,4,0)</f>
        <v>法务专员</v>
      </c>
      <c r="D726" s="199">
        <v>0</v>
      </c>
      <c r="E726" s="199">
        <v>0</v>
      </c>
      <c r="F726" s="199" t="s">
        <v>10243</v>
      </c>
      <c r="G726" s="199">
        <v>0</v>
      </c>
      <c r="H726" s="199" t="s">
        <v>10243</v>
      </c>
      <c r="I726" s="199">
        <v>0</v>
      </c>
      <c r="J726" s="199" t="s">
        <v>10243</v>
      </c>
      <c r="K726" s="199">
        <v>0</v>
      </c>
      <c r="L726" s="199">
        <v>0</v>
      </c>
      <c r="M726" s="199" t="s">
        <v>10243</v>
      </c>
      <c r="N726" s="199">
        <v>0</v>
      </c>
      <c r="O726" s="199">
        <v>0</v>
      </c>
      <c r="P726" s="199">
        <v>0</v>
      </c>
      <c r="Q726" s="199"/>
      <c r="R726" s="199"/>
      <c r="S726" s="199"/>
      <c r="T726" s="199"/>
      <c r="U726" s="199"/>
      <c r="V726" s="199"/>
      <c r="W726" s="199"/>
      <c r="X726" s="199"/>
      <c r="Y726" s="199"/>
      <c r="Z726" s="199"/>
      <c r="AA726" s="199"/>
      <c r="AB726" s="199"/>
      <c r="AC726" s="199"/>
      <c r="AD726" s="199"/>
      <c r="AE726" s="199"/>
      <c r="AF726" s="199"/>
      <c r="AG726" s="199"/>
      <c r="AH726" s="199"/>
      <c r="AI726" s="199"/>
      <c r="AJ726" s="199"/>
      <c r="AK726" s="199"/>
      <c r="AL726" s="199"/>
      <c r="AM726" s="199"/>
      <c r="AN726" s="199"/>
      <c r="AO726" s="199"/>
      <c r="AP726" s="199"/>
      <c r="AQ726" s="199"/>
      <c r="AR726" s="199"/>
      <c r="AS726" s="199"/>
      <c r="AT726" s="199"/>
      <c r="AU726" s="199"/>
      <c r="AV726" s="199"/>
      <c r="AW726" s="199"/>
      <c r="AX726" s="199"/>
      <c r="AY726" s="199"/>
      <c r="AZ726" s="199"/>
      <c r="BA726" s="199"/>
      <c r="BB726" s="199"/>
      <c r="BC726" s="199"/>
      <c r="BD726" s="199"/>
      <c r="BE726" s="199"/>
      <c r="BF726" s="199"/>
      <c r="BG726" s="199"/>
      <c r="BH726" s="199"/>
      <c r="BI726" s="199"/>
      <c r="BJ726" s="199"/>
      <c r="BK726" s="199"/>
      <c r="XFB726" s="193"/>
    </row>
    <row r="727" customHeight="1" spans="1:16382">
      <c r="A727" s="199" t="s">
        <v>3766</v>
      </c>
      <c r="B727" s="199" t="s">
        <v>3767</v>
      </c>
      <c r="C727" s="199" t="str">
        <f>VLOOKUP(A727,汇总表!A:D,4,0)</f>
        <v>法务经理</v>
      </c>
      <c r="D727" s="199">
        <v>0</v>
      </c>
      <c r="E727" s="199">
        <v>0</v>
      </c>
      <c r="F727" s="199" t="s">
        <v>10243</v>
      </c>
      <c r="G727" s="199">
        <v>0</v>
      </c>
      <c r="H727" s="199" t="s">
        <v>10243</v>
      </c>
      <c r="I727" s="199">
        <v>0</v>
      </c>
      <c r="J727" s="199" t="s">
        <v>10243</v>
      </c>
      <c r="K727" s="199">
        <v>0</v>
      </c>
      <c r="L727" s="199">
        <v>0</v>
      </c>
      <c r="M727" s="199" t="s">
        <v>10243</v>
      </c>
      <c r="N727" s="199">
        <v>0</v>
      </c>
      <c r="O727" s="199">
        <v>0</v>
      </c>
      <c r="P727" s="199">
        <v>0</v>
      </c>
      <c r="Q727" s="199"/>
      <c r="R727" s="199"/>
      <c r="S727" s="199"/>
      <c r="T727" s="199"/>
      <c r="U727" s="199"/>
      <c r="V727" s="199"/>
      <c r="W727" s="199"/>
      <c r="X727" s="199"/>
      <c r="Y727" s="199"/>
      <c r="Z727" s="199"/>
      <c r="AA727" s="199"/>
      <c r="AB727" s="199"/>
      <c r="AC727" s="199"/>
      <c r="AD727" s="199"/>
      <c r="AE727" s="199"/>
      <c r="AF727" s="199"/>
      <c r="AG727" s="199"/>
      <c r="AH727" s="199"/>
      <c r="AI727" s="199"/>
      <c r="AJ727" s="199"/>
      <c r="AK727" s="199"/>
      <c r="AL727" s="199"/>
      <c r="AM727" s="199"/>
      <c r="AN727" s="199"/>
      <c r="AO727" s="199"/>
      <c r="AP727" s="199"/>
      <c r="AQ727" s="199"/>
      <c r="AR727" s="199"/>
      <c r="AS727" s="199"/>
      <c r="AT727" s="199"/>
      <c r="AU727" s="199"/>
      <c r="AV727" s="199"/>
      <c r="AW727" s="199"/>
      <c r="AX727" s="199"/>
      <c r="AY727" s="199"/>
      <c r="AZ727" s="199"/>
      <c r="BA727" s="199"/>
      <c r="BB727" s="199"/>
      <c r="BC727" s="199"/>
      <c r="BD727" s="199"/>
      <c r="BE727" s="199"/>
      <c r="BF727" s="199"/>
      <c r="BG727" s="199"/>
      <c r="BH727" s="199"/>
      <c r="BI727" s="199"/>
      <c r="BJ727" s="199"/>
      <c r="BK727" s="199"/>
      <c r="XFB727" s="193"/>
    </row>
    <row r="728" customHeight="1" spans="1:16382">
      <c r="A728" s="199" t="s">
        <v>3847</v>
      </c>
      <c r="B728" s="199" t="s">
        <v>3825</v>
      </c>
      <c r="C728" s="199" t="str">
        <f>VLOOKUP(A728,汇总表!A:D,4,0)</f>
        <v>公关专员</v>
      </c>
      <c r="D728" s="199">
        <v>0</v>
      </c>
      <c r="E728" s="199">
        <v>0</v>
      </c>
      <c r="F728" s="199" t="s">
        <v>10243</v>
      </c>
      <c r="G728" s="199">
        <v>0</v>
      </c>
      <c r="H728" s="199" t="s">
        <v>10243</v>
      </c>
      <c r="I728" s="199">
        <v>0</v>
      </c>
      <c r="J728" s="199" t="s">
        <v>10243</v>
      </c>
      <c r="K728" s="199">
        <v>0</v>
      </c>
      <c r="L728" s="199">
        <v>0</v>
      </c>
      <c r="M728" s="199" t="s">
        <v>10243</v>
      </c>
      <c r="N728" s="199">
        <v>0</v>
      </c>
      <c r="O728" s="199">
        <v>0</v>
      </c>
      <c r="P728" s="199">
        <v>0</v>
      </c>
      <c r="Q728" s="199"/>
      <c r="R728" s="199"/>
      <c r="S728" s="199"/>
      <c r="T728" s="199"/>
      <c r="U728" s="199"/>
      <c r="V728" s="199"/>
      <c r="W728" s="199"/>
      <c r="X728" s="199"/>
      <c r="Y728" s="199"/>
      <c r="Z728" s="199"/>
      <c r="AA728" s="199"/>
      <c r="AB728" s="199"/>
      <c r="AC728" s="199"/>
      <c r="AD728" s="199"/>
      <c r="AE728" s="199"/>
      <c r="AF728" s="199"/>
      <c r="AG728" s="199"/>
      <c r="AH728" s="199"/>
      <c r="AI728" s="199"/>
      <c r="AJ728" s="199"/>
      <c r="AK728" s="199"/>
      <c r="AL728" s="199"/>
      <c r="AM728" s="199"/>
      <c r="AN728" s="199"/>
      <c r="AO728" s="199"/>
      <c r="AP728" s="199"/>
      <c r="AQ728" s="199"/>
      <c r="AR728" s="199"/>
      <c r="AS728" s="199"/>
      <c r="AT728" s="199"/>
      <c r="AU728" s="199"/>
      <c r="AV728" s="199"/>
      <c r="AW728" s="199"/>
      <c r="AX728" s="199"/>
      <c r="AY728" s="199"/>
      <c r="AZ728" s="199"/>
      <c r="BA728" s="199"/>
      <c r="BB728" s="199"/>
      <c r="BC728" s="199"/>
      <c r="BD728" s="199"/>
      <c r="BE728" s="199"/>
      <c r="BF728" s="199"/>
      <c r="BG728" s="199"/>
      <c r="BH728" s="199"/>
      <c r="BI728" s="199"/>
      <c r="BJ728" s="199"/>
      <c r="BK728" s="199"/>
      <c r="XFB728" s="193"/>
    </row>
    <row r="729" customHeight="1" spans="1:16382">
      <c r="A729" s="199" t="s">
        <v>3824</v>
      </c>
      <c r="B729" s="199" t="s">
        <v>3825</v>
      </c>
      <c r="C729" s="199" t="str">
        <f>VLOOKUP(A729,汇总表!A:D,4,0)</f>
        <v>公关经理</v>
      </c>
      <c r="D729" s="199">
        <v>0</v>
      </c>
      <c r="E729" s="199">
        <v>0</v>
      </c>
      <c r="F729" s="199" t="s">
        <v>10243</v>
      </c>
      <c r="G729" s="199">
        <v>0</v>
      </c>
      <c r="H729" s="199" t="s">
        <v>10243</v>
      </c>
      <c r="I729" s="199">
        <v>0</v>
      </c>
      <c r="J729" s="199" t="s">
        <v>10243</v>
      </c>
      <c r="K729" s="199">
        <v>0</v>
      </c>
      <c r="L729" s="199">
        <v>0</v>
      </c>
      <c r="M729" s="199" t="s">
        <v>10243</v>
      </c>
      <c r="N729" s="199">
        <v>0</v>
      </c>
      <c r="O729" s="199">
        <v>0</v>
      </c>
      <c r="P729" s="199">
        <v>0</v>
      </c>
      <c r="Q729" s="199"/>
      <c r="R729" s="199"/>
      <c r="S729" s="199"/>
      <c r="T729" s="199"/>
      <c r="U729" s="199"/>
      <c r="V729" s="199"/>
      <c r="W729" s="199"/>
      <c r="X729" s="199"/>
      <c r="Y729" s="199"/>
      <c r="Z729" s="199"/>
      <c r="AA729" s="199"/>
      <c r="AB729" s="199"/>
      <c r="AC729" s="199"/>
      <c r="AD729" s="199"/>
      <c r="AE729" s="199"/>
      <c r="AF729" s="199"/>
      <c r="AG729" s="199"/>
      <c r="AH729" s="199"/>
      <c r="AI729" s="199"/>
      <c r="AJ729" s="199"/>
      <c r="AK729" s="199"/>
      <c r="AL729" s="199"/>
      <c r="AM729" s="199"/>
      <c r="AN729" s="199"/>
      <c r="AO729" s="199"/>
      <c r="AP729" s="199"/>
      <c r="AQ729" s="199"/>
      <c r="AR729" s="199"/>
      <c r="AS729" s="199"/>
      <c r="AT729" s="199"/>
      <c r="AU729" s="199"/>
      <c r="AV729" s="199"/>
      <c r="AW729" s="199"/>
      <c r="AX729" s="199"/>
      <c r="AY729" s="199"/>
      <c r="AZ729" s="199"/>
      <c r="BA729" s="199"/>
      <c r="BB729" s="199"/>
      <c r="BC729" s="199"/>
      <c r="BD729" s="199"/>
      <c r="BE729" s="199"/>
      <c r="BF729" s="199"/>
      <c r="BG729" s="199"/>
      <c r="BH729" s="199"/>
      <c r="BI729" s="199"/>
      <c r="BJ729" s="199"/>
      <c r="BK729" s="199"/>
      <c r="XFB729" s="193"/>
    </row>
    <row r="730" customHeight="1" spans="1:16382">
      <c r="A730" s="199" t="s">
        <v>3895</v>
      </c>
      <c r="B730" s="199" t="s">
        <v>3865</v>
      </c>
      <c r="C730" s="199" t="str">
        <f>VLOOKUP(A730,汇总表!A:D,4,0)</f>
        <v>投资专员</v>
      </c>
      <c r="D730" s="199">
        <v>0</v>
      </c>
      <c r="E730" s="199">
        <v>0</v>
      </c>
      <c r="F730" s="199" t="s">
        <v>10243</v>
      </c>
      <c r="G730" s="199">
        <v>0</v>
      </c>
      <c r="H730" s="199" t="s">
        <v>10243</v>
      </c>
      <c r="I730" s="199">
        <v>0</v>
      </c>
      <c r="J730" s="199" t="s">
        <v>10243</v>
      </c>
      <c r="K730" s="199">
        <v>0</v>
      </c>
      <c r="L730" s="199">
        <v>0</v>
      </c>
      <c r="M730" s="199" t="s">
        <v>10243</v>
      </c>
      <c r="N730" s="199">
        <v>0</v>
      </c>
      <c r="O730" s="199">
        <v>0</v>
      </c>
      <c r="P730" s="199">
        <v>0</v>
      </c>
      <c r="Q730" s="199"/>
      <c r="R730" s="199"/>
      <c r="S730" s="199"/>
      <c r="T730" s="199"/>
      <c r="U730" s="199"/>
      <c r="V730" s="199"/>
      <c r="W730" s="199"/>
      <c r="X730" s="199"/>
      <c r="Y730" s="199"/>
      <c r="Z730" s="199"/>
      <c r="AA730" s="199"/>
      <c r="AB730" s="199"/>
      <c r="AC730" s="199"/>
      <c r="AD730" s="199"/>
      <c r="AE730" s="199"/>
      <c r="AF730" s="199"/>
      <c r="AG730" s="199"/>
      <c r="AH730" s="199"/>
      <c r="AI730" s="199"/>
      <c r="AJ730" s="199"/>
      <c r="AK730" s="199"/>
      <c r="AL730" s="199"/>
      <c r="AM730" s="199"/>
      <c r="AN730" s="199"/>
      <c r="AO730" s="199"/>
      <c r="AP730" s="199"/>
      <c r="AQ730" s="199"/>
      <c r="AR730" s="199"/>
      <c r="AS730" s="199"/>
      <c r="AT730" s="199"/>
      <c r="AU730" s="199"/>
      <c r="AV730" s="199"/>
      <c r="AW730" s="199"/>
      <c r="AX730" s="199"/>
      <c r="AY730" s="199"/>
      <c r="AZ730" s="199"/>
      <c r="BA730" s="199"/>
      <c r="BB730" s="199"/>
      <c r="BC730" s="199"/>
      <c r="BD730" s="199"/>
      <c r="BE730" s="199"/>
      <c r="BF730" s="199"/>
      <c r="BG730" s="199"/>
      <c r="BH730" s="199"/>
      <c r="BI730" s="199"/>
      <c r="BJ730" s="199"/>
      <c r="BK730" s="199"/>
      <c r="XFB730" s="193"/>
    </row>
    <row r="731" customHeight="1" spans="1:16382">
      <c r="A731" s="199" t="s">
        <v>3876</v>
      </c>
      <c r="B731" s="199" t="s">
        <v>3865</v>
      </c>
      <c r="C731" s="199" t="str">
        <f>VLOOKUP(A731,汇总表!A:D,4,0)</f>
        <v>投资副经理</v>
      </c>
      <c r="D731" s="199">
        <v>0</v>
      </c>
      <c r="E731" s="199">
        <v>0</v>
      </c>
      <c r="F731" s="199" t="s">
        <v>10243</v>
      </c>
      <c r="G731" s="199">
        <v>0</v>
      </c>
      <c r="H731" s="199" t="s">
        <v>10243</v>
      </c>
      <c r="I731" s="199">
        <v>0</v>
      </c>
      <c r="J731" s="199" t="s">
        <v>10243</v>
      </c>
      <c r="K731" s="199">
        <v>0</v>
      </c>
      <c r="L731" s="199">
        <v>0</v>
      </c>
      <c r="M731" s="199" t="s">
        <v>10243</v>
      </c>
      <c r="N731" s="199">
        <v>0</v>
      </c>
      <c r="O731" s="199">
        <v>0</v>
      </c>
      <c r="P731" s="199">
        <v>0</v>
      </c>
      <c r="Q731" s="199"/>
      <c r="R731" s="199"/>
      <c r="S731" s="199"/>
      <c r="T731" s="199"/>
      <c r="U731" s="199"/>
      <c r="V731" s="199"/>
      <c r="W731" s="199"/>
      <c r="X731" s="199"/>
      <c r="Y731" s="199"/>
      <c r="Z731" s="199"/>
      <c r="AA731" s="199"/>
      <c r="AB731" s="199"/>
      <c r="AC731" s="199"/>
      <c r="AD731" s="199"/>
      <c r="AE731" s="199"/>
      <c r="AF731" s="199"/>
      <c r="AG731" s="199"/>
      <c r="AH731" s="199"/>
      <c r="AI731" s="199"/>
      <c r="AJ731" s="199"/>
      <c r="AK731" s="199"/>
      <c r="AL731" s="199"/>
      <c r="AM731" s="199"/>
      <c r="AN731" s="199"/>
      <c r="AO731" s="199"/>
      <c r="AP731" s="199"/>
      <c r="AQ731" s="199"/>
      <c r="AR731" s="199"/>
      <c r="AS731" s="199"/>
      <c r="AT731" s="199"/>
      <c r="AU731" s="199"/>
      <c r="AV731" s="199"/>
      <c r="AW731" s="199"/>
      <c r="AX731" s="199"/>
      <c r="AY731" s="199"/>
      <c r="AZ731" s="199"/>
      <c r="BA731" s="199"/>
      <c r="BB731" s="199"/>
      <c r="BC731" s="199"/>
      <c r="BD731" s="199"/>
      <c r="BE731" s="199"/>
      <c r="BF731" s="199"/>
      <c r="BG731" s="199"/>
      <c r="BH731" s="199"/>
      <c r="BI731" s="199"/>
      <c r="BJ731" s="199"/>
      <c r="BK731" s="199"/>
      <c r="XFB731" s="193"/>
    </row>
    <row r="732" customHeight="1" spans="1:16382">
      <c r="A732" s="199" t="s">
        <v>3933</v>
      </c>
      <c r="B732" s="199" t="s">
        <v>3906</v>
      </c>
      <c r="C732" s="199" t="str">
        <f>VLOOKUP(A732,汇总表!A:D,4,0)</f>
        <v>证券事务专员</v>
      </c>
      <c r="D732" s="199">
        <v>0</v>
      </c>
      <c r="E732" s="199">
        <v>0</v>
      </c>
      <c r="F732" s="199" t="s">
        <v>10243</v>
      </c>
      <c r="G732" s="199">
        <v>0</v>
      </c>
      <c r="H732" s="199" t="s">
        <v>10243</v>
      </c>
      <c r="I732" s="199">
        <v>0</v>
      </c>
      <c r="J732" s="199" t="s">
        <v>10243</v>
      </c>
      <c r="K732" s="199">
        <v>0</v>
      </c>
      <c r="L732" s="199">
        <v>0</v>
      </c>
      <c r="M732" s="199" t="s">
        <v>10243</v>
      </c>
      <c r="N732" s="199">
        <v>0</v>
      </c>
      <c r="O732" s="199">
        <v>0</v>
      </c>
      <c r="P732" s="199">
        <v>0</v>
      </c>
      <c r="Q732" s="199"/>
      <c r="R732" s="199"/>
      <c r="S732" s="199"/>
      <c r="T732" s="199"/>
      <c r="U732" s="199"/>
      <c r="V732" s="199"/>
      <c r="W732" s="199"/>
      <c r="X732" s="199"/>
      <c r="Y732" s="199"/>
      <c r="Z732" s="199"/>
      <c r="AA732" s="199"/>
      <c r="AB732" s="199"/>
      <c r="AC732" s="199"/>
      <c r="AD732" s="199"/>
      <c r="AE732" s="199"/>
      <c r="AF732" s="199"/>
      <c r="AG732" s="199"/>
      <c r="AH732" s="199"/>
      <c r="AI732" s="199"/>
      <c r="AJ732" s="199"/>
      <c r="AK732" s="199"/>
      <c r="AL732" s="199"/>
      <c r="AM732" s="199"/>
      <c r="AN732" s="199"/>
      <c r="AO732" s="199"/>
      <c r="AP732" s="199"/>
      <c r="AQ732" s="199"/>
      <c r="AR732" s="199"/>
      <c r="AS732" s="199"/>
      <c r="AT732" s="199"/>
      <c r="AU732" s="199"/>
      <c r="AV732" s="199"/>
      <c r="AW732" s="199"/>
      <c r="AX732" s="199"/>
      <c r="AY732" s="199"/>
      <c r="AZ732" s="199"/>
      <c r="BA732" s="199"/>
      <c r="BB732" s="199"/>
      <c r="BC732" s="199"/>
      <c r="BD732" s="199"/>
      <c r="BE732" s="199"/>
      <c r="BF732" s="199"/>
      <c r="BG732" s="199"/>
      <c r="BH732" s="199"/>
      <c r="BI732" s="199"/>
      <c r="BJ732" s="199"/>
      <c r="BK732" s="199"/>
      <c r="XFB732" s="193"/>
    </row>
    <row r="733" customHeight="1" spans="1:16382">
      <c r="A733" s="199" t="s">
        <v>3915</v>
      </c>
      <c r="B733" s="199" t="s">
        <v>3906</v>
      </c>
      <c r="C733" s="199" t="str">
        <f>VLOOKUP(A733,汇总表!A:D,4,0)</f>
        <v>证券事务代表</v>
      </c>
      <c r="D733" s="199">
        <v>0</v>
      </c>
      <c r="E733" s="199">
        <v>0</v>
      </c>
      <c r="F733" s="199" t="s">
        <v>10243</v>
      </c>
      <c r="G733" s="199">
        <v>0</v>
      </c>
      <c r="H733" s="199" t="s">
        <v>10243</v>
      </c>
      <c r="I733" s="199">
        <v>0</v>
      </c>
      <c r="J733" s="199" t="s">
        <v>10243</v>
      </c>
      <c r="K733" s="199">
        <v>0</v>
      </c>
      <c r="L733" s="199">
        <v>0</v>
      </c>
      <c r="M733" s="199" t="s">
        <v>10243</v>
      </c>
      <c r="N733" s="199">
        <v>0</v>
      </c>
      <c r="O733" s="199">
        <v>0</v>
      </c>
      <c r="P733" s="199">
        <v>0</v>
      </c>
      <c r="Q733" s="199"/>
      <c r="R733" s="199"/>
      <c r="S733" s="199"/>
      <c r="T733" s="199"/>
      <c r="U733" s="199"/>
      <c r="V733" s="199"/>
      <c r="W733" s="199"/>
      <c r="X733" s="199"/>
      <c r="Y733" s="199"/>
      <c r="Z733" s="199"/>
      <c r="AA733" s="199"/>
      <c r="AB733" s="199"/>
      <c r="AC733" s="199"/>
      <c r="AD733" s="199"/>
      <c r="AE733" s="199"/>
      <c r="AF733" s="199"/>
      <c r="AG733" s="199"/>
      <c r="AH733" s="199"/>
      <c r="AI733" s="199"/>
      <c r="AJ733" s="199"/>
      <c r="AK733" s="199"/>
      <c r="AL733" s="199"/>
      <c r="AM733" s="199"/>
      <c r="AN733" s="199"/>
      <c r="AO733" s="199"/>
      <c r="AP733" s="199"/>
      <c r="AQ733" s="199"/>
      <c r="AR733" s="199"/>
      <c r="AS733" s="199"/>
      <c r="AT733" s="199"/>
      <c r="AU733" s="199"/>
      <c r="AV733" s="199"/>
      <c r="AW733" s="199"/>
      <c r="AX733" s="199"/>
      <c r="AY733" s="199"/>
      <c r="AZ733" s="199"/>
      <c r="BA733" s="199"/>
      <c r="BB733" s="199"/>
      <c r="BC733" s="199"/>
      <c r="BD733" s="199"/>
      <c r="BE733" s="199"/>
      <c r="BF733" s="199"/>
      <c r="BG733" s="199"/>
      <c r="BH733" s="199"/>
      <c r="BI733" s="199"/>
      <c r="BJ733" s="199"/>
      <c r="BK733" s="199"/>
      <c r="XFB733" s="193"/>
    </row>
    <row r="734" customHeight="1" spans="1:16382">
      <c r="A734" s="199" t="s">
        <v>3905</v>
      </c>
      <c r="B734" s="199" t="s">
        <v>3906</v>
      </c>
      <c r="C734" s="199" t="str">
        <f>VLOOKUP(A734,汇总表!A:D,4,0)</f>
        <v>证券事务专员</v>
      </c>
      <c r="D734" s="199">
        <v>0</v>
      </c>
      <c r="E734" s="199">
        <v>0</v>
      </c>
      <c r="F734" s="199" t="s">
        <v>10243</v>
      </c>
      <c r="G734" s="199">
        <v>0</v>
      </c>
      <c r="H734" s="199" t="s">
        <v>10243</v>
      </c>
      <c r="I734" s="199">
        <v>0</v>
      </c>
      <c r="J734" s="199" t="s">
        <v>10243</v>
      </c>
      <c r="K734" s="199">
        <v>0</v>
      </c>
      <c r="L734" s="199">
        <v>0</v>
      </c>
      <c r="M734" s="199" t="s">
        <v>10243</v>
      </c>
      <c r="N734" s="199">
        <v>0</v>
      </c>
      <c r="O734" s="199">
        <v>0</v>
      </c>
      <c r="P734" s="199">
        <v>0</v>
      </c>
      <c r="Q734" s="199"/>
      <c r="R734" s="199"/>
      <c r="S734" s="199"/>
      <c r="T734" s="199"/>
      <c r="U734" s="199"/>
      <c r="V734" s="199"/>
      <c r="W734" s="199"/>
      <c r="X734" s="199"/>
      <c r="Y734" s="199"/>
      <c r="Z734" s="199"/>
      <c r="AA734" s="199"/>
      <c r="AB734" s="199"/>
      <c r="AC734" s="199"/>
      <c r="AD734" s="199"/>
      <c r="AE734" s="199"/>
      <c r="AF734" s="199"/>
      <c r="AG734" s="199"/>
      <c r="AH734" s="199"/>
      <c r="AI734" s="199"/>
      <c r="AJ734" s="199"/>
      <c r="AK734" s="199"/>
      <c r="AL734" s="199"/>
      <c r="AM734" s="199"/>
      <c r="AN734" s="199"/>
      <c r="AO734" s="199"/>
      <c r="AP734" s="199"/>
      <c r="AQ734" s="199"/>
      <c r="AR734" s="199"/>
      <c r="AS734" s="199"/>
      <c r="AT734" s="199"/>
      <c r="AU734" s="199"/>
      <c r="AV734" s="199"/>
      <c r="AW734" s="199"/>
      <c r="AX734" s="199"/>
      <c r="AY734" s="199"/>
      <c r="AZ734" s="199"/>
      <c r="BA734" s="199"/>
      <c r="BB734" s="199"/>
      <c r="BC734" s="199"/>
      <c r="BD734" s="199"/>
      <c r="BE734" s="199"/>
      <c r="BF734" s="199"/>
      <c r="BG734" s="199"/>
      <c r="BH734" s="199"/>
      <c r="BI734" s="199"/>
      <c r="BJ734" s="199"/>
      <c r="BK734" s="199"/>
      <c r="XFB734" s="193"/>
    </row>
    <row r="735" customHeight="1" spans="1:16382">
      <c r="A735" s="199" t="s">
        <v>4223</v>
      </c>
      <c r="B735" s="199" t="s">
        <v>4225</v>
      </c>
      <c r="C735" s="199" t="str">
        <f>VLOOKUP(A735,汇总表!A:D,4,0)</f>
        <v>总经理</v>
      </c>
      <c r="D735" s="199">
        <v>22</v>
      </c>
      <c r="E735" s="199">
        <v>9</v>
      </c>
      <c r="F735" s="199" t="s">
        <v>12760</v>
      </c>
      <c r="G735" s="199">
        <v>6</v>
      </c>
      <c r="H735" s="199" t="s">
        <v>12761</v>
      </c>
      <c r="I735" s="199">
        <v>0</v>
      </c>
      <c r="J735" s="199" t="s">
        <v>10243</v>
      </c>
      <c r="K735" s="199">
        <v>0</v>
      </c>
      <c r="L735" s="199">
        <v>0</v>
      </c>
      <c r="M735" s="199" t="s">
        <v>10243</v>
      </c>
      <c r="N735" s="199">
        <v>0</v>
      </c>
      <c r="O735" s="199">
        <v>0</v>
      </c>
      <c r="P735" s="199">
        <v>0</v>
      </c>
      <c r="Q735" s="199"/>
      <c r="R735" s="199"/>
      <c r="S735" s="199"/>
      <c r="T735" s="199"/>
      <c r="U735" s="199"/>
      <c r="V735" s="199"/>
      <c r="W735" s="199"/>
      <c r="X735" s="199"/>
      <c r="Y735" s="199"/>
      <c r="Z735" s="199"/>
      <c r="AA735" s="199"/>
      <c r="AB735" s="199"/>
      <c r="AC735" s="199"/>
      <c r="AD735" s="199"/>
      <c r="AE735" s="199"/>
      <c r="AF735" s="199"/>
      <c r="AG735" s="199" t="s">
        <v>10266</v>
      </c>
      <c r="AH735" s="203" t="s">
        <v>10326</v>
      </c>
      <c r="AI735" s="199" t="s">
        <v>10246</v>
      </c>
      <c r="AJ735" s="199" t="s">
        <v>10246</v>
      </c>
      <c r="AK735" s="203" t="s">
        <v>10812</v>
      </c>
      <c r="AL735" s="199" t="s">
        <v>10266</v>
      </c>
      <c r="AM735" s="199" t="s">
        <v>10266</v>
      </c>
      <c r="AN735" s="199" t="s">
        <v>10266</v>
      </c>
      <c r="AO735" s="199" t="s">
        <v>10266</v>
      </c>
      <c r="AP735" s="199" t="s">
        <v>10246</v>
      </c>
      <c r="AQ735" s="199" t="s">
        <v>10246</v>
      </c>
      <c r="AR735" s="199" t="s">
        <v>10266</v>
      </c>
      <c r="AS735" s="203" t="s">
        <v>11338</v>
      </c>
      <c r="AT735" s="199" t="s">
        <v>10266</v>
      </c>
      <c r="AU735" s="199" t="s">
        <v>10266</v>
      </c>
      <c r="AV735" s="199" t="s">
        <v>10266</v>
      </c>
      <c r="AW735" s="199" t="s">
        <v>10246</v>
      </c>
      <c r="AX735" s="199" t="s">
        <v>10246</v>
      </c>
      <c r="AY735" s="199" t="s">
        <v>10266</v>
      </c>
      <c r="AZ735" s="199" t="s">
        <v>10266</v>
      </c>
      <c r="BA735" s="203" t="s">
        <v>11637</v>
      </c>
      <c r="BB735" s="203" t="s">
        <v>10326</v>
      </c>
      <c r="BC735" s="199" t="s">
        <v>10266</v>
      </c>
      <c r="BD735" s="199" t="s">
        <v>10246</v>
      </c>
      <c r="BE735" s="199" t="s">
        <v>10246</v>
      </c>
      <c r="BF735" s="203" t="s">
        <v>10262</v>
      </c>
      <c r="BG735" s="199" t="s">
        <v>10266</v>
      </c>
      <c r="BH735" s="199" t="s">
        <v>10266</v>
      </c>
      <c r="BI735" s="199" t="s">
        <v>10266</v>
      </c>
      <c r="BJ735" s="199" t="s">
        <v>10266</v>
      </c>
      <c r="BK735" s="199" t="s">
        <v>10246</v>
      </c>
      <c r="XFB735" s="193"/>
    </row>
    <row r="736" customHeight="1" spans="1:16382">
      <c r="A736" s="199" t="s">
        <v>5154</v>
      </c>
      <c r="B736" s="199" t="s">
        <v>12762</v>
      </c>
      <c r="C736" s="199" t="str">
        <f>VLOOKUP(A736,汇总表!A:D,4,0)</f>
        <v>高级软件工程师</v>
      </c>
      <c r="D736" s="199">
        <v>0</v>
      </c>
      <c r="E736" s="199">
        <v>0</v>
      </c>
      <c r="F736" s="199" t="s">
        <v>10243</v>
      </c>
      <c r="G736" s="199">
        <v>0</v>
      </c>
      <c r="H736" s="199" t="s">
        <v>10243</v>
      </c>
      <c r="I736" s="199">
        <v>0</v>
      </c>
      <c r="J736" s="199" t="s">
        <v>10243</v>
      </c>
      <c r="K736" s="199">
        <v>0</v>
      </c>
      <c r="L736" s="199">
        <v>0</v>
      </c>
      <c r="M736" s="199" t="s">
        <v>10243</v>
      </c>
      <c r="N736" s="199">
        <v>0</v>
      </c>
      <c r="O736" s="199">
        <v>0</v>
      </c>
      <c r="P736" s="199">
        <v>0</v>
      </c>
      <c r="Q736" s="199"/>
      <c r="R736" s="199"/>
      <c r="S736" s="199"/>
      <c r="T736" s="199"/>
      <c r="U736" s="199"/>
      <c r="V736" s="199"/>
      <c r="W736" s="199"/>
      <c r="X736" s="199"/>
      <c r="Y736" s="199"/>
      <c r="Z736" s="199"/>
      <c r="AA736" s="199"/>
      <c r="AB736" s="199"/>
      <c r="AC736" s="199"/>
      <c r="AD736" s="199"/>
      <c r="AE736" s="199"/>
      <c r="AF736" s="199"/>
      <c r="AG736" s="199"/>
      <c r="AH736" s="199"/>
      <c r="AI736" s="199"/>
      <c r="AJ736" s="199"/>
      <c r="AK736" s="199"/>
      <c r="AL736" s="199"/>
      <c r="AM736" s="199"/>
      <c r="AN736" s="199"/>
      <c r="AO736" s="199"/>
      <c r="AP736" s="199"/>
      <c r="AQ736" s="199"/>
      <c r="AR736" s="199"/>
      <c r="AS736" s="199"/>
      <c r="AT736" s="199"/>
      <c r="AU736" s="199"/>
      <c r="AV736" s="199"/>
      <c r="AW736" s="199"/>
      <c r="AX736" s="199"/>
      <c r="AY736" s="199"/>
      <c r="AZ736" s="199"/>
      <c r="BA736" s="199"/>
      <c r="BB736" s="199"/>
      <c r="BC736" s="199"/>
      <c r="BD736" s="199"/>
      <c r="BE736" s="199"/>
      <c r="BF736" s="199"/>
      <c r="BG736" s="199"/>
      <c r="BH736" s="199"/>
      <c r="BI736" s="199"/>
      <c r="BJ736" s="199"/>
      <c r="BK736" s="199"/>
      <c r="XFB736" s="193"/>
    </row>
    <row r="737" customHeight="1" spans="1:16382">
      <c r="A737" s="199" t="s">
        <v>12763</v>
      </c>
      <c r="B737" s="199" t="s">
        <v>12762</v>
      </c>
      <c r="C737" s="199" t="e">
        <f>VLOOKUP(A737,汇总表!A:D,4,0)</f>
        <v>#N/A</v>
      </c>
      <c r="D737" s="199">
        <v>0</v>
      </c>
      <c r="E737" s="199">
        <v>9</v>
      </c>
      <c r="F737" s="199" t="s">
        <v>10243</v>
      </c>
      <c r="G737" s="199">
        <v>0</v>
      </c>
      <c r="H737" s="199" t="s">
        <v>10243</v>
      </c>
      <c r="I737" s="199">
        <v>0</v>
      </c>
      <c r="J737" s="199" t="s">
        <v>10243</v>
      </c>
      <c r="K737" s="199">
        <v>0</v>
      </c>
      <c r="L737" s="199">
        <v>0</v>
      </c>
      <c r="M737" s="199" t="s">
        <v>10243</v>
      </c>
      <c r="N737" s="199">
        <v>0</v>
      </c>
      <c r="O737" s="199">
        <v>0</v>
      </c>
      <c r="P737" s="199">
        <v>22</v>
      </c>
      <c r="Q737" s="199"/>
      <c r="R737" s="199"/>
      <c r="S737" s="199"/>
      <c r="T737" s="199"/>
      <c r="U737" s="199"/>
      <c r="V737" s="199"/>
      <c r="W737" s="199"/>
      <c r="X737" s="199"/>
      <c r="Y737" s="199"/>
      <c r="Z737" s="199"/>
      <c r="AA737" s="199"/>
      <c r="AB737" s="199"/>
      <c r="AC737" s="199"/>
      <c r="AD737" s="199"/>
      <c r="AE737" s="199"/>
      <c r="AF737" s="199"/>
      <c r="AG737" s="205" t="s">
        <v>33</v>
      </c>
      <c r="AH737" s="205" t="s">
        <v>33</v>
      </c>
      <c r="AI737" s="199" t="s">
        <v>10246</v>
      </c>
      <c r="AJ737" s="199" t="s">
        <v>10246</v>
      </c>
      <c r="AK737" s="205" t="s">
        <v>33</v>
      </c>
      <c r="AL737" s="205" t="s">
        <v>33</v>
      </c>
      <c r="AM737" s="205" t="s">
        <v>33</v>
      </c>
      <c r="AN737" s="205" t="s">
        <v>33</v>
      </c>
      <c r="AO737" s="205" t="s">
        <v>33</v>
      </c>
      <c r="AP737" s="199" t="s">
        <v>10246</v>
      </c>
      <c r="AQ737" s="199" t="s">
        <v>10246</v>
      </c>
      <c r="AR737" s="205" t="s">
        <v>33</v>
      </c>
      <c r="AS737" s="205" t="s">
        <v>33</v>
      </c>
      <c r="AT737" s="205" t="s">
        <v>33</v>
      </c>
      <c r="AU737" s="205" t="s">
        <v>33</v>
      </c>
      <c r="AV737" s="205" t="s">
        <v>33</v>
      </c>
      <c r="AW737" s="199" t="s">
        <v>10246</v>
      </c>
      <c r="AX737" s="199" t="s">
        <v>10246</v>
      </c>
      <c r="AY737" s="205" t="s">
        <v>33</v>
      </c>
      <c r="AZ737" s="205" t="s">
        <v>33</v>
      </c>
      <c r="BA737" s="205" t="s">
        <v>33</v>
      </c>
      <c r="BB737" s="205" t="s">
        <v>33</v>
      </c>
      <c r="BC737" s="205" t="s">
        <v>33</v>
      </c>
      <c r="BD737" s="199" t="s">
        <v>10246</v>
      </c>
      <c r="BE737" s="199" t="s">
        <v>10246</v>
      </c>
      <c r="BF737" s="205" t="s">
        <v>33</v>
      </c>
      <c r="BG737" s="205" t="s">
        <v>33</v>
      </c>
      <c r="BH737" s="205" t="s">
        <v>33</v>
      </c>
      <c r="BI737" s="205" t="s">
        <v>33</v>
      </c>
      <c r="BJ737" s="205" t="s">
        <v>33</v>
      </c>
      <c r="BK737" s="199" t="s">
        <v>10246</v>
      </c>
      <c r="XFB737" s="193"/>
    </row>
    <row r="738" customHeight="1" spans="1:16382">
      <c r="A738" s="199" t="s">
        <v>4248</v>
      </c>
      <c r="B738" s="199" t="s">
        <v>4249</v>
      </c>
      <c r="C738" s="199" t="str">
        <f>VLOOKUP(A738,汇总表!A:D,4,0)</f>
        <v>研发主管</v>
      </c>
      <c r="D738" s="199">
        <v>22</v>
      </c>
      <c r="E738" s="199">
        <v>9</v>
      </c>
      <c r="F738" s="199" t="s">
        <v>12764</v>
      </c>
      <c r="G738" s="199">
        <v>15</v>
      </c>
      <c r="H738" s="199" t="s">
        <v>12765</v>
      </c>
      <c r="I738" s="199">
        <v>0</v>
      </c>
      <c r="J738" s="199" t="s">
        <v>10243</v>
      </c>
      <c r="K738" s="199">
        <v>0</v>
      </c>
      <c r="L738" s="199">
        <v>0</v>
      </c>
      <c r="M738" s="199" t="s">
        <v>10243</v>
      </c>
      <c r="N738" s="199">
        <v>0</v>
      </c>
      <c r="O738" s="199">
        <v>0</v>
      </c>
      <c r="P738" s="199">
        <v>0</v>
      </c>
      <c r="Q738" s="199"/>
      <c r="R738" s="199"/>
      <c r="S738" s="199"/>
      <c r="T738" s="199"/>
      <c r="U738" s="199"/>
      <c r="V738" s="199"/>
      <c r="W738" s="199"/>
      <c r="X738" s="199"/>
      <c r="Y738" s="199"/>
      <c r="Z738" s="199"/>
      <c r="AA738" s="199"/>
      <c r="AB738" s="199"/>
      <c r="AC738" s="199"/>
      <c r="AD738" s="199"/>
      <c r="AE738" s="199"/>
      <c r="AF738" s="199"/>
      <c r="AG738" s="203" t="s">
        <v>10263</v>
      </c>
      <c r="AH738" s="203" t="s">
        <v>10376</v>
      </c>
      <c r="AI738" s="199" t="s">
        <v>10246</v>
      </c>
      <c r="AJ738" s="199" t="s">
        <v>10246</v>
      </c>
      <c r="AK738" s="203" t="s">
        <v>11224</v>
      </c>
      <c r="AL738" s="203" t="s">
        <v>10325</v>
      </c>
      <c r="AM738" s="203" t="s">
        <v>10325</v>
      </c>
      <c r="AN738" s="199" t="s">
        <v>10266</v>
      </c>
      <c r="AO738" s="203" t="s">
        <v>10253</v>
      </c>
      <c r="AP738" s="199" t="s">
        <v>10246</v>
      </c>
      <c r="AQ738" s="199" t="s">
        <v>10246</v>
      </c>
      <c r="AR738" s="203" t="s">
        <v>10328</v>
      </c>
      <c r="AS738" s="199" t="s">
        <v>10266</v>
      </c>
      <c r="AT738" s="199" t="s">
        <v>10266</v>
      </c>
      <c r="AU738" s="203" t="s">
        <v>10328</v>
      </c>
      <c r="AV738" s="203" t="s">
        <v>10374</v>
      </c>
      <c r="AW738" s="199" t="s">
        <v>10246</v>
      </c>
      <c r="AX738" s="199" t="s">
        <v>10246</v>
      </c>
      <c r="AY738" s="203" t="s">
        <v>11195</v>
      </c>
      <c r="AZ738" s="199" t="s">
        <v>10266</v>
      </c>
      <c r="BA738" s="203" t="s">
        <v>10325</v>
      </c>
      <c r="BB738" s="203" t="s">
        <v>10402</v>
      </c>
      <c r="BC738" s="199" t="s">
        <v>10266</v>
      </c>
      <c r="BD738" s="199" t="s">
        <v>10246</v>
      </c>
      <c r="BE738" s="199" t="s">
        <v>10246</v>
      </c>
      <c r="BF738" s="203" t="s">
        <v>10257</v>
      </c>
      <c r="BG738" s="199" t="s">
        <v>10266</v>
      </c>
      <c r="BH738" s="199" t="s">
        <v>10266</v>
      </c>
      <c r="BI738" s="203" t="s">
        <v>11233</v>
      </c>
      <c r="BJ738" s="203" t="s">
        <v>11095</v>
      </c>
      <c r="BK738" s="199" t="s">
        <v>10246</v>
      </c>
      <c r="XFB738" s="193"/>
    </row>
    <row r="739" customHeight="1" spans="1:16382">
      <c r="A739" s="199" t="s">
        <v>4295</v>
      </c>
      <c r="B739" s="199" t="s">
        <v>4274</v>
      </c>
      <c r="C739" s="199" t="str">
        <f>VLOOKUP(A739,汇总表!A:D,4,0)</f>
        <v>运营专员</v>
      </c>
      <c r="D739" s="199">
        <v>22</v>
      </c>
      <c r="E739" s="199">
        <v>9</v>
      </c>
      <c r="F739" s="199" t="s">
        <v>12766</v>
      </c>
      <c r="G739" s="199">
        <v>0</v>
      </c>
      <c r="H739" s="199" t="s">
        <v>10243</v>
      </c>
      <c r="I739" s="199">
        <v>0</v>
      </c>
      <c r="J739" s="199" t="s">
        <v>10243</v>
      </c>
      <c r="K739" s="199">
        <v>0</v>
      </c>
      <c r="L739" s="199">
        <v>1</v>
      </c>
      <c r="M739" s="199" t="s">
        <v>12767</v>
      </c>
      <c r="N739" s="199">
        <v>0</v>
      </c>
      <c r="O739" s="199">
        <v>0</v>
      </c>
      <c r="P739" s="199">
        <v>0</v>
      </c>
      <c r="Q739" s="199"/>
      <c r="R739" s="199"/>
      <c r="S739" s="199"/>
      <c r="T739" s="199"/>
      <c r="U739" s="199"/>
      <c r="V739" s="199"/>
      <c r="W739" s="199"/>
      <c r="X739" s="199"/>
      <c r="Y739" s="199"/>
      <c r="Z739" s="199"/>
      <c r="AA739" s="199"/>
      <c r="AB739" s="199"/>
      <c r="AC739" s="199"/>
      <c r="AD739" s="199"/>
      <c r="AE739" s="199"/>
      <c r="AF739" s="199"/>
      <c r="AG739" s="199" t="s">
        <v>10266</v>
      </c>
      <c r="AH739" s="199" t="s">
        <v>10266</v>
      </c>
      <c r="AI739" s="199" t="s">
        <v>10246</v>
      </c>
      <c r="AJ739" s="199" t="s">
        <v>10246</v>
      </c>
      <c r="AK739" s="206" t="s">
        <v>12768</v>
      </c>
      <c r="AL739" s="199" t="s">
        <v>10266</v>
      </c>
      <c r="AM739" s="199" t="s">
        <v>10266</v>
      </c>
      <c r="AN739" s="199" t="s">
        <v>10266</v>
      </c>
      <c r="AO739" s="199" t="s">
        <v>10266</v>
      </c>
      <c r="AP739" s="199" t="s">
        <v>10246</v>
      </c>
      <c r="AQ739" s="199" t="s">
        <v>10246</v>
      </c>
      <c r="AR739" s="199" t="s">
        <v>10266</v>
      </c>
      <c r="AS739" s="199" t="s">
        <v>10266</v>
      </c>
      <c r="AT739" s="199" t="s">
        <v>10266</v>
      </c>
      <c r="AU739" s="199" t="s">
        <v>10266</v>
      </c>
      <c r="AV739" s="199" t="s">
        <v>10266</v>
      </c>
      <c r="AW739" s="199" t="s">
        <v>10246</v>
      </c>
      <c r="AX739" s="199" t="s">
        <v>10246</v>
      </c>
      <c r="AY739" s="199" t="s">
        <v>10266</v>
      </c>
      <c r="AZ739" s="199" t="s">
        <v>10266</v>
      </c>
      <c r="BA739" s="199" t="s">
        <v>10266</v>
      </c>
      <c r="BB739" s="199" t="s">
        <v>10266</v>
      </c>
      <c r="BC739" s="199" t="s">
        <v>10266</v>
      </c>
      <c r="BD739" s="199" t="s">
        <v>10246</v>
      </c>
      <c r="BE739" s="199" t="s">
        <v>10246</v>
      </c>
      <c r="BF739" s="199" t="s">
        <v>10266</v>
      </c>
      <c r="BG739" s="199" t="s">
        <v>10266</v>
      </c>
      <c r="BH739" s="199" t="s">
        <v>10266</v>
      </c>
      <c r="BI739" s="199" t="s">
        <v>10266</v>
      </c>
      <c r="BJ739" s="199" t="s">
        <v>10266</v>
      </c>
      <c r="BK739" s="199" t="s">
        <v>10246</v>
      </c>
      <c r="XFB739" s="193"/>
    </row>
    <row r="740" customHeight="1" spans="1:16382">
      <c r="A740" s="199" t="s">
        <v>4273</v>
      </c>
      <c r="B740" s="199" t="s">
        <v>4274</v>
      </c>
      <c r="C740" s="199" t="str">
        <f>VLOOKUP(A740,汇总表!A:D,4,0)</f>
        <v>运营专员</v>
      </c>
      <c r="D740" s="199">
        <v>22</v>
      </c>
      <c r="E740" s="199">
        <v>9</v>
      </c>
      <c r="F740" s="199" t="s">
        <v>12769</v>
      </c>
      <c r="G740" s="199">
        <v>0</v>
      </c>
      <c r="H740" s="199" t="s">
        <v>10243</v>
      </c>
      <c r="I740" s="199">
        <v>0</v>
      </c>
      <c r="J740" s="199" t="s">
        <v>10243</v>
      </c>
      <c r="K740" s="199">
        <v>0</v>
      </c>
      <c r="L740" s="199">
        <v>0</v>
      </c>
      <c r="M740" s="199" t="s">
        <v>10243</v>
      </c>
      <c r="N740" s="199">
        <v>0</v>
      </c>
      <c r="O740" s="199">
        <v>0</v>
      </c>
      <c r="P740" s="199">
        <v>0</v>
      </c>
      <c r="Q740" s="199"/>
      <c r="R740" s="199"/>
      <c r="S740" s="199"/>
      <c r="T740" s="199"/>
      <c r="U740" s="199"/>
      <c r="V740" s="199"/>
      <c r="W740" s="199"/>
      <c r="X740" s="199"/>
      <c r="Y740" s="199"/>
      <c r="Z740" s="199"/>
      <c r="AA740" s="199"/>
      <c r="AB740" s="199"/>
      <c r="AC740" s="199"/>
      <c r="AD740" s="199"/>
      <c r="AE740" s="199"/>
      <c r="AF740" s="199"/>
      <c r="AG740" s="199" t="s">
        <v>10266</v>
      </c>
      <c r="AH740" s="199" t="s">
        <v>10266</v>
      </c>
      <c r="AI740" s="199" t="s">
        <v>10246</v>
      </c>
      <c r="AJ740" s="199" t="s">
        <v>10246</v>
      </c>
      <c r="AK740" s="199" t="s">
        <v>10266</v>
      </c>
      <c r="AL740" s="199" t="s">
        <v>10266</v>
      </c>
      <c r="AM740" s="199" t="s">
        <v>10266</v>
      </c>
      <c r="AN740" s="199" t="s">
        <v>10266</v>
      </c>
      <c r="AO740" s="199" t="s">
        <v>10266</v>
      </c>
      <c r="AP740" s="199" t="s">
        <v>10246</v>
      </c>
      <c r="AQ740" s="199" t="s">
        <v>10246</v>
      </c>
      <c r="AR740" s="199" t="s">
        <v>10266</v>
      </c>
      <c r="AS740" s="199" t="s">
        <v>10266</v>
      </c>
      <c r="AT740" s="199" t="s">
        <v>10266</v>
      </c>
      <c r="AU740" s="199" t="s">
        <v>10266</v>
      </c>
      <c r="AV740" s="199" t="s">
        <v>10266</v>
      </c>
      <c r="AW740" s="199" t="s">
        <v>10246</v>
      </c>
      <c r="AX740" s="199" t="s">
        <v>10246</v>
      </c>
      <c r="AY740" s="199" t="s">
        <v>10266</v>
      </c>
      <c r="AZ740" s="199" t="s">
        <v>10266</v>
      </c>
      <c r="BA740" s="199" t="s">
        <v>10266</v>
      </c>
      <c r="BB740" s="199" t="s">
        <v>10266</v>
      </c>
      <c r="BC740" s="199" t="s">
        <v>10266</v>
      </c>
      <c r="BD740" s="199" t="s">
        <v>10246</v>
      </c>
      <c r="BE740" s="199" t="s">
        <v>10246</v>
      </c>
      <c r="BF740" s="199" t="s">
        <v>10266</v>
      </c>
      <c r="BG740" s="199" t="s">
        <v>10266</v>
      </c>
      <c r="BH740" s="199" t="s">
        <v>10266</v>
      </c>
      <c r="BI740" s="199" t="s">
        <v>10266</v>
      </c>
      <c r="BJ740" s="199" t="s">
        <v>10266</v>
      </c>
      <c r="BK740" s="199" t="s">
        <v>10246</v>
      </c>
      <c r="XFB740" s="193"/>
    </row>
    <row r="741" customHeight="1" spans="1:16382">
      <c r="A741" s="199" t="s">
        <v>5430</v>
      </c>
      <c r="B741" s="199" t="s">
        <v>12770</v>
      </c>
      <c r="C741" s="199" t="str">
        <f>VLOOKUP(A741,汇总表!A:D,4,0)</f>
        <v>市场主管</v>
      </c>
      <c r="D741" s="199">
        <v>0</v>
      </c>
      <c r="E741" s="199">
        <v>9</v>
      </c>
      <c r="F741" s="199" t="s">
        <v>10243</v>
      </c>
      <c r="G741" s="199">
        <v>0</v>
      </c>
      <c r="H741" s="199" t="s">
        <v>10243</v>
      </c>
      <c r="I741" s="199">
        <v>0</v>
      </c>
      <c r="J741" s="199" t="s">
        <v>10243</v>
      </c>
      <c r="K741" s="199">
        <v>0</v>
      </c>
      <c r="L741" s="199">
        <v>0</v>
      </c>
      <c r="M741" s="199" t="s">
        <v>10243</v>
      </c>
      <c r="N741" s="199">
        <v>0</v>
      </c>
      <c r="O741" s="199">
        <v>0</v>
      </c>
      <c r="P741" s="199">
        <v>22</v>
      </c>
      <c r="Q741" s="199"/>
      <c r="R741" s="199"/>
      <c r="S741" s="199"/>
      <c r="T741" s="199"/>
      <c r="U741" s="199"/>
      <c r="V741" s="199"/>
      <c r="W741" s="199"/>
      <c r="X741" s="199"/>
      <c r="Y741" s="199"/>
      <c r="Z741" s="199"/>
      <c r="AA741" s="199"/>
      <c r="AB741" s="199"/>
      <c r="AC741" s="199"/>
      <c r="AD741" s="199"/>
      <c r="AE741" s="199"/>
      <c r="AF741" s="199"/>
      <c r="AG741" s="205" t="s">
        <v>33</v>
      </c>
      <c r="AH741" s="205" t="s">
        <v>33</v>
      </c>
      <c r="AI741" s="199" t="s">
        <v>10246</v>
      </c>
      <c r="AJ741" s="199" t="s">
        <v>10246</v>
      </c>
      <c r="AK741" s="205" t="s">
        <v>33</v>
      </c>
      <c r="AL741" s="205" t="s">
        <v>33</v>
      </c>
      <c r="AM741" s="205" t="s">
        <v>33</v>
      </c>
      <c r="AN741" s="205" t="s">
        <v>33</v>
      </c>
      <c r="AO741" s="205" t="s">
        <v>33</v>
      </c>
      <c r="AP741" s="199" t="s">
        <v>10246</v>
      </c>
      <c r="AQ741" s="199" t="s">
        <v>10246</v>
      </c>
      <c r="AR741" s="205" t="s">
        <v>33</v>
      </c>
      <c r="AS741" s="205" t="s">
        <v>33</v>
      </c>
      <c r="AT741" s="205" t="s">
        <v>33</v>
      </c>
      <c r="AU741" s="205" t="s">
        <v>33</v>
      </c>
      <c r="AV741" s="205" t="s">
        <v>33</v>
      </c>
      <c r="AW741" s="199" t="s">
        <v>10246</v>
      </c>
      <c r="AX741" s="199" t="s">
        <v>10246</v>
      </c>
      <c r="AY741" s="205" t="s">
        <v>33</v>
      </c>
      <c r="AZ741" s="205" t="s">
        <v>33</v>
      </c>
      <c r="BA741" s="205" t="s">
        <v>33</v>
      </c>
      <c r="BB741" s="205" t="s">
        <v>33</v>
      </c>
      <c r="BC741" s="205" t="s">
        <v>33</v>
      </c>
      <c r="BD741" s="199" t="s">
        <v>10246</v>
      </c>
      <c r="BE741" s="199" t="s">
        <v>10246</v>
      </c>
      <c r="BF741" s="205" t="s">
        <v>33</v>
      </c>
      <c r="BG741" s="205" t="s">
        <v>33</v>
      </c>
      <c r="BH741" s="205" t="s">
        <v>33</v>
      </c>
      <c r="BI741" s="205" t="s">
        <v>33</v>
      </c>
      <c r="BJ741" s="205" t="s">
        <v>33</v>
      </c>
      <c r="BK741" s="199" t="s">
        <v>10246</v>
      </c>
      <c r="XFB741" s="193"/>
    </row>
    <row r="742" customHeight="1" spans="1:16382">
      <c r="A742" s="199" t="s">
        <v>5414</v>
      </c>
      <c r="B742" s="199" t="s">
        <v>12770</v>
      </c>
      <c r="C742" s="199" t="str">
        <f>VLOOKUP(A742,汇总表!A:D,4,0)</f>
        <v>市场助理</v>
      </c>
      <c r="D742" s="199">
        <v>2</v>
      </c>
      <c r="E742" s="199">
        <v>9</v>
      </c>
      <c r="F742" s="199" t="s">
        <v>10243</v>
      </c>
      <c r="G742" s="199">
        <v>1</v>
      </c>
      <c r="H742" s="199" t="s">
        <v>12771</v>
      </c>
      <c r="I742" s="199">
        <v>0</v>
      </c>
      <c r="J742" s="199" t="s">
        <v>10243</v>
      </c>
      <c r="K742" s="199">
        <v>0</v>
      </c>
      <c r="L742" s="199">
        <v>0</v>
      </c>
      <c r="M742" s="199" t="s">
        <v>10243</v>
      </c>
      <c r="N742" s="199">
        <v>0</v>
      </c>
      <c r="O742" s="199">
        <v>2</v>
      </c>
      <c r="P742" s="199">
        <v>20</v>
      </c>
      <c r="Q742" s="199"/>
      <c r="R742" s="199"/>
      <c r="S742" s="199"/>
      <c r="T742" s="199"/>
      <c r="U742" s="199"/>
      <c r="V742" s="199"/>
      <c r="W742" s="199"/>
      <c r="X742" s="199"/>
      <c r="Y742" s="199"/>
      <c r="Z742" s="199"/>
      <c r="AA742" s="199"/>
      <c r="AB742" s="199"/>
      <c r="AC742" s="199"/>
      <c r="AD742" s="199"/>
      <c r="AE742" s="199"/>
      <c r="AF742" s="199"/>
      <c r="AG742" s="205" t="s">
        <v>33</v>
      </c>
      <c r="AH742" s="205" t="s">
        <v>33</v>
      </c>
      <c r="AI742" s="199" t="s">
        <v>10246</v>
      </c>
      <c r="AJ742" s="199" t="s">
        <v>10246</v>
      </c>
      <c r="AK742" s="205" t="s">
        <v>33</v>
      </c>
      <c r="AL742" s="205" t="s">
        <v>33</v>
      </c>
      <c r="AM742" s="205" t="s">
        <v>33</v>
      </c>
      <c r="AN742" s="205" t="s">
        <v>33</v>
      </c>
      <c r="AO742" s="205" t="s">
        <v>33</v>
      </c>
      <c r="AP742" s="199" t="s">
        <v>10246</v>
      </c>
      <c r="AQ742" s="199" t="s">
        <v>10246</v>
      </c>
      <c r="AR742" s="205" t="s">
        <v>33</v>
      </c>
      <c r="AS742" s="205" t="s">
        <v>33</v>
      </c>
      <c r="AT742" s="205" t="s">
        <v>33</v>
      </c>
      <c r="AU742" s="205" t="s">
        <v>33</v>
      </c>
      <c r="AV742" s="205" t="s">
        <v>33</v>
      </c>
      <c r="AW742" s="199" t="s">
        <v>10246</v>
      </c>
      <c r="AX742" s="199" t="s">
        <v>10246</v>
      </c>
      <c r="AY742" s="205" t="s">
        <v>33</v>
      </c>
      <c r="AZ742" s="205" t="s">
        <v>33</v>
      </c>
      <c r="BA742" s="205" t="s">
        <v>33</v>
      </c>
      <c r="BB742" s="205" t="s">
        <v>33</v>
      </c>
      <c r="BC742" s="205" t="s">
        <v>33</v>
      </c>
      <c r="BD742" s="199" t="s">
        <v>10246</v>
      </c>
      <c r="BE742" s="199" t="s">
        <v>10246</v>
      </c>
      <c r="BF742" s="205" t="s">
        <v>33</v>
      </c>
      <c r="BG742" s="205" t="s">
        <v>33</v>
      </c>
      <c r="BH742" s="205" t="s">
        <v>33</v>
      </c>
      <c r="BI742" s="204" t="s">
        <v>12772</v>
      </c>
      <c r="BJ742" s="204" t="s">
        <v>10264</v>
      </c>
      <c r="BK742" s="199" t="s">
        <v>10246</v>
      </c>
      <c r="XFB742" s="193"/>
    </row>
    <row r="743" customHeight="1" spans="1:16382">
      <c r="A743" s="199" t="s">
        <v>5381</v>
      </c>
      <c r="B743" s="199" t="s">
        <v>12770</v>
      </c>
      <c r="C743" s="199" t="str">
        <f>VLOOKUP(A743,汇总表!A:D,4,0)</f>
        <v>联盟发展部总监</v>
      </c>
      <c r="D743" s="199">
        <v>0</v>
      </c>
      <c r="E743" s="199">
        <v>9</v>
      </c>
      <c r="F743" s="199" t="s">
        <v>10243</v>
      </c>
      <c r="G743" s="199">
        <v>0</v>
      </c>
      <c r="H743" s="199" t="s">
        <v>10243</v>
      </c>
      <c r="I743" s="199">
        <v>0</v>
      </c>
      <c r="J743" s="199" t="s">
        <v>10243</v>
      </c>
      <c r="K743" s="199">
        <v>0</v>
      </c>
      <c r="L743" s="199">
        <v>0</v>
      </c>
      <c r="M743" s="199" t="s">
        <v>10243</v>
      </c>
      <c r="N743" s="199">
        <v>0</v>
      </c>
      <c r="O743" s="199">
        <v>0</v>
      </c>
      <c r="P743" s="199">
        <v>22</v>
      </c>
      <c r="Q743" s="199"/>
      <c r="R743" s="199"/>
      <c r="S743" s="199"/>
      <c r="T743" s="199"/>
      <c r="U743" s="199"/>
      <c r="V743" s="199"/>
      <c r="W743" s="199"/>
      <c r="X743" s="199"/>
      <c r="Y743" s="199"/>
      <c r="Z743" s="199"/>
      <c r="AA743" s="199"/>
      <c r="AB743" s="199"/>
      <c r="AC743" s="199"/>
      <c r="AD743" s="199"/>
      <c r="AE743" s="199"/>
      <c r="AF743" s="199"/>
      <c r="AG743" s="205" t="s">
        <v>33</v>
      </c>
      <c r="AH743" s="205" t="s">
        <v>33</v>
      </c>
      <c r="AI743" s="199" t="s">
        <v>10246</v>
      </c>
      <c r="AJ743" s="199" t="s">
        <v>10246</v>
      </c>
      <c r="AK743" s="205" t="s">
        <v>33</v>
      </c>
      <c r="AL743" s="205" t="s">
        <v>33</v>
      </c>
      <c r="AM743" s="205" t="s">
        <v>33</v>
      </c>
      <c r="AN743" s="205" t="s">
        <v>33</v>
      </c>
      <c r="AO743" s="205" t="s">
        <v>33</v>
      </c>
      <c r="AP743" s="199" t="s">
        <v>10246</v>
      </c>
      <c r="AQ743" s="199" t="s">
        <v>10246</v>
      </c>
      <c r="AR743" s="205" t="s">
        <v>33</v>
      </c>
      <c r="AS743" s="205" t="s">
        <v>33</v>
      </c>
      <c r="AT743" s="205" t="s">
        <v>33</v>
      </c>
      <c r="AU743" s="205" t="s">
        <v>33</v>
      </c>
      <c r="AV743" s="205" t="s">
        <v>33</v>
      </c>
      <c r="AW743" s="199" t="s">
        <v>10246</v>
      </c>
      <c r="AX743" s="199" t="s">
        <v>10246</v>
      </c>
      <c r="AY743" s="205" t="s">
        <v>33</v>
      </c>
      <c r="AZ743" s="205" t="s">
        <v>33</v>
      </c>
      <c r="BA743" s="205" t="s">
        <v>33</v>
      </c>
      <c r="BB743" s="205" t="s">
        <v>33</v>
      </c>
      <c r="BC743" s="205" t="s">
        <v>33</v>
      </c>
      <c r="BD743" s="199" t="s">
        <v>10246</v>
      </c>
      <c r="BE743" s="199" t="s">
        <v>10246</v>
      </c>
      <c r="BF743" s="205" t="s">
        <v>33</v>
      </c>
      <c r="BG743" s="205" t="s">
        <v>33</v>
      </c>
      <c r="BH743" s="205" t="s">
        <v>33</v>
      </c>
      <c r="BI743" s="205" t="s">
        <v>33</v>
      </c>
      <c r="BJ743" s="205" t="s">
        <v>33</v>
      </c>
      <c r="BK743" s="199" t="s">
        <v>10246</v>
      </c>
      <c r="XFB743" s="193"/>
    </row>
    <row r="744" customHeight="1" spans="1:16382">
      <c r="A744" s="199" t="s">
        <v>10164</v>
      </c>
      <c r="B744" s="199" t="s">
        <v>12773</v>
      </c>
      <c r="C744" s="199" t="str">
        <f>VLOOKUP(A744,汇总表!A:D,4,0)</f>
        <v>总裁</v>
      </c>
      <c r="D744" s="199">
        <v>0</v>
      </c>
      <c r="E744" s="199">
        <v>0</v>
      </c>
      <c r="F744" s="199" t="s">
        <v>10243</v>
      </c>
      <c r="G744" s="199">
        <v>0</v>
      </c>
      <c r="H744" s="199" t="s">
        <v>10243</v>
      </c>
      <c r="I744" s="199">
        <v>0</v>
      </c>
      <c r="J744" s="199" t="s">
        <v>10243</v>
      </c>
      <c r="K744" s="199">
        <v>0</v>
      </c>
      <c r="L744" s="199">
        <v>0</v>
      </c>
      <c r="M744" s="199" t="s">
        <v>10243</v>
      </c>
      <c r="N744" s="199">
        <v>0</v>
      </c>
      <c r="O744" s="199">
        <v>0</v>
      </c>
      <c r="P744" s="199">
        <v>0</v>
      </c>
      <c r="Q744" s="199"/>
      <c r="R744" s="199"/>
      <c r="S744" s="199"/>
      <c r="T744" s="199"/>
      <c r="U744" s="199"/>
      <c r="V744" s="199"/>
      <c r="W744" s="199"/>
      <c r="X744" s="199"/>
      <c r="Y744" s="199"/>
      <c r="Z744" s="199"/>
      <c r="AA744" s="199"/>
      <c r="AB744" s="199"/>
      <c r="AC744" s="199"/>
      <c r="AD744" s="199"/>
      <c r="AE744" s="199"/>
      <c r="AF744" s="199"/>
      <c r="AG744" s="199"/>
      <c r="AH744" s="199"/>
      <c r="AI744" s="199"/>
      <c r="AJ744" s="199"/>
      <c r="AK744" s="199"/>
      <c r="AL744" s="199"/>
      <c r="AM744" s="199"/>
      <c r="AN744" s="199"/>
      <c r="AO744" s="199"/>
      <c r="AP744" s="199"/>
      <c r="AQ744" s="199"/>
      <c r="AR744" s="199"/>
      <c r="AS744" s="199"/>
      <c r="AT744" s="199"/>
      <c r="AU744" s="199"/>
      <c r="AV744" s="199"/>
      <c r="AW744" s="199"/>
      <c r="AX744" s="199"/>
      <c r="AY744" s="199"/>
      <c r="AZ744" s="199"/>
      <c r="BA744" s="199"/>
      <c r="BB744" s="199"/>
      <c r="BC744" s="199"/>
      <c r="BD744" s="199"/>
      <c r="BE744" s="199"/>
      <c r="BF744" s="199"/>
      <c r="BG744" s="199"/>
      <c r="BH744" s="199"/>
      <c r="BI744" s="199"/>
      <c r="BJ744" s="199"/>
      <c r="BK744" s="199"/>
      <c r="XFB744" s="193"/>
    </row>
    <row r="745" customHeight="1" spans="1:16382">
      <c r="A745" s="199" t="s">
        <v>5488</v>
      </c>
      <c r="B745" s="199" t="s">
        <v>12774</v>
      </c>
      <c r="C745" s="199" t="str">
        <f>VLOOKUP(A745,汇总表!A:D,4,0)</f>
        <v>商务总监</v>
      </c>
      <c r="D745" s="199">
        <v>0</v>
      </c>
      <c r="E745" s="199">
        <v>0</v>
      </c>
      <c r="F745" s="199" t="s">
        <v>10243</v>
      </c>
      <c r="G745" s="199">
        <v>0</v>
      </c>
      <c r="H745" s="199" t="s">
        <v>10243</v>
      </c>
      <c r="I745" s="199">
        <v>0</v>
      </c>
      <c r="J745" s="199" t="s">
        <v>10243</v>
      </c>
      <c r="K745" s="199">
        <v>0</v>
      </c>
      <c r="L745" s="199">
        <v>0</v>
      </c>
      <c r="M745" s="199" t="s">
        <v>10243</v>
      </c>
      <c r="N745" s="199">
        <v>0</v>
      </c>
      <c r="O745" s="199">
        <v>0</v>
      </c>
      <c r="P745" s="199">
        <v>0</v>
      </c>
      <c r="Q745" s="199"/>
      <c r="R745" s="199"/>
      <c r="S745" s="199"/>
      <c r="T745" s="199"/>
      <c r="U745" s="199"/>
      <c r="V745" s="199"/>
      <c r="W745" s="199"/>
      <c r="X745" s="199"/>
      <c r="Y745" s="199"/>
      <c r="Z745" s="199"/>
      <c r="AA745" s="199"/>
      <c r="AB745" s="199"/>
      <c r="AC745" s="199"/>
      <c r="AD745" s="199"/>
      <c r="AE745" s="199"/>
      <c r="AF745" s="199"/>
      <c r="AG745" s="199"/>
      <c r="AH745" s="199"/>
      <c r="AI745" s="199"/>
      <c r="AJ745" s="199"/>
      <c r="AK745" s="199"/>
      <c r="AL745" s="199"/>
      <c r="AM745" s="199"/>
      <c r="AN745" s="199"/>
      <c r="AO745" s="199"/>
      <c r="AP745" s="199"/>
      <c r="AQ745" s="199"/>
      <c r="AR745" s="199"/>
      <c r="AS745" s="199"/>
      <c r="AT745" s="199"/>
      <c r="AU745" s="199"/>
      <c r="AV745" s="199"/>
      <c r="AW745" s="199"/>
      <c r="AX745" s="199"/>
      <c r="AY745" s="199"/>
      <c r="AZ745" s="199"/>
      <c r="BA745" s="199"/>
      <c r="BB745" s="199"/>
      <c r="BC745" s="199"/>
      <c r="BD745" s="199"/>
      <c r="BE745" s="199"/>
      <c r="BF745" s="199"/>
      <c r="BG745" s="199"/>
      <c r="BH745" s="199"/>
      <c r="BI745" s="199"/>
      <c r="BJ745" s="199"/>
      <c r="BK745" s="199"/>
      <c r="XFB745" s="193"/>
    </row>
    <row r="746" customHeight="1" spans="1:16382">
      <c r="A746" s="199" t="s">
        <v>5491</v>
      </c>
      <c r="B746" s="199" t="s">
        <v>12774</v>
      </c>
      <c r="C746" s="199" t="str">
        <f>VLOOKUP(A746,汇总表!A:D,4,0)</f>
        <v>商务组长</v>
      </c>
      <c r="D746" s="199">
        <v>0</v>
      </c>
      <c r="E746" s="199">
        <v>0</v>
      </c>
      <c r="F746" s="199" t="s">
        <v>10243</v>
      </c>
      <c r="G746" s="199">
        <v>0</v>
      </c>
      <c r="H746" s="199" t="s">
        <v>10243</v>
      </c>
      <c r="I746" s="199">
        <v>0</v>
      </c>
      <c r="J746" s="199" t="s">
        <v>10243</v>
      </c>
      <c r="K746" s="199">
        <v>0</v>
      </c>
      <c r="L746" s="199">
        <v>0</v>
      </c>
      <c r="M746" s="199" t="s">
        <v>10243</v>
      </c>
      <c r="N746" s="199">
        <v>0</v>
      </c>
      <c r="O746" s="199">
        <v>0</v>
      </c>
      <c r="P746" s="199">
        <v>0</v>
      </c>
      <c r="Q746" s="199"/>
      <c r="R746" s="199"/>
      <c r="S746" s="199"/>
      <c r="T746" s="199"/>
      <c r="U746" s="199"/>
      <c r="V746" s="199"/>
      <c r="W746" s="199"/>
      <c r="X746" s="199"/>
      <c r="Y746" s="199"/>
      <c r="Z746" s="199"/>
      <c r="AA746" s="199"/>
      <c r="AB746" s="199"/>
      <c r="AC746" s="199"/>
      <c r="AD746" s="199"/>
      <c r="AE746" s="199"/>
      <c r="AF746" s="199"/>
      <c r="AG746" s="199"/>
      <c r="AH746" s="199"/>
      <c r="AI746" s="199"/>
      <c r="AJ746" s="199"/>
      <c r="AK746" s="199"/>
      <c r="AL746" s="199"/>
      <c r="AM746" s="199"/>
      <c r="AN746" s="199"/>
      <c r="AO746" s="199"/>
      <c r="AP746" s="199"/>
      <c r="AQ746" s="199"/>
      <c r="AR746" s="199"/>
      <c r="AS746" s="199"/>
      <c r="AT746" s="199"/>
      <c r="AU746" s="199"/>
      <c r="AV746" s="199"/>
      <c r="AW746" s="199"/>
      <c r="AX746" s="199"/>
      <c r="AY746" s="199"/>
      <c r="AZ746" s="199"/>
      <c r="BA746" s="199"/>
      <c r="BB746" s="199"/>
      <c r="BC746" s="199"/>
      <c r="BD746" s="199"/>
      <c r="BE746" s="199"/>
      <c r="BF746" s="199"/>
      <c r="BG746" s="199"/>
      <c r="BH746" s="199"/>
      <c r="BI746" s="199"/>
      <c r="BJ746" s="199"/>
      <c r="BK746" s="199"/>
      <c r="XFB746" s="193"/>
    </row>
    <row r="747" customHeight="1" spans="1:16382">
      <c r="A747" s="199" t="s">
        <v>5641</v>
      </c>
      <c r="B747" s="199" t="s">
        <v>12775</v>
      </c>
      <c r="C747" s="199" t="str">
        <f>VLOOKUP(A747,汇总表!A:D,4,0)</f>
        <v>移动商务经理</v>
      </c>
      <c r="D747" s="199">
        <v>0</v>
      </c>
      <c r="E747" s="199">
        <v>0</v>
      </c>
      <c r="F747" s="199" t="s">
        <v>10243</v>
      </c>
      <c r="G747" s="199">
        <v>0</v>
      </c>
      <c r="H747" s="199" t="s">
        <v>10243</v>
      </c>
      <c r="I747" s="199">
        <v>0</v>
      </c>
      <c r="J747" s="199" t="s">
        <v>10243</v>
      </c>
      <c r="K747" s="199">
        <v>0</v>
      </c>
      <c r="L747" s="199">
        <v>0</v>
      </c>
      <c r="M747" s="199" t="s">
        <v>10243</v>
      </c>
      <c r="N747" s="199">
        <v>0</v>
      </c>
      <c r="O747" s="199">
        <v>0</v>
      </c>
      <c r="P747" s="199">
        <v>0</v>
      </c>
      <c r="Q747" s="199"/>
      <c r="R747" s="199"/>
      <c r="S747" s="199"/>
      <c r="T747" s="199"/>
      <c r="U747" s="199"/>
      <c r="V747" s="199"/>
      <c r="W747" s="199"/>
      <c r="X747" s="199"/>
      <c r="Y747" s="199"/>
      <c r="Z747" s="199"/>
      <c r="AA747" s="199"/>
      <c r="AB747" s="199"/>
      <c r="AC747" s="199"/>
      <c r="AD747" s="199"/>
      <c r="AE747" s="199"/>
      <c r="AF747" s="199"/>
      <c r="AG747" s="199"/>
      <c r="AH747" s="199"/>
      <c r="AI747" s="199"/>
      <c r="AJ747" s="199"/>
      <c r="AK747" s="199"/>
      <c r="AL747" s="199"/>
      <c r="AM747" s="199"/>
      <c r="AN747" s="199"/>
      <c r="AO747" s="199"/>
      <c r="AP747" s="199"/>
      <c r="AQ747" s="199"/>
      <c r="AR747" s="199"/>
      <c r="AS747" s="199"/>
      <c r="AT747" s="199"/>
      <c r="AU747" s="199"/>
      <c r="AV747" s="199"/>
      <c r="AW747" s="199"/>
      <c r="AX747" s="199"/>
      <c r="AY747" s="199"/>
      <c r="AZ747" s="199"/>
      <c r="BA747" s="199"/>
      <c r="BB747" s="199"/>
      <c r="BC747" s="199"/>
      <c r="BD747" s="199"/>
      <c r="BE747" s="199"/>
      <c r="BF747" s="199"/>
      <c r="BG747" s="199"/>
      <c r="BH747" s="199"/>
      <c r="BI747" s="199"/>
      <c r="BJ747" s="199"/>
      <c r="BK747" s="199"/>
      <c r="XFB747" s="193"/>
    </row>
    <row r="748" customHeight="1" spans="1:16382">
      <c r="A748" s="199" t="s">
        <v>5627</v>
      </c>
      <c r="B748" s="199" t="s">
        <v>12775</v>
      </c>
      <c r="C748" s="199" t="str">
        <f>VLOOKUP(A748,汇总表!A:D,4,0)</f>
        <v>商务专员</v>
      </c>
      <c r="D748" s="199">
        <v>0</v>
      </c>
      <c r="E748" s="199">
        <v>0</v>
      </c>
      <c r="F748" s="199" t="s">
        <v>10243</v>
      </c>
      <c r="G748" s="199">
        <v>0</v>
      </c>
      <c r="H748" s="199" t="s">
        <v>10243</v>
      </c>
      <c r="I748" s="199">
        <v>0</v>
      </c>
      <c r="J748" s="199" t="s">
        <v>10243</v>
      </c>
      <c r="K748" s="199">
        <v>0</v>
      </c>
      <c r="L748" s="199">
        <v>0</v>
      </c>
      <c r="M748" s="199" t="s">
        <v>10243</v>
      </c>
      <c r="N748" s="199">
        <v>0</v>
      </c>
      <c r="O748" s="199">
        <v>0</v>
      </c>
      <c r="P748" s="199">
        <v>0</v>
      </c>
      <c r="Q748" s="199"/>
      <c r="R748" s="199"/>
      <c r="S748" s="199"/>
      <c r="T748" s="199"/>
      <c r="U748" s="199"/>
      <c r="V748" s="199"/>
      <c r="W748" s="199"/>
      <c r="X748" s="199"/>
      <c r="Y748" s="199"/>
      <c r="Z748" s="199"/>
      <c r="AA748" s="199"/>
      <c r="AB748" s="199"/>
      <c r="AC748" s="199"/>
      <c r="AD748" s="199"/>
      <c r="AE748" s="199"/>
      <c r="AF748" s="199"/>
      <c r="AG748" s="199"/>
      <c r="AH748" s="199"/>
      <c r="AI748" s="199"/>
      <c r="AJ748" s="199"/>
      <c r="AK748" s="199"/>
      <c r="AL748" s="199"/>
      <c r="AM748" s="199"/>
      <c r="AN748" s="199"/>
      <c r="AO748" s="199"/>
      <c r="AP748" s="199"/>
      <c r="AQ748" s="199"/>
      <c r="AR748" s="199"/>
      <c r="AS748" s="199"/>
      <c r="AT748" s="199"/>
      <c r="AU748" s="199"/>
      <c r="AV748" s="199"/>
      <c r="AW748" s="199"/>
      <c r="AX748" s="199"/>
      <c r="AY748" s="199"/>
      <c r="AZ748" s="199"/>
      <c r="BA748" s="199"/>
      <c r="BB748" s="199"/>
      <c r="BC748" s="199"/>
      <c r="BD748" s="199"/>
      <c r="BE748" s="199"/>
      <c r="BF748" s="199"/>
      <c r="BG748" s="199"/>
      <c r="BH748" s="199"/>
      <c r="BI748" s="199"/>
      <c r="BJ748" s="199"/>
      <c r="BK748" s="199"/>
      <c r="XFB748" s="193"/>
    </row>
    <row r="749" customHeight="1" spans="1:16382">
      <c r="A749" s="199" t="s">
        <v>5202</v>
      </c>
      <c r="B749" s="199" t="s">
        <v>5203</v>
      </c>
      <c r="C749" s="199" t="str">
        <f>VLOOKUP(A749,汇总表!A:D,4,0)</f>
        <v>审计经理</v>
      </c>
      <c r="D749" s="199">
        <v>0</v>
      </c>
      <c r="E749" s="199">
        <v>0</v>
      </c>
      <c r="F749" s="199" t="s">
        <v>10243</v>
      </c>
      <c r="G749" s="199">
        <v>0</v>
      </c>
      <c r="H749" s="199" t="s">
        <v>10243</v>
      </c>
      <c r="I749" s="199">
        <v>0</v>
      </c>
      <c r="J749" s="199" t="s">
        <v>10243</v>
      </c>
      <c r="K749" s="199">
        <v>0</v>
      </c>
      <c r="L749" s="199">
        <v>0</v>
      </c>
      <c r="M749" s="199" t="s">
        <v>10243</v>
      </c>
      <c r="N749" s="199">
        <v>0</v>
      </c>
      <c r="O749" s="199">
        <v>0</v>
      </c>
      <c r="P749" s="199">
        <v>0</v>
      </c>
      <c r="Q749" s="199"/>
      <c r="R749" s="199"/>
      <c r="S749" s="199"/>
      <c r="T749" s="199"/>
      <c r="U749" s="199"/>
      <c r="V749" s="199"/>
      <c r="W749" s="199"/>
      <c r="X749" s="199"/>
      <c r="Y749" s="199"/>
      <c r="Z749" s="199"/>
      <c r="AA749" s="199"/>
      <c r="AB749" s="199"/>
      <c r="AC749" s="199"/>
      <c r="AD749" s="199"/>
      <c r="AE749" s="199"/>
      <c r="AF749" s="199"/>
      <c r="AG749" s="199"/>
      <c r="AH749" s="199"/>
      <c r="AI749" s="199"/>
      <c r="AJ749" s="199"/>
      <c r="AK749" s="199"/>
      <c r="AL749" s="199"/>
      <c r="AM749" s="199"/>
      <c r="AN749" s="199"/>
      <c r="AO749" s="199"/>
      <c r="AP749" s="199"/>
      <c r="AQ749" s="199"/>
      <c r="AR749" s="199"/>
      <c r="AS749" s="199"/>
      <c r="AT749" s="199"/>
      <c r="AU749" s="199"/>
      <c r="AV749" s="199"/>
      <c r="AW749" s="199"/>
      <c r="AX749" s="199"/>
      <c r="AY749" s="199"/>
      <c r="AZ749" s="199"/>
      <c r="BA749" s="199"/>
      <c r="BB749" s="199"/>
      <c r="BC749" s="199"/>
      <c r="BD749" s="199"/>
      <c r="BE749" s="199"/>
      <c r="BF749" s="199"/>
      <c r="BG749" s="199"/>
      <c r="BH749" s="199"/>
      <c r="BI749" s="199"/>
      <c r="BJ749" s="199"/>
      <c r="BK749" s="199"/>
      <c r="XFB749" s="193"/>
    </row>
    <row r="750" customHeight="1" spans="1:16382">
      <c r="A750" s="199" t="s">
        <v>5283</v>
      </c>
      <c r="B750" s="199" t="s">
        <v>5223</v>
      </c>
      <c r="C750" s="199" t="str">
        <f>VLOOKUP(A750,汇总表!A:D,4,0)</f>
        <v>UI设计师实习生</v>
      </c>
      <c r="D750" s="199">
        <v>22</v>
      </c>
      <c r="E750" s="199">
        <v>9</v>
      </c>
      <c r="F750" s="199" t="s">
        <v>12776</v>
      </c>
      <c r="G750" s="199">
        <v>0</v>
      </c>
      <c r="H750" s="199" t="s">
        <v>10243</v>
      </c>
      <c r="I750" s="199">
        <v>0</v>
      </c>
      <c r="J750" s="199" t="s">
        <v>10243</v>
      </c>
      <c r="K750" s="199">
        <v>0</v>
      </c>
      <c r="L750" s="199">
        <v>0</v>
      </c>
      <c r="M750" s="199" t="s">
        <v>10243</v>
      </c>
      <c r="N750" s="199">
        <v>0</v>
      </c>
      <c r="O750" s="199">
        <v>0</v>
      </c>
      <c r="P750" s="199">
        <v>0</v>
      </c>
      <c r="Q750" s="199"/>
      <c r="R750" s="199"/>
      <c r="S750" s="199"/>
      <c r="T750" s="199"/>
      <c r="U750" s="199"/>
      <c r="V750" s="199"/>
      <c r="W750" s="199"/>
      <c r="X750" s="199"/>
      <c r="Y750" s="199"/>
      <c r="Z750" s="199"/>
      <c r="AA750" s="199"/>
      <c r="AB750" s="199"/>
      <c r="AC750" s="199"/>
      <c r="AD750" s="199"/>
      <c r="AE750" s="199"/>
      <c r="AF750" s="199"/>
      <c r="AG750" s="199" t="s">
        <v>10266</v>
      </c>
      <c r="AH750" s="199" t="s">
        <v>10266</v>
      </c>
      <c r="AI750" s="199" t="s">
        <v>10246</v>
      </c>
      <c r="AJ750" s="199" t="s">
        <v>10246</v>
      </c>
      <c r="AK750" s="199" t="s">
        <v>10266</v>
      </c>
      <c r="AL750" s="199" t="s">
        <v>10266</v>
      </c>
      <c r="AM750" s="199" t="s">
        <v>10266</v>
      </c>
      <c r="AN750" s="199" t="s">
        <v>10266</v>
      </c>
      <c r="AO750" s="199" t="s">
        <v>10266</v>
      </c>
      <c r="AP750" s="199" t="s">
        <v>10246</v>
      </c>
      <c r="AQ750" s="199" t="s">
        <v>10246</v>
      </c>
      <c r="AR750" s="199" t="s">
        <v>10266</v>
      </c>
      <c r="AS750" s="199" t="s">
        <v>10266</v>
      </c>
      <c r="AT750" s="199" t="s">
        <v>10266</v>
      </c>
      <c r="AU750" s="199" t="s">
        <v>10266</v>
      </c>
      <c r="AV750" s="199" t="s">
        <v>10266</v>
      </c>
      <c r="AW750" s="199" t="s">
        <v>10246</v>
      </c>
      <c r="AX750" s="199" t="s">
        <v>10246</v>
      </c>
      <c r="AY750" s="199" t="s">
        <v>10266</v>
      </c>
      <c r="AZ750" s="199" t="s">
        <v>10266</v>
      </c>
      <c r="BA750" s="199" t="s">
        <v>10266</v>
      </c>
      <c r="BB750" s="199" t="s">
        <v>10266</v>
      </c>
      <c r="BC750" s="199" t="s">
        <v>10266</v>
      </c>
      <c r="BD750" s="199" t="s">
        <v>10246</v>
      </c>
      <c r="BE750" s="199" t="s">
        <v>10246</v>
      </c>
      <c r="BF750" s="199" t="s">
        <v>10266</v>
      </c>
      <c r="BG750" s="199" t="s">
        <v>10266</v>
      </c>
      <c r="BH750" s="199" t="s">
        <v>10266</v>
      </c>
      <c r="BI750" s="199" t="s">
        <v>10266</v>
      </c>
      <c r="BJ750" s="199" t="s">
        <v>10266</v>
      </c>
      <c r="BK750" s="199" t="s">
        <v>10246</v>
      </c>
      <c r="XFB750" s="193"/>
    </row>
    <row r="751" customHeight="1" spans="1:16382">
      <c r="A751" s="199" t="s">
        <v>5267</v>
      </c>
      <c r="B751" s="199" t="s">
        <v>5223</v>
      </c>
      <c r="C751" s="199" t="str">
        <f>VLOOKUP(A751,汇总表!A:D,4,0)</f>
        <v>UI设计师</v>
      </c>
      <c r="D751" s="199">
        <v>22</v>
      </c>
      <c r="E751" s="199">
        <v>9</v>
      </c>
      <c r="F751" s="199" t="s">
        <v>12777</v>
      </c>
      <c r="G751" s="199">
        <v>0</v>
      </c>
      <c r="H751" s="199" t="s">
        <v>10243</v>
      </c>
      <c r="I751" s="199">
        <v>0</v>
      </c>
      <c r="J751" s="199" t="s">
        <v>10243</v>
      </c>
      <c r="K751" s="199">
        <v>0</v>
      </c>
      <c r="L751" s="199">
        <v>0</v>
      </c>
      <c r="M751" s="199" t="s">
        <v>10243</v>
      </c>
      <c r="N751" s="199">
        <v>0</v>
      </c>
      <c r="O751" s="199">
        <v>0</v>
      </c>
      <c r="P751" s="199">
        <v>0</v>
      </c>
      <c r="Q751" s="199"/>
      <c r="R751" s="199"/>
      <c r="S751" s="199">
        <v>5</v>
      </c>
      <c r="T751" s="199"/>
      <c r="U751" s="199"/>
      <c r="V751" s="199"/>
      <c r="W751" s="199"/>
      <c r="X751" s="199"/>
      <c r="Y751" s="199"/>
      <c r="Z751" s="199"/>
      <c r="AA751" s="199"/>
      <c r="AB751" s="199"/>
      <c r="AC751" s="199"/>
      <c r="AD751" s="199"/>
      <c r="AE751" s="199"/>
      <c r="AF751" s="199"/>
      <c r="AG751" s="199" t="s">
        <v>10266</v>
      </c>
      <c r="AH751" s="202" t="s">
        <v>12778</v>
      </c>
      <c r="AI751" s="199" t="s">
        <v>10246</v>
      </c>
      <c r="AJ751" s="199" t="s">
        <v>10246</v>
      </c>
      <c r="AK751" s="199" t="s">
        <v>10266</v>
      </c>
      <c r="AL751" s="199" t="s">
        <v>10266</v>
      </c>
      <c r="AM751" s="199" t="s">
        <v>10266</v>
      </c>
      <c r="AN751" s="199" t="s">
        <v>10266</v>
      </c>
      <c r="AO751" s="199" t="s">
        <v>10266</v>
      </c>
      <c r="AP751" s="199" t="s">
        <v>10246</v>
      </c>
      <c r="AQ751" s="199" t="s">
        <v>10246</v>
      </c>
      <c r="AR751" s="199" t="s">
        <v>10266</v>
      </c>
      <c r="AS751" s="199" t="s">
        <v>10266</v>
      </c>
      <c r="AT751" s="199" t="s">
        <v>10266</v>
      </c>
      <c r="AU751" s="199" t="s">
        <v>10266</v>
      </c>
      <c r="AV751" s="199" t="s">
        <v>10266</v>
      </c>
      <c r="AW751" s="199" t="s">
        <v>10246</v>
      </c>
      <c r="AX751" s="199" t="s">
        <v>10246</v>
      </c>
      <c r="AY751" s="199" t="s">
        <v>10266</v>
      </c>
      <c r="AZ751" s="199" t="s">
        <v>10266</v>
      </c>
      <c r="BA751" s="199" t="s">
        <v>10266</v>
      </c>
      <c r="BB751" s="199" t="s">
        <v>10266</v>
      </c>
      <c r="BC751" s="199" t="s">
        <v>10266</v>
      </c>
      <c r="BD751" s="199" t="s">
        <v>10246</v>
      </c>
      <c r="BE751" s="199" t="s">
        <v>10246</v>
      </c>
      <c r="BF751" s="199" t="s">
        <v>10266</v>
      </c>
      <c r="BG751" s="199" t="s">
        <v>10266</v>
      </c>
      <c r="BH751" s="202" t="s">
        <v>12779</v>
      </c>
      <c r="BI751" s="199" t="s">
        <v>10266</v>
      </c>
      <c r="BJ751" s="199" t="s">
        <v>10266</v>
      </c>
      <c r="BK751" s="199" t="s">
        <v>10246</v>
      </c>
      <c r="XFB751" s="193"/>
    </row>
    <row r="752" customHeight="1" spans="1:16382">
      <c r="A752" s="199" t="s">
        <v>12780</v>
      </c>
      <c r="B752" s="199" t="s">
        <v>5223</v>
      </c>
      <c r="C752" s="199" t="e">
        <f>VLOOKUP(A752,汇总表!A:D,4,0)</f>
        <v>#N/A</v>
      </c>
      <c r="D752" s="199">
        <v>0</v>
      </c>
      <c r="E752" s="199">
        <v>0</v>
      </c>
      <c r="F752" s="199" t="s">
        <v>10243</v>
      </c>
      <c r="G752" s="199">
        <v>0</v>
      </c>
      <c r="H752" s="199" t="s">
        <v>10243</v>
      </c>
      <c r="I752" s="199">
        <v>0</v>
      </c>
      <c r="J752" s="199" t="s">
        <v>10243</v>
      </c>
      <c r="K752" s="199">
        <v>0</v>
      </c>
      <c r="L752" s="199">
        <v>0</v>
      </c>
      <c r="M752" s="199" t="s">
        <v>10243</v>
      </c>
      <c r="N752" s="199">
        <v>0</v>
      </c>
      <c r="O752" s="199">
        <v>0</v>
      </c>
      <c r="P752" s="199">
        <v>0</v>
      </c>
      <c r="Q752" s="199"/>
      <c r="R752" s="199"/>
      <c r="S752" s="199"/>
      <c r="T752" s="199"/>
      <c r="U752" s="199"/>
      <c r="V752" s="199"/>
      <c r="W752" s="199"/>
      <c r="X752" s="199"/>
      <c r="Y752" s="199"/>
      <c r="Z752" s="199"/>
      <c r="AA752" s="199"/>
      <c r="AB752" s="199"/>
      <c r="AC752" s="199"/>
      <c r="AD752" s="199"/>
      <c r="AE752" s="199"/>
      <c r="AF752" s="199"/>
      <c r="AG752" s="199"/>
      <c r="AH752" s="199"/>
      <c r="AI752" s="199"/>
      <c r="AJ752" s="199"/>
      <c r="AK752" s="199"/>
      <c r="AL752" s="199"/>
      <c r="AM752" s="199"/>
      <c r="AN752" s="199"/>
      <c r="AO752" s="199"/>
      <c r="AP752" s="199"/>
      <c r="AQ752" s="199"/>
      <c r="AR752" s="199"/>
      <c r="AS752" s="199"/>
      <c r="AT752" s="199"/>
      <c r="AU752" s="199"/>
      <c r="AV752" s="199"/>
      <c r="AW752" s="199"/>
      <c r="AX752" s="199"/>
      <c r="AY752" s="199"/>
      <c r="AZ752" s="199"/>
      <c r="BA752" s="199"/>
      <c r="BB752" s="199"/>
      <c r="BC752" s="199"/>
      <c r="BD752" s="199"/>
      <c r="BE752" s="199"/>
      <c r="BF752" s="199"/>
      <c r="BG752" s="199"/>
      <c r="BH752" s="199"/>
      <c r="BI752" s="199"/>
      <c r="BJ752" s="199"/>
      <c r="BK752" s="199"/>
      <c r="XFB752" s="193"/>
    </row>
    <row r="753" customHeight="1" spans="1:16382">
      <c r="A753" s="199" t="s">
        <v>5243</v>
      </c>
      <c r="B753" s="199" t="s">
        <v>5223</v>
      </c>
      <c r="C753" s="199" t="str">
        <f>VLOOKUP(A753,汇总表!A:D,4,0)</f>
        <v>UI设计师实习生</v>
      </c>
      <c r="D753" s="199">
        <v>23</v>
      </c>
      <c r="E753" s="199">
        <v>9</v>
      </c>
      <c r="F753" s="199" t="s">
        <v>12781</v>
      </c>
      <c r="G753" s="199">
        <v>0</v>
      </c>
      <c r="H753" s="199" t="s">
        <v>10243</v>
      </c>
      <c r="I753" s="199">
        <v>0</v>
      </c>
      <c r="J753" s="199" t="s">
        <v>10243</v>
      </c>
      <c r="K753" s="199">
        <v>0</v>
      </c>
      <c r="L753" s="199">
        <v>0</v>
      </c>
      <c r="M753" s="199" t="s">
        <v>10243</v>
      </c>
      <c r="N753" s="199">
        <v>0</v>
      </c>
      <c r="O753" s="199">
        <v>0</v>
      </c>
      <c r="P753" s="199">
        <v>0</v>
      </c>
      <c r="Q753" s="199"/>
      <c r="R753" s="199"/>
      <c r="S753" s="199"/>
      <c r="T753" s="199"/>
      <c r="U753" s="199"/>
      <c r="V753" s="199"/>
      <c r="W753" s="199"/>
      <c r="X753" s="199"/>
      <c r="Y753" s="199"/>
      <c r="Z753" s="199"/>
      <c r="AA753" s="199"/>
      <c r="AB753" s="199"/>
      <c r="AC753" s="199"/>
      <c r="AD753" s="199"/>
      <c r="AE753" s="199"/>
      <c r="AF753" s="199"/>
      <c r="AG753" s="199" t="s">
        <v>10266</v>
      </c>
      <c r="AH753" s="199" t="s">
        <v>10266</v>
      </c>
      <c r="AI753" s="199" t="s">
        <v>10246</v>
      </c>
      <c r="AJ753" s="199" t="s">
        <v>10246</v>
      </c>
      <c r="AK753" s="199" t="s">
        <v>10266</v>
      </c>
      <c r="AL753" s="199" t="s">
        <v>10266</v>
      </c>
      <c r="AM753" s="199" t="s">
        <v>10266</v>
      </c>
      <c r="AN753" s="199" t="s">
        <v>10266</v>
      </c>
      <c r="AO753" s="199" t="s">
        <v>10266</v>
      </c>
      <c r="AP753" s="199" t="s">
        <v>10246</v>
      </c>
      <c r="AQ753" s="199" t="s">
        <v>10246</v>
      </c>
      <c r="AR753" s="199" t="s">
        <v>10266</v>
      </c>
      <c r="AS753" s="199" t="s">
        <v>10266</v>
      </c>
      <c r="AT753" s="199" t="s">
        <v>10266</v>
      </c>
      <c r="AU753" s="199" t="s">
        <v>10266</v>
      </c>
      <c r="AV753" s="199" t="s">
        <v>10266</v>
      </c>
      <c r="AW753" s="199" t="s">
        <v>10246</v>
      </c>
      <c r="AX753" s="199" t="s">
        <v>10246</v>
      </c>
      <c r="AY753" s="199" t="s">
        <v>10266</v>
      </c>
      <c r="AZ753" s="199" t="s">
        <v>10266</v>
      </c>
      <c r="BA753" s="199" t="s">
        <v>10266</v>
      </c>
      <c r="BB753" s="199" t="s">
        <v>10266</v>
      </c>
      <c r="BC753" s="199" t="s">
        <v>10266</v>
      </c>
      <c r="BD753" s="199" t="s">
        <v>10246</v>
      </c>
      <c r="BE753" s="199" t="s">
        <v>10246</v>
      </c>
      <c r="BF753" s="199" t="s">
        <v>10266</v>
      </c>
      <c r="BG753" s="199" t="s">
        <v>10266</v>
      </c>
      <c r="BH753" s="199" t="s">
        <v>10266</v>
      </c>
      <c r="BI753" s="199" t="s">
        <v>10266</v>
      </c>
      <c r="BJ753" s="199" t="s">
        <v>10266</v>
      </c>
      <c r="BK753" s="199" t="s">
        <v>10433</v>
      </c>
      <c r="XFB753" s="193"/>
    </row>
    <row r="754" customHeight="1" spans="1:16382">
      <c r="A754" s="199" t="s">
        <v>5222</v>
      </c>
      <c r="B754" s="199" t="s">
        <v>5223</v>
      </c>
      <c r="C754" s="199" t="str">
        <f>VLOOKUP(A754,汇总表!A:D,4,0)</f>
        <v>UI设计师</v>
      </c>
      <c r="D754" s="199">
        <v>22</v>
      </c>
      <c r="E754" s="199">
        <v>9</v>
      </c>
      <c r="F754" s="199" t="s">
        <v>12782</v>
      </c>
      <c r="G754" s="199">
        <v>0</v>
      </c>
      <c r="H754" s="199" t="s">
        <v>10243</v>
      </c>
      <c r="I754" s="199">
        <v>0</v>
      </c>
      <c r="J754" s="199" t="s">
        <v>10243</v>
      </c>
      <c r="K754" s="199">
        <v>0</v>
      </c>
      <c r="L754" s="199">
        <v>0</v>
      </c>
      <c r="M754" s="199" t="s">
        <v>10243</v>
      </c>
      <c r="N754" s="199">
        <v>0</v>
      </c>
      <c r="O754" s="199">
        <v>0</v>
      </c>
      <c r="P754" s="199">
        <v>0</v>
      </c>
      <c r="Q754" s="199"/>
      <c r="R754" s="199"/>
      <c r="S754" s="199">
        <v>3</v>
      </c>
      <c r="T754" s="199"/>
      <c r="U754" s="199"/>
      <c r="V754" s="199"/>
      <c r="W754" s="199"/>
      <c r="X754" s="199"/>
      <c r="Y754" s="199"/>
      <c r="Z754" s="199"/>
      <c r="AA754" s="199"/>
      <c r="AB754" s="199"/>
      <c r="AC754" s="199"/>
      <c r="AD754" s="199"/>
      <c r="AE754" s="199"/>
      <c r="AF754" s="199"/>
      <c r="AG754" s="199" t="s">
        <v>10266</v>
      </c>
      <c r="AH754" s="199" t="s">
        <v>10266</v>
      </c>
      <c r="AI754" s="199" t="s">
        <v>10246</v>
      </c>
      <c r="AJ754" s="199" t="s">
        <v>10246</v>
      </c>
      <c r="AK754" s="199" t="s">
        <v>10266</v>
      </c>
      <c r="AL754" s="199" t="s">
        <v>10266</v>
      </c>
      <c r="AM754" s="199" t="s">
        <v>10266</v>
      </c>
      <c r="AN754" s="199" t="s">
        <v>10266</v>
      </c>
      <c r="AO754" s="199" t="s">
        <v>10266</v>
      </c>
      <c r="AP754" s="199" t="s">
        <v>10246</v>
      </c>
      <c r="AQ754" s="199" t="s">
        <v>10246</v>
      </c>
      <c r="AR754" s="199" t="s">
        <v>10266</v>
      </c>
      <c r="AS754" s="199" t="s">
        <v>10266</v>
      </c>
      <c r="AT754" s="199" t="s">
        <v>10266</v>
      </c>
      <c r="AU754" s="199" t="s">
        <v>10266</v>
      </c>
      <c r="AV754" s="199" t="s">
        <v>10266</v>
      </c>
      <c r="AW754" s="199" t="s">
        <v>10246</v>
      </c>
      <c r="AX754" s="199" t="s">
        <v>10246</v>
      </c>
      <c r="AY754" s="199" t="s">
        <v>10266</v>
      </c>
      <c r="AZ754" s="199" t="s">
        <v>10266</v>
      </c>
      <c r="BA754" s="199" t="s">
        <v>10266</v>
      </c>
      <c r="BB754" s="199" t="s">
        <v>10266</v>
      </c>
      <c r="BC754" s="199" t="s">
        <v>10266</v>
      </c>
      <c r="BD754" s="199" t="s">
        <v>10246</v>
      </c>
      <c r="BE754" s="199" t="s">
        <v>10246</v>
      </c>
      <c r="BF754" s="199" t="s">
        <v>10266</v>
      </c>
      <c r="BG754" s="199" t="s">
        <v>10266</v>
      </c>
      <c r="BH754" s="202" t="s">
        <v>12783</v>
      </c>
      <c r="BI754" s="199" t="s">
        <v>10266</v>
      </c>
      <c r="BJ754" s="199" t="s">
        <v>10266</v>
      </c>
      <c r="BK754" s="199" t="s">
        <v>10246</v>
      </c>
      <c r="XFB754" s="193"/>
    </row>
    <row r="755" customHeight="1" spans="1:16382">
      <c r="A755" s="199" t="s">
        <v>5348</v>
      </c>
      <c r="B755" s="199" t="s">
        <v>5303</v>
      </c>
      <c r="C755" s="199" t="str">
        <f>VLOOKUP(A755,汇总表!A:D,4,0)</f>
        <v>运营经理</v>
      </c>
      <c r="D755" s="199">
        <v>22</v>
      </c>
      <c r="E755" s="199">
        <v>9</v>
      </c>
      <c r="F755" s="199" t="s">
        <v>11397</v>
      </c>
      <c r="G755" s="199">
        <v>0</v>
      </c>
      <c r="H755" s="199" t="s">
        <v>10243</v>
      </c>
      <c r="I755" s="199">
        <v>0</v>
      </c>
      <c r="J755" s="199" t="s">
        <v>10243</v>
      </c>
      <c r="K755" s="199">
        <v>0</v>
      </c>
      <c r="L755" s="199">
        <v>0</v>
      </c>
      <c r="M755" s="199" t="s">
        <v>10243</v>
      </c>
      <c r="N755" s="199">
        <v>0</v>
      </c>
      <c r="O755" s="199">
        <v>0</v>
      </c>
      <c r="P755" s="199">
        <v>0</v>
      </c>
      <c r="Q755" s="199"/>
      <c r="R755" s="199"/>
      <c r="S755" s="199"/>
      <c r="T755" s="199"/>
      <c r="U755" s="199"/>
      <c r="V755" s="199"/>
      <c r="W755" s="199"/>
      <c r="X755" s="199"/>
      <c r="Y755" s="199"/>
      <c r="Z755" s="199"/>
      <c r="AA755" s="199"/>
      <c r="AB755" s="199"/>
      <c r="AC755" s="199"/>
      <c r="AD755" s="199"/>
      <c r="AE755" s="199"/>
      <c r="AF755" s="199"/>
      <c r="AG755" s="199" t="s">
        <v>10266</v>
      </c>
      <c r="AH755" s="199" t="s">
        <v>10266</v>
      </c>
      <c r="AI755" s="199" t="s">
        <v>10246</v>
      </c>
      <c r="AJ755" s="199" t="s">
        <v>10246</v>
      </c>
      <c r="AK755" s="199" t="s">
        <v>10266</v>
      </c>
      <c r="AL755" s="199" t="s">
        <v>10266</v>
      </c>
      <c r="AM755" s="199" t="s">
        <v>10266</v>
      </c>
      <c r="AN755" s="199" t="s">
        <v>10266</v>
      </c>
      <c r="AO755" s="199" t="s">
        <v>10266</v>
      </c>
      <c r="AP755" s="199" t="s">
        <v>10246</v>
      </c>
      <c r="AQ755" s="199" t="s">
        <v>10246</v>
      </c>
      <c r="AR755" s="199" t="s">
        <v>10266</v>
      </c>
      <c r="AS755" s="199" t="s">
        <v>10266</v>
      </c>
      <c r="AT755" s="199" t="s">
        <v>10266</v>
      </c>
      <c r="AU755" s="199" t="s">
        <v>10266</v>
      </c>
      <c r="AV755" s="199" t="s">
        <v>10266</v>
      </c>
      <c r="AW755" s="199" t="s">
        <v>10246</v>
      </c>
      <c r="AX755" s="199" t="s">
        <v>10246</v>
      </c>
      <c r="AY755" s="199" t="s">
        <v>10266</v>
      </c>
      <c r="AZ755" s="199" t="s">
        <v>10266</v>
      </c>
      <c r="BA755" s="199" t="s">
        <v>10266</v>
      </c>
      <c r="BB755" s="199" t="s">
        <v>10266</v>
      </c>
      <c r="BC755" s="199" t="s">
        <v>10266</v>
      </c>
      <c r="BD755" s="199" t="s">
        <v>10246</v>
      </c>
      <c r="BE755" s="199" t="s">
        <v>10246</v>
      </c>
      <c r="BF755" s="199" t="s">
        <v>10266</v>
      </c>
      <c r="BG755" s="199" t="s">
        <v>10266</v>
      </c>
      <c r="BH755" s="199" t="s">
        <v>10266</v>
      </c>
      <c r="BI755" s="199" t="s">
        <v>10266</v>
      </c>
      <c r="BJ755" s="199" t="s">
        <v>10266</v>
      </c>
      <c r="BK755" s="199" t="s">
        <v>10246</v>
      </c>
      <c r="XFB755" s="193"/>
    </row>
    <row r="756" customHeight="1" spans="1:16382">
      <c r="A756" s="199" t="s">
        <v>5325</v>
      </c>
      <c r="B756" s="199" t="s">
        <v>5303</v>
      </c>
      <c r="C756" s="199" t="str">
        <f>VLOOKUP(A756,汇总表!A:D,4,0)</f>
        <v>运营主管</v>
      </c>
      <c r="D756" s="199">
        <v>22</v>
      </c>
      <c r="E756" s="199">
        <v>9</v>
      </c>
      <c r="F756" s="199" t="s">
        <v>12784</v>
      </c>
      <c r="G756" s="199">
        <v>0</v>
      </c>
      <c r="H756" s="199" t="s">
        <v>10243</v>
      </c>
      <c r="I756" s="199">
        <v>0</v>
      </c>
      <c r="J756" s="199" t="s">
        <v>10243</v>
      </c>
      <c r="K756" s="199">
        <v>0</v>
      </c>
      <c r="L756" s="199">
        <v>0</v>
      </c>
      <c r="M756" s="199" t="s">
        <v>10243</v>
      </c>
      <c r="N756" s="199">
        <v>0</v>
      </c>
      <c r="O756" s="199">
        <v>0</v>
      </c>
      <c r="P756" s="199">
        <v>0</v>
      </c>
      <c r="Q756" s="199"/>
      <c r="R756" s="199"/>
      <c r="S756" s="199"/>
      <c r="T756" s="199"/>
      <c r="U756" s="199"/>
      <c r="V756" s="199"/>
      <c r="W756" s="199"/>
      <c r="X756" s="199"/>
      <c r="Y756" s="199"/>
      <c r="Z756" s="199"/>
      <c r="AA756" s="199"/>
      <c r="AB756" s="199"/>
      <c r="AC756" s="199"/>
      <c r="AD756" s="199"/>
      <c r="AE756" s="199"/>
      <c r="AF756" s="199"/>
      <c r="AG756" s="199" t="s">
        <v>10266</v>
      </c>
      <c r="AH756" s="199" t="s">
        <v>10266</v>
      </c>
      <c r="AI756" s="199" t="s">
        <v>10246</v>
      </c>
      <c r="AJ756" s="199" t="s">
        <v>10246</v>
      </c>
      <c r="AK756" s="199" t="s">
        <v>10266</v>
      </c>
      <c r="AL756" s="199" t="s">
        <v>10266</v>
      </c>
      <c r="AM756" s="199" t="s">
        <v>10266</v>
      </c>
      <c r="AN756" s="199" t="s">
        <v>10266</v>
      </c>
      <c r="AO756" s="199" t="s">
        <v>10266</v>
      </c>
      <c r="AP756" s="199" t="s">
        <v>10246</v>
      </c>
      <c r="AQ756" s="199" t="s">
        <v>10246</v>
      </c>
      <c r="AR756" s="199" t="s">
        <v>10266</v>
      </c>
      <c r="AS756" s="199" t="s">
        <v>10266</v>
      </c>
      <c r="AT756" s="199" t="s">
        <v>10266</v>
      </c>
      <c r="AU756" s="199" t="s">
        <v>10266</v>
      </c>
      <c r="AV756" s="199" t="s">
        <v>10266</v>
      </c>
      <c r="AW756" s="199" t="s">
        <v>10246</v>
      </c>
      <c r="AX756" s="199" t="s">
        <v>10246</v>
      </c>
      <c r="AY756" s="199" t="s">
        <v>10266</v>
      </c>
      <c r="AZ756" s="199" t="s">
        <v>10266</v>
      </c>
      <c r="BA756" s="199" t="s">
        <v>10266</v>
      </c>
      <c r="BB756" s="199" t="s">
        <v>10266</v>
      </c>
      <c r="BC756" s="199" t="s">
        <v>10266</v>
      </c>
      <c r="BD756" s="199" t="s">
        <v>10246</v>
      </c>
      <c r="BE756" s="199" t="s">
        <v>10246</v>
      </c>
      <c r="BF756" s="199" t="s">
        <v>10266</v>
      </c>
      <c r="BG756" s="199" t="s">
        <v>10266</v>
      </c>
      <c r="BH756" s="199" t="s">
        <v>10266</v>
      </c>
      <c r="BI756" s="199" t="s">
        <v>10266</v>
      </c>
      <c r="BJ756" s="199" t="s">
        <v>10266</v>
      </c>
      <c r="BK756" s="199" t="s">
        <v>10246</v>
      </c>
      <c r="XFB756" s="193"/>
    </row>
    <row r="757" customHeight="1" spans="1:16382">
      <c r="A757" s="199" t="s">
        <v>5302</v>
      </c>
      <c r="B757" s="199" t="s">
        <v>5303</v>
      </c>
      <c r="C757" s="199" t="str">
        <f>VLOOKUP(A757,汇总表!A:D,4,0)</f>
        <v>运营专员</v>
      </c>
      <c r="D757" s="199">
        <v>23</v>
      </c>
      <c r="E757" s="199">
        <v>9</v>
      </c>
      <c r="F757" s="199" t="s">
        <v>12785</v>
      </c>
      <c r="G757" s="199">
        <v>0</v>
      </c>
      <c r="H757" s="199" t="s">
        <v>10243</v>
      </c>
      <c r="I757" s="199">
        <v>0</v>
      </c>
      <c r="J757" s="199" t="s">
        <v>10243</v>
      </c>
      <c r="K757" s="199">
        <v>0</v>
      </c>
      <c r="L757" s="199">
        <v>0</v>
      </c>
      <c r="M757" s="199" t="s">
        <v>10243</v>
      </c>
      <c r="N757" s="199">
        <v>0</v>
      </c>
      <c r="O757" s="199">
        <v>0</v>
      </c>
      <c r="P757" s="199">
        <v>0</v>
      </c>
      <c r="Q757" s="199"/>
      <c r="R757" s="199"/>
      <c r="S757" s="199"/>
      <c r="T757" s="199"/>
      <c r="U757" s="199"/>
      <c r="V757" s="199"/>
      <c r="W757" s="199"/>
      <c r="X757" s="199"/>
      <c r="Y757" s="199"/>
      <c r="Z757" s="199"/>
      <c r="AA757" s="199"/>
      <c r="AB757" s="199"/>
      <c r="AC757" s="199"/>
      <c r="AD757" s="199"/>
      <c r="AE757" s="199"/>
      <c r="AF757" s="199"/>
      <c r="AG757" s="199" t="s">
        <v>10266</v>
      </c>
      <c r="AH757" s="199" t="s">
        <v>10266</v>
      </c>
      <c r="AI757" s="199" t="s">
        <v>10246</v>
      </c>
      <c r="AJ757" s="199" t="s">
        <v>10246</v>
      </c>
      <c r="AK757" s="199" t="s">
        <v>10266</v>
      </c>
      <c r="AL757" s="199" t="s">
        <v>10266</v>
      </c>
      <c r="AM757" s="199" t="s">
        <v>10266</v>
      </c>
      <c r="AN757" s="199" t="s">
        <v>10266</v>
      </c>
      <c r="AO757" s="199" t="s">
        <v>10266</v>
      </c>
      <c r="AP757" s="199" t="s">
        <v>10246</v>
      </c>
      <c r="AQ757" s="199" t="s">
        <v>10246</v>
      </c>
      <c r="AR757" s="199" t="s">
        <v>10266</v>
      </c>
      <c r="AS757" s="199" t="s">
        <v>10266</v>
      </c>
      <c r="AT757" s="199" t="s">
        <v>10266</v>
      </c>
      <c r="AU757" s="199" t="s">
        <v>10266</v>
      </c>
      <c r="AV757" s="199" t="s">
        <v>10266</v>
      </c>
      <c r="AW757" s="199" t="s">
        <v>10246</v>
      </c>
      <c r="AX757" s="199" t="s">
        <v>10246</v>
      </c>
      <c r="AY757" s="199" t="s">
        <v>10266</v>
      </c>
      <c r="AZ757" s="199" t="s">
        <v>10266</v>
      </c>
      <c r="BA757" s="199" t="s">
        <v>10266</v>
      </c>
      <c r="BB757" s="199" t="s">
        <v>10266</v>
      </c>
      <c r="BC757" s="199" t="s">
        <v>10266</v>
      </c>
      <c r="BD757" s="199" t="s">
        <v>10246</v>
      </c>
      <c r="BE757" s="199" t="s">
        <v>10246</v>
      </c>
      <c r="BF757" s="199" t="s">
        <v>10266</v>
      </c>
      <c r="BG757" s="199" t="s">
        <v>10266</v>
      </c>
      <c r="BH757" s="199" t="s">
        <v>10266</v>
      </c>
      <c r="BI757" s="199" t="s">
        <v>10266</v>
      </c>
      <c r="BJ757" s="199" t="s">
        <v>10266</v>
      </c>
      <c r="BK757" s="199" t="s">
        <v>10433</v>
      </c>
      <c r="XFB757" s="193"/>
    </row>
    <row r="758" customHeight="1" spans="1:16382">
      <c r="A758" s="199" t="s">
        <v>3967</v>
      </c>
      <c r="B758" s="199" t="s">
        <v>3943</v>
      </c>
      <c r="C758" s="199" t="str">
        <f>VLOOKUP(A758,汇总表!A:D,4,0)</f>
        <v>行政主管</v>
      </c>
      <c r="D758" s="199">
        <v>0</v>
      </c>
      <c r="E758" s="199">
        <v>0</v>
      </c>
      <c r="F758" s="199" t="s">
        <v>10243</v>
      </c>
      <c r="G758" s="199">
        <v>0</v>
      </c>
      <c r="H758" s="199" t="s">
        <v>10243</v>
      </c>
      <c r="I758" s="199">
        <v>0</v>
      </c>
      <c r="J758" s="199" t="s">
        <v>10243</v>
      </c>
      <c r="K758" s="199">
        <v>0</v>
      </c>
      <c r="L758" s="199">
        <v>0</v>
      </c>
      <c r="M758" s="199" t="s">
        <v>10243</v>
      </c>
      <c r="N758" s="199">
        <v>0</v>
      </c>
      <c r="O758" s="199">
        <v>0</v>
      </c>
      <c r="P758" s="199">
        <v>0</v>
      </c>
      <c r="Q758" s="199"/>
      <c r="R758" s="199"/>
      <c r="S758" s="199"/>
      <c r="T758" s="199"/>
      <c r="U758" s="199"/>
      <c r="V758" s="199"/>
      <c r="W758" s="199"/>
      <c r="X758" s="199"/>
      <c r="Y758" s="199"/>
      <c r="Z758" s="199"/>
      <c r="AA758" s="199"/>
      <c r="AB758" s="199"/>
      <c r="AC758" s="199"/>
      <c r="AD758" s="199"/>
      <c r="AE758" s="199"/>
      <c r="AF758" s="199"/>
      <c r="AG758" s="199"/>
      <c r="AH758" s="199"/>
      <c r="AI758" s="199"/>
      <c r="AJ758" s="199"/>
      <c r="AK758" s="199"/>
      <c r="AL758" s="199"/>
      <c r="AM758" s="199"/>
      <c r="AN758" s="199"/>
      <c r="AO758" s="199"/>
      <c r="AP758" s="199"/>
      <c r="AQ758" s="199"/>
      <c r="AR758" s="199"/>
      <c r="AS758" s="199"/>
      <c r="AT758" s="199"/>
      <c r="AU758" s="199"/>
      <c r="AV758" s="199"/>
      <c r="AW758" s="199"/>
      <c r="AX758" s="199"/>
      <c r="AY758" s="199"/>
      <c r="AZ758" s="199"/>
      <c r="BA758" s="199"/>
      <c r="BB758" s="199"/>
      <c r="BC758" s="199"/>
      <c r="BD758" s="199"/>
      <c r="BE758" s="199"/>
      <c r="BF758" s="199"/>
      <c r="BG758" s="199"/>
      <c r="BH758" s="199"/>
      <c r="BI758" s="199"/>
      <c r="BJ758" s="199"/>
      <c r="BK758" s="199"/>
      <c r="XFB758" s="193"/>
    </row>
    <row r="759" customHeight="1" spans="1:16382">
      <c r="A759" s="199" t="s">
        <v>3942</v>
      </c>
      <c r="B759" s="199" t="s">
        <v>3943</v>
      </c>
      <c r="C759" s="199" t="str">
        <f>VLOOKUP(A759,汇总表!A:D,4,0)</f>
        <v>人力资源总监</v>
      </c>
      <c r="D759" s="199">
        <v>0</v>
      </c>
      <c r="E759" s="199">
        <v>0</v>
      </c>
      <c r="F759" s="199" t="s">
        <v>10243</v>
      </c>
      <c r="G759" s="199">
        <v>0</v>
      </c>
      <c r="H759" s="199" t="s">
        <v>10243</v>
      </c>
      <c r="I759" s="199">
        <v>0</v>
      </c>
      <c r="J759" s="199" t="s">
        <v>10243</v>
      </c>
      <c r="K759" s="199">
        <v>0</v>
      </c>
      <c r="L759" s="199">
        <v>0</v>
      </c>
      <c r="M759" s="199" t="s">
        <v>10243</v>
      </c>
      <c r="N759" s="199">
        <v>0</v>
      </c>
      <c r="O759" s="199">
        <v>0</v>
      </c>
      <c r="P759" s="199">
        <v>0</v>
      </c>
      <c r="Q759" s="199"/>
      <c r="R759" s="199"/>
      <c r="S759" s="199"/>
      <c r="T759" s="199"/>
      <c r="U759" s="199"/>
      <c r="V759" s="199"/>
      <c r="W759" s="199"/>
      <c r="X759" s="199"/>
      <c r="Y759" s="199"/>
      <c r="Z759" s="199"/>
      <c r="AA759" s="199"/>
      <c r="AB759" s="199"/>
      <c r="AC759" s="199"/>
      <c r="AD759" s="199"/>
      <c r="AE759" s="199"/>
      <c r="AF759" s="199"/>
      <c r="AG759" s="199"/>
      <c r="AH759" s="199"/>
      <c r="AI759" s="199"/>
      <c r="AJ759" s="199"/>
      <c r="AK759" s="199"/>
      <c r="AL759" s="199"/>
      <c r="AM759" s="199"/>
      <c r="AN759" s="199"/>
      <c r="AO759" s="199"/>
      <c r="AP759" s="199"/>
      <c r="AQ759" s="199"/>
      <c r="AR759" s="199"/>
      <c r="AS759" s="199"/>
      <c r="AT759" s="199"/>
      <c r="AU759" s="199"/>
      <c r="AV759" s="199"/>
      <c r="AW759" s="199"/>
      <c r="AX759" s="199"/>
      <c r="AY759" s="199"/>
      <c r="AZ759" s="199"/>
      <c r="BA759" s="199"/>
      <c r="BB759" s="199"/>
      <c r="BC759" s="199"/>
      <c r="BD759" s="199"/>
      <c r="BE759" s="199"/>
      <c r="BF759" s="199"/>
      <c r="BG759" s="199"/>
      <c r="BH759" s="199"/>
      <c r="BI759" s="199"/>
      <c r="BJ759" s="199"/>
      <c r="BK759" s="199"/>
      <c r="XFB759" s="193"/>
    </row>
    <row r="760" customHeight="1" spans="1:16382">
      <c r="A760" s="199" t="s">
        <v>4145</v>
      </c>
      <c r="B760" s="199" t="s">
        <v>4081</v>
      </c>
      <c r="C760" s="199" t="str">
        <f>VLOOKUP(A760,汇总表!A:D,4,0)</f>
        <v>人事副经理</v>
      </c>
      <c r="D760" s="199">
        <v>0</v>
      </c>
      <c r="E760" s="199">
        <v>0</v>
      </c>
      <c r="F760" s="199" t="s">
        <v>10243</v>
      </c>
      <c r="G760" s="199">
        <v>0</v>
      </c>
      <c r="H760" s="199" t="s">
        <v>10243</v>
      </c>
      <c r="I760" s="199">
        <v>0</v>
      </c>
      <c r="J760" s="199" t="s">
        <v>10243</v>
      </c>
      <c r="K760" s="199">
        <v>0</v>
      </c>
      <c r="L760" s="199">
        <v>0</v>
      </c>
      <c r="M760" s="199" t="s">
        <v>10243</v>
      </c>
      <c r="N760" s="199">
        <v>0</v>
      </c>
      <c r="O760" s="199">
        <v>0</v>
      </c>
      <c r="P760" s="199">
        <v>0</v>
      </c>
      <c r="Q760" s="199"/>
      <c r="R760" s="199"/>
      <c r="S760" s="199"/>
      <c r="T760" s="199"/>
      <c r="U760" s="199"/>
      <c r="V760" s="199"/>
      <c r="W760" s="199"/>
      <c r="X760" s="199"/>
      <c r="Y760" s="199"/>
      <c r="Z760" s="199"/>
      <c r="AA760" s="199"/>
      <c r="AB760" s="199"/>
      <c r="AC760" s="199"/>
      <c r="AD760" s="199"/>
      <c r="AE760" s="199"/>
      <c r="AF760" s="199"/>
      <c r="AG760" s="199"/>
      <c r="AH760" s="199"/>
      <c r="AI760" s="199"/>
      <c r="AJ760" s="199"/>
      <c r="AK760" s="199"/>
      <c r="AL760" s="199"/>
      <c r="AM760" s="199"/>
      <c r="AN760" s="199"/>
      <c r="AO760" s="199"/>
      <c r="AP760" s="199"/>
      <c r="AQ760" s="199"/>
      <c r="AR760" s="199"/>
      <c r="AS760" s="199"/>
      <c r="AT760" s="199"/>
      <c r="AU760" s="199"/>
      <c r="AV760" s="199"/>
      <c r="AW760" s="199"/>
      <c r="AX760" s="199"/>
      <c r="AY760" s="199"/>
      <c r="AZ760" s="199"/>
      <c r="BA760" s="199"/>
      <c r="BB760" s="199"/>
      <c r="BC760" s="199"/>
      <c r="BD760" s="199"/>
      <c r="BE760" s="199"/>
      <c r="BF760" s="199"/>
      <c r="BG760" s="199"/>
      <c r="BH760" s="199"/>
      <c r="BI760" s="199"/>
      <c r="BJ760" s="199"/>
      <c r="BK760" s="199"/>
      <c r="XFB760" s="193"/>
    </row>
    <row r="761" customHeight="1" spans="1:16382">
      <c r="A761" s="199" t="s">
        <v>4091</v>
      </c>
      <c r="B761" s="199" t="s">
        <v>4081</v>
      </c>
      <c r="C761" s="199" t="str">
        <f>VLOOKUP(A761,汇总表!A:D,4,0)</f>
        <v>招聘专员</v>
      </c>
      <c r="D761" s="199">
        <v>0</v>
      </c>
      <c r="E761" s="199">
        <v>0</v>
      </c>
      <c r="F761" s="199" t="s">
        <v>10243</v>
      </c>
      <c r="G761" s="199">
        <v>0</v>
      </c>
      <c r="H761" s="199" t="s">
        <v>10243</v>
      </c>
      <c r="I761" s="199">
        <v>0</v>
      </c>
      <c r="J761" s="199" t="s">
        <v>10243</v>
      </c>
      <c r="K761" s="199">
        <v>0</v>
      </c>
      <c r="L761" s="199">
        <v>0</v>
      </c>
      <c r="M761" s="199" t="s">
        <v>10243</v>
      </c>
      <c r="N761" s="199">
        <v>0</v>
      </c>
      <c r="O761" s="199">
        <v>0</v>
      </c>
      <c r="P761" s="199">
        <v>0</v>
      </c>
      <c r="Q761" s="199"/>
      <c r="R761" s="199"/>
      <c r="S761" s="199"/>
      <c r="T761" s="199"/>
      <c r="U761" s="199"/>
      <c r="V761" s="199"/>
      <c r="W761" s="199"/>
      <c r="X761" s="199"/>
      <c r="Y761" s="199"/>
      <c r="Z761" s="199"/>
      <c r="AA761" s="199"/>
      <c r="AB761" s="199"/>
      <c r="AC761" s="199"/>
      <c r="AD761" s="199"/>
      <c r="AE761" s="199"/>
      <c r="AF761" s="199"/>
      <c r="AG761" s="199"/>
      <c r="AH761" s="199"/>
      <c r="AI761" s="199"/>
      <c r="AJ761" s="199"/>
      <c r="AK761" s="199"/>
      <c r="AL761" s="199"/>
      <c r="AM761" s="199"/>
      <c r="AN761" s="199"/>
      <c r="AO761" s="199"/>
      <c r="AP761" s="199"/>
      <c r="AQ761" s="199"/>
      <c r="AR761" s="199"/>
      <c r="AS761" s="199"/>
      <c r="AT761" s="199"/>
      <c r="AU761" s="199"/>
      <c r="AV761" s="199"/>
      <c r="AW761" s="199"/>
      <c r="AX761" s="199"/>
      <c r="AY761" s="199"/>
      <c r="AZ761" s="199"/>
      <c r="BA761" s="199"/>
      <c r="BB761" s="199"/>
      <c r="BC761" s="199"/>
      <c r="BD761" s="199"/>
      <c r="BE761" s="199"/>
      <c r="BF761" s="199"/>
      <c r="BG761" s="199"/>
      <c r="BH761" s="199"/>
      <c r="BI761" s="199"/>
      <c r="BJ761" s="199"/>
      <c r="BK761" s="199"/>
      <c r="XFB761" s="193"/>
    </row>
    <row r="762" customHeight="1" spans="1:16382">
      <c r="A762" s="199" t="s">
        <v>4080</v>
      </c>
      <c r="B762" s="199" t="s">
        <v>4081</v>
      </c>
      <c r="C762" s="199" t="str">
        <f>VLOOKUP(A762,汇总表!A:D,4,0)</f>
        <v>招聘专员</v>
      </c>
      <c r="D762" s="199">
        <v>0</v>
      </c>
      <c r="E762" s="199">
        <v>0</v>
      </c>
      <c r="F762" s="199" t="s">
        <v>10243</v>
      </c>
      <c r="G762" s="199">
        <v>0</v>
      </c>
      <c r="H762" s="199" t="s">
        <v>10243</v>
      </c>
      <c r="I762" s="199">
        <v>0</v>
      </c>
      <c r="J762" s="199" t="s">
        <v>10243</v>
      </c>
      <c r="K762" s="199">
        <v>0</v>
      </c>
      <c r="L762" s="199">
        <v>0</v>
      </c>
      <c r="M762" s="199" t="s">
        <v>10243</v>
      </c>
      <c r="N762" s="199">
        <v>0</v>
      </c>
      <c r="O762" s="199">
        <v>0</v>
      </c>
      <c r="P762" s="199">
        <v>0</v>
      </c>
      <c r="Q762" s="199"/>
      <c r="R762" s="199"/>
      <c r="S762" s="199"/>
      <c r="T762" s="199"/>
      <c r="U762" s="199"/>
      <c r="V762" s="199"/>
      <c r="W762" s="199"/>
      <c r="X762" s="199"/>
      <c r="Y762" s="199"/>
      <c r="Z762" s="199"/>
      <c r="AA762" s="199"/>
      <c r="AB762" s="199"/>
      <c r="AC762" s="199"/>
      <c r="AD762" s="199"/>
      <c r="AE762" s="199"/>
      <c r="AF762" s="199"/>
      <c r="AG762" s="199"/>
      <c r="AH762" s="199"/>
      <c r="AI762" s="199"/>
      <c r="AJ762" s="199"/>
      <c r="AK762" s="199"/>
      <c r="AL762" s="199"/>
      <c r="AM762" s="199"/>
      <c r="AN762" s="199"/>
      <c r="AO762" s="199"/>
      <c r="AP762" s="199"/>
      <c r="AQ762" s="199"/>
      <c r="AR762" s="199"/>
      <c r="AS762" s="199"/>
      <c r="AT762" s="199"/>
      <c r="AU762" s="199"/>
      <c r="AV762" s="199"/>
      <c r="AW762" s="199"/>
      <c r="AX762" s="199"/>
      <c r="AY762" s="199"/>
      <c r="AZ762" s="199"/>
      <c r="BA762" s="199"/>
      <c r="BB762" s="199"/>
      <c r="BC762" s="199"/>
      <c r="BD762" s="199"/>
      <c r="BE762" s="199"/>
      <c r="BF762" s="199"/>
      <c r="BG762" s="199"/>
      <c r="BH762" s="199"/>
      <c r="BI762" s="199"/>
      <c r="BJ762" s="199"/>
      <c r="BK762" s="199"/>
      <c r="XFB762" s="193"/>
    </row>
    <row r="763" customHeight="1" spans="1:16382">
      <c r="A763" s="199" t="s">
        <v>4174</v>
      </c>
      <c r="B763" s="199" t="s">
        <v>4158</v>
      </c>
      <c r="C763" s="199" t="str">
        <f>VLOOKUP(A763,汇总表!A:D,4,0)</f>
        <v>人事助理</v>
      </c>
      <c r="D763" s="199">
        <v>0</v>
      </c>
      <c r="E763" s="199">
        <v>0</v>
      </c>
      <c r="F763" s="199" t="s">
        <v>10243</v>
      </c>
      <c r="G763" s="199">
        <v>0</v>
      </c>
      <c r="H763" s="199" t="s">
        <v>10243</v>
      </c>
      <c r="I763" s="199">
        <v>0</v>
      </c>
      <c r="J763" s="199" t="s">
        <v>10243</v>
      </c>
      <c r="K763" s="199">
        <v>0</v>
      </c>
      <c r="L763" s="199">
        <v>0</v>
      </c>
      <c r="M763" s="199" t="s">
        <v>10243</v>
      </c>
      <c r="N763" s="199">
        <v>0</v>
      </c>
      <c r="O763" s="199">
        <v>0</v>
      </c>
      <c r="P763" s="199">
        <v>0</v>
      </c>
      <c r="Q763" s="199"/>
      <c r="R763" s="199"/>
      <c r="S763" s="199"/>
      <c r="T763" s="199"/>
      <c r="U763" s="199"/>
      <c r="V763" s="199"/>
      <c r="W763" s="199"/>
      <c r="X763" s="199"/>
      <c r="Y763" s="199"/>
      <c r="Z763" s="199"/>
      <c r="AA763" s="199"/>
      <c r="AB763" s="199"/>
      <c r="AC763" s="199"/>
      <c r="AD763" s="199"/>
      <c r="AE763" s="199"/>
      <c r="AF763" s="199"/>
      <c r="AG763" s="199"/>
      <c r="AH763" s="199"/>
      <c r="AI763" s="199"/>
      <c r="AJ763" s="199"/>
      <c r="AK763" s="199"/>
      <c r="AL763" s="199"/>
      <c r="AM763" s="199"/>
      <c r="AN763" s="199"/>
      <c r="AO763" s="199"/>
      <c r="AP763" s="199"/>
      <c r="AQ763" s="199"/>
      <c r="AR763" s="199"/>
      <c r="AS763" s="199"/>
      <c r="AT763" s="199"/>
      <c r="AU763" s="199"/>
      <c r="AV763" s="199"/>
      <c r="AW763" s="199"/>
      <c r="AX763" s="199"/>
      <c r="AY763" s="199"/>
      <c r="AZ763" s="199"/>
      <c r="BA763" s="199"/>
      <c r="BB763" s="199"/>
      <c r="BC763" s="199"/>
      <c r="BD763" s="199"/>
      <c r="BE763" s="199"/>
      <c r="BF763" s="199"/>
      <c r="BG763" s="199"/>
      <c r="BH763" s="199"/>
      <c r="BI763" s="199"/>
      <c r="BJ763" s="199"/>
      <c r="BK763" s="199"/>
      <c r="XFB763" s="193"/>
    </row>
    <row r="764" customHeight="1" spans="1:16382">
      <c r="A764" s="199" t="s">
        <v>4165</v>
      </c>
      <c r="B764" s="199" t="s">
        <v>4158</v>
      </c>
      <c r="C764" s="199" t="str">
        <f>VLOOKUP(A764,汇总表!A:D,4,0)</f>
        <v>人力资源实习生</v>
      </c>
      <c r="D764" s="199">
        <v>0</v>
      </c>
      <c r="E764" s="199">
        <v>0</v>
      </c>
      <c r="F764" s="199" t="s">
        <v>10243</v>
      </c>
      <c r="G764" s="199">
        <v>0</v>
      </c>
      <c r="H764" s="199" t="s">
        <v>10243</v>
      </c>
      <c r="I764" s="199">
        <v>0</v>
      </c>
      <c r="J764" s="199" t="s">
        <v>10243</v>
      </c>
      <c r="K764" s="199">
        <v>0</v>
      </c>
      <c r="L764" s="199">
        <v>0</v>
      </c>
      <c r="M764" s="199" t="s">
        <v>10243</v>
      </c>
      <c r="N764" s="199">
        <v>0</v>
      </c>
      <c r="O764" s="199">
        <v>0</v>
      </c>
      <c r="P764" s="199">
        <v>0</v>
      </c>
      <c r="Q764" s="199"/>
      <c r="R764" s="199"/>
      <c r="S764" s="199"/>
      <c r="T764" s="199"/>
      <c r="U764" s="199"/>
      <c r="V764" s="199"/>
      <c r="W764" s="199"/>
      <c r="X764" s="199"/>
      <c r="Y764" s="199"/>
      <c r="Z764" s="199"/>
      <c r="AA764" s="199"/>
      <c r="AB764" s="199"/>
      <c r="AC764" s="199"/>
      <c r="AD764" s="199"/>
      <c r="AE764" s="199"/>
      <c r="AF764" s="199"/>
      <c r="AG764" s="199"/>
      <c r="AH764" s="199"/>
      <c r="AI764" s="199"/>
      <c r="AJ764" s="199"/>
      <c r="AK764" s="199"/>
      <c r="AL764" s="199"/>
      <c r="AM764" s="199"/>
      <c r="AN764" s="199"/>
      <c r="AO764" s="199"/>
      <c r="AP764" s="199"/>
      <c r="AQ764" s="199"/>
      <c r="AR764" s="199"/>
      <c r="AS764" s="199"/>
      <c r="AT764" s="199"/>
      <c r="AU764" s="199"/>
      <c r="AV764" s="199"/>
      <c r="AW764" s="199"/>
      <c r="AX764" s="199"/>
      <c r="AY764" s="199"/>
      <c r="AZ764" s="199"/>
      <c r="BA764" s="199"/>
      <c r="BB764" s="199"/>
      <c r="BC764" s="199"/>
      <c r="BD764" s="199"/>
      <c r="BE764" s="199"/>
      <c r="BF764" s="199"/>
      <c r="BG764" s="199"/>
      <c r="BH764" s="199"/>
      <c r="BI764" s="199"/>
      <c r="BJ764" s="199"/>
      <c r="BK764" s="199"/>
      <c r="XFB764" s="193"/>
    </row>
    <row r="765" customHeight="1" spans="1:16382">
      <c r="A765" s="199" t="s">
        <v>4157</v>
      </c>
      <c r="B765" s="199" t="s">
        <v>4158</v>
      </c>
      <c r="C765" s="199" t="str">
        <f>VLOOKUP(A765,汇总表!A:D,4,0)</f>
        <v>人力资源经理</v>
      </c>
      <c r="D765" s="199">
        <v>16</v>
      </c>
      <c r="E765" s="199">
        <v>9</v>
      </c>
      <c r="F765" s="199" t="s">
        <v>12786</v>
      </c>
      <c r="G765" s="199">
        <v>1</v>
      </c>
      <c r="H765" s="199" t="s">
        <v>11515</v>
      </c>
      <c r="I765" s="199">
        <v>0</v>
      </c>
      <c r="J765" s="199" t="s">
        <v>10243</v>
      </c>
      <c r="K765" s="199">
        <v>0</v>
      </c>
      <c r="L765" s="199">
        <v>0</v>
      </c>
      <c r="M765" s="199" t="s">
        <v>10243</v>
      </c>
      <c r="N765" s="199">
        <v>2</v>
      </c>
      <c r="O765" s="199">
        <v>2</v>
      </c>
      <c r="P765" s="199">
        <v>5</v>
      </c>
      <c r="Q765" s="199"/>
      <c r="R765" s="199"/>
      <c r="S765" s="199"/>
      <c r="T765" s="199"/>
      <c r="U765" s="199"/>
      <c r="V765" s="199">
        <v>8</v>
      </c>
      <c r="W765" s="199"/>
      <c r="X765" s="199"/>
      <c r="Y765" s="199"/>
      <c r="Z765" s="199"/>
      <c r="AA765" s="199"/>
      <c r="AB765" s="199"/>
      <c r="AC765" s="199"/>
      <c r="AD765" s="199"/>
      <c r="AE765" s="199"/>
      <c r="AF765" s="199"/>
      <c r="AG765" s="204" t="s">
        <v>10264</v>
      </c>
      <c r="AH765" s="204" t="s">
        <v>10255</v>
      </c>
      <c r="AI765" s="199" t="s">
        <v>10246</v>
      </c>
      <c r="AJ765" s="199" t="s">
        <v>10246</v>
      </c>
      <c r="AK765" s="205" t="s">
        <v>33</v>
      </c>
      <c r="AL765" s="205" t="s">
        <v>33</v>
      </c>
      <c r="AM765" s="205" t="s">
        <v>33</v>
      </c>
      <c r="AN765" s="205" t="s">
        <v>33</v>
      </c>
      <c r="AO765" s="199" t="s">
        <v>10266</v>
      </c>
      <c r="AP765" s="199" t="s">
        <v>10246</v>
      </c>
      <c r="AQ765" s="199" t="s">
        <v>10246</v>
      </c>
      <c r="AR765" s="199" t="s">
        <v>10266</v>
      </c>
      <c r="AS765" s="202" t="s">
        <v>12787</v>
      </c>
      <c r="AT765" s="204" t="s">
        <v>10264</v>
      </c>
      <c r="AU765" s="203" t="s">
        <v>10251</v>
      </c>
      <c r="AV765" s="199" t="s">
        <v>10266</v>
      </c>
      <c r="AW765" s="199" t="s">
        <v>10246</v>
      </c>
      <c r="AX765" s="199" t="s">
        <v>10246</v>
      </c>
      <c r="AY765" s="199" t="s">
        <v>10266</v>
      </c>
      <c r="AZ765" s="199" t="s">
        <v>10266</v>
      </c>
      <c r="BA765" s="199" t="s">
        <v>10266</v>
      </c>
      <c r="BB765" s="199" t="s">
        <v>10266</v>
      </c>
      <c r="BC765" s="199" t="s">
        <v>10266</v>
      </c>
      <c r="BD765" s="199" t="s">
        <v>10246</v>
      </c>
      <c r="BE765" s="199" t="s">
        <v>10246</v>
      </c>
      <c r="BF765" s="204" t="s">
        <v>10255</v>
      </c>
      <c r="BG765" s="199" t="s">
        <v>10266</v>
      </c>
      <c r="BH765" s="205" t="s">
        <v>33</v>
      </c>
      <c r="BI765" s="199" t="s">
        <v>10266</v>
      </c>
      <c r="BJ765" s="199" t="s">
        <v>10266</v>
      </c>
      <c r="BK765" s="199" t="s">
        <v>10246</v>
      </c>
      <c r="XFB765" s="193"/>
    </row>
    <row r="766" customHeight="1" spans="1:16382">
      <c r="A766" s="199" t="s">
        <v>4191</v>
      </c>
      <c r="B766" s="199" t="s">
        <v>4192</v>
      </c>
      <c r="C766" s="199" t="str">
        <f>VLOOKUP(A766,汇总表!A:D,4,0)</f>
        <v>薪酬绩效助理</v>
      </c>
      <c r="D766" s="199">
        <v>22</v>
      </c>
      <c r="E766" s="199">
        <v>9</v>
      </c>
      <c r="F766" s="199" t="s">
        <v>12788</v>
      </c>
      <c r="G766" s="199">
        <v>0</v>
      </c>
      <c r="H766" s="199" t="s">
        <v>10243</v>
      </c>
      <c r="I766" s="199">
        <v>0</v>
      </c>
      <c r="J766" s="199" t="s">
        <v>10243</v>
      </c>
      <c r="K766" s="199">
        <v>0</v>
      </c>
      <c r="L766" s="199">
        <v>0</v>
      </c>
      <c r="M766" s="199" t="s">
        <v>10243</v>
      </c>
      <c r="N766" s="199">
        <v>2</v>
      </c>
      <c r="O766" s="199">
        <v>0</v>
      </c>
      <c r="P766" s="199">
        <v>0</v>
      </c>
      <c r="Q766" s="199"/>
      <c r="R766" s="199"/>
      <c r="S766" s="199"/>
      <c r="T766" s="199"/>
      <c r="U766" s="199"/>
      <c r="V766" s="199"/>
      <c r="W766" s="199"/>
      <c r="X766" s="199"/>
      <c r="Y766" s="199"/>
      <c r="Z766" s="199"/>
      <c r="AA766" s="199"/>
      <c r="AB766" s="199"/>
      <c r="AC766" s="199"/>
      <c r="AD766" s="199"/>
      <c r="AE766" s="199"/>
      <c r="AF766" s="199"/>
      <c r="AG766" s="199" t="s">
        <v>10266</v>
      </c>
      <c r="AH766" s="199" t="s">
        <v>10266</v>
      </c>
      <c r="AI766" s="199" t="s">
        <v>10246</v>
      </c>
      <c r="AJ766" s="199" t="s">
        <v>10246</v>
      </c>
      <c r="AK766" s="199" t="s">
        <v>10266</v>
      </c>
      <c r="AL766" s="199" t="s">
        <v>10266</v>
      </c>
      <c r="AM766" s="199" t="s">
        <v>10266</v>
      </c>
      <c r="AN766" s="199" t="s">
        <v>10266</v>
      </c>
      <c r="AO766" s="199" t="s">
        <v>10266</v>
      </c>
      <c r="AP766" s="199" t="s">
        <v>10246</v>
      </c>
      <c r="AQ766" s="199" t="s">
        <v>10246</v>
      </c>
      <c r="AR766" s="199" t="s">
        <v>10266</v>
      </c>
      <c r="AS766" s="199" t="s">
        <v>10266</v>
      </c>
      <c r="AT766" s="199" t="s">
        <v>10266</v>
      </c>
      <c r="AU766" s="199" t="s">
        <v>10266</v>
      </c>
      <c r="AV766" s="199" t="s">
        <v>10266</v>
      </c>
      <c r="AW766" s="199" t="s">
        <v>10246</v>
      </c>
      <c r="AX766" s="199" t="s">
        <v>10246</v>
      </c>
      <c r="AY766" s="204" t="s">
        <v>10255</v>
      </c>
      <c r="AZ766" s="199" t="s">
        <v>10266</v>
      </c>
      <c r="BA766" s="199" t="s">
        <v>10266</v>
      </c>
      <c r="BB766" s="199" t="s">
        <v>10266</v>
      </c>
      <c r="BC766" s="199" t="s">
        <v>10266</v>
      </c>
      <c r="BD766" s="199" t="s">
        <v>10246</v>
      </c>
      <c r="BE766" s="199" t="s">
        <v>10246</v>
      </c>
      <c r="BF766" s="199" t="s">
        <v>10266</v>
      </c>
      <c r="BG766" s="199" t="s">
        <v>10266</v>
      </c>
      <c r="BH766" s="199" t="s">
        <v>10266</v>
      </c>
      <c r="BI766" s="199" t="s">
        <v>10266</v>
      </c>
      <c r="BJ766" s="204" t="s">
        <v>10255</v>
      </c>
      <c r="BK766" s="199" t="s">
        <v>10246</v>
      </c>
      <c r="XFB766" s="193"/>
    </row>
    <row r="767" customHeight="1" spans="1:16382">
      <c r="A767" s="199" t="s">
        <v>4207</v>
      </c>
      <c r="B767" s="199" t="s">
        <v>4192</v>
      </c>
      <c r="C767" s="199" t="str">
        <f>VLOOKUP(A767,汇总表!A:D,4,0)</f>
        <v>薪酬绩效主管</v>
      </c>
      <c r="D767" s="199">
        <v>0</v>
      </c>
      <c r="E767" s="199">
        <v>0</v>
      </c>
      <c r="F767" s="199" t="s">
        <v>10243</v>
      </c>
      <c r="G767" s="199">
        <v>0</v>
      </c>
      <c r="H767" s="199" t="s">
        <v>10243</v>
      </c>
      <c r="I767" s="199">
        <v>0</v>
      </c>
      <c r="J767" s="199" t="s">
        <v>10243</v>
      </c>
      <c r="K767" s="199">
        <v>0</v>
      </c>
      <c r="L767" s="199">
        <v>0</v>
      </c>
      <c r="M767" s="199" t="s">
        <v>10243</v>
      </c>
      <c r="N767" s="199">
        <v>0</v>
      </c>
      <c r="O767" s="199">
        <v>0</v>
      </c>
      <c r="P767" s="199">
        <v>0</v>
      </c>
      <c r="Q767" s="199"/>
      <c r="R767" s="199"/>
      <c r="S767" s="199"/>
      <c r="T767" s="199"/>
      <c r="U767" s="199"/>
      <c r="V767" s="199"/>
      <c r="W767" s="199"/>
      <c r="X767" s="199"/>
      <c r="Y767" s="199"/>
      <c r="Z767" s="199"/>
      <c r="AA767" s="199"/>
      <c r="AB767" s="199"/>
      <c r="AC767" s="199"/>
      <c r="AD767" s="199"/>
      <c r="AE767" s="199"/>
      <c r="AF767" s="199"/>
      <c r="AG767" s="199"/>
      <c r="AH767" s="199"/>
      <c r="AI767" s="199"/>
      <c r="AJ767" s="199"/>
      <c r="AK767" s="199"/>
      <c r="AL767" s="199"/>
      <c r="AM767" s="199"/>
      <c r="AN767" s="199"/>
      <c r="AO767" s="199"/>
      <c r="AP767" s="199"/>
      <c r="AQ767" s="199"/>
      <c r="AR767" s="199"/>
      <c r="AS767" s="199"/>
      <c r="AT767" s="199"/>
      <c r="AU767" s="199"/>
      <c r="AV767" s="199"/>
      <c r="AW767" s="199"/>
      <c r="AX767" s="199"/>
      <c r="AY767" s="199"/>
      <c r="AZ767" s="199"/>
      <c r="BA767" s="199"/>
      <c r="BB767" s="199"/>
      <c r="BC767" s="199"/>
      <c r="BD767" s="199"/>
      <c r="BE767" s="199"/>
      <c r="BF767" s="199"/>
      <c r="BG767" s="199"/>
      <c r="BH767" s="199"/>
      <c r="BI767" s="199"/>
      <c r="BJ767" s="199"/>
      <c r="BK767" s="199"/>
      <c r="XFB767" s="193"/>
    </row>
    <row r="768" customHeight="1" spans="1:16382">
      <c r="A768" s="199" t="s">
        <v>4067</v>
      </c>
      <c r="B768" s="199" t="s">
        <v>3985</v>
      </c>
      <c r="C768" s="199" t="str">
        <f>VLOOKUP(A768,汇总表!A:D,4,0)</f>
        <v>行政主管</v>
      </c>
      <c r="D768" s="199">
        <v>20</v>
      </c>
      <c r="E768" s="199">
        <v>9</v>
      </c>
      <c r="F768" s="199" t="s">
        <v>12789</v>
      </c>
      <c r="G768" s="199">
        <v>0</v>
      </c>
      <c r="H768" s="199" t="s">
        <v>10243</v>
      </c>
      <c r="I768" s="199">
        <v>0</v>
      </c>
      <c r="J768" s="199" t="s">
        <v>10243</v>
      </c>
      <c r="K768" s="199">
        <v>0</v>
      </c>
      <c r="L768" s="199">
        <v>0</v>
      </c>
      <c r="M768" s="199" t="s">
        <v>10243</v>
      </c>
      <c r="N768" s="199">
        <v>0</v>
      </c>
      <c r="O768" s="199">
        <v>0</v>
      </c>
      <c r="P768" s="199">
        <v>0</v>
      </c>
      <c r="Q768" s="199">
        <v>16</v>
      </c>
      <c r="R768" s="199"/>
      <c r="S768" s="199"/>
      <c r="T768" s="199"/>
      <c r="U768" s="199"/>
      <c r="V768" s="199">
        <v>16</v>
      </c>
      <c r="W768" s="199"/>
      <c r="X768" s="199"/>
      <c r="Y768" s="199"/>
      <c r="Z768" s="199"/>
      <c r="AA768" s="199"/>
      <c r="AB768" s="199"/>
      <c r="AC768" s="199"/>
      <c r="AD768" s="199"/>
      <c r="AE768" s="199"/>
      <c r="AF768" s="199"/>
      <c r="AG768" s="199" t="s">
        <v>10266</v>
      </c>
      <c r="AH768" s="199" t="s">
        <v>10266</v>
      </c>
      <c r="AI768" s="199" t="s">
        <v>10246</v>
      </c>
      <c r="AJ768" s="202" t="s">
        <v>12790</v>
      </c>
      <c r="AK768" s="202" t="s">
        <v>12791</v>
      </c>
      <c r="AL768" s="199" t="s">
        <v>10266</v>
      </c>
      <c r="AM768" s="199" t="s">
        <v>10266</v>
      </c>
      <c r="AN768" s="199" t="s">
        <v>10266</v>
      </c>
      <c r="AO768" s="199" t="s">
        <v>10266</v>
      </c>
      <c r="AP768" s="199" t="s">
        <v>10246</v>
      </c>
      <c r="AQ768" s="199" t="s">
        <v>10246</v>
      </c>
      <c r="AR768" s="199" t="s">
        <v>10266</v>
      </c>
      <c r="AS768" s="202" t="s">
        <v>12792</v>
      </c>
      <c r="AT768" s="199" t="s">
        <v>10266</v>
      </c>
      <c r="AU768" s="199" t="s">
        <v>10266</v>
      </c>
      <c r="AV768" s="199" t="s">
        <v>10266</v>
      </c>
      <c r="AW768" s="199" t="s">
        <v>10246</v>
      </c>
      <c r="AX768" s="199" t="s">
        <v>10246</v>
      </c>
      <c r="AY768" s="199" t="s">
        <v>10266</v>
      </c>
      <c r="AZ768" s="202" t="s">
        <v>12793</v>
      </c>
      <c r="BA768" s="199" t="s">
        <v>10266</v>
      </c>
      <c r="BB768" s="199" t="s">
        <v>10266</v>
      </c>
      <c r="BC768" s="199" t="s">
        <v>10266</v>
      </c>
      <c r="BD768" s="199" t="s">
        <v>10246</v>
      </c>
      <c r="BE768" s="202" t="s">
        <v>12794</v>
      </c>
      <c r="BF768" s="199" t="s">
        <v>10266</v>
      </c>
      <c r="BG768" s="199" t="s">
        <v>10266</v>
      </c>
      <c r="BH768" s="199" t="s">
        <v>10266</v>
      </c>
      <c r="BI768" s="202" t="s">
        <v>10862</v>
      </c>
      <c r="BJ768" s="199" t="s">
        <v>10266</v>
      </c>
      <c r="BK768" s="199" t="s">
        <v>10246</v>
      </c>
      <c r="XFB768" s="193"/>
    </row>
    <row r="769" customHeight="1" spans="1:16382">
      <c r="A769" s="199" t="s">
        <v>4030</v>
      </c>
      <c r="B769" s="199" t="s">
        <v>3985</v>
      </c>
      <c r="C769" s="199" t="str">
        <f>VLOOKUP(A769,汇总表!A:D,4,0)</f>
        <v>行政助理</v>
      </c>
      <c r="D769" s="199">
        <v>0</v>
      </c>
      <c r="E769" s="199">
        <v>0</v>
      </c>
      <c r="F769" s="199" t="s">
        <v>10243</v>
      </c>
      <c r="G769" s="199">
        <v>0</v>
      </c>
      <c r="H769" s="199" t="s">
        <v>10243</v>
      </c>
      <c r="I769" s="199">
        <v>0</v>
      </c>
      <c r="J769" s="199" t="s">
        <v>10243</v>
      </c>
      <c r="K769" s="199">
        <v>0</v>
      </c>
      <c r="L769" s="199">
        <v>0</v>
      </c>
      <c r="M769" s="199" t="s">
        <v>10243</v>
      </c>
      <c r="N769" s="199">
        <v>0</v>
      </c>
      <c r="O769" s="199">
        <v>0</v>
      </c>
      <c r="P769" s="199">
        <v>0</v>
      </c>
      <c r="Q769" s="199"/>
      <c r="R769" s="199"/>
      <c r="S769" s="199"/>
      <c r="T769" s="199"/>
      <c r="U769" s="199"/>
      <c r="V769" s="199"/>
      <c r="W769" s="199"/>
      <c r="X769" s="199"/>
      <c r="Y769" s="199"/>
      <c r="Z769" s="199"/>
      <c r="AA769" s="199"/>
      <c r="AB769" s="199"/>
      <c r="AC769" s="199"/>
      <c r="AD769" s="199"/>
      <c r="AE769" s="199"/>
      <c r="AF769" s="199"/>
      <c r="AG769" s="199"/>
      <c r="AH769" s="199"/>
      <c r="AI769" s="199"/>
      <c r="AJ769" s="199"/>
      <c r="AK769" s="199"/>
      <c r="AL769" s="199"/>
      <c r="AM769" s="199"/>
      <c r="AN769" s="199"/>
      <c r="AO769" s="199"/>
      <c r="AP769" s="199"/>
      <c r="AQ769" s="199"/>
      <c r="AR769" s="199"/>
      <c r="AS769" s="199"/>
      <c r="AT769" s="199"/>
      <c r="AU769" s="199"/>
      <c r="AV769" s="199"/>
      <c r="AW769" s="199"/>
      <c r="AX769" s="199"/>
      <c r="AY769" s="199"/>
      <c r="AZ769" s="199"/>
      <c r="BA769" s="199"/>
      <c r="BB769" s="199"/>
      <c r="BC769" s="199"/>
      <c r="BD769" s="199"/>
      <c r="BE769" s="199"/>
      <c r="BF769" s="199"/>
      <c r="BG769" s="199"/>
      <c r="BH769" s="199"/>
      <c r="BI769" s="199"/>
      <c r="BJ769" s="199"/>
      <c r="BK769" s="199"/>
      <c r="XFB769" s="193"/>
    </row>
    <row r="770" customHeight="1" spans="1:16382">
      <c r="A770" s="199" t="s">
        <v>4020</v>
      </c>
      <c r="B770" s="199" t="s">
        <v>3985</v>
      </c>
      <c r="C770" s="199" t="str">
        <f>VLOOKUP(A770,汇总表!A:D,4,0)</f>
        <v>行政专员</v>
      </c>
      <c r="D770" s="199">
        <v>3</v>
      </c>
      <c r="E770" s="199">
        <v>9</v>
      </c>
      <c r="F770" s="199" t="s">
        <v>10318</v>
      </c>
      <c r="G770" s="199">
        <v>0</v>
      </c>
      <c r="H770" s="199" t="s">
        <v>10243</v>
      </c>
      <c r="I770" s="199">
        <v>0</v>
      </c>
      <c r="J770" s="199" t="s">
        <v>10243</v>
      </c>
      <c r="K770" s="199">
        <v>0</v>
      </c>
      <c r="L770" s="199">
        <v>0</v>
      </c>
      <c r="M770" s="199" t="s">
        <v>10243</v>
      </c>
      <c r="N770" s="199">
        <v>1</v>
      </c>
      <c r="O770" s="199">
        <v>1</v>
      </c>
      <c r="P770" s="199">
        <v>19</v>
      </c>
      <c r="Q770" s="199"/>
      <c r="R770" s="199"/>
      <c r="S770" s="199"/>
      <c r="T770" s="199"/>
      <c r="U770" s="199"/>
      <c r="V770" s="199"/>
      <c r="W770" s="199"/>
      <c r="X770" s="199"/>
      <c r="Y770" s="199"/>
      <c r="Z770" s="199"/>
      <c r="AA770" s="199"/>
      <c r="AB770" s="199"/>
      <c r="AC770" s="199"/>
      <c r="AD770" s="199"/>
      <c r="AE770" s="199"/>
      <c r="AF770" s="199"/>
      <c r="AG770" s="199" t="s">
        <v>10266</v>
      </c>
      <c r="AH770" s="204" t="s">
        <v>10264</v>
      </c>
      <c r="AI770" s="199" t="s">
        <v>10246</v>
      </c>
      <c r="AJ770" s="199" t="s">
        <v>10246</v>
      </c>
      <c r="AK770" s="204" t="s">
        <v>10255</v>
      </c>
      <c r="AL770" s="205" t="s">
        <v>33</v>
      </c>
      <c r="AM770" s="205" t="s">
        <v>33</v>
      </c>
      <c r="AN770" s="205" t="s">
        <v>33</v>
      </c>
      <c r="AO770" s="205" t="s">
        <v>33</v>
      </c>
      <c r="AP770" s="199" t="s">
        <v>10246</v>
      </c>
      <c r="AQ770" s="199" t="s">
        <v>10246</v>
      </c>
      <c r="AR770" s="205" t="s">
        <v>33</v>
      </c>
      <c r="AS770" s="205" t="s">
        <v>33</v>
      </c>
      <c r="AT770" s="205" t="s">
        <v>33</v>
      </c>
      <c r="AU770" s="205" t="s">
        <v>33</v>
      </c>
      <c r="AV770" s="205" t="s">
        <v>33</v>
      </c>
      <c r="AW770" s="199" t="s">
        <v>10246</v>
      </c>
      <c r="AX770" s="199" t="s">
        <v>10246</v>
      </c>
      <c r="AY770" s="205" t="s">
        <v>33</v>
      </c>
      <c r="AZ770" s="205" t="s">
        <v>33</v>
      </c>
      <c r="BA770" s="205" t="s">
        <v>33</v>
      </c>
      <c r="BB770" s="205" t="s">
        <v>33</v>
      </c>
      <c r="BC770" s="205" t="s">
        <v>33</v>
      </c>
      <c r="BD770" s="199" t="s">
        <v>10246</v>
      </c>
      <c r="BE770" s="199" t="s">
        <v>10246</v>
      </c>
      <c r="BF770" s="205" t="s">
        <v>33</v>
      </c>
      <c r="BG770" s="205" t="s">
        <v>33</v>
      </c>
      <c r="BH770" s="205" t="s">
        <v>33</v>
      </c>
      <c r="BI770" s="205" t="s">
        <v>33</v>
      </c>
      <c r="BJ770" s="205" t="s">
        <v>33</v>
      </c>
      <c r="BK770" s="199" t="s">
        <v>10246</v>
      </c>
      <c r="XFB770" s="193"/>
    </row>
    <row r="771" customHeight="1" spans="1:16382">
      <c r="A771" s="199" t="s">
        <v>3984</v>
      </c>
      <c r="B771" s="199" t="s">
        <v>3985</v>
      </c>
      <c r="C771" s="199" t="str">
        <f>VLOOKUP(A771,汇总表!A:D,4,0)</f>
        <v>行政前台</v>
      </c>
      <c r="D771" s="199">
        <v>0</v>
      </c>
      <c r="E771" s="199">
        <v>0</v>
      </c>
      <c r="F771" s="199" t="s">
        <v>10243</v>
      </c>
      <c r="G771" s="199">
        <v>0</v>
      </c>
      <c r="H771" s="199" t="s">
        <v>10243</v>
      </c>
      <c r="I771" s="199">
        <v>0</v>
      </c>
      <c r="J771" s="199" t="s">
        <v>10243</v>
      </c>
      <c r="K771" s="199">
        <v>0</v>
      </c>
      <c r="L771" s="199">
        <v>0</v>
      </c>
      <c r="M771" s="199" t="s">
        <v>10243</v>
      </c>
      <c r="N771" s="199">
        <v>0</v>
      </c>
      <c r="O771" s="199">
        <v>0</v>
      </c>
      <c r="P771" s="199">
        <v>0</v>
      </c>
      <c r="Q771" s="199"/>
      <c r="R771" s="199"/>
      <c r="S771" s="199"/>
      <c r="T771" s="199"/>
      <c r="U771" s="199"/>
      <c r="V771" s="199"/>
      <c r="W771" s="199"/>
      <c r="X771" s="199"/>
      <c r="Y771" s="199"/>
      <c r="Z771" s="199"/>
      <c r="AA771" s="199"/>
      <c r="AB771" s="199"/>
      <c r="AC771" s="199"/>
      <c r="AD771" s="199"/>
      <c r="AE771" s="199"/>
      <c r="AF771" s="199"/>
      <c r="AG771" s="199"/>
      <c r="AH771" s="199"/>
      <c r="AI771" s="199"/>
      <c r="AJ771" s="199"/>
      <c r="AK771" s="199"/>
      <c r="AL771" s="199"/>
      <c r="AM771" s="199"/>
      <c r="AN771" s="199"/>
      <c r="AO771" s="199"/>
      <c r="AP771" s="199"/>
      <c r="AQ771" s="199"/>
      <c r="AR771" s="199"/>
      <c r="AS771" s="199"/>
      <c r="AT771" s="199"/>
      <c r="AU771" s="199"/>
      <c r="AV771" s="199"/>
      <c r="AW771" s="199"/>
      <c r="AX771" s="199"/>
      <c r="AY771" s="199"/>
      <c r="AZ771" s="199"/>
      <c r="BA771" s="199"/>
      <c r="BB771" s="199"/>
      <c r="BC771" s="199"/>
      <c r="BD771" s="199"/>
      <c r="BE771" s="199"/>
      <c r="BF771" s="199"/>
      <c r="BG771" s="199"/>
      <c r="BH771" s="199"/>
      <c r="BI771" s="199"/>
      <c r="BJ771" s="199"/>
      <c r="BK771" s="199"/>
      <c r="XFB771" s="193"/>
    </row>
    <row r="772" customHeight="1" spans="1:16382">
      <c r="A772" s="199" t="s">
        <v>3405</v>
      </c>
      <c r="B772" s="199" t="s">
        <v>12795</v>
      </c>
      <c r="C772" s="199" t="str">
        <f>VLOOKUP(A772,汇总表!A:D,4,0)</f>
        <v>CTO</v>
      </c>
      <c r="D772" s="199">
        <v>0</v>
      </c>
      <c r="E772" s="199">
        <v>0</v>
      </c>
      <c r="F772" s="199" t="s">
        <v>10243</v>
      </c>
      <c r="G772" s="199">
        <v>0</v>
      </c>
      <c r="H772" s="199" t="s">
        <v>10243</v>
      </c>
      <c r="I772" s="199">
        <v>0</v>
      </c>
      <c r="J772" s="199" t="s">
        <v>10243</v>
      </c>
      <c r="K772" s="199">
        <v>0</v>
      </c>
      <c r="L772" s="199">
        <v>0</v>
      </c>
      <c r="M772" s="199" t="s">
        <v>10243</v>
      </c>
      <c r="N772" s="199">
        <v>0</v>
      </c>
      <c r="O772" s="199">
        <v>0</v>
      </c>
      <c r="P772" s="199">
        <v>0</v>
      </c>
      <c r="Q772" s="199"/>
      <c r="R772" s="199"/>
      <c r="S772" s="199"/>
      <c r="T772" s="199"/>
      <c r="U772" s="199"/>
      <c r="V772" s="199"/>
      <c r="W772" s="199"/>
      <c r="X772" s="199"/>
      <c r="Y772" s="199"/>
      <c r="Z772" s="199"/>
      <c r="AA772" s="199"/>
      <c r="AB772" s="199"/>
      <c r="AC772" s="199"/>
      <c r="AD772" s="199"/>
      <c r="AE772" s="199"/>
      <c r="AF772" s="199"/>
      <c r="AG772" s="199"/>
      <c r="AH772" s="199"/>
      <c r="AI772" s="199"/>
      <c r="AJ772" s="199"/>
      <c r="AK772" s="199"/>
      <c r="AL772" s="199"/>
      <c r="AM772" s="199"/>
      <c r="AN772" s="199"/>
      <c r="AO772" s="199"/>
      <c r="AP772" s="199"/>
      <c r="AQ772" s="199"/>
      <c r="AR772" s="199"/>
      <c r="AS772" s="199"/>
      <c r="AT772" s="199"/>
      <c r="AU772" s="199"/>
      <c r="AV772" s="199"/>
      <c r="AW772" s="199"/>
      <c r="AX772" s="199"/>
      <c r="AY772" s="199"/>
      <c r="AZ772" s="199"/>
      <c r="BA772" s="199"/>
      <c r="BB772" s="199"/>
      <c r="BC772" s="199"/>
      <c r="BD772" s="199"/>
      <c r="BE772" s="199"/>
      <c r="BF772" s="199"/>
      <c r="BG772" s="199"/>
      <c r="BH772" s="199"/>
      <c r="BI772" s="199"/>
      <c r="BJ772" s="199"/>
      <c r="BK772" s="199"/>
      <c r="XFB772" s="193"/>
    </row>
    <row r="773" customHeight="1" spans="1:16382">
      <c r="A773" s="199" t="s">
        <v>6306</v>
      </c>
      <c r="B773" s="199" t="s">
        <v>6188</v>
      </c>
      <c r="C773" s="199" t="str">
        <f>VLOOKUP(A773,汇总表!A:D,4,0)</f>
        <v>大数据研发经理</v>
      </c>
      <c r="D773" s="199">
        <v>0</v>
      </c>
      <c r="E773" s="199">
        <v>0</v>
      </c>
      <c r="F773" s="199" t="s">
        <v>10243</v>
      </c>
      <c r="G773" s="199">
        <v>0</v>
      </c>
      <c r="H773" s="199" t="s">
        <v>10243</v>
      </c>
      <c r="I773" s="199">
        <v>0</v>
      </c>
      <c r="J773" s="199" t="s">
        <v>10243</v>
      </c>
      <c r="K773" s="199">
        <v>0</v>
      </c>
      <c r="L773" s="199">
        <v>0</v>
      </c>
      <c r="M773" s="199" t="s">
        <v>10243</v>
      </c>
      <c r="N773" s="199">
        <v>0</v>
      </c>
      <c r="O773" s="199">
        <v>0</v>
      </c>
      <c r="P773" s="199">
        <v>0</v>
      </c>
      <c r="Q773" s="199"/>
      <c r="R773" s="199"/>
      <c r="S773" s="199"/>
      <c r="T773" s="199"/>
      <c r="U773" s="199"/>
      <c r="V773" s="199"/>
      <c r="W773" s="199"/>
      <c r="X773" s="199"/>
      <c r="Y773" s="199"/>
      <c r="Z773" s="199"/>
      <c r="AA773" s="199"/>
      <c r="AB773" s="199"/>
      <c r="AC773" s="199"/>
      <c r="AD773" s="199"/>
      <c r="AE773" s="199"/>
      <c r="AF773" s="199"/>
      <c r="AG773" s="199"/>
      <c r="AH773" s="199"/>
      <c r="AI773" s="199"/>
      <c r="AJ773" s="199"/>
      <c r="AK773" s="199"/>
      <c r="AL773" s="199"/>
      <c r="AM773" s="199"/>
      <c r="AN773" s="199"/>
      <c r="AO773" s="199"/>
      <c r="AP773" s="199"/>
      <c r="AQ773" s="199"/>
      <c r="AR773" s="199"/>
      <c r="AS773" s="199"/>
      <c r="AT773" s="199"/>
      <c r="AU773" s="199"/>
      <c r="AV773" s="199"/>
      <c r="AW773" s="199"/>
      <c r="AX773" s="199"/>
      <c r="AY773" s="199"/>
      <c r="AZ773" s="199"/>
      <c r="BA773" s="199"/>
      <c r="BB773" s="199"/>
      <c r="BC773" s="199"/>
      <c r="BD773" s="199"/>
      <c r="BE773" s="199"/>
      <c r="BF773" s="199"/>
      <c r="BG773" s="199"/>
      <c r="BH773" s="199"/>
      <c r="BI773" s="199"/>
      <c r="BJ773" s="199"/>
      <c r="BK773" s="199"/>
      <c r="XFB773" s="193"/>
    </row>
    <row r="774" customHeight="1" spans="1:16382">
      <c r="A774" s="199" t="s">
        <v>6637</v>
      </c>
      <c r="B774" s="199" t="s">
        <v>6537</v>
      </c>
      <c r="C774" s="199" t="str">
        <f>VLOOKUP(A774,汇总表!A:D,4,0)</f>
        <v>网络工程师</v>
      </c>
      <c r="D774" s="199">
        <v>0</v>
      </c>
      <c r="E774" s="199">
        <v>0</v>
      </c>
      <c r="F774" s="199" t="s">
        <v>10243</v>
      </c>
      <c r="G774" s="199">
        <v>0</v>
      </c>
      <c r="H774" s="199" t="s">
        <v>10243</v>
      </c>
      <c r="I774" s="199">
        <v>0</v>
      </c>
      <c r="J774" s="199" t="s">
        <v>10243</v>
      </c>
      <c r="K774" s="199">
        <v>0</v>
      </c>
      <c r="L774" s="199">
        <v>0</v>
      </c>
      <c r="M774" s="199" t="s">
        <v>10243</v>
      </c>
      <c r="N774" s="199">
        <v>0</v>
      </c>
      <c r="O774" s="199">
        <v>0</v>
      </c>
      <c r="P774" s="199">
        <v>0</v>
      </c>
      <c r="Q774" s="199"/>
      <c r="R774" s="199"/>
      <c r="S774" s="199"/>
      <c r="T774" s="199"/>
      <c r="U774" s="199"/>
      <c r="V774" s="199"/>
      <c r="W774" s="199"/>
      <c r="X774" s="199"/>
      <c r="Y774" s="199"/>
      <c r="Z774" s="199"/>
      <c r="AA774" s="199"/>
      <c r="AB774" s="199"/>
      <c r="AC774" s="199"/>
      <c r="AD774" s="199"/>
      <c r="AE774" s="199"/>
      <c r="AF774" s="199"/>
      <c r="AG774" s="199"/>
      <c r="AH774" s="199"/>
      <c r="AI774" s="199"/>
      <c r="AJ774" s="199"/>
      <c r="AK774" s="199"/>
      <c r="AL774" s="199"/>
      <c r="AM774" s="199"/>
      <c r="AN774" s="199"/>
      <c r="AO774" s="199"/>
      <c r="AP774" s="199"/>
      <c r="AQ774" s="199"/>
      <c r="AR774" s="199"/>
      <c r="AS774" s="199"/>
      <c r="AT774" s="199"/>
      <c r="AU774" s="199"/>
      <c r="AV774" s="199"/>
      <c r="AW774" s="199"/>
      <c r="AX774" s="199"/>
      <c r="AY774" s="199"/>
      <c r="AZ774" s="199"/>
      <c r="BA774" s="199"/>
      <c r="BB774" s="199"/>
      <c r="BC774" s="199"/>
      <c r="BD774" s="199"/>
      <c r="BE774" s="199"/>
      <c r="BF774" s="199"/>
      <c r="BG774" s="199"/>
      <c r="BH774" s="199"/>
      <c r="BI774" s="199"/>
      <c r="BJ774" s="199"/>
      <c r="BK774" s="199"/>
      <c r="XFB774" s="193"/>
    </row>
    <row r="775" customHeight="1" spans="1:16382">
      <c r="A775" s="199" t="s">
        <v>6628</v>
      </c>
      <c r="B775" s="199" t="s">
        <v>6537</v>
      </c>
      <c r="C775" s="199" t="str">
        <f>VLOOKUP(A775,汇总表!A:D,4,0)</f>
        <v>网络工程师</v>
      </c>
      <c r="D775" s="199">
        <v>0</v>
      </c>
      <c r="E775" s="199">
        <v>0</v>
      </c>
      <c r="F775" s="199" t="s">
        <v>10243</v>
      </c>
      <c r="G775" s="199">
        <v>0</v>
      </c>
      <c r="H775" s="199" t="s">
        <v>10243</v>
      </c>
      <c r="I775" s="199">
        <v>0</v>
      </c>
      <c r="J775" s="199" t="s">
        <v>10243</v>
      </c>
      <c r="K775" s="199">
        <v>0</v>
      </c>
      <c r="L775" s="199">
        <v>0</v>
      </c>
      <c r="M775" s="199" t="s">
        <v>10243</v>
      </c>
      <c r="N775" s="199">
        <v>0</v>
      </c>
      <c r="O775" s="199">
        <v>0</v>
      </c>
      <c r="P775" s="199">
        <v>0</v>
      </c>
      <c r="Q775" s="199"/>
      <c r="R775" s="199"/>
      <c r="S775" s="199"/>
      <c r="T775" s="199"/>
      <c r="U775" s="199"/>
      <c r="V775" s="199"/>
      <c r="W775" s="199"/>
      <c r="X775" s="199"/>
      <c r="Y775" s="199"/>
      <c r="Z775" s="199"/>
      <c r="AA775" s="199"/>
      <c r="AB775" s="199"/>
      <c r="AC775" s="199"/>
      <c r="AD775" s="199"/>
      <c r="AE775" s="199"/>
      <c r="AF775" s="199"/>
      <c r="AG775" s="199"/>
      <c r="AH775" s="199"/>
      <c r="AI775" s="199"/>
      <c r="AJ775" s="199"/>
      <c r="AK775" s="199"/>
      <c r="AL775" s="199"/>
      <c r="AM775" s="199"/>
      <c r="AN775" s="199"/>
      <c r="AO775" s="199"/>
      <c r="AP775" s="199"/>
      <c r="AQ775" s="199"/>
      <c r="AR775" s="199"/>
      <c r="AS775" s="199"/>
      <c r="AT775" s="199"/>
      <c r="AU775" s="199"/>
      <c r="AV775" s="199"/>
      <c r="AW775" s="199"/>
      <c r="AX775" s="199"/>
      <c r="AY775" s="199"/>
      <c r="AZ775" s="199"/>
      <c r="BA775" s="199"/>
      <c r="BB775" s="199"/>
      <c r="BC775" s="199"/>
      <c r="BD775" s="199"/>
      <c r="BE775" s="199"/>
      <c r="BF775" s="199"/>
      <c r="BG775" s="199"/>
      <c r="BH775" s="199"/>
      <c r="BI775" s="199"/>
      <c r="BJ775" s="199"/>
      <c r="BK775" s="199"/>
      <c r="XFB775" s="193"/>
    </row>
    <row r="776" customHeight="1" spans="1:16382">
      <c r="A776" s="199" t="s">
        <v>6616</v>
      </c>
      <c r="B776" s="199" t="s">
        <v>6537</v>
      </c>
      <c r="C776" s="199" t="str">
        <f>VLOOKUP(A776,汇总表!A:D,4,0)</f>
        <v>运维工程师</v>
      </c>
      <c r="D776" s="199">
        <v>0</v>
      </c>
      <c r="E776" s="199">
        <v>0</v>
      </c>
      <c r="F776" s="199" t="s">
        <v>10243</v>
      </c>
      <c r="G776" s="199">
        <v>0</v>
      </c>
      <c r="H776" s="199" t="s">
        <v>10243</v>
      </c>
      <c r="I776" s="199">
        <v>0</v>
      </c>
      <c r="J776" s="199" t="s">
        <v>10243</v>
      </c>
      <c r="K776" s="199">
        <v>0</v>
      </c>
      <c r="L776" s="199">
        <v>0</v>
      </c>
      <c r="M776" s="199" t="s">
        <v>10243</v>
      </c>
      <c r="N776" s="199">
        <v>0</v>
      </c>
      <c r="O776" s="199">
        <v>0</v>
      </c>
      <c r="P776" s="199">
        <v>0</v>
      </c>
      <c r="Q776" s="199"/>
      <c r="R776" s="199"/>
      <c r="S776" s="199"/>
      <c r="T776" s="199"/>
      <c r="U776" s="199"/>
      <c r="V776" s="199"/>
      <c r="W776" s="199"/>
      <c r="X776" s="199"/>
      <c r="Y776" s="199"/>
      <c r="Z776" s="199"/>
      <c r="AA776" s="199"/>
      <c r="AB776" s="199"/>
      <c r="AC776" s="199"/>
      <c r="AD776" s="199"/>
      <c r="AE776" s="199"/>
      <c r="AF776" s="199"/>
      <c r="AG776" s="199"/>
      <c r="AH776" s="199"/>
      <c r="AI776" s="199"/>
      <c r="AJ776" s="199"/>
      <c r="AK776" s="199"/>
      <c r="AL776" s="199"/>
      <c r="AM776" s="199"/>
      <c r="AN776" s="199"/>
      <c r="AO776" s="199"/>
      <c r="AP776" s="199"/>
      <c r="AQ776" s="199"/>
      <c r="AR776" s="199"/>
      <c r="AS776" s="199"/>
      <c r="AT776" s="199"/>
      <c r="AU776" s="199"/>
      <c r="AV776" s="199"/>
      <c r="AW776" s="199"/>
      <c r="AX776" s="199"/>
      <c r="AY776" s="199"/>
      <c r="AZ776" s="199"/>
      <c r="BA776" s="199"/>
      <c r="BB776" s="199"/>
      <c r="BC776" s="199"/>
      <c r="BD776" s="199"/>
      <c r="BE776" s="199"/>
      <c r="BF776" s="199"/>
      <c r="BG776" s="199"/>
      <c r="BH776" s="199"/>
      <c r="BI776" s="199"/>
      <c r="BJ776" s="199"/>
      <c r="BK776" s="199"/>
      <c r="XFB776" s="193"/>
    </row>
    <row r="777" customHeight="1" spans="1:16382">
      <c r="A777" s="199" t="s">
        <v>6601</v>
      </c>
      <c r="B777" s="199" t="s">
        <v>6537</v>
      </c>
      <c r="C777" s="199" t="str">
        <f>VLOOKUP(A777,汇总表!A:D,4,0)</f>
        <v>网络工程师</v>
      </c>
      <c r="D777" s="199">
        <v>0</v>
      </c>
      <c r="E777" s="199">
        <v>0</v>
      </c>
      <c r="F777" s="199" t="s">
        <v>10243</v>
      </c>
      <c r="G777" s="199">
        <v>0</v>
      </c>
      <c r="H777" s="199" t="s">
        <v>10243</v>
      </c>
      <c r="I777" s="199">
        <v>0</v>
      </c>
      <c r="J777" s="199" t="s">
        <v>10243</v>
      </c>
      <c r="K777" s="199">
        <v>0</v>
      </c>
      <c r="L777" s="199">
        <v>0</v>
      </c>
      <c r="M777" s="199" t="s">
        <v>10243</v>
      </c>
      <c r="N777" s="199">
        <v>0</v>
      </c>
      <c r="O777" s="199">
        <v>0</v>
      </c>
      <c r="P777" s="199">
        <v>0</v>
      </c>
      <c r="Q777" s="199"/>
      <c r="R777" s="199"/>
      <c r="S777" s="199"/>
      <c r="T777" s="199"/>
      <c r="U777" s="199"/>
      <c r="V777" s="199"/>
      <c r="W777" s="199"/>
      <c r="X777" s="199"/>
      <c r="Y777" s="199"/>
      <c r="Z777" s="199"/>
      <c r="AA777" s="199"/>
      <c r="AB777" s="199"/>
      <c r="AC777" s="199"/>
      <c r="AD777" s="199"/>
      <c r="AE777" s="199"/>
      <c r="AF777" s="199"/>
      <c r="AG777" s="199"/>
      <c r="AH777" s="199"/>
      <c r="AI777" s="199"/>
      <c r="AJ777" s="199"/>
      <c r="AK777" s="199"/>
      <c r="AL777" s="199"/>
      <c r="AM777" s="199"/>
      <c r="AN777" s="199"/>
      <c r="AO777" s="199"/>
      <c r="AP777" s="199"/>
      <c r="AQ777" s="199"/>
      <c r="AR777" s="199"/>
      <c r="AS777" s="199"/>
      <c r="AT777" s="199"/>
      <c r="AU777" s="199"/>
      <c r="AV777" s="199"/>
      <c r="AW777" s="199"/>
      <c r="AX777" s="199"/>
      <c r="AY777" s="199"/>
      <c r="AZ777" s="199"/>
      <c r="BA777" s="199"/>
      <c r="BB777" s="199"/>
      <c r="BC777" s="199"/>
      <c r="BD777" s="199"/>
      <c r="BE777" s="199"/>
      <c r="BF777" s="199"/>
      <c r="BG777" s="199"/>
      <c r="BH777" s="199"/>
      <c r="BI777" s="199"/>
      <c r="BJ777" s="199"/>
      <c r="BK777" s="199"/>
      <c r="XFB777" s="193"/>
    </row>
    <row r="778" customHeight="1" spans="1:16382">
      <c r="A778" s="199" t="s">
        <v>6561</v>
      </c>
      <c r="B778" s="199" t="s">
        <v>6537</v>
      </c>
      <c r="C778" s="199" t="str">
        <f>VLOOKUP(A778,汇总表!A:D,4,0)</f>
        <v>运维经理</v>
      </c>
      <c r="D778" s="199">
        <v>0</v>
      </c>
      <c r="E778" s="199">
        <v>0</v>
      </c>
      <c r="F778" s="199" t="s">
        <v>10243</v>
      </c>
      <c r="G778" s="199">
        <v>0</v>
      </c>
      <c r="H778" s="199" t="s">
        <v>10243</v>
      </c>
      <c r="I778" s="199">
        <v>0</v>
      </c>
      <c r="J778" s="199" t="s">
        <v>10243</v>
      </c>
      <c r="K778" s="199">
        <v>0</v>
      </c>
      <c r="L778" s="199">
        <v>0</v>
      </c>
      <c r="M778" s="199" t="s">
        <v>10243</v>
      </c>
      <c r="N778" s="199">
        <v>0</v>
      </c>
      <c r="O778" s="199">
        <v>0</v>
      </c>
      <c r="P778" s="199">
        <v>0</v>
      </c>
      <c r="Q778" s="199"/>
      <c r="R778" s="199"/>
      <c r="S778" s="199"/>
      <c r="T778" s="199"/>
      <c r="U778" s="199"/>
      <c r="V778" s="199"/>
      <c r="W778" s="199"/>
      <c r="X778" s="199"/>
      <c r="Y778" s="199"/>
      <c r="Z778" s="199"/>
      <c r="AA778" s="199"/>
      <c r="AB778" s="199"/>
      <c r="AC778" s="199"/>
      <c r="AD778" s="199"/>
      <c r="AE778" s="199"/>
      <c r="AF778" s="199"/>
      <c r="AG778" s="199"/>
      <c r="AH778" s="199"/>
      <c r="AI778" s="199"/>
      <c r="AJ778" s="199"/>
      <c r="AK778" s="199"/>
      <c r="AL778" s="199"/>
      <c r="AM778" s="199"/>
      <c r="AN778" s="199"/>
      <c r="AO778" s="199"/>
      <c r="AP778" s="199"/>
      <c r="AQ778" s="199"/>
      <c r="AR778" s="199"/>
      <c r="AS778" s="199"/>
      <c r="AT778" s="199"/>
      <c r="AU778" s="199"/>
      <c r="AV778" s="199"/>
      <c r="AW778" s="199"/>
      <c r="AX778" s="199"/>
      <c r="AY778" s="199"/>
      <c r="AZ778" s="199"/>
      <c r="BA778" s="199"/>
      <c r="BB778" s="199"/>
      <c r="BC778" s="199"/>
      <c r="BD778" s="199"/>
      <c r="BE778" s="199"/>
      <c r="BF778" s="199"/>
      <c r="BG778" s="199"/>
      <c r="BH778" s="199"/>
      <c r="BI778" s="199"/>
      <c r="BJ778" s="199"/>
      <c r="BK778" s="199"/>
      <c r="XFB778" s="193"/>
    </row>
    <row r="779" customHeight="1" spans="1:16382">
      <c r="A779" s="199" t="s">
        <v>9255</v>
      </c>
      <c r="B779" s="199" t="s">
        <v>9256</v>
      </c>
      <c r="C779" s="199" t="str">
        <f>VLOOKUP(A779,汇总表!A:D,4,0)</f>
        <v>项目总监</v>
      </c>
      <c r="D779" s="199">
        <v>0</v>
      </c>
      <c r="E779" s="199">
        <v>9</v>
      </c>
      <c r="F779" s="199" t="s">
        <v>10243</v>
      </c>
      <c r="G779" s="199">
        <v>0</v>
      </c>
      <c r="H779" s="199" t="s">
        <v>10243</v>
      </c>
      <c r="I779" s="199">
        <v>0</v>
      </c>
      <c r="J779" s="199" t="s">
        <v>10243</v>
      </c>
      <c r="K779" s="199">
        <v>0</v>
      </c>
      <c r="L779" s="199">
        <v>0</v>
      </c>
      <c r="M779" s="199" t="s">
        <v>10243</v>
      </c>
      <c r="N779" s="199">
        <v>0</v>
      </c>
      <c r="O779" s="199">
        <v>0</v>
      </c>
      <c r="P779" s="199">
        <v>22</v>
      </c>
      <c r="Q779" s="199"/>
      <c r="R779" s="199"/>
      <c r="S779" s="199"/>
      <c r="T779" s="199"/>
      <c r="U779" s="199"/>
      <c r="V779" s="199"/>
      <c r="W779" s="199"/>
      <c r="X779" s="199"/>
      <c r="Y779" s="199"/>
      <c r="Z779" s="199"/>
      <c r="AA779" s="199"/>
      <c r="AB779" s="199"/>
      <c r="AC779" s="199"/>
      <c r="AD779" s="199"/>
      <c r="AE779" s="199"/>
      <c r="AF779" s="199"/>
      <c r="AG779" s="205" t="s">
        <v>33</v>
      </c>
      <c r="AH779" s="205" t="s">
        <v>33</v>
      </c>
      <c r="AI779" s="199" t="s">
        <v>10246</v>
      </c>
      <c r="AJ779" s="199" t="s">
        <v>10246</v>
      </c>
      <c r="AK779" s="205" t="s">
        <v>33</v>
      </c>
      <c r="AL779" s="205" t="s">
        <v>33</v>
      </c>
      <c r="AM779" s="205" t="s">
        <v>33</v>
      </c>
      <c r="AN779" s="205" t="s">
        <v>33</v>
      </c>
      <c r="AO779" s="205" t="s">
        <v>33</v>
      </c>
      <c r="AP779" s="199" t="s">
        <v>10246</v>
      </c>
      <c r="AQ779" s="199" t="s">
        <v>10246</v>
      </c>
      <c r="AR779" s="205" t="s">
        <v>33</v>
      </c>
      <c r="AS779" s="205" t="s">
        <v>33</v>
      </c>
      <c r="AT779" s="205" t="s">
        <v>33</v>
      </c>
      <c r="AU779" s="205" t="s">
        <v>33</v>
      </c>
      <c r="AV779" s="205" t="s">
        <v>33</v>
      </c>
      <c r="AW779" s="199" t="s">
        <v>10246</v>
      </c>
      <c r="AX779" s="199" t="s">
        <v>10246</v>
      </c>
      <c r="AY779" s="205" t="s">
        <v>33</v>
      </c>
      <c r="AZ779" s="205" t="s">
        <v>33</v>
      </c>
      <c r="BA779" s="205" t="s">
        <v>33</v>
      </c>
      <c r="BB779" s="205" t="s">
        <v>33</v>
      </c>
      <c r="BC779" s="205" t="s">
        <v>33</v>
      </c>
      <c r="BD779" s="199" t="s">
        <v>10246</v>
      </c>
      <c r="BE779" s="199" t="s">
        <v>10246</v>
      </c>
      <c r="BF779" s="205" t="s">
        <v>33</v>
      </c>
      <c r="BG779" s="205" t="s">
        <v>33</v>
      </c>
      <c r="BH779" s="205" t="s">
        <v>33</v>
      </c>
      <c r="BI779" s="205" t="s">
        <v>33</v>
      </c>
      <c r="BJ779" s="205" t="s">
        <v>33</v>
      </c>
      <c r="BK779" s="199" t="s">
        <v>10246</v>
      </c>
      <c r="XFB779" s="193"/>
    </row>
    <row r="780" customHeight="1" spans="1:16382">
      <c r="A780" s="199" t="s">
        <v>9257</v>
      </c>
      <c r="B780" s="199" t="s">
        <v>9258</v>
      </c>
      <c r="C780" s="199" t="str">
        <f>VLOOKUP(A780,汇总表!A:D,4,0)</f>
        <v>运营总监</v>
      </c>
      <c r="D780" s="199">
        <v>22</v>
      </c>
      <c r="E780" s="199">
        <v>9</v>
      </c>
      <c r="F780" s="199" t="s">
        <v>12796</v>
      </c>
      <c r="G780" s="199">
        <v>0</v>
      </c>
      <c r="H780" s="199" t="s">
        <v>10243</v>
      </c>
      <c r="I780" s="199">
        <v>0</v>
      </c>
      <c r="J780" s="199" t="s">
        <v>10243</v>
      </c>
      <c r="K780" s="199">
        <v>0</v>
      </c>
      <c r="L780" s="199">
        <v>0</v>
      </c>
      <c r="M780" s="199" t="s">
        <v>10243</v>
      </c>
      <c r="N780" s="199">
        <v>0</v>
      </c>
      <c r="O780" s="199">
        <v>1</v>
      </c>
      <c r="P780" s="199">
        <v>0</v>
      </c>
      <c r="Q780" s="199"/>
      <c r="R780" s="199"/>
      <c r="S780" s="199"/>
      <c r="T780" s="199"/>
      <c r="U780" s="199"/>
      <c r="V780" s="199"/>
      <c r="W780" s="199"/>
      <c r="X780" s="199"/>
      <c r="Y780" s="199"/>
      <c r="Z780" s="199"/>
      <c r="AA780" s="199"/>
      <c r="AB780" s="199"/>
      <c r="AC780" s="199"/>
      <c r="AD780" s="199"/>
      <c r="AE780" s="199"/>
      <c r="AF780" s="199"/>
      <c r="AG780" s="199" t="s">
        <v>10266</v>
      </c>
      <c r="AH780" s="199" t="s">
        <v>10266</v>
      </c>
      <c r="AI780" s="199" t="s">
        <v>10246</v>
      </c>
      <c r="AJ780" s="199" t="s">
        <v>10246</v>
      </c>
      <c r="AK780" s="199" t="s">
        <v>10266</v>
      </c>
      <c r="AL780" s="199" t="s">
        <v>10266</v>
      </c>
      <c r="AM780" s="199" t="s">
        <v>10266</v>
      </c>
      <c r="AN780" s="199" t="s">
        <v>10266</v>
      </c>
      <c r="AO780" s="199" t="s">
        <v>10266</v>
      </c>
      <c r="AP780" s="199" t="s">
        <v>10246</v>
      </c>
      <c r="AQ780" s="199" t="s">
        <v>10246</v>
      </c>
      <c r="AR780" s="199" t="s">
        <v>10266</v>
      </c>
      <c r="AS780" s="199" t="s">
        <v>10266</v>
      </c>
      <c r="AT780" s="199" t="s">
        <v>10266</v>
      </c>
      <c r="AU780" s="199" t="s">
        <v>10266</v>
      </c>
      <c r="AV780" s="199" t="s">
        <v>10266</v>
      </c>
      <c r="AW780" s="199" t="s">
        <v>10246</v>
      </c>
      <c r="AX780" s="199" t="s">
        <v>10246</v>
      </c>
      <c r="AY780" s="199" t="s">
        <v>10266</v>
      </c>
      <c r="AZ780" s="199" t="s">
        <v>10266</v>
      </c>
      <c r="BA780" s="199" t="s">
        <v>10266</v>
      </c>
      <c r="BB780" s="199" t="s">
        <v>10266</v>
      </c>
      <c r="BC780" s="199" t="s">
        <v>10266</v>
      </c>
      <c r="BD780" s="199" t="s">
        <v>10246</v>
      </c>
      <c r="BE780" s="199" t="s">
        <v>10246</v>
      </c>
      <c r="BF780" s="199" t="s">
        <v>10266</v>
      </c>
      <c r="BG780" s="199" t="s">
        <v>10266</v>
      </c>
      <c r="BH780" s="199" t="s">
        <v>10266</v>
      </c>
      <c r="BI780" s="199" t="s">
        <v>10266</v>
      </c>
      <c r="BJ780" s="204" t="s">
        <v>10264</v>
      </c>
      <c r="BK780" s="199" t="s">
        <v>10246</v>
      </c>
      <c r="XFB780" s="193"/>
    </row>
    <row r="781" customHeight="1" spans="1:16382">
      <c r="A781" s="199" t="s">
        <v>9282</v>
      </c>
      <c r="B781" s="199" t="s">
        <v>9275</v>
      </c>
      <c r="C781" s="199" t="str">
        <f>VLOOKUP(A781,汇总表!A:D,4,0)</f>
        <v>产品运营专员</v>
      </c>
      <c r="D781" s="199">
        <v>21</v>
      </c>
      <c r="E781" s="199">
        <v>9</v>
      </c>
      <c r="F781" s="199" t="s">
        <v>12797</v>
      </c>
      <c r="G781" s="199">
        <v>0</v>
      </c>
      <c r="H781" s="199" t="s">
        <v>10243</v>
      </c>
      <c r="I781" s="199">
        <v>0</v>
      </c>
      <c r="J781" s="199" t="s">
        <v>10243</v>
      </c>
      <c r="K781" s="199">
        <v>0</v>
      </c>
      <c r="L781" s="199">
        <v>0</v>
      </c>
      <c r="M781" s="199" t="s">
        <v>10243</v>
      </c>
      <c r="N781" s="199">
        <v>0</v>
      </c>
      <c r="O781" s="199">
        <v>0</v>
      </c>
      <c r="P781" s="199">
        <v>0</v>
      </c>
      <c r="Q781" s="199"/>
      <c r="R781" s="199">
        <v>8</v>
      </c>
      <c r="S781" s="199">
        <v>3</v>
      </c>
      <c r="T781" s="199"/>
      <c r="U781" s="199"/>
      <c r="V781" s="199"/>
      <c r="W781" s="199">
        <v>8</v>
      </c>
      <c r="X781" s="199"/>
      <c r="Y781" s="199"/>
      <c r="Z781" s="199"/>
      <c r="AA781" s="199"/>
      <c r="AB781" s="199"/>
      <c r="AC781" s="199"/>
      <c r="AD781" s="199"/>
      <c r="AE781" s="199"/>
      <c r="AF781" s="199"/>
      <c r="AG781" s="199" t="s">
        <v>10266</v>
      </c>
      <c r="AH781" s="199" t="s">
        <v>10266</v>
      </c>
      <c r="AI781" s="199" t="s">
        <v>10246</v>
      </c>
      <c r="AJ781" s="199" t="s">
        <v>10246</v>
      </c>
      <c r="AK781" s="199" t="s">
        <v>10266</v>
      </c>
      <c r="AL781" s="199" t="s">
        <v>10266</v>
      </c>
      <c r="AM781" s="199" t="s">
        <v>10266</v>
      </c>
      <c r="AN781" s="199" t="s">
        <v>10266</v>
      </c>
      <c r="AO781" s="199" t="s">
        <v>10266</v>
      </c>
      <c r="AP781" s="199" t="s">
        <v>10246</v>
      </c>
      <c r="AQ781" s="199" t="s">
        <v>10246</v>
      </c>
      <c r="AR781" s="199" t="s">
        <v>10266</v>
      </c>
      <c r="AS781" s="199" t="s">
        <v>10266</v>
      </c>
      <c r="AT781" s="199" t="s">
        <v>10266</v>
      </c>
      <c r="AU781" s="202" t="s">
        <v>12798</v>
      </c>
      <c r="AV781" s="199" t="s">
        <v>10266</v>
      </c>
      <c r="AW781" s="199" t="s">
        <v>10246</v>
      </c>
      <c r="AX781" s="199" t="s">
        <v>10246</v>
      </c>
      <c r="AY781" s="199" t="s">
        <v>10266</v>
      </c>
      <c r="AZ781" s="199" t="s">
        <v>10266</v>
      </c>
      <c r="BA781" s="199" t="s">
        <v>10266</v>
      </c>
      <c r="BB781" s="202" t="s">
        <v>10481</v>
      </c>
      <c r="BC781" s="202" t="s">
        <v>12799</v>
      </c>
      <c r="BD781" s="199" t="s">
        <v>10246</v>
      </c>
      <c r="BE781" s="199" t="s">
        <v>10246</v>
      </c>
      <c r="BF781" s="199" t="s">
        <v>10266</v>
      </c>
      <c r="BG781" s="199" t="s">
        <v>10266</v>
      </c>
      <c r="BH781" s="199" t="s">
        <v>10266</v>
      </c>
      <c r="BI781" s="202" t="s">
        <v>12800</v>
      </c>
      <c r="BJ781" s="199" t="s">
        <v>10266</v>
      </c>
      <c r="BK781" s="199" t="s">
        <v>10246</v>
      </c>
      <c r="XFB781" s="193"/>
    </row>
    <row r="782" customHeight="1" spans="1:16382">
      <c r="A782" s="199" t="s">
        <v>9274</v>
      </c>
      <c r="B782" s="199" t="s">
        <v>9275</v>
      </c>
      <c r="C782" s="199" t="str">
        <f>VLOOKUP(A782,汇总表!A:D,4,0)</f>
        <v>产品运营专员</v>
      </c>
      <c r="D782" s="199">
        <v>21</v>
      </c>
      <c r="E782" s="199">
        <v>9</v>
      </c>
      <c r="F782" s="199" t="s">
        <v>12801</v>
      </c>
      <c r="G782" s="199">
        <v>0</v>
      </c>
      <c r="H782" s="199" t="s">
        <v>10243</v>
      </c>
      <c r="I782" s="199">
        <v>0</v>
      </c>
      <c r="J782" s="199" t="s">
        <v>10243</v>
      </c>
      <c r="K782" s="199">
        <v>0</v>
      </c>
      <c r="L782" s="199">
        <v>0</v>
      </c>
      <c r="M782" s="199" t="s">
        <v>10243</v>
      </c>
      <c r="N782" s="199">
        <v>0</v>
      </c>
      <c r="O782" s="199">
        <v>0</v>
      </c>
      <c r="P782" s="199">
        <v>0</v>
      </c>
      <c r="Q782" s="199"/>
      <c r="R782" s="199"/>
      <c r="S782" s="199">
        <v>8</v>
      </c>
      <c r="T782" s="199"/>
      <c r="U782" s="199"/>
      <c r="V782" s="199"/>
      <c r="W782" s="199"/>
      <c r="X782" s="199"/>
      <c r="Y782" s="199"/>
      <c r="Z782" s="199"/>
      <c r="AA782" s="199"/>
      <c r="AB782" s="199"/>
      <c r="AC782" s="199"/>
      <c r="AD782" s="199"/>
      <c r="AE782" s="199"/>
      <c r="AF782" s="199"/>
      <c r="AG782" s="199" t="s">
        <v>10266</v>
      </c>
      <c r="AH782" s="199" t="s">
        <v>10266</v>
      </c>
      <c r="AI782" s="199" t="s">
        <v>10246</v>
      </c>
      <c r="AJ782" s="199" t="s">
        <v>10246</v>
      </c>
      <c r="AK782" s="199" t="s">
        <v>10266</v>
      </c>
      <c r="AL782" s="199" t="s">
        <v>10266</v>
      </c>
      <c r="AM782" s="199" t="s">
        <v>10266</v>
      </c>
      <c r="AN782" s="199" t="s">
        <v>10266</v>
      </c>
      <c r="AO782" s="199" t="s">
        <v>10266</v>
      </c>
      <c r="AP782" s="199" t="s">
        <v>10246</v>
      </c>
      <c r="AQ782" s="199" t="s">
        <v>10246</v>
      </c>
      <c r="AR782" s="199" t="s">
        <v>10266</v>
      </c>
      <c r="AS782" s="199" t="s">
        <v>10266</v>
      </c>
      <c r="AT782" s="199" t="s">
        <v>10266</v>
      </c>
      <c r="AU782" s="199" t="s">
        <v>10266</v>
      </c>
      <c r="AV782" s="202" t="s">
        <v>12802</v>
      </c>
      <c r="AW782" s="199" t="s">
        <v>10246</v>
      </c>
      <c r="AX782" s="199" t="s">
        <v>10246</v>
      </c>
      <c r="AY782" s="199" t="s">
        <v>10266</v>
      </c>
      <c r="AZ782" s="199" t="s">
        <v>10266</v>
      </c>
      <c r="BA782" s="199" t="s">
        <v>10266</v>
      </c>
      <c r="BB782" s="199" t="s">
        <v>10266</v>
      </c>
      <c r="BC782" s="199" t="s">
        <v>10266</v>
      </c>
      <c r="BD782" s="199" t="s">
        <v>10246</v>
      </c>
      <c r="BE782" s="199" t="s">
        <v>10246</v>
      </c>
      <c r="BF782" s="199" t="s">
        <v>10266</v>
      </c>
      <c r="BG782" s="199" t="s">
        <v>10266</v>
      </c>
      <c r="BH782" s="199" t="s">
        <v>10266</v>
      </c>
      <c r="BI782" s="199" t="s">
        <v>10266</v>
      </c>
      <c r="BJ782" s="199" t="s">
        <v>10266</v>
      </c>
      <c r="BK782" s="199" t="s">
        <v>10246</v>
      </c>
      <c r="XFB782" s="193"/>
    </row>
    <row r="783" customHeight="1" spans="1:16382">
      <c r="A783" s="199" t="s">
        <v>9298</v>
      </c>
      <c r="B783" s="199" t="s">
        <v>9299</v>
      </c>
      <c r="C783" s="199" t="str">
        <f>VLOOKUP(A783,汇总表!A:D,4,0)</f>
        <v>运营专员</v>
      </c>
      <c r="D783" s="199">
        <v>11</v>
      </c>
      <c r="E783" s="199">
        <v>9</v>
      </c>
      <c r="F783" s="199" t="s">
        <v>12803</v>
      </c>
      <c r="G783" s="199">
        <v>0</v>
      </c>
      <c r="H783" s="199" t="s">
        <v>10243</v>
      </c>
      <c r="I783" s="199">
        <v>0</v>
      </c>
      <c r="J783" s="199" t="s">
        <v>10243</v>
      </c>
      <c r="K783" s="199">
        <v>0</v>
      </c>
      <c r="L783" s="199">
        <v>0</v>
      </c>
      <c r="M783" s="199" t="s">
        <v>10243</v>
      </c>
      <c r="N783" s="199">
        <v>0</v>
      </c>
      <c r="O783" s="199">
        <v>0</v>
      </c>
      <c r="P783" s="199">
        <v>0</v>
      </c>
      <c r="Q783" s="199"/>
      <c r="R783" s="199"/>
      <c r="S783" s="199">
        <v>25</v>
      </c>
      <c r="T783" s="199"/>
      <c r="U783" s="199">
        <v>64</v>
      </c>
      <c r="V783" s="199"/>
      <c r="W783" s="199"/>
      <c r="X783" s="199"/>
      <c r="Y783" s="199"/>
      <c r="Z783" s="199"/>
      <c r="AA783" s="199"/>
      <c r="AB783" s="199"/>
      <c r="AC783" s="199"/>
      <c r="AD783" s="199"/>
      <c r="AE783" s="199"/>
      <c r="AF783" s="199"/>
      <c r="AG783" s="202" t="s">
        <v>12804</v>
      </c>
      <c r="AH783" s="202" t="s">
        <v>12804</v>
      </c>
      <c r="AI783" s="202" t="s">
        <v>12805</v>
      </c>
      <c r="AJ783" s="202" t="s">
        <v>12805</v>
      </c>
      <c r="AK783" s="202" t="s">
        <v>12804</v>
      </c>
      <c r="AL783" s="199" t="s">
        <v>10266</v>
      </c>
      <c r="AM783" s="199" t="s">
        <v>10266</v>
      </c>
      <c r="AN783" s="199" t="s">
        <v>10266</v>
      </c>
      <c r="AO783" s="202" t="s">
        <v>12806</v>
      </c>
      <c r="AP783" s="199" t="s">
        <v>10246</v>
      </c>
      <c r="AQ783" s="199" t="s">
        <v>10246</v>
      </c>
      <c r="AR783" s="202" t="s">
        <v>12807</v>
      </c>
      <c r="AS783" s="202" t="s">
        <v>12807</v>
      </c>
      <c r="AT783" s="202" t="s">
        <v>12807</v>
      </c>
      <c r="AU783" s="202" t="s">
        <v>12807</v>
      </c>
      <c r="AV783" s="202" t="s">
        <v>12807</v>
      </c>
      <c r="AW783" s="202" t="s">
        <v>12808</v>
      </c>
      <c r="AX783" s="202" t="s">
        <v>12808</v>
      </c>
      <c r="AY783" s="202" t="s">
        <v>12807</v>
      </c>
      <c r="AZ783" s="202" t="s">
        <v>12807</v>
      </c>
      <c r="BA783" s="202" t="s">
        <v>12807</v>
      </c>
      <c r="BB783" s="199" t="s">
        <v>10266</v>
      </c>
      <c r="BC783" s="199" t="s">
        <v>10266</v>
      </c>
      <c r="BD783" s="199" t="s">
        <v>10246</v>
      </c>
      <c r="BE783" s="199" t="s">
        <v>10246</v>
      </c>
      <c r="BF783" s="199" t="s">
        <v>10266</v>
      </c>
      <c r="BG783" s="199" t="s">
        <v>10266</v>
      </c>
      <c r="BH783" s="199" t="s">
        <v>10266</v>
      </c>
      <c r="BI783" s="199" t="s">
        <v>10266</v>
      </c>
      <c r="BJ783" s="199" t="s">
        <v>10266</v>
      </c>
      <c r="BK783" s="199" t="s">
        <v>10246</v>
      </c>
      <c r="XFB783" s="193"/>
    </row>
    <row r="784" customHeight="1" spans="1:16382">
      <c r="A784" s="199" t="s">
        <v>9306</v>
      </c>
      <c r="B784" s="199" t="s">
        <v>9307</v>
      </c>
      <c r="C784" s="199" t="str">
        <f>VLOOKUP(A784,汇总表!A:D,4,0)</f>
        <v>商务专员</v>
      </c>
      <c r="D784" s="199">
        <v>22</v>
      </c>
      <c r="E784" s="199">
        <v>9</v>
      </c>
      <c r="F784" s="199" t="s">
        <v>12809</v>
      </c>
      <c r="G784" s="199">
        <v>1</v>
      </c>
      <c r="H784" s="199" t="s">
        <v>11860</v>
      </c>
      <c r="I784" s="199">
        <v>0</v>
      </c>
      <c r="J784" s="199" t="s">
        <v>10243</v>
      </c>
      <c r="K784" s="199">
        <v>0</v>
      </c>
      <c r="L784" s="199">
        <v>0</v>
      </c>
      <c r="M784" s="199" t="s">
        <v>10243</v>
      </c>
      <c r="N784" s="199">
        <v>0</v>
      </c>
      <c r="O784" s="199">
        <v>1</v>
      </c>
      <c r="P784" s="199">
        <v>0</v>
      </c>
      <c r="Q784" s="199"/>
      <c r="R784" s="199">
        <v>16</v>
      </c>
      <c r="S784" s="199"/>
      <c r="T784" s="199"/>
      <c r="U784" s="199"/>
      <c r="V784" s="199"/>
      <c r="W784" s="199"/>
      <c r="X784" s="199"/>
      <c r="Y784" s="199"/>
      <c r="Z784" s="199"/>
      <c r="AA784" s="199"/>
      <c r="AB784" s="199"/>
      <c r="AC784" s="199"/>
      <c r="AD784" s="199"/>
      <c r="AE784" s="199"/>
      <c r="AF784" s="199"/>
      <c r="AG784" s="202" t="s">
        <v>12810</v>
      </c>
      <c r="AH784" s="199" t="s">
        <v>10266</v>
      </c>
      <c r="AI784" s="199" t="s">
        <v>10246</v>
      </c>
      <c r="AJ784" s="199" t="s">
        <v>10246</v>
      </c>
      <c r="AK784" s="199" t="s">
        <v>10266</v>
      </c>
      <c r="AL784" s="199" t="s">
        <v>10266</v>
      </c>
      <c r="AM784" s="203" t="s">
        <v>10326</v>
      </c>
      <c r="AN784" s="199" t="s">
        <v>10266</v>
      </c>
      <c r="AO784" s="199" t="s">
        <v>10266</v>
      </c>
      <c r="AP784" s="199" t="s">
        <v>10246</v>
      </c>
      <c r="AQ784" s="199" t="s">
        <v>10246</v>
      </c>
      <c r="AR784" s="199" t="s">
        <v>10266</v>
      </c>
      <c r="AS784" s="199" t="s">
        <v>10266</v>
      </c>
      <c r="AT784" s="199" t="s">
        <v>10266</v>
      </c>
      <c r="AU784" s="199" t="s">
        <v>10266</v>
      </c>
      <c r="AV784" s="199" t="s">
        <v>10266</v>
      </c>
      <c r="AW784" s="199" t="s">
        <v>10246</v>
      </c>
      <c r="AX784" s="199" t="s">
        <v>10246</v>
      </c>
      <c r="AY784" s="199" t="s">
        <v>10266</v>
      </c>
      <c r="AZ784" s="199" t="s">
        <v>10266</v>
      </c>
      <c r="BA784" s="199" t="s">
        <v>10266</v>
      </c>
      <c r="BB784" s="199" t="s">
        <v>10266</v>
      </c>
      <c r="BC784" s="199" t="s">
        <v>10266</v>
      </c>
      <c r="BD784" s="199" t="s">
        <v>10246</v>
      </c>
      <c r="BE784" s="199" t="s">
        <v>10246</v>
      </c>
      <c r="BF784" s="202" t="s">
        <v>12811</v>
      </c>
      <c r="BG784" s="199" t="s">
        <v>10266</v>
      </c>
      <c r="BH784" s="199" t="s">
        <v>10266</v>
      </c>
      <c r="BI784" s="199" t="s">
        <v>10266</v>
      </c>
      <c r="BJ784" s="204" t="s">
        <v>10264</v>
      </c>
      <c r="BK784" s="199" t="s">
        <v>10246</v>
      </c>
      <c r="XFB784" s="193"/>
    </row>
    <row r="785" customHeight="1" spans="1:16382">
      <c r="A785" s="199" t="s">
        <v>9355</v>
      </c>
      <c r="B785" s="199" t="s">
        <v>9325</v>
      </c>
      <c r="C785" s="199" t="str">
        <f>VLOOKUP(A785,汇总表!A:D,4,0)</f>
        <v>商务专员</v>
      </c>
      <c r="D785" s="199">
        <v>21</v>
      </c>
      <c r="E785" s="199">
        <v>9</v>
      </c>
      <c r="F785" s="199" t="s">
        <v>12812</v>
      </c>
      <c r="G785" s="199">
        <v>0</v>
      </c>
      <c r="H785" s="199" t="s">
        <v>10243</v>
      </c>
      <c r="I785" s="199">
        <v>0</v>
      </c>
      <c r="J785" s="199" t="s">
        <v>10243</v>
      </c>
      <c r="K785" s="199">
        <v>0</v>
      </c>
      <c r="L785" s="199">
        <v>0</v>
      </c>
      <c r="M785" s="199" t="s">
        <v>10243</v>
      </c>
      <c r="N785" s="199">
        <v>0</v>
      </c>
      <c r="O785" s="199">
        <v>0</v>
      </c>
      <c r="P785" s="199">
        <v>0</v>
      </c>
      <c r="Q785" s="199"/>
      <c r="R785" s="199">
        <v>0</v>
      </c>
      <c r="S785" s="199"/>
      <c r="T785" s="199"/>
      <c r="U785" s="199"/>
      <c r="V785" s="199">
        <v>8</v>
      </c>
      <c r="W785" s="199"/>
      <c r="X785" s="199"/>
      <c r="Y785" s="199"/>
      <c r="Z785" s="199"/>
      <c r="AA785" s="199"/>
      <c r="AB785" s="199"/>
      <c r="AC785" s="199"/>
      <c r="AD785" s="199"/>
      <c r="AE785" s="199"/>
      <c r="AF785" s="199"/>
      <c r="AG785" s="199" t="s">
        <v>10266</v>
      </c>
      <c r="AH785" s="199" t="s">
        <v>10266</v>
      </c>
      <c r="AI785" s="199" t="s">
        <v>10246</v>
      </c>
      <c r="AJ785" s="199" t="s">
        <v>10246</v>
      </c>
      <c r="AK785" s="199" t="s">
        <v>10266</v>
      </c>
      <c r="AL785" s="199" t="s">
        <v>10266</v>
      </c>
      <c r="AM785" s="202" t="s">
        <v>12813</v>
      </c>
      <c r="AN785" s="199" t="s">
        <v>10266</v>
      </c>
      <c r="AO785" s="199" t="s">
        <v>10266</v>
      </c>
      <c r="AP785" s="199" t="s">
        <v>10246</v>
      </c>
      <c r="AQ785" s="199" t="s">
        <v>10246</v>
      </c>
      <c r="AR785" s="199" t="s">
        <v>10266</v>
      </c>
      <c r="AS785" s="202" t="s">
        <v>12814</v>
      </c>
      <c r="AT785" s="199" t="s">
        <v>10266</v>
      </c>
      <c r="AU785" s="199" t="s">
        <v>10266</v>
      </c>
      <c r="AV785" s="199" t="s">
        <v>10266</v>
      </c>
      <c r="AW785" s="199" t="s">
        <v>10246</v>
      </c>
      <c r="AX785" s="199" t="s">
        <v>10246</v>
      </c>
      <c r="AY785" s="199" t="s">
        <v>10266</v>
      </c>
      <c r="AZ785" s="199" t="s">
        <v>10266</v>
      </c>
      <c r="BA785" s="199" t="s">
        <v>10266</v>
      </c>
      <c r="BB785" s="199" t="s">
        <v>10266</v>
      </c>
      <c r="BC785" s="199" t="s">
        <v>10266</v>
      </c>
      <c r="BD785" s="199" t="s">
        <v>10246</v>
      </c>
      <c r="BE785" s="199" t="s">
        <v>10246</v>
      </c>
      <c r="BF785" s="199" t="s">
        <v>10266</v>
      </c>
      <c r="BG785" s="199" t="s">
        <v>10266</v>
      </c>
      <c r="BH785" s="199" t="s">
        <v>10266</v>
      </c>
      <c r="BI785" s="199" t="s">
        <v>10266</v>
      </c>
      <c r="BJ785" s="199" t="s">
        <v>10266</v>
      </c>
      <c r="BK785" s="199" t="s">
        <v>10246</v>
      </c>
      <c r="XFB785" s="193"/>
    </row>
    <row r="786" customHeight="1" spans="1:16382">
      <c r="A786" s="199" t="s">
        <v>9343</v>
      </c>
      <c r="B786" s="199" t="s">
        <v>9325</v>
      </c>
      <c r="C786" s="199" t="str">
        <f>VLOOKUP(A786,汇总表!A:D,4,0)</f>
        <v>高级商务专员</v>
      </c>
      <c r="D786" s="199">
        <v>22</v>
      </c>
      <c r="E786" s="199">
        <v>9</v>
      </c>
      <c r="F786" s="199" t="s">
        <v>12815</v>
      </c>
      <c r="G786" s="199">
        <v>0</v>
      </c>
      <c r="H786" s="199" t="s">
        <v>10243</v>
      </c>
      <c r="I786" s="199">
        <v>0</v>
      </c>
      <c r="J786" s="199" t="s">
        <v>10243</v>
      </c>
      <c r="K786" s="199">
        <v>0</v>
      </c>
      <c r="L786" s="199">
        <v>0</v>
      </c>
      <c r="M786" s="199" t="s">
        <v>10243</v>
      </c>
      <c r="N786" s="199">
        <v>1</v>
      </c>
      <c r="O786" s="199">
        <v>1</v>
      </c>
      <c r="P786" s="199">
        <v>0</v>
      </c>
      <c r="Q786" s="199"/>
      <c r="R786" s="199">
        <v>0</v>
      </c>
      <c r="S786" s="199">
        <v>4</v>
      </c>
      <c r="T786" s="199"/>
      <c r="U786" s="199"/>
      <c r="V786" s="199"/>
      <c r="W786" s="199"/>
      <c r="X786" s="199"/>
      <c r="Y786" s="199"/>
      <c r="Z786" s="199"/>
      <c r="AA786" s="199"/>
      <c r="AB786" s="199"/>
      <c r="AC786" s="199"/>
      <c r="AD786" s="199"/>
      <c r="AE786" s="199"/>
      <c r="AF786" s="199"/>
      <c r="AG786" s="199" t="s">
        <v>10266</v>
      </c>
      <c r="AH786" s="202" t="s">
        <v>12816</v>
      </c>
      <c r="AI786" s="199" t="s">
        <v>10246</v>
      </c>
      <c r="AJ786" s="199" t="s">
        <v>10246</v>
      </c>
      <c r="AK786" s="199" t="s">
        <v>10266</v>
      </c>
      <c r="AL786" s="199" t="s">
        <v>10266</v>
      </c>
      <c r="AM786" s="199" t="s">
        <v>10266</v>
      </c>
      <c r="AN786" s="199" t="s">
        <v>10266</v>
      </c>
      <c r="AO786" s="199" t="s">
        <v>10266</v>
      </c>
      <c r="AP786" s="199" t="s">
        <v>10246</v>
      </c>
      <c r="AQ786" s="199" t="s">
        <v>10246</v>
      </c>
      <c r="AR786" s="199" t="s">
        <v>10266</v>
      </c>
      <c r="AS786" s="202" t="s">
        <v>11116</v>
      </c>
      <c r="AT786" s="199" t="s">
        <v>10266</v>
      </c>
      <c r="AU786" s="202" t="s">
        <v>12817</v>
      </c>
      <c r="AV786" s="199" t="s">
        <v>10266</v>
      </c>
      <c r="AW786" s="199" t="s">
        <v>10246</v>
      </c>
      <c r="AX786" s="199" t="s">
        <v>10246</v>
      </c>
      <c r="AY786" s="199" t="s">
        <v>10266</v>
      </c>
      <c r="AZ786" s="199" t="s">
        <v>10266</v>
      </c>
      <c r="BA786" s="199" t="s">
        <v>10266</v>
      </c>
      <c r="BB786" s="199" t="s">
        <v>10266</v>
      </c>
      <c r="BC786" s="199" t="s">
        <v>10266</v>
      </c>
      <c r="BD786" s="199" t="s">
        <v>10246</v>
      </c>
      <c r="BE786" s="199" t="s">
        <v>10246</v>
      </c>
      <c r="BF786" s="199" t="s">
        <v>10266</v>
      </c>
      <c r="BG786" s="199" t="s">
        <v>10266</v>
      </c>
      <c r="BH786" s="199" t="s">
        <v>10266</v>
      </c>
      <c r="BI786" s="199" t="s">
        <v>10266</v>
      </c>
      <c r="BJ786" s="199" t="s">
        <v>10266</v>
      </c>
      <c r="BK786" s="199" t="s">
        <v>10246</v>
      </c>
      <c r="XFB786" s="193"/>
    </row>
    <row r="787" customHeight="1" spans="1:16382">
      <c r="A787" s="199" t="s">
        <v>9324</v>
      </c>
      <c r="B787" s="199" t="s">
        <v>9325</v>
      </c>
      <c r="C787" s="199" t="str">
        <f>VLOOKUP(A787,汇总表!A:D,4,0)</f>
        <v>商务主管</v>
      </c>
      <c r="D787" s="199">
        <v>22</v>
      </c>
      <c r="E787" s="199">
        <v>9</v>
      </c>
      <c r="F787" s="199" t="s">
        <v>12818</v>
      </c>
      <c r="G787" s="199">
        <v>1</v>
      </c>
      <c r="H787" s="199" t="s">
        <v>12177</v>
      </c>
      <c r="I787" s="199">
        <v>0</v>
      </c>
      <c r="J787" s="199" t="s">
        <v>10243</v>
      </c>
      <c r="K787" s="199">
        <v>0</v>
      </c>
      <c r="L787" s="199">
        <v>1</v>
      </c>
      <c r="M787" s="199" t="s">
        <v>12141</v>
      </c>
      <c r="N787" s="199">
        <v>2</v>
      </c>
      <c r="O787" s="199">
        <v>11</v>
      </c>
      <c r="P787" s="199">
        <v>0</v>
      </c>
      <c r="Q787" s="199"/>
      <c r="R787" s="199"/>
      <c r="S787" s="199"/>
      <c r="T787" s="199"/>
      <c r="U787" s="199"/>
      <c r="V787" s="199"/>
      <c r="W787" s="199"/>
      <c r="X787" s="199"/>
      <c r="Y787" s="199"/>
      <c r="Z787" s="199"/>
      <c r="AA787" s="199"/>
      <c r="AB787" s="199"/>
      <c r="AC787" s="199"/>
      <c r="AD787" s="199"/>
      <c r="AE787" s="199"/>
      <c r="AF787" s="199"/>
      <c r="AG787" s="204" t="s">
        <v>10264</v>
      </c>
      <c r="AH787" s="199" t="s">
        <v>10266</v>
      </c>
      <c r="AI787" s="199" t="s">
        <v>10246</v>
      </c>
      <c r="AJ787" s="199" t="s">
        <v>10246</v>
      </c>
      <c r="AK787" s="204" t="s">
        <v>10264</v>
      </c>
      <c r="AL787" s="206" t="s">
        <v>12819</v>
      </c>
      <c r="AM787" s="199" t="s">
        <v>10266</v>
      </c>
      <c r="AN787" s="204" t="s">
        <v>10264</v>
      </c>
      <c r="AO787" s="204" t="s">
        <v>10264</v>
      </c>
      <c r="AP787" s="199" t="s">
        <v>10246</v>
      </c>
      <c r="AQ787" s="199" t="s">
        <v>10246</v>
      </c>
      <c r="AR787" s="199" t="s">
        <v>10266</v>
      </c>
      <c r="AS787" s="204" t="s">
        <v>10264</v>
      </c>
      <c r="AT787" s="199" t="s">
        <v>10266</v>
      </c>
      <c r="AU787" s="204" t="s">
        <v>10264</v>
      </c>
      <c r="AV787" s="199" t="s">
        <v>10266</v>
      </c>
      <c r="AW787" s="199" t="s">
        <v>10246</v>
      </c>
      <c r="AX787" s="199" t="s">
        <v>10246</v>
      </c>
      <c r="AY787" s="204" t="s">
        <v>10264</v>
      </c>
      <c r="AZ787" s="199" t="s">
        <v>10266</v>
      </c>
      <c r="BA787" s="204" t="s">
        <v>10255</v>
      </c>
      <c r="BB787" s="204" t="s">
        <v>10255</v>
      </c>
      <c r="BC787" s="203" t="s">
        <v>12310</v>
      </c>
      <c r="BD787" s="199" t="s">
        <v>10246</v>
      </c>
      <c r="BE787" s="199" t="s">
        <v>10246</v>
      </c>
      <c r="BF787" s="204" t="s">
        <v>10264</v>
      </c>
      <c r="BG787" s="199" t="s">
        <v>10266</v>
      </c>
      <c r="BH787" s="204" t="s">
        <v>10264</v>
      </c>
      <c r="BI787" s="204" t="s">
        <v>10264</v>
      </c>
      <c r="BJ787" s="204" t="s">
        <v>10264</v>
      </c>
      <c r="BK787" s="199" t="s">
        <v>10246</v>
      </c>
      <c r="XFB787" s="193"/>
    </row>
    <row r="788" customHeight="1" spans="1:16382">
      <c r="A788" s="199" t="s">
        <v>9360</v>
      </c>
      <c r="B788" s="199" t="s">
        <v>9361</v>
      </c>
      <c r="C788" s="199" t="str">
        <f>VLOOKUP(A788,汇总表!A:D,4,0)</f>
        <v>市场总监</v>
      </c>
      <c r="D788" s="199">
        <v>0</v>
      </c>
      <c r="E788" s="199">
        <v>9</v>
      </c>
      <c r="F788" s="199" t="s">
        <v>10243</v>
      </c>
      <c r="G788" s="199">
        <v>0</v>
      </c>
      <c r="H788" s="199" t="s">
        <v>10243</v>
      </c>
      <c r="I788" s="199">
        <v>0</v>
      </c>
      <c r="J788" s="199" t="s">
        <v>10243</v>
      </c>
      <c r="K788" s="199">
        <v>0</v>
      </c>
      <c r="L788" s="199">
        <v>0</v>
      </c>
      <c r="M788" s="199" t="s">
        <v>10243</v>
      </c>
      <c r="N788" s="199">
        <v>0</v>
      </c>
      <c r="O788" s="199">
        <v>0</v>
      </c>
      <c r="P788" s="199">
        <v>22</v>
      </c>
      <c r="Q788" s="199"/>
      <c r="R788" s="199"/>
      <c r="S788" s="199"/>
      <c r="T788" s="199"/>
      <c r="U788" s="199"/>
      <c r="V788" s="199"/>
      <c r="W788" s="199"/>
      <c r="X788" s="199"/>
      <c r="Y788" s="199"/>
      <c r="Z788" s="199"/>
      <c r="AA788" s="199"/>
      <c r="AB788" s="199"/>
      <c r="AC788" s="199"/>
      <c r="AD788" s="199"/>
      <c r="AE788" s="199"/>
      <c r="AF788" s="199"/>
      <c r="AG788" s="205" t="s">
        <v>33</v>
      </c>
      <c r="AH788" s="205" t="s">
        <v>33</v>
      </c>
      <c r="AI788" s="199" t="s">
        <v>10246</v>
      </c>
      <c r="AJ788" s="199" t="s">
        <v>10246</v>
      </c>
      <c r="AK788" s="205" t="s">
        <v>33</v>
      </c>
      <c r="AL788" s="205" t="s">
        <v>33</v>
      </c>
      <c r="AM788" s="205" t="s">
        <v>33</v>
      </c>
      <c r="AN788" s="205" t="s">
        <v>33</v>
      </c>
      <c r="AO788" s="205" t="s">
        <v>33</v>
      </c>
      <c r="AP788" s="199" t="s">
        <v>10246</v>
      </c>
      <c r="AQ788" s="199" t="s">
        <v>10246</v>
      </c>
      <c r="AR788" s="205" t="s">
        <v>33</v>
      </c>
      <c r="AS788" s="205" t="s">
        <v>33</v>
      </c>
      <c r="AT788" s="205" t="s">
        <v>33</v>
      </c>
      <c r="AU788" s="205" t="s">
        <v>33</v>
      </c>
      <c r="AV788" s="205" t="s">
        <v>33</v>
      </c>
      <c r="AW788" s="199" t="s">
        <v>10246</v>
      </c>
      <c r="AX788" s="199" t="s">
        <v>10246</v>
      </c>
      <c r="AY788" s="205" t="s">
        <v>33</v>
      </c>
      <c r="AZ788" s="205" t="s">
        <v>33</v>
      </c>
      <c r="BA788" s="205" t="s">
        <v>33</v>
      </c>
      <c r="BB788" s="205" t="s">
        <v>33</v>
      </c>
      <c r="BC788" s="205" t="s">
        <v>33</v>
      </c>
      <c r="BD788" s="199" t="s">
        <v>10246</v>
      </c>
      <c r="BE788" s="199" t="s">
        <v>10246</v>
      </c>
      <c r="BF788" s="205" t="s">
        <v>33</v>
      </c>
      <c r="BG788" s="205" t="s">
        <v>33</v>
      </c>
      <c r="BH788" s="205" t="s">
        <v>33</v>
      </c>
      <c r="BI788" s="205" t="s">
        <v>33</v>
      </c>
      <c r="BJ788" s="205" t="s">
        <v>33</v>
      </c>
      <c r="BK788" s="199" t="s">
        <v>10246</v>
      </c>
      <c r="XFB788" s="193"/>
    </row>
    <row r="789" customHeight="1" spans="1:16382">
      <c r="A789" s="199" t="s">
        <v>9371</v>
      </c>
      <c r="B789" s="199" t="s">
        <v>9364</v>
      </c>
      <c r="C789" s="199" t="str">
        <f>VLOOKUP(A789,汇总表!A:D,4,0)</f>
        <v>市场专员</v>
      </c>
      <c r="D789" s="199">
        <v>21</v>
      </c>
      <c r="E789" s="199">
        <v>9</v>
      </c>
      <c r="F789" s="199" t="s">
        <v>12820</v>
      </c>
      <c r="G789" s="199">
        <v>0</v>
      </c>
      <c r="H789" s="199" t="s">
        <v>10243</v>
      </c>
      <c r="I789" s="199">
        <v>0</v>
      </c>
      <c r="J789" s="199" t="s">
        <v>10243</v>
      </c>
      <c r="K789" s="199">
        <v>0</v>
      </c>
      <c r="L789" s="199">
        <v>0</v>
      </c>
      <c r="M789" s="199" t="s">
        <v>10243</v>
      </c>
      <c r="N789" s="199">
        <v>0</v>
      </c>
      <c r="O789" s="199">
        <v>0</v>
      </c>
      <c r="P789" s="199">
        <v>0</v>
      </c>
      <c r="Q789" s="199"/>
      <c r="R789" s="199"/>
      <c r="S789" s="199"/>
      <c r="T789" s="199"/>
      <c r="U789" s="199"/>
      <c r="V789" s="199">
        <v>12</v>
      </c>
      <c r="W789" s="199"/>
      <c r="X789" s="199"/>
      <c r="Y789" s="199"/>
      <c r="Z789" s="199"/>
      <c r="AA789" s="199"/>
      <c r="AB789" s="199"/>
      <c r="AC789" s="199"/>
      <c r="AD789" s="199"/>
      <c r="AE789" s="199"/>
      <c r="AF789" s="199"/>
      <c r="AG789" s="199" t="s">
        <v>10266</v>
      </c>
      <c r="AH789" s="199" t="s">
        <v>10266</v>
      </c>
      <c r="AI789" s="199" t="s">
        <v>10246</v>
      </c>
      <c r="AJ789" s="199" t="s">
        <v>10246</v>
      </c>
      <c r="AK789" s="199" t="s">
        <v>10266</v>
      </c>
      <c r="AL789" s="199" t="s">
        <v>10266</v>
      </c>
      <c r="AM789" s="199" t="s">
        <v>10266</v>
      </c>
      <c r="AN789" s="199" t="s">
        <v>10266</v>
      </c>
      <c r="AO789" s="199" t="s">
        <v>10266</v>
      </c>
      <c r="AP789" s="199" t="s">
        <v>10246</v>
      </c>
      <c r="AQ789" s="199" t="s">
        <v>10246</v>
      </c>
      <c r="AR789" s="199" t="s">
        <v>10266</v>
      </c>
      <c r="AS789" s="202" t="s">
        <v>12821</v>
      </c>
      <c r="AT789" s="199" t="s">
        <v>10266</v>
      </c>
      <c r="AU789" s="199" t="s">
        <v>10266</v>
      </c>
      <c r="AV789" s="199" t="s">
        <v>10266</v>
      </c>
      <c r="AW789" s="199" t="s">
        <v>10246</v>
      </c>
      <c r="AX789" s="199" t="s">
        <v>10246</v>
      </c>
      <c r="AY789" s="199" t="s">
        <v>10266</v>
      </c>
      <c r="AZ789" s="199" t="s">
        <v>10266</v>
      </c>
      <c r="BA789" s="199" t="s">
        <v>10266</v>
      </c>
      <c r="BB789" s="199" t="s">
        <v>10266</v>
      </c>
      <c r="BC789" s="199" t="s">
        <v>10266</v>
      </c>
      <c r="BD789" s="199" t="s">
        <v>10246</v>
      </c>
      <c r="BE789" s="199" t="s">
        <v>10246</v>
      </c>
      <c r="BF789" s="199" t="s">
        <v>10266</v>
      </c>
      <c r="BG789" s="199" t="s">
        <v>10266</v>
      </c>
      <c r="BH789" s="199" t="s">
        <v>10266</v>
      </c>
      <c r="BI789" s="199" t="s">
        <v>10266</v>
      </c>
      <c r="BJ789" s="202" t="s">
        <v>12042</v>
      </c>
      <c r="BK789" s="199" t="s">
        <v>10246</v>
      </c>
      <c r="XFB789" s="193"/>
    </row>
    <row r="790" customHeight="1" spans="1:16382">
      <c r="A790" s="199" t="s">
        <v>9363</v>
      </c>
      <c r="B790" s="199" t="s">
        <v>9364</v>
      </c>
      <c r="C790" s="199" t="str">
        <f>VLOOKUP(A790,汇总表!A:D,4,0)</f>
        <v>SEM竞价专员</v>
      </c>
      <c r="D790" s="199">
        <v>20</v>
      </c>
      <c r="E790" s="199">
        <v>9</v>
      </c>
      <c r="F790" s="199" t="s">
        <v>12822</v>
      </c>
      <c r="G790" s="199">
        <v>0</v>
      </c>
      <c r="H790" s="199" t="s">
        <v>10243</v>
      </c>
      <c r="I790" s="199">
        <v>0</v>
      </c>
      <c r="J790" s="199" t="s">
        <v>10243</v>
      </c>
      <c r="K790" s="199">
        <v>0</v>
      </c>
      <c r="L790" s="199">
        <v>0</v>
      </c>
      <c r="M790" s="199" t="s">
        <v>10243</v>
      </c>
      <c r="N790" s="199">
        <v>0</v>
      </c>
      <c r="O790" s="199">
        <v>0</v>
      </c>
      <c r="P790" s="199">
        <v>0</v>
      </c>
      <c r="Q790" s="199"/>
      <c r="R790" s="199"/>
      <c r="S790" s="199">
        <v>16</v>
      </c>
      <c r="T790" s="199"/>
      <c r="U790" s="199"/>
      <c r="V790" s="199"/>
      <c r="W790" s="199"/>
      <c r="X790" s="199"/>
      <c r="Y790" s="199"/>
      <c r="Z790" s="199"/>
      <c r="AA790" s="199"/>
      <c r="AB790" s="199"/>
      <c r="AC790" s="199"/>
      <c r="AD790" s="199"/>
      <c r="AE790" s="199"/>
      <c r="AF790" s="199"/>
      <c r="AG790" s="199" t="s">
        <v>10266</v>
      </c>
      <c r="AH790" s="199" t="s">
        <v>10266</v>
      </c>
      <c r="AI790" s="199" t="s">
        <v>10246</v>
      </c>
      <c r="AJ790" s="199" t="s">
        <v>10246</v>
      </c>
      <c r="AK790" s="199" t="s">
        <v>10266</v>
      </c>
      <c r="AL790" s="199" t="s">
        <v>10266</v>
      </c>
      <c r="AM790" s="199" t="s">
        <v>10266</v>
      </c>
      <c r="AN790" s="202" t="s">
        <v>12823</v>
      </c>
      <c r="AO790" s="199" t="s">
        <v>10266</v>
      </c>
      <c r="AP790" s="199" t="s">
        <v>10246</v>
      </c>
      <c r="AQ790" s="199" t="s">
        <v>10246</v>
      </c>
      <c r="AR790" s="199" t="s">
        <v>10266</v>
      </c>
      <c r="AS790" s="199" t="s">
        <v>10266</v>
      </c>
      <c r="AT790" s="199" t="s">
        <v>10266</v>
      </c>
      <c r="AU790" s="199" t="s">
        <v>10266</v>
      </c>
      <c r="AV790" s="199" t="s">
        <v>10266</v>
      </c>
      <c r="AW790" s="199" t="s">
        <v>10246</v>
      </c>
      <c r="AX790" s="199" t="s">
        <v>10246</v>
      </c>
      <c r="AY790" s="199" t="s">
        <v>10266</v>
      </c>
      <c r="AZ790" s="199" t="s">
        <v>10266</v>
      </c>
      <c r="BA790" s="199" t="s">
        <v>10266</v>
      </c>
      <c r="BB790" s="199" t="s">
        <v>10266</v>
      </c>
      <c r="BC790" s="202" t="s">
        <v>11108</v>
      </c>
      <c r="BD790" s="199" t="s">
        <v>10246</v>
      </c>
      <c r="BE790" s="199" t="s">
        <v>10246</v>
      </c>
      <c r="BF790" s="199" t="s">
        <v>10266</v>
      </c>
      <c r="BG790" s="199" t="s">
        <v>10266</v>
      </c>
      <c r="BH790" s="199" t="s">
        <v>10266</v>
      </c>
      <c r="BI790" s="199" t="s">
        <v>10266</v>
      </c>
      <c r="BJ790" s="199" t="s">
        <v>10266</v>
      </c>
      <c r="BK790" s="199" t="s">
        <v>10246</v>
      </c>
      <c r="XFB790" s="193"/>
    </row>
    <row r="791" customHeight="1" spans="1:16382">
      <c r="A791" s="199" t="s">
        <v>9392</v>
      </c>
      <c r="B791" s="199" t="s">
        <v>9389</v>
      </c>
      <c r="C791" s="199" t="str">
        <f>VLOOKUP(A791,汇总表!A:D,4,0)</f>
        <v>高级市场专员</v>
      </c>
      <c r="D791" s="199">
        <v>22</v>
      </c>
      <c r="E791" s="199">
        <v>9</v>
      </c>
      <c r="F791" s="199" t="s">
        <v>12824</v>
      </c>
      <c r="G791" s="199">
        <v>0</v>
      </c>
      <c r="H791" s="199" t="s">
        <v>10243</v>
      </c>
      <c r="I791" s="199">
        <v>0</v>
      </c>
      <c r="J791" s="199" t="s">
        <v>10243</v>
      </c>
      <c r="K791" s="199">
        <v>0</v>
      </c>
      <c r="L791" s="199">
        <v>0</v>
      </c>
      <c r="M791" s="199" t="s">
        <v>10243</v>
      </c>
      <c r="N791" s="199">
        <v>0</v>
      </c>
      <c r="O791" s="199">
        <v>0</v>
      </c>
      <c r="P791" s="199">
        <v>0</v>
      </c>
      <c r="Q791" s="199"/>
      <c r="R791" s="199"/>
      <c r="S791" s="199"/>
      <c r="T791" s="199"/>
      <c r="U791" s="199"/>
      <c r="V791" s="199"/>
      <c r="W791" s="199"/>
      <c r="X791" s="199"/>
      <c r="Y791" s="199"/>
      <c r="Z791" s="199"/>
      <c r="AA791" s="199"/>
      <c r="AB791" s="199"/>
      <c r="AC791" s="199"/>
      <c r="AD791" s="199"/>
      <c r="AE791" s="199"/>
      <c r="AF791" s="199"/>
      <c r="AG791" s="199" t="s">
        <v>10266</v>
      </c>
      <c r="AH791" s="199" t="s">
        <v>10266</v>
      </c>
      <c r="AI791" s="199" t="s">
        <v>10246</v>
      </c>
      <c r="AJ791" s="199" t="s">
        <v>10246</v>
      </c>
      <c r="AK791" s="199" t="s">
        <v>10266</v>
      </c>
      <c r="AL791" s="199" t="s">
        <v>10266</v>
      </c>
      <c r="AM791" s="199" t="s">
        <v>10266</v>
      </c>
      <c r="AN791" s="199" t="s">
        <v>10266</v>
      </c>
      <c r="AO791" s="199" t="s">
        <v>10266</v>
      </c>
      <c r="AP791" s="199" t="s">
        <v>10246</v>
      </c>
      <c r="AQ791" s="199" t="s">
        <v>10246</v>
      </c>
      <c r="AR791" s="199" t="s">
        <v>10266</v>
      </c>
      <c r="AS791" s="199" t="s">
        <v>10266</v>
      </c>
      <c r="AT791" s="199" t="s">
        <v>10266</v>
      </c>
      <c r="AU791" s="199" t="s">
        <v>10266</v>
      </c>
      <c r="AV791" s="199" t="s">
        <v>10266</v>
      </c>
      <c r="AW791" s="199" t="s">
        <v>10246</v>
      </c>
      <c r="AX791" s="199" t="s">
        <v>10246</v>
      </c>
      <c r="AY791" s="199" t="s">
        <v>10266</v>
      </c>
      <c r="AZ791" s="199" t="s">
        <v>10266</v>
      </c>
      <c r="BA791" s="199" t="s">
        <v>10266</v>
      </c>
      <c r="BB791" s="199" t="s">
        <v>10266</v>
      </c>
      <c r="BC791" s="199" t="s">
        <v>10266</v>
      </c>
      <c r="BD791" s="199" t="s">
        <v>10246</v>
      </c>
      <c r="BE791" s="199" t="s">
        <v>10246</v>
      </c>
      <c r="BF791" s="199" t="s">
        <v>10266</v>
      </c>
      <c r="BG791" s="199" t="s">
        <v>10266</v>
      </c>
      <c r="BH791" s="199" t="s">
        <v>10266</v>
      </c>
      <c r="BI791" s="199" t="s">
        <v>10266</v>
      </c>
      <c r="BJ791" s="199" t="s">
        <v>10266</v>
      </c>
      <c r="BK791" s="199" t="s">
        <v>10246</v>
      </c>
      <c r="XFB791" s="193"/>
    </row>
    <row r="792" customHeight="1" spans="1:16382">
      <c r="A792" s="199" t="s">
        <v>9388</v>
      </c>
      <c r="B792" s="199" t="s">
        <v>9389</v>
      </c>
      <c r="C792" s="199" t="str">
        <f>VLOOKUP(A792,汇总表!A:D,4,0)</f>
        <v>高级市场专员</v>
      </c>
      <c r="D792" s="199">
        <v>22</v>
      </c>
      <c r="E792" s="199">
        <v>9</v>
      </c>
      <c r="F792" s="199" t="s">
        <v>12825</v>
      </c>
      <c r="G792" s="199">
        <v>0</v>
      </c>
      <c r="H792" s="199" t="s">
        <v>10243</v>
      </c>
      <c r="I792" s="199">
        <v>0</v>
      </c>
      <c r="J792" s="199" t="s">
        <v>10243</v>
      </c>
      <c r="K792" s="199">
        <v>0</v>
      </c>
      <c r="L792" s="199">
        <v>0</v>
      </c>
      <c r="M792" s="199" t="s">
        <v>10243</v>
      </c>
      <c r="N792" s="199">
        <v>0</v>
      </c>
      <c r="O792" s="199">
        <v>0</v>
      </c>
      <c r="P792" s="199">
        <v>0</v>
      </c>
      <c r="Q792" s="199"/>
      <c r="R792" s="199"/>
      <c r="S792" s="199"/>
      <c r="T792" s="199"/>
      <c r="U792" s="199"/>
      <c r="V792" s="199"/>
      <c r="W792" s="199"/>
      <c r="X792" s="199"/>
      <c r="Y792" s="199"/>
      <c r="Z792" s="199"/>
      <c r="AA792" s="199"/>
      <c r="AB792" s="199"/>
      <c r="AC792" s="199"/>
      <c r="AD792" s="199"/>
      <c r="AE792" s="199"/>
      <c r="AF792" s="199"/>
      <c r="AG792" s="199" t="s">
        <v>10266</v>
      </c>
      <c r="AH792" s="199" t="s">
        <v>10266</v>
      </c>
      <c r="AI792" s="199" t="s">
        <v>10246</v>
      </c>
      <c r="AJ792" s="199" t="s">
        <v>10246</v>
      </c>
      <c r="AK792" s="199" t="s">
        <v>10266</v>
      </c>
      <c r="AL792" s="199" t="s">
        <v>10266</v>
      </c>
      <c r="AM792" s="199" t="s">
        <v>10266</v>
      </c>
      <c r="AN792" s="199" t="s">
        <v>10266</v>
      </c>
      <c r="AO792" s="199" t="s">
        <v>10266</v>
      </c>
      <c r="AP792" s="199" t="s">
        <v>10246</v>
      </c>
      <c r="AQ792" s="199" t="s">
        <v>10246</v>
      </c>
      <c r="AR792" s="199" t="s">
        <v>10266</v>
      </c>
      <c r="AS792" s="199" t="s">
        <v>10266</v>
      </c>
      <c r="AT792" s="199" t="s">
        <v>10266</v>
      </c>
      <c r="AU792" s="199" t="s">
        <v>10266</v>
      </c>
      <c r="AV792" s="199" t="s">
        <v>10266</v>
      </c>
      <c r="AW792" s="199" t="s">
        <v>10246</v>
      </c>
      <c r="AX792" s="199" t="s">
        <v>10246</v>
      </c>
      <c r="AY792" s="199" t="s">
        <v>10266</v>
      </c>
      <c r="AZ792" s="199" t="s">
        <v>10266</v>
      </c>
      <c r="BA792" s="199" t="s">
        <v>10266</v>
      </c>
      <c r="BB792" s="199" t="s">
        <v>10266</v>
      </c>
      <c r="BC792" s="199" t="s">
        <v>10266</v>
      </c>
      <c r="BD792" s="199" t="s">
        <v>10246</v>
      </c>
      <c r="BE792" s="199" t="s">
        <v>10246</v>
      </c>
      <c r="BF792" s="199" t="s">
        <v>10266</v>
      </c>
      <c r="BG792" s="199" t="s">
        <v>10266</v>
      </c>
      <c r="BH792" s="199" t="s">
        <v>10266</v>
      </c>
      <c r="BI792" s="199" t="s">
        <v>10266</v>
      </c>
      <c r="BJ792" s="199" t="s">
        <v>10266</v>
      </c>
      <c r="BK792" s="199" t="s">
        <v>10246</v>
      </c>
      <c r="XFB792" s="193"/>
    </row>
    <row r="793" customHeight="1" spans="1:16382">
      <c r="A793" s="199" t="s">
        <v>9415</v>
      </c>
      <c r="B793" s="199" t="s">
        <v>9396</v>
      </c>
      <c r="C793" s="199" t="str">
        <f>VLOOKUP(A793,汇总表!A:D,4,0)</f>
        <v>前端开发工程师</v>
      </c>
      <c r="D793" s="199">
        <v>22</v>
      </c>
      <c r="E793" s="199">
        <v>9</v>
      </c>
      <c r="F793" s="199" t="s">
        <v>12758</v>
      </c>
      <c r="G793" s="199">
        <v>0</v>
      </c>
      <c r="H793" s="199" t="s">
        <v>10243</v>
      </c>
      <c r="I793" s="199">
        <v>0</v>
      </c>
      <c r="J793" s="199" t="s">
        <v>10243</v>
      </c>
      <c r="K793" s="199">
        <v>0</v>
      </c>
      <c r="L793" s="199">
        <v>0</v>
      </c>
      <c r="M793" s="199" t="s">
        <v>10243</v>
      </c>
      <c r="N793" s="199">
        <v>1</v>
      </c>
      <c r="O793" s="199">
        <v>0</v>
      </c>
      <c r="P793" s="199">
        <v>0</v>
      </c>
      <c r="Q793" s="199"/>
      <c r="R793" s="199">
        <v>0</v>
      </c>
      <c r="S793" s="199"/>
      <c r="T793" s="199"/>
      <c r="U793" s="199"/>
      <c r="V793" s="199"/>
      <c r="W793" s="199"/>
      <c r="X793" s="199"/>
      <c r="Y793" s="199"/>
      <c r="Z793" s="199"/>
      <c r="AA793" s="199"/>
      <c r="AB793" s="199"/>
      <c r="AC793" s="199"/>
      <c r="AD793" s="199"/>
      <c r="AE793" s="199"/>
      <c r="AF793" s="199"/>
      <c r="AG793" s="199" t="s">
        <v>10266</v>
      </c>
      <c r="AH793" s="199" t="s">
        <v>10266</v>
      </c>
      <c r="AI793" s="199" t="s">
        <v>10246</v>
      </c>
      <c r="AJ793" s="199" t="s">
        <v>10246</v>
      </c>
      <c r="AK793" s="199" t="s">
        <v>10266</v>
      </c>
      <c r="AL793" s="199" t="s">
        <v>10266</v>
      </c>
      <c r="AM793" s="199" t="s">
        <v>10266</v>
      </c>
      <c r="AN793" s="199" t="s">
        <v>10266</v>
      </c>
      <c r="AO793" s="199" t="s">
        <v>10266</v>
      </c>
      <c r="AP793" s="199" t="s">
        <v>10246</v>
      </c>
      <c r="AQ793" s="199" t="s">
        <v>10246</v>
      </c>
      <c r="AR793" s="199" t="s">
        <v>10266</v>
      </c>
      <c r="AS793" s="199" t="s">
        <v>10266</v>
      </c>
      <c r="AT793" s="199" t="s">
        <v>10266</v>
      </c>
      <c r="AU793" s="199" t="s">
        <v>10266</v>
      </c>
      <c r="AV793" s="199" t="s">
        <v>10266</v>
      </c>
      <c r="AW793" s="199" t="s">
        <v>10246</v>
      </c>
      <c r="AX793" s="199" t="s">
        <v>10246</v>
      </c>
      <c r="AY793" s="199" t="s">
        <v>10266</v>
      </c>
      <c r="AZ793" s="199" t="s">
        <v>10266</v>
      </c>
      <c r="BA793" s="199" t="s">
        <v>10266</v>
      </c>
      <c r="BB793" s="202" t="s">
        <v>12826</v>
      </c>
      <c r="BC793" s="199" t="s">
        <v>10266</v>
      </c>
      <c r="BD793" s="199" t="s">
        <v>10246</v>
      </c>
      <c r="BE793" s="199" t="s">
        <v>10246</v>
      </c>
      <c r="BF793" s="199" t="s">
        <v>10266</v>
      </c>
      <c r="BG793" s="199" t="s">
        <v>10266</v>
      </c>
      <c r="BH793" s="199" t="s">
        <v>10266</v>
      </c>
      <c r="BI793" s="199" t="s">
        <v>10266</v>
      </c>
      <c r="BJ793" s="199" t="s">
        <v>10266</v>
      </c>
      <c r="BK793" s="199" t="s">
        <v>10246</v>
      </c>
      <c r="XFB793" s="193"/>
    </row>
    <row r="794" customHeight="1" spans="1:16382">
      <c r="A794" s="199" t="s">
        <v>9395</v>
      </c>
      <c r="B794" s="199" t="s">
        <v>9396</v>
      </c>
      <c r="C794" s="199" t="str">
        <f>VLOOKUP(A794,汇总表!A:D,4,0)</f>
        <v>研发主管</v>
      </c>
      <c r="D794" s="199">
        <v>22</v>
      </c>
      <c r="E794" s="199">
        <v>9</v>
      </c>
      <c r="F794" s="199" t="s">
        <v>12827</v>
      </c>
      <c r="G794" s="199">
        <v>12</v>
      </c>
      <c r="H794" s="199" t="s">
        <v>12828</v>
      </c>
      <c r="I794" s="199">
        <v>0</v>
      </c>
      <c r="J794" s="199" t="s">
        <v>10243</v>
      </c>
      <c r="K794" s="199">
        <v>0</v>
      </c>
      <c r="L794" s="199">
        <v>0</v>
      </c>
      <c r="M794" s="199" t="s">
        <v>10243</v>
      </c>
      <c r="N794" s="199">
        <v>1</v>
      </c>
      <c r="O794" s="199">
        <v>2</v>
      </c>
      <c r="P794" s="199">
        <v>0</v>
      </c>
      <c r="Q794" s="199"/>
      <c r="R794" s="199">
        <v>0</v>
      </c>
      <c r="S794" s="199">
        <v>20</v>
      </c>
      <c r="T794" s="199"/>
      <c r="U794" s="199"/>
      <c r="V794" s="199"/>
      <c r="W794" s="199"/>
      <c r="X794" s="199"/>
      <c r="Y794" s="199"/>
      <c r="Z794" s="199"/>
      <c r="AA794" s="199"/>
      <c r="AB794" s="199"/>
      <c r="AC794" s="199"/>
      <c r="AD794" s="199"/>
      <c r="AE794" s="199"/>
      <c r="AF794" s="199"/>
      <c r="AG794" s="203" t="s">
        <v>10352</v>
      </c>
      <c r="AH794" s="203" t="s">
        <v>12102</v>
      </c>
      <c r="AI794" s="199" t="s">
        <v>10246</v>
      </c>
      <c r="AJ794" s="199" t="s">
        <v>10246</v>
      </c>
      <c r="AK794" s="203" t="s">
        <v>10262</v>
      </c>
      <c r="AL794" s="199" t="s">
        <v>10266</v>
      </c>
      <c r="AM794" s="203" t="s">
        <v>11013</v>
      </c>
      <c r="AN794" s="203" t="s">
        <v>11630</v>
      </c>
      <c r="AO794" s="202" t="s">
        <v>12829</v>
      </c>
      <c r="AP794" s="199" t="s">
        <v>10246</v>
      </c>
      <c r="AQ794" s="199" t="s">
        <v>10246</v>
      </c>
      <c r="AR794" s="199" t="s">
        <v>10266</v>
      </c>
      <c r="AS794" s="202" t="s">
        <v>12830</v>
      </c>
      <c r="AT794" s="203" t="s">
        <v>10261</v>
      </c>
      <c r="AU794" s="203" t="s">
        <v>11630</v>
      </c>
      <c r="AV794" s="202" t="s">
        <v>12831</v>
      </c>
      <c r="AW794" s="199" t="s">
        <v>10246</v>
      </c>
      <c r="AX794" s="199" t="s">
        <v>10246</v>
      </c>
      <c r="AY794" s="202" t="s">
        <v>12832</v>
      </c>
      <c r="AZ794" s="202" t="s">
        <v>12833</v>
      </c>
      <c r="BA794" s="202" t="s">
        <v>12834</v>
      </c>
      <c r="BB794" s="202" t="s">
        <v>11578</v>
      </c>
      <c r="BC794" s="203" t="s">
        <v>11013</v>
      </c>
      <c r="BD794" s="199" t="s">
        <v>10246</v>
      </c>
      <c r="BE794" s="199" t="s">
        <v>10246</v>
      </c>
      <c r="BF794" s="202" t="s">
        <v>12835</v>
      </c>
      <c r="BG794" s="199" t="s">
        <v>10266</v>
      </c>
      <c r="BH794" s="203" t="s">
        <v>10260</v>
      </c>
      <c r="BI794" s="202" t="s">
        <v>12836</v>
      </c>
      <c r="BJ794" s="203" t="s">
        <v>10251</v>
      </c>
      <c r="BK794" s="199" t="s">
        <v>10246</v>
      </c>
      <c r="XFB794" s="193"/>
    </row>
    <row r="795" customHeight="1" spans="1:16382">
      <c r="A795" s="199" t="s">
        <v>9436</v>
      </c>
      <c r="B795" s="199" t="s">
        <v>9431</v>
      </c>
      <c r="C795" s="199" t="str">
        <f>VLOOKUP(A795,汇总表!A:D,4,0)</f>
        <v>PHP开发工程师</v>
      </c>
      <c r="D795" s="199">
        <v>22</v>
      </c>
      <c r="E795" s="199">
        <v>9</v>
      </c>
      <c r="F795" s="199" t="s">
        <v>12837</v>
      </c>
      <c r="G795" s="199">
        <v>2</v>
      </c>
      <c r="H795" s="199" t="s">
        <v>11143</v>
      </c>
      <c r="I795" s="199">
        <v>0</v>
      </c>
      <c r="J795" s="199" t="s">
        <v>10243</v>
      </c>
      <c r="K795" s="199">
        <v>0</v>
      </c>
      <c r="L795" s="199">
        <v>0</v>
      </c>
      <c r="M795" s="199" t="s">
        <v>10243</v>
      </c>
      <c r="N795" s="199">
        <v>0</v>
      </c>
      <c r="O795" s="199">
        <v>0</v>
      </c>
      <c r="P795" s="199">
        <v>0</v>
      </c>
      <c r="Q795" s="199"/>
      <c r="R795" s="199">
        <v>8</v>
      </c>
      <c r="S795" s="199">
        <v>16</v>
      </c>
      <c r="T795" s="199"/>
      <c r="U795" s="199"/>
      <c r="V795" s="199"/>
      <c r="W795" s="199"/>
      <c r="X795" s="199">
        <v>1</v>
      </c>
      <c r="Y795" s="199"/>
      <c r="Z795" s="199"/>
      <c r="AA795" s="199"/>
      <c r="AB795" s="199"/>
      <c r="AC795" s="199"/>
      <c r="AD795" s="199"/>
      <c r="AE795" s="199"/>
      <c r="AF795" s="199"/>
      <c r="AG795" s="202" t="s">
        <v>12443</v>
      </c>
      <c r="AH795" s="202" t="s">
        <v>12443</v>
      </c>
      <c r="AI795" s="199" t="s">
        <v>10246</v>
      </c>
      <c r="AJ795" s="199" t="s">
        <v>10246</v>
      </c>
      <c r="AK795" s="199" t="s">
        <v>10266</v>
      </c>
      <c r="AL795" s="199" t="s">
        <v>10266</v>
      </c>
      <c r="AM795" s="202" t="s">
        <v>12838</v>
      </c>
      <c r="AN795" s="199" t="s">
        <v>10266</v>
      </c>
      <c r="AO795" s="199" t="s">
        <v>10266</v>
      </c>
      <c r="AP795" s="202" t="s">
        <v>12839</v>
      </c>
      <c r="AQ795" s="199" t="s">
        <v>10246</v>
      </c>
      <c r="AR795" s="199" t="s">
        <v>10266</v>
      </c>
      <c r="AS795" s="199" t="s">
        <v>10266</v>
      </c>
      <c r="AT795" s="199" t="s">
        <v>10266</v>
      </c>
      <c r="AU795" s="203" t="s">
        <v>10260</v>
      </c>
      <c r="AV795" s="203" t="s">
        <v>10282</v>
      </c>
      <c r="AW795" s="199" t="s">
        <v>10246</v>
      </c>
      <c r="AX795" s="199" t="s">
        <v>10246</v>
      </c>
      <c r="AY795" s="199" t="s">
        <v>10266</v>
      </c>
      <c r="AZ795" s="199" t="s">
        <v>10266</v>
      </c>
      <c r="BA795" s="202" t="s">
        <v>11416</v>
      </c>
      <c r="BB795" s="199" t="s">
        <v>10266</v>
      </c>
      <c r="BC795" s="199" t="s">
        <v>10266</v>
      </c>
      <c r="BD795" s="199" t="s">
        <v>10246</v>
      </c>
      <c r="BE795" s="199" t="s">
        <v>10433</v>
      </c>
      <c r="BF795" s="199" t="s">
        <v>10266</v>
      </c>
      <c r="BG795" s="199" t="s">
        <v>10266</v>
      </c>
      <c r="BH795" s="199" t="s">
        <v>10266</v>
      </c>
      <c r="BI795" s="199" t="s">
        <v>10266</v>
      </c>
      <c r="BJ795" s="199" t="s">
        <v>10266</v>
      </c>
      <c r="BK795" s="199" t="s">
        <v>10246</v>
      </c>
      <c r="XFB795" s="193"/>
    </row>
    <row r="796" customHeight="1" spans="1:16382">
      <c r="A796" s="199" t="s">
        <v>9430</v>
      </c>
      <c r="B796" s="199" t="s">
        <v>9431</v>
      </c>
      <c r="C796" s="199" t="str">
        <f>VLOOKUP(A796,汇总表!A:D,4,0)</f>
        <v>PHP开发工程师</v>
      </c>
      <c r="D796" s="199">
        <v>21</v>
      </c>
      <c r="E796" s="199">
        <v>9</v>
      </c>
      <c r="F796" s="199" t="s">
        <v>12840</v>
      </c>
      <c r="G796" s="199">
        <v>3</v>
      </c>
      <c r="H796" s="199" t="s">
        <v>11515</v>
      </c>
      <c r="I796" s="199">
        <v>0</v>
      </c>
      <c r="J796" s="199" t="s">
        <v>10243</v>
      </c>
      <c r="K796" s="199">
        <v>0</v>
      </c>
      <c r="L796" s="199">
        <v>0</v>
      </c>
      <c r="M796" s="199" t="s">
        <v>10243</v>
      </c>
      <c r="N796" s="199">
        <v>0</v>
      </c>
      <c r="O796" s="199">
        <v>0</v>
      </c>
      <c r="P796" s="199">
        <v>0</v>
      </c>
      <c r="Q796" s="199"/>
      <c r="R796" s="199"/>
      <c r="S796" s="199"/>
      <c r="T796" s="199"/>
      <c r="U796" s="199"/>
      <c r="V796" s="199">
        <v>8</v>
      </c>
      <c r="W796" s="199"/>
      <c r="X796" s="199"/>
      <c r="Y796" s="199"/>
      <c r="Z796" s="199"/>
      <c r="AA796" s="199"/>
      <c r="AB796" s="199"/>
      <c r="AC796" s="199"/>
      <c r="AD796" s="199"/>
      <c r="AE796" s="199"/>
      <c r="AF796" s="199"/>
      <c r="AG796" s="199" t="s">
        <v>10266</v>
      </c>
      <c r="AH796" s="199" t="s">
        <v>10266</v>
      </c>
      <c r="AI796" s="199" t="s">
        <v>10246</v>
      </c>
      <c r="AJ796" s="199" t="s">
        <v>10246</v>
      </c>
      <c r="AK796" s="199" t="s">
        <v>10266</v>
      </c>
      <c r="AL796" s="199" t="s">
        <v>10266</v>
      </c>
      <c r="AM796" s="199" t="s">
        <v>10266</v>
      </c>
      <c r="AN796" s="199" t="s">
        <v>10266</v>
      </c>
      <c r="AO796" s="199" t="s">
        <v>10266</v>
      </c>
      <c r="AP796" s="199" t="s">
        <v>10246</v>
      </c>
      <c r="AQ796" s="199" t="s">
        <v>10246</v>
      </c>
      <c r="AR796" s="199" t="s">
        <v>10266</v>
      </c>
      <c r="AS796" s="199" t="s">
        <v>10266</v>
      </c>
      <c r="AT796" s="199" t="s">
        <v>10266</v>
      </c>
      <c r="AU796" s="199" t="s">
        <v>10266</v>
      </c>
      <c r="AV796" s="199" t="s">
        <v>10266</v>
      </c>
      <c r="AW796" s="199" t="s">
        <v>10246</v>
      </c>
      <c r="AX796" s="199" t="s">
        <v>10246</v>
      </c>
      <c r="AY796" s="203" t="s">
        <v>10328</v>
      </c>
      <c r="AZ796" s="199" t="s">
        <v>10266</v>
      </c>
      <c r="BA796" s="199" t="s">
        <v>10266</v>
      </c>
      <c r="BB796" s="203" t="s">
        <v>10328</v>
      </c>
      <c r="BC796" s="199" t="s">
        <v>10266</v>
      </c>
      <c r="BD796" s="199" t="s">
        <v>10246</v>
      </c>
      <c r="BE796" s="199" t="s">
        <v>10246</v>
      </c>
      <c r="BF796" s="202" t="s">
        <v>12344</v>
      </c>
      <c r="BG796" s="199" t="s">
        <v>10266</v>
      </c>
      <c r="BH796" s="199" t="s">
        <v>10266</v>
      </c>
      <c r="BI796" s="203" t="s">
        <v>10812</v>
      </c>
      <c r="BJ796" s="199" t="s">
        <v>10266</v>
      </c>
      <c r="BK796" s="199" t="s">
        <v>10246</v>
      </c>
      <c r="XFB796" s="193"/>
    </row>
    <row r="797" customHeight="1" spans="1:16382">
      <c r="A797" s="199" t="s">
        <v>9450</v>
      </c>
      <c r="B797" s="199" t="s">
        <v>9451</v>
      </c>
      <c r="C797" s="199" t="str">
        <f>VLOOKUP(A797,汇总表!A:D,4,0)</f>
        <v>测试专员</v>
      </c>
      <c r="D797" s="199">
        <v>21</v>
      </c>
      <c r="E797" s="199">
        <v>9</v>
      </c>
      <c r="F797" s="199" t="s">
        <v>12841</v>
      </c>
      <c r="G797" s="199">
        <v>0</v>
      </c>
      <c r="H797" s="199" t="s">
        <v>10243</v>
      </c>
      <c r="I797" s="199">
        <v>0</v>
      </c>
      <c r="J797" s="199" t="s">
        <v>10243</v>
      </c>
      <c r="K797" s="199">
        <v>0</v>
      </c>
      <c r="L797" s="199">
        <v>0</v>
      </c>
      <c r="M797" s="199" t="s">
        <v>10243</v>
      </c>
      <c r="N797" s="199">
        <v>0</v>
      </c>
      <c r="O797" s="199">
        <v>0</v>
      </c>
      <c r="P797" s="199">
        <v>0</v>
      </c>
      <c r="Q797" s="199"/>
      <c r="R797" s="199"/>
      <c r="S797" s="199"/>
      <c r="T797" s="199"/>
      <c r="U797" s="199"/>
      <c r="V797" s="199">
        <v>8</v>
      </c>
      <c r="W797" s="199"/>
      <c r="X797" s="199"/>
      <c r="Y797" s="199"/>
      <c r="Z797" s="199"/>
      <c r="AA797" s="199"/>
      <c r="AB797" s="199"/>
      <c r="AC797" s="199"/>
      <c r="AD797" s="199"/>
      <c r="AE797" s="199"/>
      <c r="AF797" s="199"/>
      <c r="AG797" s="199" t="s">
        <v>10266</v>
      </c>
      <c r="AH797" s="199" t="s">
        <v>10266</v>
      </c>
      <c r="AI797" s="199" t="s">
        <v>10246</v>
      </c>
      <c r="AJ797" s="199" t="s">
        <v>10246</v>
      </c>
      <c r="AK797" s="199" t="s">
        <v>10266</v>
      </c>
      <c r="AL797" s="199" t="s">
        <v>10266</v>
      </c>
      <c r="AM797" s="199" t="s">
        <v>10266</v>
      </c>
      <c r="AN797" s="199" t="s">
        <v>10266</v>
      </c>
      <c r="AO797" s="199" t="s">
        <v>10266</v>
      </c>
      <c r="AP797" s="199" t="s">
        <v>10246</v>
      </c>
      <c r="AQ797" s="199" t="s">
        <v>10246</v>
      </c>
      <c r="AR797" s="199" t="s">
        <v>10266</v>
      </c>
      <c r="AS797" s="199" t="s">
        <v>10266</v>
      </c>
      <c r="AT797" s="199" t="s">
        <v>10266</v>
      </c>
      <c r="AU797" s="199" t="s">
        <v>10266</v>
      </c>
      <c r="AV797" s="199" t="s">
        <v>10266</v>
      </c>
      <c r="AW797" s="199" t="s">
        <v>10246</v>
      </c>
      <c r="AX797" s="199" t="s">
        <v>10246</v>
      </c>
      <c r="AY797" s="199" t="s">
        <v>10266</v>
      </c>
      <c r="AZ797" s="199" t="s">
        <v>10266</v>
      </c>
      <c r="BA797" s="199" t="s">
        <v>10266</v>
      </c>
      <c r="BB797" s="199" t="s">
        <v>10266</v>
      </c>
      <c r="BC797" s="199" t="s">
        <v>10266</v>
      </c>
      <c r="BD797" s="199" t="s">
        <v>10246</v>
      </c>
      <c r="BE797" s="199" t="s">
        <v>10246</v>
      </c>
      <c r="BF797" s="199" t="s">
        <v>10266</v>
      </c>
      <c r="BG797" s="199" t="s">
        <v>10266</v>
      </c>
      <c r="BH797" s="199" t="s">
        <v>10266</v>
      </c>
      <c r="BI797" s="202" t="s">
        <v>12842</v>
      </c>
      <c r="BJ797" s="199" t="s">
        <v>10266</v>
      </c>
      <c r="BK797" s="199" t="s">
        <v>10246</v>
      </c>
      <c r="XFB797" s="193"/>
    </row>
    <row r="798" customHeight="1" spans="1:16382">
      <c r="A798" s="199" t="s">
        <v>9454</v>
      </c>
      <c r="B798" s="199" t="s">
        <v>9455</v>
      </c>
      <c r="C798" s="199" t="str">
        <f>VLOOKUP(A798,汇总表!A:D,4,0)</f>
        <v>运维工程师</v>
      </c>
      <c r="D798" s="199">
        <v>22</v>
      </c>
      <c r="E798" s="199">
        <v>9</v>
      </c>
      <c r="F798" s="199" t="s">
        <v>12843</v>
      </c>
      <c r="G798" s="199">
        <v>0</v>
      </c>
      <c r="H798" s="199" t="s">
        <v>10243</v>
      </c>
      <c r="I798" s="199">
        <v>0</v>
      </c>
      <c r="J798" s="199" t="s">
        <v>10243</v>
      </c>
      <c r="K798" s="199">
        <v>0</v>
      </c>
      <c r="L798" s="199">
        <v>0</v>
      </c>
      <c r="M798" s="199" t="s">
        <v>10243</v>
      </c>
      <c r="N798" s="199">
        <v>2</v>
      </c>
      <c r="O798" s="199">
        <v>0</v>
      </c>
      <c r="P798" s="199">
        <v>0</v>
      </c>
      <c r="Q798" s="199"/>
      <c r="R798" s="199"/>
      <c r="S798" s="199"/>
      <c r="T798" s="199"/>
      <c r="U798" s="199"/>
      <c r="V798" s="199"/>
      <c r="W798" s="199"/>
      <c r="X798" s="199"/>
      <c r="Y798" s="199"/>
      <c r="Z798" s="199"/>
      <c r="AA798" s="199"/>
      <c r="AB798" s="199"/>
      <c r="AC798" s="199"/>
      <c r="AD798" s="199"/>
      <c r="AE798" s="199"/>
      <c r="AF798" s="199"/>
      <c r="AG798" s="199" t="s">
        <v>10266</v>
      </c>
      <c r="AH798" s="199" t="s">
        <v>10266</v>
      </c>
      <c r="AI798" s="199" t="s">
        <v>10246</v>
      </c>
      <c r="AJ798" s="199" t="s">
        <v>10246</v>
      </c>
      <c r="AK798" s="204" t="s">
        <v>10255</v>
      </c>
      <c r="AL798" s="199" t="s">
        <v>10266</v>
      </c>
      <c r="AM798" s="199" t="s">
        <v>10266</v>
      </c>
      <c r="AN798" s="199" t="s">
        <v>10266</v>
      </c>
      <c r="AO798" s="199" t="s">
        <v>10266</v>
      </c>
      <c r="AP798" s="199" t="s">
        <v>10246</v>
      </c>
      <c r="AQ798" s="199" t="s">
        <v>10246</v>
      </c>
      <c r="AR798" s="199" t="s">
        <v>10266</v>
      </c>
      <c r="AS798" s="199" t="s">
        <v>10266</v>
      </c>
      <c r="AT798" s="199" t="s">
        <v>10266</v>
      </c>
      <c r="AU798" s="199" t="s">
        <v>10266</v>
      </c>
      <c r="AV798" s="199" t="s">
        <v>10266</v>
      </c>
      <c r="AW798" s="199" t="s">
        <v>10246</v>
      </c>
      <c r="AX798" s="199" t="s">
        <v>10246</v>
      </c>
      <c r="AY798" s="204" t="s">
        <v>10255</v>
      </c>
      <c r="AZ798" s="199" t="s">
        <v>10266</v>
      </c>
      <c r="BA798" s="199" t="s">
        <v>10266</v>
      </c>
      <c r="BB798" s="199" t="s">
        <v>10266</v>
      </c>
      <c r="BC798" s="199" t="s">
        <v>10266</v>
      </c>
      <c r="BD798" s="199" t="s">
        <v>10246</v>
      </c>
      <c r="BE798" s="199" t="s">
        <v>10246</v>
      </c>
      <c r="BF798" s="199" t="s">
        <v>10266</v>
      </c>
      <c r="BG798" s="199" t="s">
        <v>10266</v>
      </c>
      <c r="BH798" s="199" t="s">
        <v>10266</v>
      </c>
      <c r="BI798" s="199" t="s">
        <v>10266</v>
      </c>
      <c r="BJ798" s="199" t="s">
        <v>10266</v>
      </c>
      <c r="BK798" s="199" t="s">
        <v>10246</v>
      </c>
      <c r="XFB798" s="193"/>
    </row>
    <row r="799" customHeight="1" spans="1:16382">
      <c r="A799" s="199" t="s">
        <v>5661</v>
      </c>
      <c r="B799" s="199" t="s">
        <v>12844</v>
      </c>
      <c r="C799" s="199" t="str">
        <f>VLOOKUP(A799,汇总表!A:D,4,0)</f>
        <v>策划运营主管兼部门助理</v>
      </c>
      <c r="D799" s="199">
        <v>0</v>
      </c>
      <c r="E799" s="199">
        <v>0</v>
      </c>
      <c r="F799" s="199" t="s">
        <v>10243</v>
      </c>
      <c r="G799" s="199">
        <v>0</v>
      </c>
      <c r="H799" s="199" t="s">
        <v>10243</v>
      </c>
      <c r="I799" s="199">
        <v>0</v>
      </c>
      <c r="J799" s="199" t="s">
        <v>10243</v>
      </c>
      <c r="K799" s="199">
        <v>0</v>
      </c>
      <c r="L799" s="199">
        <v>0</v>
      </c>
      <c r="M799" s="199" t="s">
        <v>10243</v>
      </c>
      <c r="N799" s="199">
        <v>0</v>
      </c>
      <c r="O799" s="199">
        <v>0</v>
      </c>
      <c r="P799" s="199">
        <v>0</v>
      </c>
      <c r="Q799" s="199"/>
      <c r="R799" s="199"/>
      <c r="S799" s="199"/>
      <c r="T799" s="199"/>
      <c r="U799" s="199"/>
      <c r="V799" s="199"/>
      <c r="W799" s="199"/>
      <c r="X799" s="199"/>
      <c r="Y799" s="199"/>
      <c r="Z799" s="199"/>
      <c r="AA799" s="199"/>
      <c r="AB799" s="199"/>
      <c r="AC799" s="199"/>
      <c r="AD799" s="199"/>
      <c r="AE799" s="199"/>
      <c r="AF799" s="199"/>
      <c r="AG799" s="199"/>
      <c r="AH799" s="199"/>
      <c r="AI799" s="199"/>
      <c r="AJ799" s="199"/>
      <c r="AK799" s="199"/>
      <c r="AL799" s="199"/>
      <c r="AM799" s="199"/>
      <c r="AN799" s="199"/>
      <c r="AO799" s="199"/>
      <c r="AP799" s="199"/>
      <c r="AQ799" s="199"/>
      <c r="AR799" s="199"/>
      <c r="AS799" s="199"/>
      <c r="AT799" s="199"/>
      <c r="AU799" s="199"/>
      <c r="AV799" s="199"/>
      <c r="AW799" s="199"/>
      <c r="AX799" s="199"/>
      <c r="AY799" s="199"/>
      <c r="AZ799" s="199"/>
      <c r="BA799" s="199"/>
      <c r="BB799" s="199"/>
      <c r="BC799" s="199"/>
      <c r="BD799" s="199"/>
      <c r="BE799" s="199"/>
      <c r="BF799" s="199"/>
      <c r="BG799" s="199"/>
      <c r="BH799" s="199"/>
      <c r="BI799" s="199"/>
      <c r="BJ799" s="199"/>
      <c r="BK799" s="199"/>
      <c r="XFB799" s="193"/>
    </row>
    <row r="800" customHeight="1" spans="1:16382">
      <c r="A800" s="199" t="s">
        <v>5824</v>
      </c>
      <c r="B800" s="199" t="s">
        <v>9470</v>
      </c>
      <c r="C800" s="199" t="str">
        <f>VLOOKUP(A800,汇总表!A:D,4,0)</f>
        <v>运营专员</v>
      </c>
      <c r="D800" s="199">
        <v>0</v>
      </c>
      <c r="E800" s="199">
        <v>0</v>
      </c>
      <c r="F800" s="199" t="s">
        <v>10243</v>
      </c>
      <c r="G800" s="199">
        <v>0</v>
      </c>
      <c r="H800" s="199" t="s">
        <v>10243</v>
      </c>
      <c r="I800" s="199">
        <v>0</v>
      </c>
      <c r="J800" s="199" t="s">
        <v>10243</v>
      </c>
      <c r="K800" s="199">
        <v>0</v>
      </c>
      <c r="L800" s="199">
        <v>0</v>
      </c>
      <c r="M800" s="199" t="s">
        <v>10243</v>
      </c>
      <c r="N800" s="199">
        <v>0</v>
      </c>
      <c r="O800" s="199">
        <v>0</v>
      </c>
      <c r="P800" s="199">
        <v>0</v>
      </c>
      <c r="Q800" s="199"/>
      <c r="R800" s="199"/>
      <c r="S800" s="199"/>
      <c r="T800" s="199"/>
      <c r="U800" s="199"/>
      <c r="V800" s="199"/>
      <c r="W800" s="199"/>
      <c r="X800" s="199"/>
      <c r="Y800" s="199"/>
      <c r="Z800" s="199"/>
      <c r="AA800" s="199"/>
      <c r="AB800" s="199"/>
      <c r="AC800" s="199"/>
      <c r="AD800" s="199"/>
      <c r="AE800" s="199"/>
      <c r="AF800" s="199"/>
      <c r="AG800" s="199"/>
      <c r="AH800" s="199"/>
      <c r="AI800" s="199"/>
      <c r="AJ800" s="199"/>
      <c r="AK800" s="199"/>
      <c r="AL800" s="199"/>
      <c r="AM800" s="199"/>
      <c r="AN800" s="199"/>
      <c r="AO800" s="199"/>
      <c r="AP800" s="199"/>
      <c r="AQ800" s="199"/>
      <c r="AR800" s="199"/>
      <c r="AS800" s="199"/>
      <c r="AT800" s="199"/>
      <c r="AU800" s="199"/>
      <c r="AV800" s="199"/>
      <c r="AW800" s="199"/>
      <c r="AX800" s="199"/>
      <c r="AY800" s="199"/>
      <c r="AZ800" s="199"/>
      <c r="BA800" s="199"/>
      <c r="BB800" s="199"/>
      <c r="BC800" s="199"/>
      <c r="BD800" s="199"/>
      <c r="BE800" s="199"/>
      <c r="BF800" s="199"/>
      <c r="BG800" s="199"/>
      <c r="BH800" s="199"/>
      <c r="BI800" s="199"/>
      <c r="BJ800" s="199"/>
      <c r="BK800" s="199"/>
      <c r="XFB800" s="193"/>
    </row>
    <row r="801" customHeight="1" spans="1:16382">
      <c r="A801" s="199" t="s">
        <v>9469</v>
      </c>
      <c r="B801" s="199" t="s">
        <v>9470</v>
      </c>
      <c r="C801" s="199" t="str">
        <f>VLOOKUP(A801,汇总表!A:D,4,0)</f>
        <v>运营专员</v>
      </c>
      <c r="D801" s="199">
        <v>18</v>
      </c>
      <c r="E801" s="199">
        <v>9</v>
      </c>
      <c r="F801" s="199" t="s">
        <v>12845</v>
      </c>
      <c r="G801" s="199">
        <v>0</v>
      </c>
      <c r="H801" s="199" t="s">
        <v>10243</v>
      </c>
      <c r="I801" s="199">
        <v>0</v>
      </c>
      <c r="J801" s="199" t="s">
        <v>10243</v>
      </c>
      <c r="K801" s="199">
        <v>0</v>
      </c>
      <c r="L801" s="199">
        <v>0</v>
      </c>
      <c r="M801" s="199" t="s">
        <v>10243</v>
      </c>
      <c r="N801" s="199">
        <v>0</v>
      </c>
      <c r="O801" s="199">
        <v>0</v>
      </c>
      <c r="P801" s="199">
        <v>0</v>
      </c>
      <c r="Q801" s="199"/>
      <c r="R801" s="199">
        <v>0</v>
      </c>
      <c r="S801" s="199"/>
      <c r="T801" s="199"/>
      <c r="U801" s="199"/>
      <c r="V801" s="199">
        <v>32</v>
      </c>
      <c r="W801" s="199"/>
      <c r="X801" s="199">
        <v>3</v>
      </c>
      <c r="Y801" s="199"/>
      <c r="Z801" s="199"/>
      <c r="AA801" s="199"/>
      <c r="AB801" s="199"/>
      <c r="AC801" s="199"/>
      <c r="AD801" s="199"/>
      <c r="AE801" s="199"/>
      <c r="AF801" s="199"/>
      <c r="AG801" s="199" t="s">
        <v>10266</v>
      </c>
      <c r="AH801" s="199" t="s">
        <v>10266</v>
      </c>
      <c r="AI801" s="199" t="s">
        <v>10246</v>
      </c>
      <c r="AJ801" s="199" t="s">
        <v>10246</v>
      </c>
      <c r="AK801" s="202" t="s">
        <v>12846</v>
      </c>
      <c r="AL801" s="199" t="s">
        <v>10266</v>
      </c>
      <c r="AM801" s="199" t="s">
        <v>10266</v>
      </c>
      <c r="AN801" s="199" t="s">
        <v>10266</v>
      </c>
      <c r="AO801" s="199" t="s">
        <v>10266</v>
      </c>
      <c r="AP801" s="199" t="s">
        <v>10246</v>
      </c>
      <c r="AQ801" s="199" t="s">
        <v>10246</v>
      </c>
      <c r="AR801" s="202" t="s">
        <v>12847</v>
      </c>
      <c r="AS801" s="202" t="s">
        <v>12847</v>
      </c>
      <c r="AT801" s="202" t="s">
        <v>12847</v>
      </c>
      <c r="AU801" s="202" t="s">
        <v>12847</v>
      </c>
      <c r="AV801" s="199" t="s">
        <v>10266</v>
      </c>
      <c r="AW801" s="199" t="s">
        <v>10246</v>
      </c>
      <c r="AX801" s="199" t="s">
        <v>10246</v>
      </c>
      <c r="AY801" s="199" t="s">
        <v>10266</v>
      </c>
      <c r="AZ801" s="199" t="s">
        <v>10266</v>
      </c>
      <c r="BA801" s="202" t="s">
        <v>12848</v>
      </c>
      <c r="BB801" s="199" t="s">
        <v>10266</v>
      </c>
      <c r="BC801" s="199" t="s">
        <v>10266</v>
      </c>
      <c r="BD801" s="199" t="s">
        <v>10246</v>
      </c>
      <c r="BE801" s="199" t="s">
        <v>10246</v>
      </c>
      <c r="BF801" s="199" t="s">
        <v>10266</v>
      </c>
      <c r="BG801" s="199" t="s">
        <v>10266</v>
      </c>
      <c r="BH801" s="199" t="s">
        <v>10266</v>
      </c>
      <c r="BI801" s="199" t="s">
        <v>10266</v>
      </c>
      <c r="BJ801" s="199" t="s">
        <v>10266</v>
      </c>
      <c r="BK801" s="199" t="s">
        <v>10246</v>
      </c>
      <c r="XFB801" s="193"/>
    </row>
    <row r="802" customHeight="1" spans="1:16382">
      <c r="A802" s="199" t="s">
        <v>5792</v>
      </c>
      <c r="B802" s="199" t="s">
        <v>9470</v>
      </c>
      <c r="C802" s="199" t="str">
        <f>VLOOKUP(A802,汇总表!A:D,4,0)</f>
        <v>运营主管</v>
      </c>
      <c r="D802" s="199">
        <v>0</v>
      </c>
      <c r="E802" s="199">
        <v>0</v>
      </c>
      <c r="F802" s="199" t="s">
        <v>10243</v>
      </c>
      <c r="G802" s="199">
        <v>0</v>
      </c>
      <c r="H802" s="199" t="s">
        <v>10243</v>
      </c>
      <c r="I802" s="199">
        <v>0</v>
      </c>
      <c r="J802" s="199" t="s">
        <v>10243</v>
      </c>
      <c r="K802" s="199">
        <v>0</v>
      </c>
      <c r="L802" s="199">
        <v>0</v>
      </c>
      <c r="M802" s="199" t="s">
        <v>10243</v>
      </c>
      <c r="N802" s="199">
        <v>0</v>
      </c>
      <c r="O802" s="199">
        <v>0</v>
      </c>
      <c r="P802" s="199">
        <v>0</v>
      </c>
      <c r="Q802" s="199"/>
      <c r="R802" s="199"/>
      <c r="S802" s="199"/>
      <c r="T802" s="199"/>
      <c r="U802" s="199"/>
      <c r="V802" s="199"/>
      <c r="W802" s="199"/>
      <c r="X802" s="199"/>
      <c r="Y802" s="199"/>
      <c r="Z802" s="199"/>
      <c r="AA802" s="199"/>
      <c r="AB802" s="199"/>
      <c r="AC802" s="199"/>
      <c r="AD802" s="199"/>
      <c r="AE802" s="199"/>
      <c r="AF802" s="199"/>
      <c r="AG802" s="199"/>
      <c r="AH802" s="199"/>
      <c r="AI802" s="199"/>
      <c r="AJ802" s="199"/>
      <c r="AK802" s="199"/>
      <c r="AL802" s="199"/>
      <c r="AM802" s="199"/>
      <c r="AN802" s="199"/>
      <c r="AO802" s="199"/>
      <c r="AP802" s="199"/>
      <c r="AQ802" s="199"/>
      <c r="AR802" s="199"/>
      <c r="AS802" s="199"/>
      <c r="AT802" s="199"/>
      <c r="AU802" s="199"/>
      <c r="AV802" s="199"/>
      <c r="AW802" s="199"/>
      <c r="AX802" s="199"/>
      <c r="AY802" s="199"/>
      <c r="AZ802" s="199"/>
      <c r="BA802" s="199"/>
      <c r="BB802" s="199"/>
      <c r="BC802" s="199"/>
      <c r="BD802" s="199"/>
      <c r="BE802" s="199"/>
      <c r="BF802" s="199"/>
      <c r="BG802" s="199"/>
      <c r="BH802" s="199"/>
      <c r="BI802" s="199"/>
      <c r="BJ802" s="199"/>
      <c r="BK802" s="199"/>
      <c r="XFB802" s="193"/>
    </row>
    <row r="803" customHeight="1" spans="1:16382">
      <c r="A803" s="199" t="s">
        <v>2244</v>
      </c>
      <c r="B803" s="199" t="s">
        <v>12849</v>
      </c>
      <c r="C803" s="199" t="str">
        <f>VLOOKUP(A803,汇总表!A:D,4,0)</f>
        <v>管理培训生</v>
      </c>
      <c r="D803" s="199">
        <v>0</v>
      </c>
      <c r="E803" s="199">
        <v>0</v>
      </c>
      <c r="F803" s="199" t="s">
        <v>10243</v>
      </c>
      <c r="G803" s="199">
        <v>0</v>
      </c>
      <c r="H803" s="199" t="s">
        <v>10243</v>
      </c>
      <c r="I803" s="199">
        <v>0</v>
      </c>
      <c r="J803" s="199" t="s">
        <v>10243</v>
      </c>
      <c r="K803" s="199">
        <v>0</v>
      </c>
      <c r="L803" s="199">
        <v>0</v>
      </c>
      <c r="M803" s="199" t="s">
        <v>10243</v>
      </c>
      <c r="N803" s="199">
        <v>0</v>
      </c>
      <c r="O803" s="199">
        <v>0</v>
      </c>
      <c r="P803" s="199">
        <v>0</v>
      </c>
      <c r="Q803" s="199"/>
      <c r="R803" s="199"/>
      <c r="S803" s="199"/>
      <c r="T803" s="199"/>
      <c r="U803" s="199"/>
      <c r="V803" s="199"/>
      <c r="W803" s="199"/>
      <c r="X803" s="199"/>
      <c r="Y803" s="199"/>
      <c r="Z803" s="199"/>
      <c r="AA803" s="199"/>
      <c r="AB803" s="199"/>
      <c r="AC803" s="199"/>
      <c r="AD803" s="199"/>
      <c r="AE803" s="199"/>
      <c r="AF803" s="199"/>
      <c r="AG803" s="199"/>
      <c r="AH803" s="199"/>
      <c r="AI803" s="199"/>
      <c r="AJ803" s="199"/>
      <c r="AK803" s="199"/>
      <c r="AL803" s="199"/>
      <c r="AM803" s="199"/>
      <c r="AN803" s="199"/>
      <c r="AO803" s="199"/>
      <c r="AP803" s="199"/>
      <c r="AQ803" s="199"/>
      <c r="AR803" s="199"/>
      <c r="AS803" s="199"/>
      <c r="AT803" s="199"/>
      <c r="AU803" s="199"/>
      <c r="AV803" s="199"/>
      <c r="AW803" s="199"/>
      <c r="AX803" s="199"/>
      <c r="AY803" s="199"/>
      <c r="AZ803" s="199"/>
      <c r="BA803" s="199"/>
      <c r="BB803" s="199"/>
      <c r="BC803" s="199"/>
      <c r="BD803" s="199"/>
      <c r="BE803" s="199"/>
      <c r="BF803" s="199"/>
      <c r="BG803" s="199"/>
      <c r="BH803" s="199"/>
      <c r="BI803" s="199"/>
      <c r="BJ803" s="199"/>
      <c r="BK803" s="199"/>
      <c r="XFB803" s="193"/>
    </row>
    <row r="804" customHeight="1" spans="1:16382">
      <c r="A804" s="199" t="s">
        <v>56</v>
      </c>
      <c r="B804" s="199" t="s">
        <v>12849</v>
      </c>
      <c r="C804" s="199" t="str">
        <f>VLOOKUP(A804,汇总表!A:D,4,0)</f>
        <v>CEO</v>
      </c>
      <c r="D804" s="199">
        <v>0</v>
      </c>
      <c r="E804" s="199">
        <v>0</v>
      </c>
      <c r="F804" s="199" t="s">
        <v>10243</v>
      </c>
      <c r="G804" s="199">
        <v>0</v>
      </c>
      <c r="H804" s="199" t="s">
        <v>10243</v>
      </c>
      <c r="I804" s="199">
        <v>0</v>
      </c>
      <c r="J804" s="199" t="s">
        <v>10243</v>
      </c>
      <c r="K804" s="199">
        <v>0</v>
      </c>
      <c r="L804" s="199">
        <v>0</v>
      </c>
      <c r="M804" s="199" t="s">
        <v>10243</v>
      </c>
      <c r="N804" s="199">
        <v>0</v>
      </c>
      <c r="O804" s="199">
        <v>0</v>
      </c>
      <c r="P804" s="199">
        <v>0</v>
      </c>
      <c r="Q804" s="199"/>
      <c r="R804" s="199"/>
      <c r="S804" s="199"/>
      <c r="T804" s="199"/>
      <c r="U804" s="199"/>
      <c r="V804" s="199"/>
      <c r="W804" s="199"/>
      <c r="X804" s="199"/>
      <c r="Y804" s="199"/>
      <c r="Z804" s="199"/>
      <c r="AA804" s="199"/>
      <c r="AB804" s="199"/>
      <c r="AC804" s="199"/>
      <c r="AD804" s="199"/>
      <c r="AE804" s="199"/>
      <c r="AF804" s="199"/>
      <c r="AG804" s="199"/>
      <c r="AH804" s="199"/>
      <c r="AI804" s="199"/>
      <c r="AJ804" s="199"/>
      <c r="AK804" s="199"/>
      <c r="AL804" s="199"/>
      <c r="AM804" s="199"/>
      <c r="AN804" s="199"/>
      <c r="AO804" s="199"/>
      <c r="AP804" s="199"/>
      <c r="AQ804" s="199"/>
      <c r="AR804" s="199"/>
      <c r="AS804" s="199"/>
      <c r="AT804" s="199"/>
      <c r="AU804" s="199"/>
      <c r="AV804" s="199"/>
      <c r="AW804" s="199"/>
      <c r="AX804" s="199"/>
      <c r="AY804" s="199"/>
      <c r="AZ804" s="199"/>
      <c r="BA804" s="199"/>
      <c r="BB804" s="199"/>
      <c r="BC804" s="199"/>
      <c r="BD804" s="199"/>
      <c r="BE804" s="199"/>
      <c r="BF804" s="199"/>
      <c r="BG804" s="199"/>
      <c r="BH804" s="199"/>
      <c r="BI804" s="199"/>
      <c r="BJ804" s="199"/>
      <c r="BK804" s="199"/>
      <c r="XFB804" s="193"/>
    </row>
    <row r="805" customHeight="1" spans="1:16382">
      <c r="A805" s="199" t="s">
        <v>52</v>
      </c>
      <c r="B805" s="199" t="s">
        <v>12849</v>
      </c>
      <c r="C805" s="199" t="str">
        <f>VLOOKUP(A805,汇总表!A:D,4,0)</f>
        <v>OA产品经理</v>
      </c>
      <c r="D805" s="199">
        <v>0</v>
      </c>
      <c r="E805" s="199">
        <v>0</v>
      </c>
      <c r="F805" s="199" t="s">
        <v>10243</v>
      </c>
      <c r="G805" s="199">
        <v>0</v>
      </c>
      <c r="H805" s="199" t="s">
        <v>10243</v>
      </c>
      <c r="I805" s="199">
        <v>0</v>
      </c>
      <c r="J805" s="199" t="s">
        <v>10243</v>
      </c>
      <c r="K805" s="199">
        <v>0</v>
      </c>
      <c r="L805" s="199">
        <v>0</v>
      </c>
      <c r="M805" s="199" t="s">
        <v>10243</v>
      </c>
      <c r="N805" s="199">
        <v>0</v>
      </c>
      <c r="O805" s="199">
        <v>0</v>
      </c>
      <c r="P805" s="199">
        <v>0</v>
      </c>
      <c r="Q805" s="199"/>
      <c r="R805" s="199"/>
      <c r="S805" s="199"/>
      <c r="T805" s="199"/>
      <c r="U805" s="199"/>
      <c r="V805" s="199"/>
      <c r="W805" s="199"/>
      <c r="X805" s="199"/>
      <c r="Y805" s="199"/>
      <c r="Z805" s="199"/>
      <c r="AA805" s="199"/>
      <c r="AB805" s="199"/>
      <c r="AC805" s="199"/>
      <c r="AD805" s="199"/>
      <c r="AE805" s="199"/>
      <c r="AF805" s="199"/>
      <c r="AG805" s="199"/>
      <c r="AH805" s="199"/>
      <c r="AI805" s="199"/>
      <c r="AJ805" s="199"/>
      <c r="AK805" s="199"/>
      <c r="AL805" s="199"/>
      <c r="AM805" s="199"/>
      <c r="AN805" s="199"/>
      <c r="AO805" s="199"/>
      <c r="AP805" s="199"/>
      <c r="AQ805" s="199"/>
      <c r="AR805" s="199"/>
      <c r="AS805" s="199"/>
      <c r="AT805" s="199"/>
      <c r="AU805" s="199"/>
      <c r="AV805" s="199"/>
      <c r="AW805" s="199"/>
      <c r="AX805" s="199"/>
      <c r="AY805" s="199"/>
      <c r="AZ805" s="199"/>
      <c r="BA805" s="199"/>
      <c r="BB805" s="199"/>
      <c r="BC805" s="199"/>
      <c r="BD805" s="199"/>
      <c r="BE805" s="199"/>
      <c r="BF805" s="199"/>
      <c r="BG805" s="199"/>
      <c r="BH805" s="199"/>
      <c r="BI805" s="199"/>
      <c r="BJ805" s="199"/>
      <c r="BK805" s="199"/>
      <c r="XFB805" s="193"/>
    </row>
    <row r="806" customHeight="1" spans="1:16382">
      <c r="A806" s="199" t="s">
        <v>116</v>
      </c>
      <c r="B806" s="199" t="s">
        <v>12850</v>
      </c>
      <c r="C806" s="199" t="str">
        <f>VLOOKUP(A806,汇总表!A:D,4,0)</f>
        <v>CEO助理</v>
      </c>
      <c r="D806" s="199">
        <v>0</v>
      </c>
      <c r="E806" s="199">
        <v>0</v>
      </c>
      <c r="F806" s="199" t="s">
        <v>10243</v>
      </c>
      <c r="G806" s="199">
        <v>0</v>
      </c>
      <c r="H806" s="199" t="s">
        <v>10243</v>
      </c>
      <c r="I806" s="199">
        <v>0</v>
      </c>
      <c r="J806" s="199" t="s">
        <v>10243</v>
      </c>
      <c r="K806" s="199">
        <v>0</v>
      </c>
      <c r="L806" s="199">
        <v>0</v>
      </c>
      <c r="M806" s="199" t="s">
        <v>10243</v>
      </c>
      <c r="N806" s="199">
        <v>0</v>
      </c>
      <c r="O806" s="199">
        <v>0</v>
      </c>
      <c r="P806" s="199">
        <v>0</v>
      </c>
      <c r="Q806" s="199"/>
      <c r="R806" s="199"/>
      <c r="S806" s="199"/>
      <c r="T806" s="199"/>
      <c r="U806" s="199"/>
      <c r="V806" s="199"/>
      <c r="W806" s="199"/>
      <c r="X806" s="199"/>
      <c r="Y806" s="199"/>
      <c r="Z806" s="199"/>
      <c r="AA806" s="199"/>
      <c r="AB806" s="199"/>
      <c r="AC806" s="199"/>
      <c r="AD806" s="199"/>
      <c r="AE806" s="199"/>
      <c r="AF806" s="199"/>
      <c r="AG806" s="199"/>
      <c r="AH806" s="199"/>
      <c r="AI806" s="199"/>
      <c r="AJ806" s="199"/>
      <c r="AK806" s="199"/>
      <c r="AL806" s="199"/>
      <c r="AM806" s="199"/>
      <c r="AN806" s="199"/>
      <c r="AO806" s="199"/>
      <c r="AP806" s="199"/>
      <c r="AQ806" s="199"/>
      <c r="AR806" s="199"/>
      <c r="AS806" s="199"/>
      <c r="AT806" s="199"/>
      <c r="AU806" s="199"/>
      <c r="AV806" s="199"/>
      <c r="AW806" s="199"/>
      <c r="AX806" s="199"/>
      <c r="AY806" s="199"/>
      <c r="AZ806" s="199"/>
      <c r="BA806" s="199"/>
      <c r="BB806" s="199"/>
      <c r="BC806" s="199"/>
      <c r="BD806" s="199"/>
      <c r="BE806" s="199"/>
      <c r="BF806" s="199"/>
      <c r="BG806" s="199"/>
      <c r="BH806" s="199"/>
      <c r="BI806" s="199"/>
      <c r="BJ806" s="199"/>
      <c r="BK806" s="199"/>
      <c r="XFB806" s="193"/>
    </row>
    <row r="807" customHeight="1" spans="1:16382">
      <c r="A807" s="199" t="s">
        <v>89</v>
      </c>
      <c r="B807" s="199" t="s">
        <v>12850</v>
      </c>
      <c r="C807" s="199" t="str">
        <f>VLOOKUP(A807,汇总表!A:D,4,0)</f>
        <v>CEO办公室秘书实习生</v>
      </c>
      <c r="D807" s="199">
        <v>0</v>
      </c>
      <c r="E807" s="199">
        <v>0</v>
      </c>
      <c r="F807" s="199" t="s">
        <v>10243</v>
      </c>
      <c r="G807" s="199">
        <v>0</v>
      </c>
      <c r="H807" s="199" t="s">
        <v>10243</v>
      </c>
      <c r="I807" s="199">
        <v>0</v>
      </c>
      <c r="J807" s="199" t="s">
        <v>10243</v>
      </c>
      <c r="K807" s="199">
        <v>0</v>
      </c>
      <c r="L807" s="199">
        <v>0</v>
      </c>
      <c r="M807" s="199" t="s">
        <v>10243</v>
      </c>
      <c r="N807" s="199">
        <v>0</v>
      </c>
      <c r="O807" s="199">
        <v>0</v>
      </c>
      <c r="P807" s="199">
        <v>0</v>
      </c>
      <c r="Q807" s="199"/>
      <c r="R807" s="199"/>
      <c r="S807" s="199"/>
      <c r="T807" s="199"/>
      <c r="U807" s="199"/>
      <c r="V807" s="199"/>
      <c r="W807" s="199"/>
      <c r="X807" s="199"/>
      <c r="Y807" s="199"/>
      <c r="Z807" s="199"/>
      <c r="AA807" s="199"/>
      <c r="AB807" s="199"/>
      <c r="AC807" s="199"/>
      <c r="AD807" s="199"/>
      <c r="AE807" s="199"/>
      <c r="AF807" s="199"/>
      <c r="AG807" s="199"/>
      <c r="AH807" s="199"/>
      <c r="AI807" s="199"/>
      <c r="AJ807" s="199"/>
      <c r="AK807" s="199"/>
      <c r="AL807" s="199"/>
      <c r="AM807" s="199"/>
      <c r="AN807" s="199"/>
      <c r="AO807" s="199"/>
      <c r="AP807" s="199"/>
      <c r="AQ807" s="199"/>
      <c r="AR807" s="199"/>
      <c r="AS807" s="199"/>
      <c r="AT807" s="199"/>
      <c r="AU807" s="199"/>
      <c r="AV807" s="199"/>
      <c r="AW807" s="199"/>
      <c r="AX807" s="199"/>
      <c r="AY807" s="199"/>
      <c r="AZ807" s="199"/>
      <c r="BA807" s="199"/>
      <c r="BB807" s="199"/>
      <c r="BC807" s="199"/>
      <c r="BD807" s="199"/>
      <c r="BE807" s="199"/>
      <c r="BF807" s="199"/>
      <c r="BG807" s="199"/>
      <c r="BH807" s="199"/>
      <c r="BI807" s="199"/>
      <c r="BJ807" s="199"/>
      <c r="BK807" s="199"/>
      <c r="XFB807" s="193"/>
    </row>
    <row r="808" customHeight="1" spans="1:16382">
      <c r="A808" s="199" t="s">
        <v>10167</v>
      </c>
      <c r="B808" s="199" t="s">
        <v>12851</v>
      </c>
      <c r="C808" s="199" t="str">
        <f>VLOOKUP(A808,汇总表!A:D,4,0)</f>
        <v>副总裁助理</v>
      </c>
      <c r="D808" s="199">
        <v>0</v>
      </c>
      <c r="E808" s="199">
        <v>0</v>
      </c>
      <c r="F808" s="199" t="s">
        <v>10243</v>
      </c>
      <c r="G808" s="199">
        <v>0</v>
      </c>
      <c r="H808" s="199" t="s">
        <v>10243</v>
      </c>
      <c r="I808" s="199">
        <v>0</v>
      </c>
      <c r="J808" s="199" t="s">
        <v>10243</v>
      </c>
      <c r="K808" s="199">
        <v>0</v>
      </c>
      <c r="L808" s="199">
        <v>0</v>
      </c>
      <c r="M808" s="199" t="s">
        <v>10243</v>
      </c>
      <c r="N808" s="199">
        <v>0</v>
      </c>
      <c r="O808" s="199">
        <v>0</v>
      </c>
      <c r="P808" s="199">
        <v>0</v>
      </c>
      <c r="Q808" s="199"/>
      <c r="R808" s="199"/>
      <c r="S808" s="199"/>
      <c r="T808" s="199"/>
      <c r="U808" s="199"/>
      <c r="V808" s="199"/>
      <c r="W808" s="199"/>
      <c r="X808" s="199"/>
      <c r="Y808" s="199"/>
      <c r="Z808" s="199"/>
      <c r="AA808" s="199"/>
      <c r="AB808" s="199"/>
      <c r="AC808" s="199"/>
      <c r="AD808" s="199"/>
      <c r="AE808" s="199"/>
      <c r="AF808" s="199"/>
      <c r="AG808" s="199"/>
      <c r="AH808" s="199"/>
      <c r="AI808" s="199"/>
      <c r="AJ808" s="199"/>
      <c r="AK808" s="199"/>
      <c r="AL808" s="199"/>
      <c r="AM808" s="199"/>
      <c r="AN808" s="199"/>
      <c r="AO808" s="199"/>
      <c r="AP808" s="199"/>
      <c r="AQ808" s="199"/>
      <c r="AR808" s="199"/>
      <c r="AS808" s="199"/>
      <c r="AT808" s="199"/>
      <c r="AU808" s="199"/>
      <c r="AV808" s="199"/>
      <c r="AW808" s="199"/>
      <c r="AX808" s="199"/>
      <c r="AY808" s="199"/>
      <c r="AZ808" s="199"/>
      <c r="BA808" s="199"/>
      <c r="BB808" s="199"/>
      <c r="BC808" s="199"/>
      <c r="BD808" s="199"/>
      <c r="BE808" s="199"/>
      <c r="BF808" s="199"/>
      <c r="BG808" s="199"/>
      <c r="BH808" s="199"/>
      <c r="BI808" s="199"/>
      <c r="BJ808" s="199"/>
      <c r="BK808" s="199"/>
      <c r="XFB808" s="193"/>
    </row>
    <row r="809" customHeight="1" spans="1:16382">
      <c r="A809" s="199" t="s">
        <v>10179</v>
      </c>
      <c r="B809" s="199" t="s">
        <v>12852</v>
      </c>
      <c r="C809" s="199" t="str">
        <f>VLOOKUP(A809,汇总表!A:D,4,0)</f>
        <v>运营助理</v>
      </c>
      <c r="D809" s="199">
        <v>0</v>
      </c>
      <c r="E809" s="199">
        <v>0</v>
      </c>
      <c r="F809" s="199" t="s">
        <v>10243</v>
      </c>
      <c r="G809" s="199">
        <v>0</v>
      </c>
      <c r="H809" s="199" t="s">
        <v>10243</v>
      </c>
      <c r="I809" s="199">
        <v>0</v>
      </c>
      <c r="J809" s="199" t="s">
        <v>10243</v>
      </c>
      <c r="K809" s="199">
        <v>0</v>
      </c>
      <c r="L809" s="199">
        <v>0</v>
      </c>
      <c r="M809" s="199" t="s">
        <v>10243</v>
      </c>
      <c r="N809" s="199">
        <v>0</v>
      </c>
      <c r="O809" s="199">
        <v>0</v>
      </c>
      <c r="P809" s="199">
        <v>0</v>
      </c>
      <c r="Q809" s="199"/>
      <c r="R809" s="199"/>
      <c r="S809" s="199"/>
      <c r="T809" s="199"/>
      <c r="U809" s="199"/>
      <c r="V809" s="199"/>
      <c r="W809" s="199"/>
      <c r="X809" s="199"/>
      <c r="Y809" s="199"/>
      <c r="Z809" s="199"/>
      <c r="AA809" s="199"/>
      <c r="AB809" s="199"/>
      <c r="AC809" s="199"/>
      <c r="AD809" s="199"/>
      <c r="AE809" s="199"/>
      <c r="AF809" s="199"/>
      <c r="AG809" s="199"/>
      <c r="AH809" s="199"/>
      <c r="AI809" s="199"/>
      <c r="AJ809" s="199"/>
      <c r="AK809" s="199"/>
      <c r="AL809" s="199"/>
      <c r="AM809" s="199"/>
      <c r="AN809" s="199"/>
      <c r="AO809" s="199"/>
      <c r="AP809" s="199"/>
      <c r="AQ809" s="199"/>
      <c r="AR809" s="199"/>
      <c r="AS809" s="199"/>
      <c r="AT809" s="199"/>
      <c r="AU809" s="199"/>
      <c r="AV809" s="199"/>
      <c r="AW809" s="199"/>
      <c r="AX809" s="199"/>
      <c r="AY809" s="199"/>
      <c r="AZ809" s="199"/>
      <c r="BA809" s="199"/>
      <c r="BB809" s="199"/>
      <c r="BC809" s="199"/>
      <c r="BD809" s="199"/>
      <c r="BE809" s="199"/>
      <c r="BF809" s="199"/>
      <c r="BG809" s="199"/>
      <c r="BH809" s="199"/>
      <c r="BI809" s="199"/>
      <c r="BJ809" s="199"/>
      <c r="BK809" s="199"/>
      <c r="XFB809" s="193"/>
    </row>
    <row r="810" customHeight="1" spans="1:16382">
      <c r="A810" s="199" t="s">
        <v>10195</v>
      </c>
      <c r="B810" s="199" t="s">
        <v>10196</v>
      </c>
      <c r="C810" s="199" t="str">
        <f>VLOOKUP(A810,汇总表!A:D,4,0)</f>
        <v>总裁助理</v>
      </c>
      <c r="D810" s="199">
        <v>18</v>
      </c>
      <c r="E810" s="199">
        <v>9</v>
      </c>
      <c r="F810" s="199" t="s">
        <v>12853</v>
      </c>
      <c r="G810" s="199">
        <v>6</v>
      </c>
      <c r="H810" s="199" t="s">
        <v>11128</v>
      </c>
      <c r="I810" s="199">
        <v>0</v>
      </c>
      <c r="J810" s="199" t="s">
        <v>10243</v>
      </c>
      <c r="K810" s="199">
        <v>0</v>
      </c>
      <c r="L810" s="199">
        <v>0</v>
      </c>
      <c r="M810" s="199" t="s">
        <v>10243</v>
      </c>
      <c r="N810" s="199">
        <v>0</v>
      </c>
      <c r="O810" s="199">
        <v>1</v>
      </c>
      <c r="P810" s="199">
        <v>4</v>
      </c>
      <c r="Q810" s="199"/>
      <c r="R810" s="199"/>
      <c r="S810" s="199"/>
      <c r="T810" s="199"/>
      <c r="U810" s="199"/>
      <c r="V810" s="199"/>
      <c r="W810" s="199"/>
      <c r="X810" s="199"/>
      <c r="Y810" s="199"/>
      <c r="Z810" s="199"/>
      <c r="AA810" s="199"/>
      <c r="AB810" s="199"/>
      <c r="AC810" s="199"/>
      <c r="AD810" s="199"/>
      <c r="AE810" s="199"/>
      <c r="AF810" s="199"/>
      <c r="AG810" s="199" t="s">
        <v>10266</v>
      </c>
      <c r="AH810" s="199" t="s">
        <v>10266</v>
      </c>
      <c r="AI810" s="199" t="s">
        <v>10246</v>
      </c>
      <c r="AJ810" s="199" t="s">
        <v>10246</v>
      </c>
      <c r="AK810" s="203" t="s">
        <v>11042</v>
      </c>
      <c r="AL810" s="199" t="s">
        <v>10266</v>
      </c>
      <c r="AM810" s="204" t="s">
        <v>10264</v>
      </c>
      <c r="AN810" s="199" t="s">
        <v>10266</v>
      </c>
      <c r="AO810" s="203" t="s">
        <v>10253</v>
      </c>
      <c r="AP810" s="199" t="s">
        <v>10246</v>
      </c>
      <c r="AQ810" s="199" t="s">
        <v>10246</v>
      </c>
      <c r="AR810" s="205" t="s">
        <v>33</v>
      </c>
      <c r="AS810" s="205" t="s">
        <v>33</v>
      </c>
      <c r="AT810" s="205" t="s">
        <v>33</v>
      </c>
      <c r="AU810" s="205" t="s">
        <v>33</v>
      </c>
      <c r="AV810" s="199" t="s">
        <v>10266</v>
      </c>
      <c r="AW810" s="199" t="s">
        <v>10246</v>
      </c>
      <c r="AX810" s="199" t="s">
        <v>10246</v>
      </c>
      <c r="AY810" s="199" t="s">
        <v>10266</v>
      </c>
      <c r="AZ810" s="199" t="s">
        <v>10266</v>
      </c>
      <c r="BA810" s="203" t="s">
        <v>10251</v>
      </c>
      <c r="BB810" s="199" t="s">
        <v>10266</v>
      </c>
      <c r="BC810" s="199" t="s">
        <v>10266</v>
      </c>
      <c r="BD810" s="199" t="s">
        <v>10246</v>
      </c>
      <c r="BE810" s="199" t="s">
        <v>10246</v>
      </c>
      <c r="BF810" s="203" t="s">
        <v>10812</v>
      </c>
      <c r="BG810" s="199" t="s">
        <v>10266</v>
      </c>
      <c r="BH810" s="203" t="s">
        <v>10374</v>
      </c>
      <c r="BI810" s="203" t="s">
        <v>10811</v>
      </c>
      <c r="BJ810" s="199" t="s">
        <v>10266</v>
      </c>
      <c r="BK810" s="199" t="s">
        <v>10246</v>
      </c>
      <c r="XFB810" s="193"/>
    </row>
    <row r="811" customHeight="1" spans="1:16382">
      <c r="A811" s="199" t="s">
        <v>9498</v>
      </c>
      <c r="B811" s="199" t="s">
        <v>9488</v>
      </c>
      <c r="C811" s="199" t="str">
        <f>VLOOKUP(A811,汇总表!A:D,4,0)</f>
        <v>活动运营经理</v>
      </c>
      <c r="D811" s="199">
        <v>22</v>
      </c>
      <c r="E811" s="199">
        <v>9</v>
      </c>
      <c r="F811" s="199" t="s">
        <v>12854</v>
      </c>
      <c r="G811" s="199">
        <v>0</v>
      </c>
      <c r="H811" s="199" t="s">
        <v>10243</v>
      </c>
      <c r="I811" s="199">
        <v>0</v>
      </c>
      <c r="J811" s="199" t="s">
        <v>10243</v>
      </c>
      <c r="K811" s="199">
        <v>0</v>
      </c>
      <c r="L811" s="199">
        <v>0</v>
      </c>
      <c r="M811" s="199" t="s">
        <v>10243</v>
      </c>
      <c r="N811" s="199">
        <v>0</v>
      </c>
      <c r="O811" s="199">
        <v>0</v>
      </c>
      <c r="P811" s="199">
        <v>0</v>
      </c>
      <c r="Q811" s="199"/>
      <c r="R811" s="199"/>
      <c r="S811" s="199">
        <v>51.6</v>
      </c>
      <c r="T811" s="199"/>
      <c r="U811" s="199"/>
      <c r="V811" s="199"/>
      <c r="W811" s="199"/>
      <c r="X811" s="199"/>
      <c r="Y811" s="199"/>
      <c r="Z811" s="199"/>
      <c r="AA811" s="199"/>
      <c r="AB811" s="199"/>
      <c r="AC811" s="199"/>
      <c r="AD811" s="199"/>
      <c r="AE811" s="199"/>
      <c r="AF811" s="199"/>
      <c r="AG811" s="199" t="s">
        <v>10266</v>
      </c>
      <c r="AH811" s="202" t="s">
        <v>12855</v>
      </c>
      <c r="AI811" s="199" t="s">
        <v>10246</v>
      </c>
      <c r="AJ811" s="199" t="s">
        <v>10246</v>
      </c>
      <c r="AK811" s="199" t="s">
        <v>10266</v>
      </c>
      <c r="AL811" s="199" t="s">
        <v>10266</v>
      </c>
      <c r="AM811" s="199" t="s">
        <v>10266</v>
      </c>
      <c r="AN811" s="199" t="s">
        <v>10266</v>
      </c>
      <c r="AO811" s="199" t="s">
        <v>10266</v>
      </c>
      <c r="AP811" s="199" t="s">
        <v>10246</v>
      </c>
      <c r="AQ811" s="199" t="s">
        <v>10246</v>
      </c>
      <c r="AR811" s="202" t="s">
        <v>12856</v>
      </c>
      <c r="AS811" s="199" t="s">
        <v>10266</v>
      </c>
      <c r="AT811" s="199" t="s">
        <v>10266</v>
      </c>
      <c r="AU811" s="199" t="s">
        <v>10266</v>
      </c>
      <c r="AV811" s="199" t="s">
        <v>10266</v>
      </c>
      <c r="AW811" s="199" t="s">
        <v>10246</v>
      </c>
      <c r="AX811" s="199" t="s">
        <v>10246</v>
      </c>
      <c r="AY811" s="199" t="s">
        <v>10266</v>
      </c>
      <c r="AZ811" s="199" t="s">
        <v>10266</v>
      </c>
      <c r="BA811" s="202" t="s">
        <v>12857</v>
      </c>
      <c r="BB811" s="202" t="s">
        <v>12858</v>
      </c>
      <c r="BC811" s="199" t="s">
        <v>10266</v>
      </c>
      <c r="BD811" s="199" t="s">
        <v>10246</v>
      </c>
      <c r="BE811" s="199" t="s">
        <v>10246</v>
      </c>
      <c r="BF811" s="199" t="s">
        <v>10266</v>
      </c>
      <c r="BG811" s="199" t="s">
        <v>10266</v>
      </c>
      <c r="BH811" s="199" t="s">
        <v>10266</v>
      </c>
      <c r="BI811" s="199" t="s">
        <v>10266</v>
      </c>
      <c r="BJ811" s="199" t="s">
        <v>10266</v>
      </c>
      <c r="BK811" s="199" t="s">
        <v>10246</v>
      </c>
      <c r="XFB811" s="193"/>
    </row>
    <row r="812" customHeight="1" spans="1:16382">
      <c r="A812" s="199" t="s">
        <v>9490</v>
      </c>
      <c r="B812" s="199" t="s">
        <v>9488</v>
      </c>
      <c r="C812" s="199" t="str">
        <f>VLOOKUP(A812,汇总表!A:D,4,0)</f>
        <v>流量运营经理</v>
      </c>
      <c r="D812" s="199">
        <v>15</v>
      </c>
      <c r="E812" s="199">
        <v>9</v>
      </c>
      <c r="F812" s="199" t="s">
        <v>12859</v>
      </c>
      <c r="G812" s="199">
        <v>0</v>
      </c>
      <c r="H812" s="199" t="s">
        <v>10243</v>
      </c>
      <c r="I812" s="199">
        <v>0</v>
      </c>
      <c r="J812" s="199" t="s">
        <v>10243</v>
      </c>
      <c r="K812" s="199">
        <v>0</v>
      </c>
      <c r="L812" s="199">
        <v>0</v>
      </c>
      <c r="M812" s="199" t="s">
        <v>10243</v>
      </c>
      <c r="N812" s="199">
        <v>1</v>
      </c>
      <c r="O812" s="199">
        <v>2</v>
      </c>
      <c r="P812" s="199">
        <v>0</v>
      </c>
      <c r="Q812" s="199">
        <v>33</v>
      </c>
      <c r="R812" s="199"/>
      <c r="S812" s="199"/>
      <c r="T812" s="199">
        <v>24</v>
      </c>
      <c r="U812" s="199"/>
      <c r="V812" s="199">
        <v>16</v>
      </c>
      <c r="W812" s="199"/>
      <c r="X812" s="199"/>
      <c r="Y812" s="199"/>
      <c r="Z812" s="199"/>
      <c r="AA812" s="199"/>
      <c r="AB812" s="199"/>
      <c r="AC812" s="199"/>
      <c r="AD812" s="199"/>
      <c r="AE812" s="199"/>
      <c r="AF812" s="199"/>
      <c r="AG812" s="199" t="s">
        <v>10266</v>
      </c>
      <c r="AH812" s="199" t="s">
        <v>10266</v>
      </c>
      <c r="AI812" s="199" t="s">
        <v>10246</v>
      </c>
      <c r="AJ812" s="199" t="s">
        <v>10246</v>
      </c>
      <c r="AK812" s="199" t="s">
        <v>10266</v>
      </c>
      <c r="AL812" s="204" t="s">
        <v>10264</v>
      </c>
      <c r="AM812" s="202" t="s">
        <v>12860</v>
      </c>
      <c r="AN812" s="202" t="s">
        <v>12860</v>
      </c>
      <c r="AO812" s="199" t="s">
        <v>10266</v>
      </c>
      <c r="AP812" s="199" t="s">
        <v>10246</v>
      </c>
      <c r="AQ812" s="199" t="s">
        <v>10246</v>
      </c>
      <c r="AR812" s="199" t="s">
        <v>10266</v>
      </c>
      <c r="AS812" s="199" t="s">
        <v>10266</v>
      </c>
      <c r="AT812" s="199" t="s">
        <v>10266</v>
      </c>
      <c r="AU812" s="199" t="s">
        <v>10266</v>
      </c>
      <c r="AV812" s="199" t="s">
        <v>10266</v>
      </c>
      <c r="AW812" s="199" t="s">
        <v>10246</v>
      </c>
      <c r="AX812" s="199" t="s">
        <v>10246</v>
      </c>
      <c r="AY812" s="202" t="s">
        <v>12861</v>
      </c>
      <c r="AZ812" s="202" t="s">
        <v>12861</v>
      </c>
      <c r="BA812" s="202" t="s">
        <v>12862</v>
      </c>
      <c r="BB812" s="202" t="s">
        <v>12862</v>
      </c>
      <c r="BC812" s="202" t="s">
        <v>12862</v>
      </c>
      <c r="BD812" s="199" t="s">
        <v>10246</v>
      </c>
      <c r="BE812" s="199" t="s">
        <v>10246</v>
      </c>
      <c r="BF812" s="204" t="s">
        <v>10255</v>
      </c>
      <c r="BG812" s="199" t="s">
        <v>10266</v>
      </c>
      <c r="BH812" s="199" t="s">
        <v>10266</v>
      </c>
      <c r="BI812" s="204" t="s">
        <v>10264</v>
      </c>
      <c r="BJ812" s="199" t="s">
        <v>10266</v>
      </c>
      <c r="BK812" s="199" t="s">
        <v>10246</v>
      </c>
      <c r="XFB812" s="193"/>
    </row>
    <row r="813" customHeight="1" spans="1:16382">
      <c r="A813" s="199" t="s">
        <v>9487</v>
      </c>
      <c r="B813" s="199" t="s">
        <v>9488</v>
      </c>
      <c r="C813" s="199" t="str">
        <f>VLOOKUP(A813,汇总表!A:D,4,0)</f>
        <v>高级运营总监&amp;副总编辑</v>
      </c>
      <c r="D813" s="199">
        <v>0</v>
      </c>
      <c r="E813" s="199">
        <v>9</v>
      </c>
      <c r="F813" s="199" t="s">
        <v>10243</v>
      </c>
      <c r="G813" s="199">
        <v>0</v>
      </c>
      <c r="H813" s="199" t="s">
        <v>10243</v>
      </c>
      <c r="I813" s="199">
        <v>0</v>
      </c>
      <c r="J813" s="199" t="s">
        <v>10243</v>
      </c>
      <c r="K813" s="199">
        <v>0</v>
      </c>
      <c r="L813" s="199">
        <v>0</v>
      </c>
      <c r="M813" s="199" t="s">
        <v>10243</v>
      </c>
      <c r="N813" s="199">
        <v>0</v>
      </c>
      <c r="O813" s="199">
        <v>0</v>
      </c>
      <c r="P813" s="199">
        <v>22</v>
      </c>
      <c r="Q813" s="199"/>
      <c r="R813" s="199"/>
      <c r="S813" s="199"/>
      <c r="T813" s="199"/>
      <c r="U813" s="199"/>
      <c r="V813" s="199"/>
      <c r="W813" s="199"/>
      <c r="X813" s="199"/>
      <c r="Y813" s="199"/>
      <c r="Z813" s="199"/>
      <c r="AA813" s="199"/>
      <c r="AB813" s="199"/>
      <c r="AC813" s="199"/>
      <c r="AD813" s="199"/>
      <c r="AE813" s="199"/>
      <c r="AF813" s="199"/>
      <c r="AG813" s="205" t="s">
        <v>33</v>
      </c>
      <c r="AH813" s="205" t="s">
        <v>33</v>
      </c>
      <c r="AI813" s="199" t="s">
        <v>10246</v>
      </c>
      <c r="AJ813" s="199" t="s">
        <v>10246</v>
      </c>
      <c r="AK813" s="205" t="s">
        <v>33</v>
      </c>
      <c r="AL813" s="205" t="s">
        <v>33</v>
      </c>
      <c r="AM813" s="205" t="s">
        <v>33</v>
      </c>
      <c r="AN813" s="205" t="s">
        <v>33</v>
      </c>
      <c r="AO813" s="205" t="s">
        <v>33</v>
      </c>
      <c r="AP813" s="199" t="s">
        <v>10246</v>
      </c>
      <c r="AQ813" s="199" t="s">
        <v>10246</v>
      </c>
      <c r="AR813" s="205" t="s">
        <v>33</v>
      </c>
      <c r="AS813" s="205" t="s">
        <v>33</v>
      </c>
      <c r="AT813" s="205" t="s">
        <v>33</v>
      </c>
      <c r="AU813" s="205" t="s">
        <v>33</v>
      </c>
      <c r="AV813" s="205" t="s">
        <v>33</v>
      </c>
      <c r="AW813" s="199" t="s">
        <v>10246</v>
      </c>
      <c r="AX813" s="199" t="s">
        <v>10246</v>
      </c>
      <c r="AY813" s="205" t="s">
        <v>33</v>
      </c>
      <c r="AZ813" s="205" t="s">
        <v>33</v>
      </c>
      <c r="BA813" s="205" t="s">
        <v>33</v>
      </c>
      <c r="BB813" s="205" t="s">
        <v>33</v>
      </c>
      <c r="BC813" s="205" t="s">
        <v>33</v>
      </c>
      <c r="BD813" s="199" t="s">
        <v>10246</v>
      </c>
      <c r="BE813" s="199" t="s">
        <v>10246</v>
      </c>
      <c r="BF813" s="205" t="s">
        <v>33</v>
      </c>
      <c r="BG813" s="205" t="s">
        <v>33</v>
      </c>
      <c r="BH813" s="205" t="s">
        <v>33</v>
      </c>
      <c r="BI813" s="205" t="s">
        <v>33</v>
      </c>
      <c r="BJ813" s="205" t="s">
        <v>33</v>
      </c>
      <c r="BK813" s="199" t="s">
        <v>10246</v>
      </c>
      <c r="XFB813" s="193"/>
    </row>
    <row r="814" customHeight="1" spans="1:16382">
      <c r="A814" s="199" t="s">
        <v>9563</v>
      </c>
      <c r="B814" s="199" t="s">
        <v>9518</v>
      </c>
      <c r="C814" s="199" t="str">
        <f>VLOOKUP(A814,汇总表!A:D,4,0)</f>
        <v>视频副总监</v>
      </c>
      <c r="D814" s="199">
        <v>20</v>
      </c>
      <c r="E814" s="199">
        <v>9</v>
      </c>
      <c r="F814" s="199" t="s">
        <v>12863</v>
      </c>
      <c r="G814" s="199">
        <v>2</v>
      </c>
      <c r="H814" s="199" t="s">
        <v>11255</v>
      </c>
      <c r="I814" s="199">
        <v>0</v>
      </c>
      <c r="J814" s="199" t="s">
        <v>10243</v>
      </c>
      <c r="K814" s="199">
        <v>0</v>
      </c>
      <c r="L814" s="199">
        <v>0</v>
      </c>
      <c r="M814" s="199" t="s">
        <v>10243</v>
      </c>
      <c r="N814" s="199">
        <v>0</v>
      </c>
      <c r="O814" s="199">
        <v>2</v>
      </c>
      <c r="P814" s="199">
        <v>2</v>
      </c>
      <c r="Q814" s="199"/>
      <c r="R814" s="199"/>
      <c r="S814" s="199"/>
      <c r="T814" s="199"/>
      <c r="U814" s="199"/>
      <c r="V814" s="199"/>
      <c r="W814" s="199"/>
      <c r="X814" s="199"/>
      <c r="Y814" s="199"/>
      <c r="Z814" s="199"/>
      <c r="AA814" s="199"/>
      <c r="AB814" s="199"/>
      <c r="AC814" s="199"/>
      <c r="AD814" s="199"/>
      <c r="AE814" s="199"/>
      <c r="AF814" s="199"/>
      <c r="AG814" s="199" t="s">
        <v>10266</v>
      </c>
      <c r="AH814" s="199" t="s">
        <v>10266</v>
      </c>
      <c r="AI814" s="199" t="s">
        <v>10246</v>
      </c>
      <c r="AJ814" s="199" t="s">
        <v>10246</v>
      </c>
      <c r="AK814" s="199" t="s">
        <v>10266</v>
      </c>
      <c r="AL814" s="199" t="s">
        <v>10266</v>
      </c>
      <c r="AM814" s="199" t="s">
        <v>10266</v>
      </c>
      <c r="AN814" s="199" t="s">
        <v>10266</v>
      </c>
      <c r="AO814" s="203" t="s">
        <v>10282</v>
      </c>
      <c r="AP814" s="199" t="s">
        <v>10246</v>
      </c>
      <c r="AQ814" s="199" t="s">
        <v>10246</v>
      </c>
      <c r="AR814" s="199" t="s">
        <v>10266</v>
      </c>
      <c r="AS814" s="204" t="s">
        <v>10264</v>
      </c>
      <c r="AT814" s="199" t="s">
        <v>10266</v>
      </c>
      <c r="AU814" s="199" t="s">
        <v>10266</v>
      </c>
      <c r="AV814" s="199" t="s">
        <v>10266</v>
      </c>
      <c r="AW814" s="199" t="s">
        <v>10246</v>
      </c>
      <c r="AX814" s="199" t="s">
        <v>10246</v>
      </c>
      <c r="AY814" s="199" t="s">
        <v>10266</v>
      </c>
      <c r="AZ814" s="199" t="s">
        <v>10266</v>
      </c>
      <c r="BA814" s="199" t="s">
        <v>10266</v>
      </c>
      <c r="BB814" s="203" t="s">
        <v>10282</v>
      </c>
      <c r="BC814" s="204" t="s">
        <v>10264</v>
      </c>
      <c r="BD814" s="199" t="s">
        <v>10246</v>
      </c>
      <c r="BE814" s="199" t="s">
        <v>10246</v>
      </c>
      <c r="BF814" s="207" t="s">
        <v>12864</v>
      </c>
      <c r="BG814" s="207" t="s">
        <v>12865</v>
      </c>
      <c r="BH814" s="207" t="s">
        <v>12866</v>
      </c>
      <c r="BI814" s="205" t="s">
        <v>33</v>
      </c>
      <c r="BJ814" s="205" t="s">
        <v>33</v>
      </c>
      <c r="BK814" s="199" t="s">
        <v>10246</v>
      </c>
      <c r="XFB814" s="193"/>
    </row>
    <row r="815" customHeight="1" spans="1:16382">
      <c r="A815" s="199" t="s">
        <v>9552</v>
      </c>
      <c r="B815" s="199" t="s">
        <v>9518</v>
      </c>
      <c r="C815" s="199" t="str">
        <f>VLOOKUP(A815,汇总表!A:D,4,0)</f>
        <v>视频运营专员</v>
      </c>
      <c r="D815" s="199">
        <v>19</v>
      </c>
      <c r="E815" s="199">
        <v>9</v>
      </c>
      <c r="F815" s="199" t="s">
        <v>12867</v>
      </c>
      <c r="G815" s="199">
        <v>0</v>
      </c>
      <c r="H815" s="199" t="s">
        <v>10243</v>
      </c>
      <c r="I815" s="199">
        <v>0</v>
      </c>
      <c r="J815" s="199" t="s">
        <v>10243</v>
      </c>
      <c r="K815" s="199">
        <v>0</v>
      </c>
      <c r="L815" s="199">
        <v>0</v>
      </c>
      <c r="M815" s="199" t="s">
        <v>10243</v>
      </c>
      <c r="N815" s="199">
        <v>0</v>
      </c>
      <c r="O815" s="199">
        <v>0</v>
      </c>
      <c r="P815" s="199">
        <v>0</v>
      </c>
      <c r="Q815" s="199"/>
      <c r="R815" s="199"/>
      <c r="S815" s="199">
        <v>26</v>
      </c>
      <c r="T815" s="199"/>
      <c r="U815" s="199"/>
      <c r="V815" s="199">
        <v>16</v>
      </c>
      <c r="W815" s="199"/>
      <c r="X815" s="199">
        <v>8</v>
      </c>
      <c r="Y815" s="199"/>
      <c r="Z815" s="199"/>
      <c r="AA815" s="199"/>
      <c r="AB815" s="199"/>
      <c r="AC815" s="199"/>
      <c r="AD815" s="199"/>
      <c r="AE815" s="199"/>
      <c r="AF815" s="199"/>
      <c r="AG815" s="199" t="s">
        <v>10266</v>
      </c>
      <c r="AH815" s="202" t="s">
        <v>12868</v>
      </c>
      <c r="AI815" s="199" t="s">
        <v>10246</v>
      </c>
      <c r="AJ815" s="199" t="s">
        <v>10246</v>
      </c>
      <c r="AK815" s="202" t="s">
        <v>12869</v>
      </c>
      <c r="AL815" s="199" t="s">
        <v>10266</v>
      </c>
      <c r="AM815" s="199" t="s">
        <v>10266</v>
      </c>
      <c r="AN815" s="199" t="s">
        <v>10266</v>
      </c>
      <c r="AO815" s="199" t="s">
        <v>10266</v>
      </c>
      <c r="AP815" s="199" t="s">
        <v>10246</v>
      </c>
      <c r="AQ815" s="199" t="s">
        <v>10246</v>
      </c>
      <c r="AR815" s="202" t="s">
        <v>12870</v>
      </c>
      <c r="AS815" s="199" t="s">
        <v>10266</v>
      </c>
      <c r="AT815" s="199" t="s">
        <v>10266</v>
      </c>
      <c r="AU815" s="199" t="s">
        <v>10266</v>
      </c>
      <c r="AV815" s="199" t="s">
        <v>10266</v>
      </c>
      <c r="AW815" s="199" t="s">
        <v>10246</v>
      </c>
      <c r="AX815" s="199" t="s">
        <v>10246</v>
      </c>
      <c r="AY815" s="199" t="s">
        <v>10266</v>
      </c>
      <c r="AZ815" s="199" t="s">
        <v>10266</v>
      </c>
      <c r="BA815" s="199" t="s">
        <v>10266</v>
      </c>
      <c r="BB815" s="199" t="s">
        <v>10266</v>
      </c>
      <c r="BC815" s="202" t="s">
        <v>11010</v>
      </c>
      <c r="BD815" s="199" t="s">
        <v>10246</v>
      </c>
      <c r="BE815" s="199" t="s">
        <v>10246</v>
      </c>
      <c r="BF815" s="202" t="s">
        <v>11591</v>
      </c>
      <c r="BG815" s="202" t="s">
        <v>11591</v>
      </c>
      <c r="BH815" s="199" t="s">
        <v>10266</v>
      </c>
      <c r="BI815" s="199" t="s">
        <v>10266</v>
      </c>
      <c r="BJ815" s="199" t="s">
        <v>10266</v>
      </c>
      <c r="BK815" s="199" t="s">
        <v>10246</v>
      </c>
      <c r="XFB815" s="193"/>
    </row>
    <row r="816" customHeight="1" spans="1:16382">
      <c r="A816" s="199" t="s">
        <v>9538</v>
      </c>
      <c r="B816" s="199" t="s">
        <v>9518</v>
      </c>
      <c r="C816" s="199" t="str">
        <f>VLOOKUP(A816,汇总表!A:D,4,0)</f>
        <v>视频运营专员</v>
      </c>
      <c r="D816" s="199">
        <v>22</v>
      </c>
      <c r="E816" s="199">
        <v>9</v>
      </c>
      <c r="F816" s="199" t="s">
        <v>12871</v>
      </c>
      <c r="G816" s="199">
        <v>0</v>
      </c>
      <c r="H816" s="199" t="s">
        <v>10243</v>
      </c>
      <c r="I816" s="199">
        <v>0</v>
      </c>
      <c r="J816" s="199" t="s">
        <v>10243</v>
      </c>
      <c r="K816" s="199">
        <v>0</v>
      </c>
      <c r="L816" s="199">
        <v>0</v>
      </c>
      <c r="M816" s="199" t="s">
        <v>10243</v>
      </c>
      <c r="N816" s="199">
        <v>0</v>
      </c>
      <c r="O816" s="199">
        <v>1</v>
      </c>
      <c r="P816" s="199">
        <v>0</v>
      </c>
      <c r="Q816" s="199"/>
      <c r="R816" s="199"/>
      <c r="S816" s="199">
        <v>60</v>
      </c>
      <c r="T816" s="199"/>
      <c r="U816" s="199"/>
      <c r="V816" s="199"/>
      <c r="W816" s="199"/>
      <c r="X816" s="199"/>
      <c r="Y816" s="199"/>
      <c r="Z816" s="199"/>
      <c r="AA816" s="199"/>
      <c r="AB816" s="199"/>
      <c r="AC816" s="199"/>
      <c r="AD816" s="199"/>
      <c r="AE816" s="199"/>
      <c r="AF816" s="199"/>
      <c r="AG816" s="199" t="s">
        <v>10266</v>
      </c>
      <c r="AH816" s="199" t="s">
        <v>10266</v>
      </c>
      <c r="AI816" s="199" t="s">
        <v>10246</v>
      </c>
      <c r="AJ816" s="199" t="s">
        <v>10246</v>
      </c>
      <c r="AK816" s="199" t="s">
        <v>10266</v>
      </c>
      <c r="AL816" s="199" t="s">
        <v>10266</v>
      </c>
      <c r="AM816" s="199" t="s">
        <v>10266</v>
      </c>
      <c r="AN816" s="199" t="s">
        <v>10266</v>
      </c>
      <c r="AO816" s="202" t="s">
        <v>12872</v>
      </c>
      <c r="AP816" s="199" t="s">
        <v>10246</v>
      </c>
      <c r="AQ816" s="199" t="s">
        <v>10246</v>
      </c>
      <c r="AR816" s="199" t="s">
        <v>10266</v>
      </c>
      <c r="AS816" s="199" t="s">
        <v>10266</v>
      </c>
      <c r="AT816" s="199" t="s">
        <v>10266</v>
      </c>
      <c r="AU816" s="199" t="s">
        <v>10266</v>
      </c>
      <c r="AV816" s="202" t="s">
        <v>12873</v>
      </c>
      <c r="AW816" s="199" t="s">
        <v>10246</v>
      </c>
      <c r="AX816" s="199" t="s">
        <v>10246</v>
      </c>
      <c r="AY816" s="199" t="s">
        <v>10266</v>
      </c>
      <c r="AZ816" s="202" t="s">
        <v>12874</v>
      </c>
      <c r="BA816" s="199" t="s">
        <v>10266</v>
      </c>
      <c r="BB816" s="199" t="s">
        <v>10266</v>
      </c>
      <c r="BC816" s="202" t="s">
        <v>12875</v>
      </c>
      <c r="BD816" s="199" t="s">
        <v>10246</v>
      </c>
      <c r="BE816" s="199" t="s">
        <v>10246</v>
      </c>
      <c r="BF816" s="199" t="s">
        <v>10266</v>
      </c>
      <c r="BG816" s="199" t="s">
        <v>10266</v>
      </c>
      <c r="BH816" s="202" t="s">
        <v>12876</v>
      </c>
      <c r="BI816" s="202" t="s">
        <v>12877</v>
      </c>
      <c r="BJ816" s="204" t="s">
        <v>10264</v>
      </c>
      <c r="BK816" s="199" t="s">
        <v>10246</v>
      </c>
      <c r="XFB816" s="193"/>
    </row>
    <row r="817" customHeight="1" spans="1:16382">
      <c r="A817" s="199" t="s">
        <v>9532</v>
      </c>
      <c r="B817" s="199" t="s">
        <v>9518</v>
      </c>
      <c r="C817" s="199" t="str">
        <f>VLOOKUP(A817,汇总表!A:D,4,0)</f>
        <v>高级产品经理</v>
      </c>
      <c r="D817" s="199">
        <v>22</v>
      </c>
      <c r="E817" s="199">
        <v>9</v>
      </c>
      <c r="F817" s="199" t="s">
        <v>12878</v>
      </c>
      <c r="G817" s="199">
        <v>0</v>
      </c>
      <c r="H817" s="199" t="s">
        <v>10243</v>
      </c>
      <c r="I817" s="199">
        <v>0</v>
      </c>
      <c r="J817" s="199" t="s">
        <v>10243</v>
      </c>
      <c r="K817" s="199">
        <v>0</v>
      </c>
      <c r="L817" s="199">
        <v>0</v>
      </c>
      <c r="M817" s="199" t="s">
        <v>10243</v>
      </c>
      <c r="N817" s="199">
        <v>0</v>
      </c>
      <c r="O817" s="199">
        <v>0</v>
      </c>
      <c r="P817" s="199">
        <v>0</v>
      </c>
      <c r="Q817" s="199"/>
      <c r="R817" s="199"/>
      <c r="S817" s="199">
        <v>28</v>
      </c>
      <c r="T817" s="199"/>
      <c r="U817" s="199"/>
      <c r="V817" s="199"/>
      <c r="W817" s="199"/>
      <c r="X817" s="199"/>
      <c r="Y817" s="199"/>
      <c r="Z817" s="199"/>
      <c r="AA817" s="199"/>
      <c r="AB817" s="199"/>
      <c r="AC817" s="199"/>
      <c r="AD817" s="199"/>
      <c r="AE817" s="199"/>
      <c r="AF817" s="199"/>
      <c r="AG817" s="199" t="s">
        <v>10266</v>
      </c>
      <c r="AH817" s="199" t="s">
        <v>10266</v>
      </c>
      <c r="AI817" s="199" t="s">
        <v>10246</v>
      </c>
      <c r="AJ817" s="199" t="s">
        <v>10246</v>
      </c>
      <c r="AK817" s="202" t="s">
        <v>12879</v>
      </c>
      <c r="AL817" s="199" t="s">
        <v>10266</v>
      </c>
      <c r="AM817" s="199" t="s">
        <v>10266</v>
      </c>
      <c r="AN817" s="199" t="s">
        <v>10266</v>
      </c>
      <c r="AO817" s="199" t="s">
        <v>10266</v>
      </c>
      <c r="AP817" s="199" t="s">
        <v>10246</v>
      </c>
      <c r="AQ817" s="199" t="s">
        <v>10246</v>
      </c>
      <c r="AR817" s="199" t="s">
        <v>10266</v>
      </c>
      <c r="AS817" s="199" t="s">
        <v>10266</v>
      </c>
      <c r="AT817" s="199" t="s">
        <v>10266</v>
      </c>
      <c r="AU817" s="199" t="s">
        <v>10266</v>
      </c>
      <c r="AV817" s="199" t="s">
        <v>10266</v>
      </c>
      <c r="AW817" s="199" t="s">
        <v>10246</v>
      </c>
      <c r="AX817" s="199" t="s">
        <v>10246</v>
      </c>
      <c r="AY817" s="199" t="s">
        <v>10266</v>
      </c>
      <c r="AZ817" s="199" t="s">
        <v>10266</v>
      </c>
      <c r="BA817" s="199" t="s">
        <v>10266</v>
      </c>
      <c r="BB817" s="199" t="s">
        <v>10266</v>
      </c>
      <c r="BC817" s="199" t="s">
        <v>10266</v>
      </c>
      <c r="BD817" s="199" t="s">
        <v>10246</v>
      </c>
      <c r="BE817" s="199" t="s">
        <v>10246</v>
      </c>
      <c r="BF817" s="199" t="s">
        <v>10266</v>
      </c>
      <c r="BG817" s="202" t="s">
        <v>12880</v>
      </c>
      <c r="BH817" s="202" t="s">
        <v>12881</v>
      </c>
      <c r="BI817" s="199" t="s">
        <v>10266</v>
      </c>
      <c r="BJ817" s="199" t="s">
        <v>10266</v>
      </c>
      <c r="BK817" s="199" t="s">
        <v>10246</v>
      </c>
      <c r="XFB817" s="193"/>
    </row>
    <row r="818" customHeight="1" spans="1:16382">
      <c r="A818" s="199" t="s">
        <v>9517</v>
      </c>
      <c r="B818" s="199" t="s">
        <v>9518</v>
      </c>
      <c r="C818" s="199" t="str">
        <f>VLOOKUP(A818,汇总表!A:D,4,0)</f>
        <v>时效性运营专员</v>
      </c>
      <c r="D818" s="199">
        <v>22</v>
      </c>
      <c r="E818" s="199">
        <v>9</v>
      </c>
      <c r="F818" s="199" t="s">
        <v>12882</v>
      </c>
      <c r="G818" s="199">
        <v>0</v>
      </c>
      <c r="H818" s="199" t="s">
        <v>10243</v>
      </c>
      <c r="I818" s="199">
        <v>0</v>
      </c>
      <c r="J818" s="199" t="s">
        <v>10243</v>
      </c>
      <c r="K818" s="199">
        <v>0</v>
      </c>
      <c r="L818" s="199">
        <v>0</v>
      </c>
      <c r="M818" s="199" t="s">
        <v>10243</v>
      </c>
      <c r="N818" s="199">
        <v>1</v>
      </c>
      <c r="O818" s="199">
        <v>0</v>
      </c>
      <c r="P818" s="199">
        <v>0</v>
      </c>
      <c r="Q818" s="199"/>
      <c r="R818" s="199"/>
      <c r="S818" s="199">
        <v>37.5</v>
      </c>
      <c r="T818" s="199"/>
      <c r="U818" s="199"/>
      <c r="V818" s="199"/>
      <c r="W818" s="199"/>
      <c r="X818" s="199"/>
      <c r="Y818" s="199"/>
      <c r="Z818" s="199"/>
      <c r="AA818" s="199"/>
      <c r="AB818" s="199"/>
      <c r="AC818" s="199"/>
      <c r="AD818" s="199"/>
      <c r="AE818" s="199"/>
      <c r="AF818" s="199"/>
      <c r="AG818" s="199" t="s">
        <v>10266</v>
      </c>
      <c r="AH818" s="199" t="s">
        <v>10266</v>
      </c>
      <c r="AI818" s="199" t="s">
        <v>10246</v>
      </c>
      <c r="AJ818" s="199" t="s">
        <v>10246</v>
      </c>
      <c r="AK818" s="199" t="s">
        <v>10266</v>
      </c>
      <c r="AL818" s="199" t="s">
        <v>10266</v>
      </c>
      <c r="AM818" s="199" t="s">
        <v>10266</v>
      </c>
      <c r="AN818" s="199" t="s">
        <v>10266</v>
      </c>
      <c r="AO818" s="199" t="s">
        <v>10266</v>
      </c>
      <c r="AP818" s="199" t="s">
        <v>10246</v>
      </c>
      <c r="AQ818" s="199" t="s">
        <v>10246</v>
      </c>
      <c r="AR818" s="199" t="s">
        <v>10266</v>
      </c>
      <c r="AS818" s="199" t="s">
        <v>10266</v>
      </c>
      <c r="AT818" s="202" t="s">
        <v>12883</v>
      </c>
      <c r="AU818" s="199" t="s">
        <v>10266</v>
      </c>
      <c r="AV818" s="202" t="s">
        <v>12884</v>
      </c>
      <c r="AW818" s="199" t="s">
        <v>10246</v>
      </c>
      <c r="AX818" s="199" t="s">
        <v>10246</v>
      </c>
      <c r="AY818" s="199" t="s">
        <v>10266</v>
      </c>
      <c r="AZ818" s="199" t="s">
        <v>10266</v>
      </c>
      <c r="BA818" s="202" t="s">
        <v>12885</v>
      </c>
      <c r="BB818" s="199" t="s">
        <v>10266</v>
      </c>
      <c r="BC818" s="199" t="s">
        <v>10266</v>
      </c>
      <c r="BD818" s="199" t="s">
        <v>10246</v>
      </c>
      <c r="BE818" s="199" t="s">
        <v>10246</v>
      </c>
      <c r="BF818" s="199" t="s">
        <v>10266</v>
      </c>
      <c r="BG818" s="199" t="s">
        <v>10266</v>
      </c>
      <c r="BH818" s="199" t="s">
        <v>10266</v>
      </c>
      <c r="BI818" s="199" t="s">
        <v>10266</v>
      </c>
      <c r="BJ818" s="199" t="s">
        <v>10266</v>
      </c>
      <c r="BK818" s="199" t="s">
        <v>10246</v>
      </c>
      <c r="XFB818" s="193"/>
    </row>
    <row r="819" customHeight="1" spans="1:16382">
      <c r="A819" s="199" t="s">
        <v>9576</v>
      </c>
      <c r="B819" s="199" t="s">
        <v>9572</v>
      </c>
      <c r="C819" s="199" t="str">
        <f>VLOOKUP(A819,汇总表!A:D,4,0)</f>
        <v>人事行政主管</v>
      </c>
      <c r="D819" s="199">
        <v>22</v>
      </c>
      <c r="E819" s="199">
        <v>9</v>
      </c>
      <c r="F819" s="199" t="s">
        <v>12796</v>
      </c>
      <c r="G819" s="199">
        <v>0</v>
      </c>
      <c r="H819" s="199" t="s">
        <v>10243</v>
      </c>
      <c r="I819" s="199">
        <v>2</v>
      </c>
      <c r="J819" s="199" t="s">
        <v>12405</v>
      </c>
      <c r="K819" s="199">
        <v>0</v>
      </c>
      <c r="L819" s="199">
        <v>1</v>
      </c>
      <c r="M819" s="199" t="s">
        <v>12886</v>
      </c>
      <c r="N819" s="199">
        <v>0</v>
      </c>
      <c r="O819" s="199">
        <v>0</v>
      </c>
      <c r="P819" s="199">
        <v>0</v>
      </c>
      <c r="Q819" s="199"/>
      <c r="R819" s="199"/>
      <c r="S819" s="199">
        <v>24</v>
      </c>
      <c r="T819" s="199"/>
      <c r="U819" s="199"/>
      <c r="V819" s="199"/>
      <c r="W819" s="199"/>
      <c r="X819" s="199"/>
      <c r="Y819" s="199"/>
      <c r="Z819" s="199"/>
      <c r="AA819" s="199"/>
      <c r="AB819" s="199"/>
      <c r="AC819" s="199"/>
      <c r="AD819" s="199"/>
      <c r="AE819" s="199"/>
      <c r="AF819" s="199"/>
      <c r="AG819" s="199" t="s">
        <v>10266</v>
      </c>
      <c r="AH819" s="202" t="s">
        <v>12887</v>
      </c>
      <c r="AI819" s="199" t="s">
        <v>10246</v>
      </c>
      <c r="AJ819" s="199" t="s">
        <v>10246</v>
      </c>
      <c r="AK819" s="199" t="s">
        <v>10266</v>
      </c>
      <c r="AL819" s="202" t="s">
        <v>12888</v>
      </c>
      <c r="AM819" s="199" t="s">
        <v>10266</v>
      </c>
      <c r="AN819" s="199" t="s">
        <v>10266</v>
      </c>
      <c r="AO819" s="199" t="s">
        <v>10266</v>
      </c>
      <c r="AP819" s="199" t="s">
        <v>10246</v>
      </c>
      <c r="AQ819" s="199" t="s">
        <v>10246</v>
      </c>
      <c r="AR819" s="199" t="s">
        <v>10266</v>
      </c>
      <c r="AS819" s="199" t="s">
        <v>10266</v>
      </c>
      <c r="AT819" s="206" t="s">
        <v>12889</v>
      </c>
      <c r="AU819" s="199" t="s">
        <v>10266</v>
      </c>
      <c r="AV819" s="202" t="s">
        <v>12890</v>
      </c>
      <c r="AW819" s="199" t="s">
        <v>10246</v>
      </c>
      <c r="AX819" s="199" t="s">
        <v>10246</v>
      </c>
      <c r="AY819" s="199" t="s">
        <v>10266</v>
      </c>
      <c r="AZ819" s="199" t="s">
        <v>10266</v>
      </c>
      <c r="BA819" s="199" t="s">
        <v>10266</v>
      </c>
      <c r="BB819" s="199" t="s">
        <v>10266</v>
      </c>
      <c r="BC819" s="199" t="s">
        <v>10266</v>
      </c>
      <c r="BD819" s="199" t="s">
        <v>10246</v>
      </c>
      <c r="BE819" s="199" t="s">
        <v>10246</v>
      </c>
      <c r="BF819" s="199" t="s">
        <v>10266</v>
      </c>
      <c r="BG819" s="199" t="s">
        <v>10266</v>
      </c>
      <c r="BH819" s="199" t="s">
        <v>10266</v>
      </c>
      <c r="BI819" s="199" t="s">
        <v>10266</v>
      </c>
      <c r="BJ819" s="199" t="s">
        <v>10266</v>
      </c>
      <c r="BK819" s="199" t="s">
        <v>10246</v>
      </c>
      <c r="XFB819" s="193"/>
    </row>
    <row r="820" customHeight="1" spans="1:16382">
      <c r="A820" s="199" t="s">
        <v>9571</v>
      </c>
      <c r="B820" s="199" t="s">
        <v>9572</v>
      </c>
      <c r="C820" s="199" t="str">
        <f>VLOOKUP(A820,汇总表!A:D,4,0)</f>
        <v>行政前台</v>
      </c>
      <c r="D820" s="199">
        <v>22</v>
      </c>
      <c r="E820" s="199">
        <v>9</v>
      </c>
      <c r="F820" s="199" t="s">
        <v>12809</v>
      </c>
      <c r="G820" s="199">
        <v>0</v>
      </c>
      <c r="H820" s="199" t="s">
        <v>10243</v>
      </c>
      <c r="I820" s="199">
        <v>0</v>
      </c>
      <c r="J820" s="199" t="s">
        <v>10243</v>
      </c>
      <c r="K820" s="199">
        <v>0</v>
      </c>
      <c r="L820" s="199">
        <v>0</v>
      </c>
      <c r="M820" s="199" t="s">
        <v>10243</v>
      </c>
      <c r="N820" s="199">
        <v>0</v>
      </c>
      <c r="O820" s="199">
        <v>2</v>
      </c>
      <c r="P820" s="199">
        <v>0</v>
      </c>
      <c r="Q820" s="199"/>
      <c r="R820" s="199"/>
      <c r="S820" s="199">
        <v>1.6</v>
      </c>
      <c r="T820" s="199"/>
      <c r="U820" s="199"/>
      <c r="V820" s="199"/>
      <c r="W820" s="199"/>
      <c r="X820" s="199"/>
      <c r="Y820" s="199"/>
      <c r="Z820" s="199"/>
      <c r="AA820" s="199"/>
      <c r="AB820" s="199"/>
      <c r="AC820" s="199"/>
      <c r="AD820" s="199"/>
      <c r="AE820" s="199"/>
      <c r="AF820" s="199"/>
      <c r="AG820" s="199" t="s">
        <v>10266</v>
      </c>
      <c r="AH820" s="199" t="s">
        <v>10266</v>
      </c>
      <c r="AI820" s="199" t="s">
        <v>10246</v>
      </c>
      <c r="AJ820" s="199" t="s">
        <v>10246</v>
      </c>
      <c r="AK820" s="199" t="s">
        <v>10266</v>
      </c>
      <c r="AL820" s="199" t="s">
        <v>10266</v>
      </c>
      <c r="AM820" s="199" t="s">
        <v>10266</v>
      </c>
      <c r="AN820" s="202" t="s">
        <v>12891</v>
      </c>
      <c r="AO820" s="199" t="s">
        <v>10266</v>
      </c>
      <c r="AP820" s="199" t="s">
        <v>10246</v>
      </c>
      <c r="AQ820" s="199" t="s">
        <v>10246</v>
      </c>
      <c r="AR820" s="199" t="s">
        <v>10266</v>
      </c>
      <c r="AS820" s="199" t="s">
        <v>10266</v>
      </c>
      <c r="AT820" s="199" t="s">
        <v>10266</v>
      </c>
      <c r="AU820" s="199" t="s">
        <v>10266</v>
      </c>
      <c r="AV820" s="199" t="s">
        <v>10266</v>
      </c>
      <c r="AW820" s="199" t="s">
        <v>10246</v>
      </c>
      <c r="AX820" s="199" t="s">
        <v>10246</v>
      </c>
      <c r="AY820" s="199" t="s">
        <v>10266</v>
      </c>
      <c r="AZ820" s="199" t="s">
        <v>10266</v>
      </c>
      <c r="BA820" s="199" t="s">
        <v>10266</v>
      </c>
      <c r="BB820" s="202" t="s">
        <v>12892</v>
      </c>
      <c r="BC820" s="199" t="s">
        <v>10266</v>
      </c>
      <c r="BD820" s="199" t="s">
        <v>10246</v>
      </c>
      <c r="BE820" s="199" t="s">
        <v>10246</v>
      </c>
      <c r="BF820" s="199" t="s">
        <v>10266</v>
      </c>
      <c r="BG820" s="199" t="s">
        <v>10266</v>
      </c>
      <c r="BH820" s="199" t="s">
        <v>10266</v>
      </c>
      <c r="BI820" s="199" t="s">
        <v>10266</v>
      </c>
      <c r="BJ820" s="199" t="s">
        <v>10266</v>
      </c>
      <c r="BK820" s="199" t="s">
        <v>10246</v>
      </c>
      <c r="XFB820" s="193"/>
    </row>
    <row r="821" customHeight="1" spans="1:16382">
      <c r="A821" s="199" t="s">
        <v>9595</v>
      </c>
      <c r="B821" s="199" t="s">
        <v>9592</v>
      </c>
      <c r="C821" s="199" t="str">
        <f>VLOOKUP(A821,汇总表!A:D,4,0)</f>
        <v>运营编辑实习生</v>
      </c>
      <c r="D821" s="199">
        <v>18</v>
      </c>
      <c r="E821" s="199">
        <v>9</v>
      </c>
      <c r="F821" s="199" t="s">
        <v>12893</v>
      </c>
      <c r="G821" s="199">
        <v>0</v>
      </c>
      <c r="H821" s="199" t="s">
        <v>10243</v>
      </c>
      <c r="I821" s="199">
        <v>0</v>
      </c>
      <c r="J821" s="199" t="s">
        <v>10243</v>
      </c>
      <c r="K821" s="199">
        <v>0</v>
      </c>
      <c r="L821" s="199">
        <v>0</v>
      </c>
      <c r="M821" s="199" t="s">
        <v>10243</v>
      </c>
      <c r="N821" s="199">
        <v>0</v>
      </c>
      <c r="O821" s="199">
        <v>0</v>
      </c>
      <c r="P821" s="199">
        <v>4</v>
      </c>
      <c r="Q821" s="199"/>
      <c r="R821" s="199"/>
      <c r="S821" s="199"/>
      <c r="T821" s="199"/>
      <c r="U821" s="199"/>
      <c r="V821" s="199"/>
      <c r="W821" s="199"/>
      <c r="X821" s="199"/>
      <c r="Y821" s="199"/>
      <c r="Z821" s="199"/>
      <c r="AA821" s="199"/>
      <c r="AB821" s="199"/>
      <c r="AC821" s="199"/>
      <c r="AD821" s="199"/>
      <c r="AE821" s="199"/>
      <c r="AF821" s="199"/>
      <c r="AG821" s="199" t="s">
        <v>10266</v>
      </c>
      <c r="AH821" s="199" t="s">
        <v>10266</v>
      </c>
      <c r="AI821" s="199" t="s">
        <v>10246</v>
      </c>
      <c r="AJ821" s="199" t="s">
        <v>10246</v>
      </c>
      <c r="AK821" s="199" t="s">
        <v>10266</v>
      </c>
      <c r="AL821" s="199" t="s">
        <v>10266</v>
      </c>
      <c r="AM821" s="205" t="s">
        <v>33</v>
      </c>
      <c r="AN821" s="199" t="s">
        <v>10266</v>
      </c>
      <c r="AO821" s="199" t="s">
        <v>10266</v>
      </c>
      <c r="AP821" s="199" t="s">
        <v>10246</v>
      </c>
      <c r="AQ821" s="199" t="s">
        <v>10246</v>
      </c>
      <c r="AR821" s="199" t="s">
        <v>10266</v>
      </c>
      <c r="AS821" s="199" t="s">
        <v>10266</v>
      </c>
      <c r="AT821" s="205" t="s">
        <v>33</v>
      </c>
      <c r="AU821" s="199" t="s">
        <v>10266</v>
      </c>
      <c r="AV821" s="199" t="s">
        <v>10266</v>
      </c>
      <c r="AW821" s="199" t="s">
        <v>10246</v>
      </c>
      <c r="AX821" s="199" t="s">
        <v>10246</v>
      </c>
      <c r="AY821" s="199" t="s">
        <v>10266</v>
      </c>
      <c r="AZ821" s="199" t="s">
        <v>10266</v>
      </c>
      <c r="BA821" s="205" t="s">
        <v>33</v>
      </c>
      <c r="BB821" s="199" t="s">
        <v>10266</v>
      </c>
      <c r="BC821" s="199" t="s">
        <v>10266</v>
      </c>
      <c r="BD821" s="199" t="s">
        <v>10246</v>
      </c>
      <c r="BE821" s="199" t="s">
        <v>10246</v>
      </c>
      <c r="BF821" s="199" t="s">
        <v>10266</v>
      </c>
      <c r="BG821" s="205" t="s">
        <v>33</v>
      </c>
      <c r="BH821" s="199" t="s">
        <v>10266</v>
      </c>
      <c r="BI821" s="199" t="s">
        <v>10266</v>
      </c>
      <c r="BJ821" s="199" t="s">
        <v>10266</v>
      </c>
      <c r="BK821" s="199" t="s">
        <v>10246</v>
      </c>
      <c r="XFB821" s="193"/>
    </row>
    <row r="822" customHeight="1" spans="1:16382">
      <c r="A822" s="199" t="s">
        <v>1420</v>
      </c>
      <c r="B822" s="199" t="s">
        <v>9592</v>
      </c>
      <c r="C822" s="199" t="str">
        <f>VLOOKUP(A822,汇总表!A:D,4,0)</f>
        <v>SEO优化主管</v>
      </c>
      <c r="D822" s="199">
        <v>0</v>
      </c>
      <c r="E822" s="199">
        <v>0</v>
      </c>
      <c r="F822" s="199" t="s">
        <v>10243</v>
      </c>
      <c r="G822" s="199">
        <v>0</v>
      </c>
      <c r="H822" s="199" t="s">
        <v>10243</v>
      </c>
      <c r="I822" s="199">
        <v>0</v>
      </c>
      <c r="J822" s="199" t="s">
        <v>10243</v>
      </c>
      <c r="K822" s="199">
        <v>0</v>
      </c>
      <c r="L822" s="199">
        <v>0</v>
      </c>
      <c r="M822" s="199" t="s">
        <v>10243</v>
      </c>
      <c r="N822" s="199">
        <v>0</v>
      </c>
      <c r="O822" s="199">
        <v>0</v>
      </c>
      <c r="P822" s="199">
        <v>0</v>
      </c>
      <c r="Q822" s="199"/>
      <c r="R822" s="199"/>
      <c r="S822" s="199"/>
      <c r="T822" s="199"/>
      <c r="U822" s="199"/>
      <c r="V822" s="199"/>
      <c r="W822" s="199"/>
      <c r="X822" s="199"/>
      <c r="Y822" s="199"/>
      <c r="Z822" s="199"/>
      <c r="AA822" s="199"/>
      <c r="AB822" s="199"/>
      <c r="AC822" s="199"/>
      <c r="AD822" s="199"/>
      <c r="AE822" s="199"/>
      <c r="AF822" s="199"/>
      <c r="AG822" s="199"/>
      <c r="AH822" s="199"/>
      <c r="AI822" s="199"/>
      <c r="AJ822" s="199"/>
      <c r="AK822" s="199"/>
      <c r="AL822" s="199"/>
      <c r="AM822" s="199"/>
      <c r="AN822" s="199"/>
      <c r="AO822" s="199"/>
      <c r="AP822" s="199"/>
      <c r="AQ822" s="199"/>
      <c r="AR822" s="199"/>
      <c r="AS822" s="199"/>
      <c r="AT822" s="199"/>
      <c r="AU822" s="199"/>
      <c r="AV822" s="199"/>
      <c r="AW822" s="199"/>
      <c r="AX822" s="199"/>
      <c r="AY822" s="199"/>
      <c r="AZ822" s="199"/>
      <c r="BA822" s="199"/>
      <c r="BB822" s="199"/>
      <c r="BC822" s="199"/>
      <c r="BD822" s="199"/>
      <c r="BE822" s="199"/>
      <c r="BF822" s="199"/>
      <c r="BG822" s="199"/>
      <c r="BH822" s="199"/>
      <c r="BI822" s="199"/>
      <c r="BJ822" s="199"/>
      <c r="BK822" s="199"/>
      <c r="XFB822" s="193"/>
    </row>
    <row r="823" customHeight="1" spans="1:16382">
      <c r="A823" s="199" t="s">
        <v>9591</v>
      </c>
      <c r="B823" s="199" t="s">
        <v>9592</v>
      </c>
      <c r="C823" s="199" t="str">
        <f>VLOOKUP(A823,汇总表!A:D,4,0)</f>
        <v>产品运营实习生</v>
      </c>
      <c r="D823" s="199">
        <v>2</v>
      </c>
      <c r="E823" s="199">
        <v>1</v>
      </c>
      <c r="F823" s="199" t="s">
        <v>12894</v>
      </c>
      <c r="G823" s="199">
        <v>0</v>
      </c>
      <c r="H823" s="199" t="s">
        <v>10243</v>
      </c>
      <c r="I823" s="199">
        <v>0</v>
      </c>
      <c r="J823" s="199" t="s">
        <v>10243</v>
      </c>
      <c r="K823" s="199">
        <v>0</v>
      </c>
      <c r="L823" s="199">
        <v>0</v>
      </c>
      <c r="M823" s="199" t="s">
        <v>10243</v>
      </c>
      <c r="N823" s="199">
        <v>1</v>
      </c>
      <c r="O823" s="199">
        <v>0</v>
      </c>
      <c r="P823" s="199">
        <v>0</v>
      </c>
      <c r="Q823" s="199"/>
      <c r="R823" s="199"/>
      <c r="S823" s="199"/>
      <c r="T823" s="199"/>
      <c r="U823" s="199"/>
      <c r="V823" s="199"/>
      <c r="W823" s="199"/>
      <c r="X823" s="199"/>
      <c r="Y823" s="199"/>
      <c r="Z823" s="199"/>
      <c r="AA823" s="199"/>
      <c r="AB823" s="199"/>
      <c r="AC823" s="199"/>
      <c r="AD823" s="199"/>
      <c r="AE823" s="199"/>
      <c r="AF823" s="199"/>
      <c r="AG823" s="199"/>
      <c r="AH823" s="199"/>
      <c r="AI823" s="199"/>
      <c r="AJ823" s="199"/>
      <c r="AK823" s="199"/>
      <c r="AL823" s="199"/>
      <c r="AM823" s="199"/>
      <c r="AN823" s="199"/>
      <c r="AO823" s="199"/>
      <c r="AP823" s="199"/>
      <c r="AQ823" s="199"/>
      <c r="AR823" s="199"/>
      <c r="AS823" s="199"/>
      <c r="AT823" s="199"/>
      <c r="AU823" s="199"/>
      <c r="AV823" s="199"/>
      <c r="AW823" s="199"/>
      <c r="AX823" s="199"/>
      <c r="AY823" s="199"/>
      <c r="AZ823" s="199"/>
      <c r="BA823" s="199"/>
      <c r="BB823" s="199"/>
      <c r="BC823" s="199"/>
      <c r="BD823" s="199"/>
      <c r="BE823" s="199"/>
      <c r="BF823" s="199"/>
      <c r="BG823" s="199"/>
      <c r="BH823" s="199"/>
      <c r="BI823" s="204" t="s">
        <v>10255</v>
      </c>
      <c r="BJ823" s="199" t="s">
        <v>10266</v>
      </c>
      <c r="BK823" s="199" t="s">
        <v>10246</v>
      </c>
      <c r="XFB823" s="193"/>
    </row>
    <row r="824" customHeight="1" spans="1:16382">
      <c r="A824" s="199" t="s">
        <v>9744</v>
      </c>
      <c r="B824" s="199" t="s">
        <v>9609</v>
      </c>
      <c r="C824" s="199" t="str">
        <f>VLOOKUP(A824,汇总表!A:D,4,0)</f>
        <v>活动运营专员</v>
      </c>
      <c r="D824" s="199">
        <v>22</v>
      </c>
      <c r="E824" s="199">
        <v>9</v>
      </c>
      <c r="F824" s="199" t="s">
        <v>12895</v>
      </c>
      <c r="G824" s="199">
        <v>0</v>
      </c>
      <c r="H824" s="199" t="s">
        <v>10243</v>
      </c>
      <c r="I824" s="199">
        <v>0</v>
      </c>
      <c r="J824" s="199" t="s">
        <v>10243</v>
      </c>
      <c r="K824" s="199">
        <v>0</v>
      </c>
      <c r="L824" s="199">
        <v>0</v>
      </c>
      <c r="M824" s="199" t="s">
        <v>10243</v>
      </c>
      <c r="N824" s="199">
        <v>0</v>
      </c>
      <c r="O824" s="199">
        <v>1</v>
      </c>
      <c r="P824" s="199">
        <v>0</v>
      </c>
      <c r="Q824" s="199"/>
      <c r="R824" s="199"/>
      <c r="S824" s="199">
        <v>2.2</v>
      </c>
      <c r="T824" s="199"/>
      <c r="U824" s="199"/>
      <c r="V824" s="199"/>
      <c r="W824" s="199"/>
      <c r="X824" s="199"/>
      <c r="Y824" s="199"/>
      <c r="Z824" s="199"/>
      <c r="AA824" s="199"/>
      <c r="AB824" s="199"/>
      <c r="AC824" s="199"/>
      <c r="AD824" s="199"/>
      <c r="AE824" s="199"/>
      <c r="AF824" s="199"/>
      <c r="AG824" s="199" t="s">
        <v>10266</v>
      </c>
      <c r="AH824" s="199" t="s">
        <v>10266</v>
      </c>
      <c r="AI824" s="199" t="s">
        <v>10246</v>
      </c>
      <c r="AJ824" s="199" t="s">
        <v>10246</v>
      </c>
      <c r="AK824" s="199" t="s">
        <v>10266</v>
      </c>
      <c r="AL824" s="199" t="s">
        <v>10266</v>
      </c>
      <c r="AM824" s="199" t="s">
        <v>10266</v>
      </c>
      <c r="AN824" s="199" t="s">
        <v>10266</v>
      </c>
      <c r="AO824" s="199" t="s">
        <v>10266</v>
      </c>
      <c r="AP824" s="199" t="s">
        <v>10246</v>
      </c>
      <c r="AQ824" s="199" t="s">
        <v>10246</v>
      </c>
      <c r="AR824" s="199" t="s">
        <v>10266</v>
      </c>
      <c r="AS824" s="199" t="s">
        <v>10266</v>
      </c>
      <c r="AT824" s="199" t="s">
        <v>10266</v>
      </c>
      <c r="AU824" s="199" t="s">
        <v>10266</v>
      </c>
      <c r="AV824" s="199" t="s">
        <v>10266</v>
      </c>
      <c r="AW824" s="199" t="s">
        <v>10246</v>
      </c>
      <c r="AX824" s="199" t="s">
        <v>10246</v>
      </c>
      <c r="AY824" s="199" t="s">
        <v>10266</v>
      </c>
      <c r="AZ824" s="199" t="s">
        <v>10266</v>
      </c>
      <c r="BA824" s="199" t="s">
        <v>10266</v>
      </c>
      <c r="BB824" s="199" t="s">
        <v>10266</v>
      </c>
      <c r="BC824" s="199" t="s">
        <v>10266</v>
      </c>
      <c r="BD824" s="199" t="s">
        <v>10246</v>
      </c>
      <c r="BE824" s="199" t="s">
        <v>10246</v>
      </c>
      <c r="BF824" s="199" t="s">
        <v>10266</v>
      </c>
      <c r="BG824" s="202" t="s">
        <v>12896</v>
      </c>
      <c r="BH824" s="199" t="s">
        <v>10266</v>
      </c>
      <c r="BI824" s="199" t="s">
        <v>10266</v>
      </c>
      <c r="BJ824" s="199" t="s">
        <v>10266</v>
      </c>
      <c r="BK824" s="199" t="s">
        <v>10246</v>
      </c>
      <c r="XFB824" s="193"/>
    </row>
    <row r="825" customHeight="1" spans="1:16382">
      <c r="A825" s="199" t="s">
        <v>9741</v>
      </c>
      <c r="B825" s="199" t="s">
        <v>9609</v>
      </c>
      <c r="C825" s="199" t="str">
        <f>VLOOKUP(A825,汇总表!A:D,4,0)</f>
        <v>商城审核专员</v>
      </c>
      <c r="D825" s="199">
        <v>9</v>
      </c>
      <c r="E825" s="199">
        <v>3</v>
      </c>
      <c r="F825" s="199" t="s">
        <v>12897</v>
      </c>
      <c r="G825" s="199">
        <v>0</v>
      </c>
      <c r="H825" s="199" t="s">
        <v>10243</v>
      </c>
      <c r="I825" s="199">
        <v>0</v>
      </c>
      <c r="J825" s="199" t="s">
        <v>10243</v>
      </c>
      <c r="K825" s="199">
        <v>0</v>
      </c>
      <c r="L825" s="199">
        <v>0</v>
      </c>
      <c r="M825" s="199" t="s">
        <v>10243</v>
      </c>
      <c r="N825" s="199">
        <v>1</v>
      </c>
      <c r="O825" s="199">
        <v>3</v>
      </c>
      <c r="P825" s="199">
        <v>1</v>
      </c>
      <c r="Q825" s="199"/>
      <c r="R825" s="199"/>
      <c r="S825" s="199"/>
      <c r="T825" s="199"/>
      <c r="U825" s="199"/>
      <c r="V825" s="199"/>
      <c r="W825" s="199"/>
      <c r="X825" s="199"/>
      <c r="Y825" s="199"/>
      <c r="Z825" s="199"/>
      <c r="AA825" s="199"/>
      <c r="AB825" s="199"/>
      <c r="AC825" s="199"/>
      <c r="AD825" s="199"/>
      <c r="AE825" s="199"/>
      <c r="AF825" s="199"/>
      <c r="AG825" s="199"/>
      <c r="AH825" s="199"/>
      <c r="AI825" s="199"/>
      <c r="AJ825" s="199"/>
      <c r="AK825" s="199"/>
      <c r="AL825" s="199"/>
      <c r="AM825" s="199"/>
      <c r="AN825" s="199"/>
      <c r="AO825" s="199"/>
      <c r="AP825" s="199"/>
      <c r="AQ825" s="199"/>
      <c r="AR825" s="199"/>
      <c r="AS825" s="199"/>
      <c r="AT825" s="199"/>
      <c r="AU825" s="199"/>
      <c r="AV825" s="199"/>
      <c r="AW825" s="199"/>
      <c r="AX825" s="199"/>
      <c r="AY825" s="204" t="s">
        <v>10255</v>
      </c>
      <c r="AZ825" s="199" t="s">
        <v>10266</v>
      </c>
      <c r="BA825" s="207" t="s">
        <v>12864</v>
      </c>
      <c r="BB825" s="199" t="s">
        <v>10266</v>
      </c>
      <c r="BC825" s="199" t="s">
        <v>10266</v>
      </c>
      <c r="BD825" s="199" t="s">
        <v>10246</v>
      </c>
      <c r="BE825" s="199" t="s">
        <v>10246</v>
      </c>
      <c r="BF825" s="199" t="s">
        <v>10266</v>
      </c>
      <c r="BG825" s="205" t="s">
        <v>33</v>
      </c>
      <c r="BH825" s="204" t="s">
        <v>10264</v>
      </c>
      <c r="BI825" s="204" t="s">
        <v>10264</v>
      </c>
      <c r="BJ825" s="204" t="s">
        <v>10264</v>
      </c>
      <c r="BK825" s="199" t="s">
        <v>10246</v>
      </c>
      <c r="XFB825" s="193"/>
    </row>
    <row r="826" customHeight="1" spans="1:16382">
      <c r="A826" s="199" t="s">
        <v>9739</v>
      </c>
      <c r="B826" s="199" t="s">
        <v>9609</v>
      </c>
      <c r="C826" s="199" t="str">
        <f>VLOOKUP(A826,汇总表!A:D,4,0)</f>
        <v>商城审核专员</v>
      </c>
      <c r="D826" s="199">
        <v>5</v>
      </c>
      <c r="E826" s="199">
        <v>6</v>
      </c>
      <c r="F826" s="199" t="s">
        <v>12898</v>
      </c>
      <c r="G826" s="199">
        <v>0</v>
      </c>
      <c r="H826" s="199" t="s">
        <v>10243</v>
      </c>
      <c r="I826" s="199">
        <v>0</v>
      </c>
      <c r="J826" s="199" t="s">
        <v>10243</v>
      </c>
      <c r="K826" s="199">
        <v>0</v>
      </c>
      <c r="L826" s="199">
        <v>0</v>
      </c>
      <c r="M826" s="199" t="s">
        <v>10243</v>
      </c>
      <c r="N826" s="199">
        <v>0</v>
      </c>
      <c r="O826" s="199">
        <v>1</v>
      </c>
      <c r="P826" s="199">
        <v>7</v>
      </c>
      <c r="Q826" s="199"/>
      <c r="R826" s="199"/>
      <c r="S826" s="199">
        <v>9</v>
      </c>
      <c r="T826" s="199"/>
      <c r="U826" s="199"/>
      <c r="V826" s="199"/>
      <c r="W826" s="199"/>
      <c r="X826" s="199"/>
      <c r="Y826" s="199"/>
      <c r="Z826" s="199"/>
      <c r="AA826" s="199"/>
      <c r="AB826" s="199"/>
      <c r="AC826" s="199"/>
      <c r="AD826" s="199"/>
      <c r="AE826" s="199"/>
      <c r="AF826" s="199"/>
      <c r="AG826" s="199" t="s">
        <v>10266</v>
      </c>
      <c r="AH826" s="199" t="s">
        <v>10266</v>
      </c>
      <c r="AI826" s="199" t="s">
        <v>10246</v>
      </c>
      <c r="AJ826" s="199" t="s">
        <v>10246</v>
      </c>
      <c r="AK826" s="199" t="s">
        <v>10266</v>
      </c>
      <c r="AL826" s="204" t="s">
        <v>10264</v>
      </c>
      <c r="AM826" s="199" t="s">
        <v>10266</v>
      </c>
      <c r="AN826" s="202" t="s">
        <v>12899</v>
      </c>
      <c r="AO826" s="205" t="s">
        <v>33</v>
      </c>
      <c r="AP826" s="199" t="s">
        <v>10246</v>
      </c>
      <c r="AQ826" s="199" t="s">
        <v>10246</v>
      </c>
      <c r="AR826" s="205" t="s">
        <v>33</v>
      </c>
      <c r="AS826" s="205" t="s">
        <v>33</v>
      </c>
      <c r="AT826" s="205" t="s">
        <v>33</v>
      </c>
      <c r="AU826" s="205" t="s">
        <v>33</v>
      </c>
      <c r="AV826" s="205" t="s">
        <v>33</v>
      </c>
      <c r="AW826" s="199" t="s">
        <v>10246</v>
      </c>
      <c r="AX826" s="199" t="s">
        <v>10246</v>
      </c>
      <c r="AY826" s="199"/>
      <c r="AZ826" s="199"/>
      <c r="BA826" s="199"/>
      <c r="BB826" s="199"/>
      <c r="BC826" s="199"/>
      <c r="BD826" s="199"/>
      <c r="BE826" s="199"/>
      <c r="BF826" s="199"/>
      <c r="BG826" s="199"/>
      <c r="BH826" s="199"/>
      <c r="BI826" s="199"/>
      <c r="BJ826" s="199"/>
      <c r="BK826" s="199"/>
      <c r="XFB826" s="193"/>
    </row>
    <row r="827" customHeight="1" spans="1:16382">
      <c r="A827" s="199" t="s">
        <v>9735</v>
      </c>
      <c r="B827" s="199" t="s">
        <v>9609</v>
      </c>
      <c r="C827" s="199" t="str">
        <f>VLOOKUP(A827,汇总表!A:D,4,0)</f>
        <v>商城审核专员</v>
      </c>
      <c r="D827" s="199">
        <v>6</v>
      </c>
      <c r="E827" s="199">
        <v>8</v>
      </c>
      <c r="F827" s="199" t="s">
        <v>12900</v>
      </c>
      <c r="G827" s="199">
        <v>0</v>
      </c>
      <c r="H827" s="199" t="s">
        <v>10243</v>
      </c>
      <c r="I827" s="199">
        <v>0</v>
      </c>
      <c r="J827" s="199" t="s">
        <v>10243</v>
      </c>
      <c r="K827" s="199">
        <v>0</v>
      </c>
      <c r="L827" s="199">
        <v>0</v>
      </c>
      <c r="M827" s="199" t="s">
        <v>10243</v>
      </c>
      <c r="N827" s="199">
        <v>0</v>
      </c>
      <c r="O827" s="199">
        <v>0</v>
      </c>
      <c r="P827" s="199">
        <v>4</v>
      </c>
      <c r="Q827" s="199"/>
      <c r="R827" s="199"/>
      <c r="S827" s="199"/>
      <c r="T827" s="199">
        <v>72</v>
      </c>
      <c r="U827" s="199"/>
      <c r="V827" s="199"/>
      <c r="W827" s="199"/>
      <c r="X827" s="199"/>
      <c r="Y827" s="199"/>
      <c r="Z827" s="199"/>
      <c r="AA827" s="199"/>
      <c r="AB827" s="199"/>
      <c r="AC827" s="199"/>
      <c r="AD827" s="199"/>
      <c r="AE827" s="199"/>
      <c r="AF827" s="199"/>
      <c r="AG827" s="202" t="s">
        <v>12443</v>
      </c>
      <c r="AH827" s="202" t="s">
        <v>12443</v>
      </c>
      <c r="AI827" s="199" t="s">
        <v>10246</v>
      </c>
      <c r="AJ827" s="199" t="s">
        <v>10246</v>
      </c>
      <c r="AK827" s="205" t="s">
        <v>33</v>
      </c>
      <c r="AL827" s="202" t="s">
        <v>11920</v>
      </c>
      <c r="AM827" s="199" t="s">
        <v>10266</v>
      </c>
      <c r="AN827" s="207" t="s">
        <v>12864</v>
      </c>
      <c r="AO827" s="199" t="s">
        <v>10266</v>
      </c>
      <c r="AP827" s="199" t="s">
        <v>10246</v>
      </c>
      <c r="AQ827" s="199" t="s">
        <v>10246</v>
      </c>
      <c r="AR827" s="205" t="s">
        <v>33</v>
      </c>
      <c r="AS827" s="199" t="s">
        <v>10266</v>
      </c>
      <c r="AT827" s="199" t="s">
        <v>10266</v>
      </c>
      <c r="AU827" s="202" t="s">
        <v>12901</v>
      </c>
      <c r="AV827" s="202" t="s">
        <v>12901</v>
      </c>
      <c r="AW827" s="202" t="s">
        <v>12902</v>
      </c>
      <c r="AX827" s="199" t="s">
        <v>10246</v>
      </c>
      <c r="AY827" s="205" t="s">
        <v>33</v>
      </c>
      <c r="AZ827" s="202" t="s">
        <v>12903</v>
      </c>
      <c r="BA827" s="202" t="s">
        <v>12903</v>
      </c>
      <c r="BB827" s="202" t="s">
        <v>12903</v>
      </c>
      <c r="BC827" s="199" t="s">
        <v>10266</v>
      </c>
      <c r="BD827" s="199" t="s">
        <v>10246</v>
      </c>
      <c r="BE827" s="199" t="s">
        <v>10246</v>
      </c>
      <c r="BF827" s="199"/>
      <c r="BG827" s="199"/>
      <c r="BH827" s="199"/>
      <c r="BI827" s="199"/>
      <c r="BJ827" s="199"/>
      <c r="BK827" s="199"/>
      <c r="XFB827" s="193"/>
    </row>
    <row r="828" customHeight="1" spans="1:16382">
      <c r="A828" s="199" t="s">
        <v>9728</v>
      </c>
      <c r="B828" s="199" t="s">
        <v>9609</v>
      </c>
      <c r="C828" s="199" t="str">
        <f>VLOOKUP(A828,汇总表!A:D,4,0)</f>
        <v>风控经理</v>
      </c>
      <c r="D828" s="199">
        <v>17</v>
      </c>
      <c r="E828" s="199">
        <v>9</v>
      </c>
      <c r="F828" s="199" t="s">
        <v>12904</v>
      </c>
      <c r="G828" s="199">
        <v>1</v>
      </c>
      <c r="H828" s="199" t="s">
        <v>12036</v>
      </c>
      <c r="I828" s="199">
        <v>0</v>
      </c>
      <c r="J828" s="199" t="s">
        <v>10243</v>
      </c>
      <c r="K828" s="199">
        <v>0</v>
      </c>
      <c r="L828" s="199">
        <v>0</v>
      </c>
      <c r="M828" s="199" t="s">
        <v>10243</v>
      </c>
      <c r="N828" s="199">
        <v>0</v>
      </c>
      <c r="O828" s="199">
        <v>0</v>
      </c>
      <c r="P828" s="199">
        <v>5</v>
      </c>
      <c r="Q828" s="199"/>
      <c r="R828" s="199"/>
      <c r="S828" s="199"/>
      <c r="T828" s="199"/>
      <c r="U828" s="199"/>
      <c r="V828" s="199"/>
      <c r="W828" s="199"/>
      <c r="X828" s="199"/>
      <c r="Y828" s="199"/>
      <c r="Z828" s="199"/>
      <c r="AA828" s="199"/>
      <c r="AB828" s="199"/>
      <c r="AC828" s="199"/>
      <c r="AD828" s="199"/>
      <c r="AE828" s="199"/>
      <c r="AF828" s="199"/>
      <c r="AG828" s="199" t="s">
        <v>10266</v>
      </c>
      <c r="AH828" s="205" t="s">
        <v>33</v>
      </c>
      <c r="AI828" s="199" t="s">
        <v>10246</v>
      </c>
      <c r="AJ828" s="199" t="s">
        <v>10246</v>
      </c>
      <c r="AK828" s="199" t="s">
        <v>10266</v>
      </c>
      <c r="AL828" s="199" t="s">
        <v>10266</v>
      </c>
      <c r="AM828" s="203" t="s">
        <v>11042</v>
      </c>
      <c r="AN828" s="205" t="s">
        <v>33</v>
      </c>
      <c r="AO828" s="199" t="s">
        <v>10266</v>
      </c>
      <c r="AP828" s="199" t="s">
        <v>10246</v>
      </c>
      <c r="AQ828" s="199" t="s">
        <v>10246</v>
      </c>
      <c r="AR828" s="199" t="s">
        <v>10266</v>
      </c>
      <c r="AS828" s="199" t="s">
        <v>10266</v>
      </c>
      <c r="AT828" s="199" t="s">
        <v>10266</v>
      </c>
      <c r="AU828" s="205" t="s">
        <v>33</v>
      </c>
      <c r="AV828" s="199" t="s">
        <v>10266</v>
      </c>
      <c r="AW828" s="199" t="s">
        <v>10246</v>
      </c>
      <c r="AX828" s="199" t="s">
        <v>10246</v>
      </c>
      <c r="AY828" s="199" t="s">
        <v>10266</v>
      </c>
      <c r="AZ828" s="199" t="s">
        <v>10266</v>
      </c>
      <c r="BA828" s="199" t="s">
        <v>10266</v>
      </c>
      <c r="BB828" s="205" t="s">
        <v>33</v>
      </c>
      <c r="BC828" s="199" t="s">
        <v>10266</v>
      </c>
      <c r="BD828" s="199" t="s">
        <v>10246</v>
      </c>
      <c r="BE828" s="199" t="s">
        <v>10246</v>
      </c>
      <c r="BF828" s="199" t="s">
        <v>10266</v>
      </c>
      <c r="BG828" s="199" t="s">
        <v>10266</v>
      </c>
      <c r="BH828" s="199" t="s">
        <v>10266</v>
      </c>
      <c r="BI828" s="205" t="s">
        <v>33</v>
      </c>
      <c r="BJ828" s="199" t="s">
        <v>10266</v>
      </c>
      <c r="BK828" s="199" t="s">
        <v>10246</v>
      </c>
      <c r="XFB828" s="193"/>
    </row>
    <row r="829" customHeight="1" spans="1:16382">
      <c r="A829" s="199" t="s">
        <v>9713</v>
      </c>
      <c r="B829" s="199" t="s">
        <v>9609</v>
      </c>
      <c r="C829" s="199" t="str">
        <f>VLOOKUP(A829,汇总表!A:D,4,0)</f>
        <v>商城审核专员</v>
      </c>
      <c r="D829" s="199">
        <v>22</v>
      </c>
      <c r="E829" s="199">
        <v>9</v>
      </c>
      <c r="F829" s="199" t="s">
        <v>12905</v>
      </c>
      <c r="G829" s="199">
        <v>6</v>
      </c>
      <c r="H829" s="199" t="s">
        <v>12536</v>
      </c>
      <c r="I829" s="199">
        <v>6</v>
      </c>
      <c r="J829" s="199" t="s">
        <v>12906</v>
      </c>
      <c r="K829" s="199">
        <v>0</v>
      </c>
      <c r="L829" s="199">
        <v>0</v>
      </c>
      <c r="M829" s="199" t="s">
        <v>10243</v>
      </c>
      <c r="N829" s="199">
        <v>0</v>
      </c>
      <c r="O829" s="199">
        <v>0</v>
      </c>
      <c r="P829" s="199">
        <v>0</v>
      </c>
      <c r="Q829" s="199"/>
      <c r="R829" s="199"/>
      <c r="S829" s="199">
        <v>11.5</v>
      </c>
      <c r="T829" s="199"/>
      <c r="U829" s="199"/>
      <c r="V829" s="199"/>
      <c r="W829" s="199"/>
      <c r="X829" s="199"/>
      <c r="Y829" s="199"/>
      <c r="Z829" s="199"/>
      <c r="AA829" s="199"/>
      <c r="AB829" s="199"/>
      <c r="AC829" s="199"/>
      <c r="AD829" s="199"/>
      <c r="AE829" s="199"/>
      <c r="AF829" s="199"/>
      <c r="AG829" s="199" t="s">
        <v>10266</v>
      </c>
      <c r="AH829" s="199" t="s">
        <v>10266</v>
      </c>
      <c r="AI829" s="199" t="s">
        <v>10246</v>
      </c>
      <c r="AJ829" s="199" t="s">
        <v>10246</v>
      </c>
      <c r="AK829" s="208" t="s">
        <v>12907</v>
      </c>
      <c r="AL829" s="203" t="s">
        <v>10374</v>
      </c>
      <c r="AM829" s="203" t="s">
        <v>10328</v>
      </c>
      <c r="AN829" s="208" t="s">
        <v>12908</v>
      </c>
      <c r="AO829" s="199" t="s">
        <v>10266</v>
      </c>
      <c r="AP829" s="202" t="s">
        <v>12909</v>
      </c>
      <c r="AQ829" s="202" t="s">
        <v>12909</v>
      </c>
      <c r="AR829" s="202" t="s">
        <v>12910</v>
      </c>
      <c r="AS829" s="208" t="s">
        <v>12911</v>
      </c>
      <c r="AT829" s="199" t="s">
        <v>10266</v>
      </c>
      <c r="AU829" s="199" t="s">
        <v>10266</v>
      </c>
      <c r="AV829" s="203" t="s">
        <v>10376</v>
      </c>
      <c r="AW829" s="199" t="s">
        <v>10246</v>
      </c>
      <c r="AX829" s="199" t="s">
        <v>10246</v>
      </c>
      <c r="AY829" s="208" t="s">
        <v>12912</v>
      </c>
      <c r="AZ829" s="199" t="s">
        <v>10266</v>
      </c>
      <c r="BA829" s="208" t="s">
        <v>12913</v>
      </c>
      <c r="BB829" s="208" t="s">
        <v>12914</v>
      </c>
      <c r="BC829" s="203" t="s">
        <v>10257</v>
      </c>
      <c r="BD829" s="199" t="s">
        <v>10246</v>
      </c>
      <c r="BE829" s="199" t="s">
        <v>10246</v>
      </c>
      <c r="BF829" s="199" t="s">
        <v>10266</v>
      </c>
      <c r="BG829" s="203" t="s">
        <v>10328</v>
      </c>
      <c r="BH829" s="199" t="s">
        <v>10266</v>
      </c>
      <c r="BI829" s="199" t="s">
        <v>10266</v>
      </c>
      <c r="BJ829" s="199" t="s">
        <v>10266</v>
      </c>
      <c r="BK829" s="199" t="s">
        <v>10246</v>
      </c>
      <c r="XFB829" s="193"/>
    </row>
    <row r="830" customHeight="1" spans="1:16382">
      <c r="A830" s="199" t="s">
        <v>9711</v>
      </c>
      <c r="B830" s="199" t="s">
        <v>9609</v>
      </c>
      <c r="C830" s="199" t="str">
        <f>VLOOKUP(A830,汇总表!A:D,4,0)</f>
        <v>运营实习生</v>
      </c>
      <c r="D830" s="199">
        <v>1</v>
      </c>
      <c r="E830" s="199">
        <v>1</v>
      </c>
      <c r="F830" s="199" t="s">
        <v>10243</v>
      </c>
      <c r="G830" s="199">
        <v>0</v>
      </c>
      <c r="H830" s="199" t="s">
        <v>10243</v>
      </c>
      <c r="I830" s="199">
        <v>0</v>
      </c>
      <c r="J830" s="199" t="s">
        <v>10243</v>
      </c>
      <c r="K830" s="199">
        <v>0</v>
      </c>
      <c r="L830" s="199">
        <v>0</v>
      </c>
      <c r="M830" s="199" t="s">
        <v>10243</v>
      </c>
      <c r="N830" s="199">
        <v>1</v>
      </c>
      <c r="O830" s="199">
        <v>0</v>
      </c>
      <c r="P830" s="199">
        <v>0</v>
      </c>
      <c r="Q830" s="199"/>
      <c r="R830" s="199"/>
      <c r="S830" s="199"/>
      <c r="T830" s="199"/>
      <c r="U830" s="199"/>
      <c r="V830" s="199"/>
      <c r="W830" s="199"/>
      <c r="X830" s="199"/>
      <c r="Y830" s="199"/>
      <c r="Z830" s="199"/>
      <c r="AA830" s="199"/>
      <c r="AB830" s="199"/>
      <c r="AC830" s="199"/>
      <c r="AD830" s="199"/>
      <c r="AE830" s="199"/>
      <c r="AF830" s="199"/>
      <c r="AG830" s="199"/>
      <c r="AH830" s="199"/>
      <c r="AI830" s="199"/>
      <c r="AJ830" s="199"/>
      <c r="AK830" s="199"/>
      <c r="AL830" s="199"/>
      <c r="AM830" s="199"/>
      <c r="AN830" s="199"/>
      <c r="AO830" s="199"/>
      <c r="AP830" s="199"/>
      <c r="AQ830" s="199"/>
      <c r="AR830" s="199"/>
      <c r="AS830" s="199"/>
      <c r="AT830" s="199"/>
      <c r="AU830" s="199"/>
      <c r="AV830" s="199"/>
      <c r="AW830" s="199"/>
      <c r="AX830" s="199"/>
      <c r="AY830" s="199"/>
      <c r="AZ830" s="199"/>
      <c r="BA830" s="199"/>
      <c r="BB830" s="199"/>
      <c r="BC830" s="199"/>
      <c r="BD830" s="199"/>
      <c r="BE830" s="199"/>
      <c r="BF830" s="199"/>
      <c r="BG830" s="199"/>
      <c r="BH830" s="199"/>
      <c r="BI830" s="199"/>
      <c r="BJ830" s="204" t="s">
        <v>10255</v>
      </c>
      <c r="BK830" s="199" t="s">
        <v>10246</v>
      </c>
      <c r="XFB830" s="193"/>
    </row>
    <row r="831" customHeight="1" spans="1:16382">
      <c r="A831" s="199" t="s">
        <v>9694</v>
      </c>
      <c r="B831" s="199" t="s">
        <v>9609</v>
      </c>
      <c r="C831" s="199" t="str">
        <f>VLOOKUP(A831,汇总表!A:D,4,0)</f>
        <v>用户运营专员</v>
      </c>
      <c r="D831" s="199">
        <v>22</v>
      </c>
      <c r="E831" s="199">
        <v>9</v>
      </c>
      <c r="F831" s="199" t="s">
        <v>12915</v>
      </c>
      <c r="G831" s="199">
        <v>1</v>
      </c>
      <c r="H831" s="199" t="s">
        <v>10280</v>
      </c>
      <c r="I831" s="199">
        <v>0</v>
      </c>
      <c r="J831" s="199" t="s">
        <v>10243</v>
      </c>
      <c r="K831" s="199">
        <v>0</v>
      </c>
      <c r="L831" s="199">
        <v>0</v>
      </c>
      <c r="M831" s="199" t="s">
        <v>10243</v>
      </c>
      <c r="N831" s="199">
        <v>0</v>
      </c>
      <c r="O831" s="199">
        <v>0</v>
      </c>
      <c r="P831" s="199">
        <v>0</v>
      </c>
      <c r="Q831" s="199"/>
      <c r="R831" s="199"/>
      <c r="S831" s="199">
        <v>0</v>
      </c>
      <c r="T831" s="199"/>
      <c r="U831" s="199"/>
      <c r="V831" s="199"/>
      <c r="W831" s="199"/>
      <c r="X831" s="199"/>
      <c r="Y831" s="199"/>
      <c r="Z831" s="199"/>
      <c r="AA831" s="199"/>
      <c r="AB831" s="199"/>
      <c r="AC831" s="199"/>
      <c r="AD831" s="199"/>
      <c r="AE831" s="199"/>
      <c r="AF831" s="199"/>
      <c r="AG831" s="199" t="s">
        <v>10266</v>
      </c>
      <c r="AH831" s="199" t="s">
        <v>10266</v>
      </c>
      <c r="AI831" s="199" t="s">
        <v>10246</v>
      </c>
      <c r="AJ831" s="199" t="s">
        <v>10246</v>
      </c>
      <c r="AK831" s="199" t="s">
        <v>10266</v>
      </c>
      <c r="AL831" s="199" t="s">
        <v>10266</v>
      </c>
      <c r="AM831" s="199" t="s">
        <v>10266</v>
      </c>
      <c r="AN831" s="199" t="s">
        <v>10266</v>
      </c>
      <c r="AO831" s="203" t="s">
        <v>10282</v>
      </c>
      <c r="AP831" s="199" t="s">
        <v>10246</v>
      </c>
      <c r="AQ831" s="199" t="s">
        <v>10246</v>
      </c>
      <c r="AR831" s="199" t="s">
        <v>10266</v>
      </c>
      <c r="AS831" s="199" t="s">
        <v>10266</v>
      </c>
      <c r="AT831" s="199" t="s">
        <v>10266</v>
      </c>
      <c r="AU831" s="199" t="s">
        <v>10266</v>
      </c>
      <c r="AV831" s="199" t="s">
        <v>10266</v>
      </c>
      <c r="AW831" s="199" t="s">
        <v>10246</v>
      </c>
      <c r="AX831" s="199" t="s">
        <v>10246</v>
      </c>
      <c r="AY831" s="199" t="s">
        <v>10266</v>
      </c>
      <c r="AZ831" s="199" t="s">
        <v>10266</v>
      </c>
      <c r="BA831" s="199" t="s">
        <v>10266</v>
      </c>
      <c r="BB831" s="199" t="s">
        <v>10266</v>
      </c>
      <c r="BC831" s="199" t="s">
        <v>10266</v>
      </c>
      <c r="BD831" s="199" t="s">
        <v>10246</v>
      </c>
      <c r="BE831" s="199" t="s">
        <v>10246</v>
      </c>
      <c r="BF831" s="199" t="s">
        <v>10266</v>
      </c>
      <c r="BG831" s="199" t="s">
        <v>10266</v>
      </c>
      <c r="BH831" s="199" t="s">
        <v>10266</v>
      </c>
      <c r="BI831" s="199" t="s">
        <v>10266</v>
      </c>
      <c r="BJ831" s="202" t="s">
        <v>12916</v>
      </c>
      <c r="BK831" s="199" t="s">
        <v>10246</v>
      </c>
      <c r="XFB831" s="193"/>
    </row>
    <row r="832" customHeight="1" spans="1:16382">
      <c r="A832" s="199" t="s">
        <v>9673</v>
      </c>
      <c r="B832" s="199" t="s">
        <v>9609</v>
      </c>
      <c r="C832" s="199" t="str">
        <f>VLOOKUP(A832,汇总表!A:D,4,0)</f>
        <v>产品运营专员</v>
      </c>
      <c r="D832" s="199">
        <v>22</v>
      </c>
      <c r="E832" s="199">
        <v>9</v>
      </c>
      <c r="F832" s="199" t="s">
        <v>12917</v>
      </c>
      <c r="G832" s="199">
        <v>0</v>
      </c>
      <c r="H832" s="199" t="s">
        <v>10243</v>
      </c>
      <c r="I832" s="199">
        <v>0</v>
      </c>
      <c r="J832" s="199" t="s">
        <v>10243</v>
      </c>
      <c r="K832" s="199">
        <v>0</v>
      </c>
      <c r="L832" s="199">
        <v>0</v>
      </c>
      <c r="M832" s="199" t="s">
        <v>10243</v>
      </c>
      <c r="N832" s="199">
        <v>0</v>
      </c>
      <c r="O832" s="199">
        <v>0</v>
      </c>
      <c r="P832" s="199">
        <v>0</v>
      </c>
      <c r="Q832" s="199"/>
      <c r="R832" s="199"/>
      <c r="S832" s="199">
        <v>9</v>
      </c>
      <c r="T832" s="199"/>
      <c r="U832" s="199"/>
      <c r="V832" s="199"/>
      <c r="W832" s="199"/>
      <c r="X832" s="199"/>
      <c r="Y832" s="199"/>
      <c r="Z832" s="199"/>
      <c r="AA832" s="199"/>
      <c r="AB832" s="199"/>
      <c r="AC832" s="199"/>
      <c r="AD832" s="199"/>
      <c r="AE832" s="199"/>
      <c r="AF832" s="199"/>
      <c r="AG832" s="207" t="s">
        <v>12866</v>
      </c>
      <c r="AH832" s="207" t="s">
        <v>12866</v>
      </c>
      <c r="AI832" s="199" t="s">
        <v>10246</v>
      </c>
      <c r="AJ832" s="199" t="s">
        <v>10246</v>
      </c>
      <c r="AK832" s="199" t="s">
        <v>10266</v>
      </c>
      <c r="AL832" s="207" t="s">
        <v>12866</v>
      </c>
      <c r="AM832" s="207" t="s">
        <v>12866</v>
      </c>
      <c r="AN832" s="207" t="s">
        <v>12866</v>
      </c>
      <c r="AO832" s="207" t="s">
        <v>12866</v>
      </c>
      <c r="AP832" s="199" t="s">
        <v>10246</v>
      </c>
      <c r="AQ832" s="199" t="s">
        <v>10246</v>
      </c>
      <c r="AR832" s="199" t="s">
        <v>10266</v>
      </c>
      <c r="AS832" s="199" t="s">
        <v>10266</v>
      </c>
      <c r="AT832" s="207" t="s">
        <v>12865</v>
      </c>
      <c r="AU832" s="199" t="s">
        <v>10266</v>
      </c>
      <c r="AV832" s="207" t="s">
        <v>12866</v>
      </c>
      <c r="AW832" s="199" t="s">
        <v>10246</v>
      </c>
      <c r="AX832" s="199" t="s">
        <v>10246</v>
      </c>
      <c r="AY832" s="207" t="s">
        <v>12866</v>
      </c>
      <c r="AZ832" s="207" t="s">
        <v>12866</v>
      </c>
      <c r="BA832" s="207" t="s">
        <v>12866</v>
      </c>
      <c r="BB832" s="207" t="s">
        <v>12866</v>
      </c>
      <c r="BC832" s="207" t="s">
        <v>12866</v>
      </c>
      <c r="BD832" s="199" t="s">
        <v>10246</v>
      </c>
      <c r="BE832" s="199" t="s">
        <v>10246</v>
      </c>
      <c r="BF832" s="207" t="s">
        <v>12866</v>
      </c>
      <c r="BG832" s="207" t="s">
        <v>12866</v>
      </c>
      <c r="BH832" s="207" t="s">
        <v>12866</v>
      </c>
      <c r="BI832" s="202" t="s">
        <v>12918</v>
      </c>
      <c r="BJ832" s="207" t="s">
        <v>12866</v>
      </c>
      <c r="BK832" s="199" t="s">
        <v>10246</v>
      </c>
      <c r="XFB832" s="193"/>
    </row>
    <row r="833" customHeight="1" spans="1:16382">
      <c r="A833" s="199" t="s">
        <v>9667</v>
      </c>
      <c r="B833" s="199" t="s">
        <v>9609</v>
      </c>
      <c r="C833" s="199" t="str">
        <f>VLOOKUP(A833,汇总表!A:D,4,0)</f>
        <v>用户运营经理</v>
      </c>
      <c r="D833" s="199">
        <v>19</v>
      </c>
      <c r="E833" s="199">
        <v>9</v>
      </c>
      <c r="F833" s="199" t="s">
        <v>12919</v>
      </c>
      <c r="G833" s="199">
        <v>4</v>
      </c>
      <c r="H833" s="199" t="s">
        <v>12137</v>
      </c>
      <c r="I833" s="199">
        <v>1</v>
      </c>
      <c r="J833" s="199" t="s">
        <v>11128</v>
      </c>
      <c r="K833" s="199">
        <v>0</v>
      </c>
      <c r="L833" s="199">
        <v>0</v>
      </c>
      <c r="M833" s="199" t="s">
        <v>10243</v>
      </c>
      <c r="N833" s="199">
        <v>3</v>
      </c>
      <c r="O833" s="199">
        <v>9</v>
      </c>
      <c r="P833" s="199">
        <v>0</v>
      </c>
      <c r="Q833" s="199"/>
      <c r="R833" s="199"/>
      <c r="S833" s="199">
        <v>11.4</v>
      </c>
      <c r="T833" s="199"/>
      <c r="U833" s="199">
        <v>24</v>
      </c>
      <c r="V833" s="199"/>
      <c r="W833" s="199"/>
      <c r="X833" s="199">
        <v>1</v>
      </c>
      <c r="Y833" s="199"/>
      <c r="Z833" s="199"/>
      <c r="AA833" s="199"/>
      <c r="AB833" s="199"/>
      <c r="AC833" s="199"/>
      <c r="AD833" s="199"/>
      <c r="AE833" s="199"/>
      <c r="AF833" s="199"/>
      <c r="AG833" s="202" t="s">
        <v>12920</v>
      </c>
      <c r="AH833" s="202" t="s">
        <v>12921</v>
      </c>
      <c r="AI833" s="199" t="s">
        <v>10246</v>
      </c>
      <c r="AJ833" s="199" t="s">
        <v>10246</v>
      </c>
      <c r="AK833" s="202" t="s">
        <v>12922</v>
      </c>
      <c r="AL833" s="203" t="s">
        <v>11042</v>
      </c>
      <c r="AM833" s="199" t="s">
        <v>10266</v>
      </c>
      <c r="AN833" s="199" t="s">
        <v>10266</v>
      </c>
      <c r="AO833" s="202" t="s">
        <v>12923</v>
      </c>
      <c r="AP833" s="199" t="s">
        <v>10246</v>
      </c>
      <c r="AQ833" s="199" t="s">
        <v>10246</v>
      </c>
      <c r="AR833" s="202" t="s">
        <v>12924</v>
      </c>
      <c r="AS833" s="202" t="s">
        <v>12925</v>
      </c>
      <c r="AT833" s="199" t="s">
        <v>10266</v>
      </c>
      <c r="AU833" s="199" t="s">
        <v>10266</v>
      </c>
      <c r="AV833" s="202" t="s">
        <v>12926</v>
      </c>
      <c r="AW833" s="199" t="s">
        <v>10246</v>
      </c>
      <c r="AX833" s="199" t="s">
        <v>10246</v>
      </c>
      <c r="AY833" s="199" t="s">
        <v>10266</v>
      </c>
      <c r="AZ833" s="202" t="s">
        <v>12927</v>
      </c>
      <c r="BA833" s="202" t="s">
        <v>12928</v>
      </c>
      <c r="BB833" s="202" t="s">
        <v>12929</v>
      </c>
      <c r="BC833" s="202" t="s">
        <v>12930</v>
      </c>
      <c r="BD833" s="199" t="s">
        <v>10246</v>
      </c>
      <c r="BE833" s="199" t="s">
        <v>10246</v>
      </c>
      <c r="BF833" s="199" t="s">
        <v>10266</v>
      </c>
      <c r="BG833" s="199" t="s">
        <v>10266</v>
      </c>
      <c r="BH833" s="202" t="s">
        <v>12931</v>
      </c>
      <c r="BI833" s="203" t="s">
        <v>10251</v>
      </c>
      <c r="BJ833" s="199" t="s">
        <v>10266</v>
      </c>
      <c r="BK833" s="199" t="s">
        <v>10246</v>
      </c>
      <c r="XFB833" s="193"/>
    </row>
    <row r="834" customHeight="1" spans="1:16382">
      <c r="A834" s="199" t="s">
        <v>9654</v>
      </c>
      <c r="B834" s="199" t="s">
        <v>9609</v>
      </c>
      <c r="C834" s="199" t="str">
        <f>VLOOKUP(A834,汇总表!A:D,4,0)</f>
        <v>商城审核专员</v>
      </c>
      <c r="D834" s="199">
        <v>18</v>
      </c>
      <c r="E834" s="199">
        <v>9</v>
      </c>
      <c r="F834" s="199" t="s">
        <v>12840</v>
      </c>
      <c r="G834" s="199">
        <v>1</v>
      </c>
      <c r="H834" s="199" t="s">
        <v>11435</v>
      </c>
      <c r="I834" s="199">
        <v>11</v>
      </c>
      <c r="J834" s="199" t="s">
        <v>12932</v>
      </c>
      <c r="K834" s="199">
        <v>0</v>
      </c>
      <c r="L834" s="199">
        <v>0</v>
      </c>
      <c r="M834" s="199" t="s">
        <v>10243</v>
      </c>
      <c r="N834" s="199">
        <v>0</v>
      </c>
      <c r="O834" s="199">
        <v>0</v>
      </c>
      <c r="P834" s="199">
        <v>4</v>
      </c>
      <c r="Q834" s="199"/>
      <c r="R834" s="199"/>
      <c r="S834" s="199">
        <v>27</v>
      </c>
      <c r="T834" s="199"/>
      <c r="U834" s="199"/>
      <c r="V834" s="199"/>
      <c r="W834" s="199"/>
      <c r="X834" s="199"/>
      <c r="Y834" s="199"/>
      <c r="Z834" s="199"/>
      <c r="AA834" s="199"/>
      <c r="AB834" s="199"/>
      <c r="AC834" s="199"/>
      <c r="AD834" s="199"/>
      <c r="AE834" s="199"/>
      <c r="AF834" s="199"/>
      <c r="AG834" s="199" t="s">
        <v>10266</v>
      </c>
      <c r="AH834" s="199" t="s">
        <v>10266</v>
      </c>
      <c r="AI834" s="199" t="s">
        <v>10246</v>
      </c>
      <c r="AJ834" s="199" t="s">
        <v>10246</v>
      </c>
      <c r="AK834" s="202" t="s">
        <v>12869</v>
      </c>
      <c r="AL834" s="205" t="s">
        <v>33</v>
      </c>
      <c r="AM834" s="208" t="s">
        <v>12933</v>
      </c>
      <c r="AN834" s="208" t="s">
        <v>12911</v>
      </c>
      <c r="AO834" s="208" t="s">
        <v>12934</v>
      </c>
      <c r="AP834" s="199" t="s">
        <v>10246</v>
      </c>
      <c r="AQ834" s="199" t="s">
        <v>10246</v>
      </c>
      <c r="AR834" s="202" t="s">
        <v>12935</v>
      </c>
      <c r="AS834" s="203" t="s">
        <v>10253</v>
      </c>
      <c r="AT834" s="208" t="s">
        <v>12936</v>
      </c>
      <c r="AU834" s="202" t="s">
        <v>12937</v>
      </c>
      <c r="AV834" s="205" t="s">
        <v>33</v>
      </c>
      <c r="AW834" s="199" t="s">
        <v>10246</v>
      </c>
      <c r="AX834" s="199" t="s">
        <v>10246</v>
      </c>
      <c r="AY834" s="208" t="s">
        <v>12938</v>
      </c>
      <c r="AZ834" s="208" t="s">
        <v>12939</v>
      </c>
      <c r="BA834" s="208" t="s">
        <v>12940</v>
      </c>
      <c r="BB834" s="208" t="s">
        <v>12941</v>
      </c>
      <c r="BC834" s="205" t="s">
        <v>33</v>
      </c>
      <c r="BD834" s="199" t="s">
        <v>10246</v>
      </c>
      <c r="BE834" s="199" t="s">
        <v>10246</v>
      </c>
      <c r="BF834" s="208" t="s">
        <v>12940</v>
      </c>
      <c r="BG834" s="199" t="s">
        <v>10266</v>
      </c>
      <c r="BH834" s="208" t="s">
        <v>12939</v>
      </c>
      <c r="BI834" s="208" t="s">
        <v>12942</v>
      </c>
      <c r="BJ834" s="205" t="s">
        <v>33</v>
      </c>
      <c r="BK834" s="199" t="s">
        <v>10246</v>
      </c>
      <c r="XFB834" s="193"/>
    </row>
    <row r="835" customHeight="1" spans="1:16382">
      <c r="A835" s="199" t="s">
        <v>9640</v>
      </c>
      <c r="B835" s="199" t="s">
        <v>9609</v>
      </c>
      <c r="C835" s="199" t="str">
        <f>VLOOKUP(A835,汇总表!A:D,4,0)</f>
        <v>商城运营</v>
      </c>
      <c r="D835" s="199">
        <v>21</v>
      </c>
      <c r="E835" s="199">
        <v>9</v>
      </c>
      <c r="F835" s="199" t="s">
        <v>12943</v>
      </c>
      <c r="G835" s="199">
        <v>0</v>
      </c>
      <c r="H835" s="199" t="s">
        <v>10243</v>
      </c>
      <c r="I835" s="199">
        <v>0</v>
      </c>
      <c r="J835" s="199" t="s">
        <v>10243</v>
      </c>
      <c r="K835" s="199">
        <v>0</v>
      </c>
      <c r="L835" s="199">
        <v>0</v>
      </c>
      <c r="M835" s="199" t="s">
        <v>10243</v>
      </c>
      <c r="N835" s="199">
        <v>6</v>
      </c>
      <c r="O835" s="199">
        <v>0</v>
      </c>
      <c r="P835" s="199">
        <v>1</v>
      </c>
      <c r="Q835" s="199"/>
      <c r="R835" s="199"/>
      <c r="S835" s="199">
        <v>59</v>
      </c>
      <c r="T835" s="199"/>
      <c r="U835" s="199"/>
      <c r="V835" s="199"/>
      <c r="W835" s="199"/>
      <c r="X835" s="199"/>
      <c r="Y835" s="199"/>
      <c r="Z835" s="199"/>
      <c r="AA835" s="199"/>
      <c r="AB835" s="199"/>
      <c r="AC835" s="199"/>
      <c r="AD835" s="199"/>
      <c r="AE835" s="199"/>
      <c r="AF835" s="199"/>
      <c r="AG835" s="202" t="s">
        <v>12944</v>
      </c>
      <c r="AH835" s="202" t="s">
        <v>12945</v>
      </c>
      <c r="AI835" s="199" t="s">
        <v>10246</v>
      </c>
      <c r="AJ835" s="199" t="s">
        <v>10246</v>
      </c>
      <c r="AK835" s="205" t="s">
        <v>33</v>
      </c>
      <c r="AL835" s="202" t="s">
        <v>12946</v>
      </c>
      <c r="AM835" s="202" t="s">
        <v>12947</v>
      </c>
      <c r="AN835" s="199" t="s">
        <v>10266</v>
      </c>
      <c r="AO835" s="199" t="s">
        <v>10266</v>
      </c>
      <c r="AP835" s="199" t="s">
        <v>10246</v>
      </c>
      <c r="AQ835" s="199" t="s">
        <v>10246</v>
      </c>
      <c r="AR835" s="199" t="s">
        <v>10266</v>
      </c>
      <c r="AS835" s="199" t="s">
        <v>10266</v>
      </c>
      <c r="AT835" s="199" t="s">
        <v>10266</v>
      </c>
      <c r="AU835" s="199" t="s">
        <v>10266</v>
      </c>
      <c r="AV835" s="199" t="s">
        <v>10266</v>
      </c>
      <c r="AW835" s="199" t="s">
        <v>10246</v>
      </c>
      <c r="AX835" s="199" t="s">
        <v>10246</v>
      </c>
      <c r="AY835" s="199" t="s">
        <v>10266</v>
      </c>
      <c r="AZ835" s="202" t="s">
        <v>12948</v>
      </c>
      <c r="BA835" s="202" t="s">
        <v>12949</v>
      </c>
      <c r="BB835" s="199" t="s">
        <v>10266</v>
      </c>
      <c r="BC835" s="199" t="s">
        <v>10266</v>
      </c>
      <c r="BD835" s="199" t="s">
        <v>10246</v>
      </c>
      <c r="BE835" s="199" t="s">
        <v>10246</v>
      </c>
      <c r="BF835" s="199" t="s">
        <v>10266</v>
      </c>
      <c r="BG835" s="199" t="s">
        <v>10266</v>
      </c>
      <c r="BH835" s="202" t="s">
        <v>12950</v>
      </c>
      <c r="BI835" s="199" t="s">
        <v>10266</v>
      </c>
      <c r="BJ835" s="199" t="s">
        <v>10266</v>
      </c>
      <c r="BK835" s="199" t="s">
        <v>10246</v>
      </c>
      <c r="XFB835" s="193"/>
    </row>
    <row r="836" customHeight="1" spans="1:16382">
      <c r="A836" s="199" t="s">
        <v>9631</v>
      </c>
      <c r="B836" s="199" t="s">
        <v>9609</v>
      </c>
      <c r="C836" s="199" t="str">
        <f>VLOOKUP(A836,汇总表!A:D,4,0)</f>
        <v>运营专员</v>
      </c>
      <c r="D836" s="199">
        <v>19</v>
      </c>
      <c r="E836" s="199">
        <v>9</v>
      </c>
      <c r="F836" s="199" t="s">
        <v>12951</v>
      </c>
      <c r="G836" s="199">
        <v>0</v>
      </c>
      <c r="H836" s="199" t="s">
        <v>10243</v>
      </c>
      <c r="I836" s="199">
        <v>1</v>
      </c>
      <c r="J836" s="199" t="s">
        <v>11458</v>
      </c>
      <c r="K836" s="199">
        <v>0</v>
      </c>
      <c r="L836" s="199">
        <v>0</v>
      </c>
      <c r="M836" s="199" t="s">
        <v>10243</v>
      </c>
      <c r="N836" s="199">
        <v>0</v>
      </c>
      <c r="O836" s="199">
        <v>0</v>
      </c>
      <c r="P836" s="199">
        <v>3</v>
      </c>
      <c r="Q836" s="199"/>
      <c r="R836" s="199"/>
      <c r="S836" s="199">
        <v>23.6</v>
      </c>
      <c r="T836" s="199"/>
      <c r="U836" s="199"/>
      <c r="V836" s="199"/>
      <c r="W836" s="199"/>
      <c r="X836" s="199"/>
      <c r="Y836" s="199"/>
      <c r="Z836" s="199"/>
      <c r="AA836" s="199"/>
      <c r="AB836" s="199"/>
      <c r="AC836" s="199"/>
      <c r="AD836" s="199"/>
      <c r="AE836" s="199"/>
      <c r="AF836" s="199"/>
      <c r="AG836" s="205" t="s">
        <v>33</v>
      </c>
      <c r="AH836" s="199" t="s">
        <v>10266</v>
      </c>
      <c r="AI836" s="199" t="s">
        <v>10246</v>
      </c>
      <c r="AJ836" s="199" t="s">
        <v>10246</v>
      </c>
      <c r="AK836" s="199" t="s">
        <v>10266</v>
      </c>
      <c r="AL836" s="199" t="s">
        <v>10266</v>
      </c>
      <c r="AM836" s="208" t="s">
        <v>12942</v>
      </c>
      <c r="AN836" s="199" t="s">
        <v>10266</v>
      </c>
      <c r="AO836" s="199" t="s">
        <v>10266</v>
      </c>
      <c r="AP836" s="199" t="s">
        <v>10246</v>
      </c>
      <c r="AQ836" s="199" t="s">
        <v>10246</v>
      </c>
      <c r="AR836" s="199" t="s">
        <v>10266</v>
      </c>
      <c r="AS836" s="199" t="s">
        <v>10266</v>
      </c>
      <c r="AT836" s="205" t="s">
        <v>33</v>
      </c>
      <c r="AU836" s="199" t="s">
        <v>10266</v>
      </c>
      <c r="AV836" s="202" t="s">
        <v>12952</v>
      </c>
      <c r="AW836" s="199" t="s">
        <v>10246</v>
      </c>
      <c r="AX836" s="199" t="s">
        <v>10246</v>
      </c>
      <c r="AY836" s="199" t="s">
        <v>10266</v>
      </c>
      <c r="AZ836" s="199" t="s">
        <v>10266</v>
      </c>
      <c r="BA836" s="199" t="s">
        <v>10266</v>
      </c>
      <c r="BB836" s="202" t="s">
        <v>12953</v>
      </c>
      <c r="BC836" s="199" t="s">
        <v>10266</v>
      </c>
      <c r="BD836" s="199" t="s">
        <v>10246</v>
      </c>
      <c r="BE836" s="199" t="s">
        <v>10246</v>
      </c>
      <c r="BF836" s="199" t="s">
        <v>10266</v>
      </c>
      <c r="BG836" s="199" t="s">
        <v>10266</v>
      </c>
      <c r="BH836" s="205" t="s">
        <v>33</v>
      </c>
      <c r="BI836" s="199" t="s">
        <v>10266</v>
      </c>
      <c r="BJ836" s="199" t="s">
        <v>10266</v>
      </c>
      <c r="BK836" s="199" t="s">
        <v>10246</v>
      </c>
      <c r="XFB836" s="193"/>
    </row>
    <row r="837" customHeight="1" spans="1:16382">
      <c r="A837" s="199" t="s">
        <v>9625</v>
      </c>
      <c r="B837" s="199" t="s">
        <v>9609</v>
      </c>
      <c r="C837" s="199" t="str">
        <f>VLOOKUP(A837,汇总表!A:D,4,0)</f>
        <v>高级客服</v>
      </c>
      <c r="D837" s="199">
        <v>7</v>
      </c>
      <c r="E837" s="199">
        <v>3</v>
      </c>
      <c r="F837" s="199" t="s">
        <v>12954</v>
      </c>
      <c r="G837" s="199">
        <v>0</v>
      </c>
      <c r="H837" s="199" t="s">
        <v>10243</v>
      </c>
      <c r="I837" s="199">
        <v>0</v>
      </c>
      <c r="J837" s="199" t="s">
        <v>10243</v>
      </c>
      <c r="K837" s="199">
        <v>0</v>
      </c>
      <c r="L837" s="199">
        <v>0</v>
      </c>
      <c r="M837" s="199" t="s">
        <v>10243</v>
      </c>
      <c r="N837" s="199">
        <v>1</v>
      </c>
      <c r="O837" s="199">
        <v>0</v>
      </c>
      <c r="P837" s="199">
        <v>0</v>
      </c>
      <c r="Q837" s="199"/>
      <c r="R837" s="199"/>
      <c r="S837" s="199"/>
      <c r="T837" s="199"/>
      <c r="U837" s="199"/>
      <c r="V837" s="199"/>
      <c r="W837" s="199"/>
      <c r="X837" s="199"/>
      <c r="Y837" s="199"/>
      <c r="Z837" s="199"/>
      <c r="AA837" s="199"/>
      <c r="AB837" s="199"/>
      <c r="AC837" s="199"/>
      <c r="AD837" s="199"/>
      <c r="AE837" s="199"/>
      <c r="AF837" s="199"/>
      <c r="AG837" s="199"/>
      <c r="AH837" s="199"/>
      <c r="AI837" s="199"/>
      <c r="AJ837" s="199"/>
      <c r="AK837" s="199"/>
      <c r="AL837" s="199"/>
      <c r="AM837" s="199"/>
      <c r="AN837" s="199"/>
      <c r="AO837" s="199"/>
      <c r="AP837" s="199"/>
      <c r="AQ837" s="199"/>
      <c r="AR837" s="199"/>
      <c r="AS837" s="199"/>
      <c r="AT837" s="199"/>
      <c r="AU837" s="199"/>
      <c r="AV837" s="199"/>
      <c r="AW837" s="199"/>
      <c r="AX837" s="199"/>
      <c r="AY837" s="199"/>
      <c r="AZ837" s="199"/>
      <c r="BA837" s="199"/>
      <c r="BB837" s="204" t="s">
        <v>10255</v>
      </c>
      <c r="BC837" s="199" t="s">
        <v>10266</v>
      </c>
      <c r="BD837" s="199" t="s">
        <v>10246</v>
      </c>
      <c r="BE837" s="199" t="s">
        <v>10246</v>
      </c>
      <c r="BF837" s="199" t="s">
        <v>10266</v>
      </c>
      <c r="BG837" s="199" t="s">
        <v>10266</v>
      </c>
      <c r="BH837" s="199" t="s">
        <v>10266</v>
      </c>
      <c r="BI837" s="199" t="s">
        <v>10266</v>
      </c>
      <c r="BJ837" s="199" t="s">
        <v>10266</v>
      </c>
      <c r="BK837" s="199" t="s">
        <v>10246</v>
      </c>
      <c r="XFB837" s="193"/>
    </row>
    <row r="838" customHeight="1" spans="1:16382">
      <c r="A838" s="199" t="s">
        <v>9608</v>
      </c>
      <c r="B838" s="199" t="s">
        <v>9609</v>
      </c>
      <c r="C838" s="199" t="str">
        <f>VLOOKUP(A838,汇总表!A:D,4,0)</f>
        <v>活动策划</v>
      </c>
      <c r="D838" s="199">
        <v>22</v>
      </c>
      <c r="E838" s="199">
        <v>9</v>
      </c>
      <c r="F838" s="199" t="s">
        <v>12955</v>
      </c>
      <c r="G838" s="199">
        <v>0</v>
      </c>
      <c r="H838" s="199" t="s">
        <v>10243</v>
      </c>
      <c r="I838" s="199">
        <v>0</v>
      </c>
      <c r="J838" s="199" t="s">
        <v>10243</v>
      </c>
      <c r="K838" s="199">
        <v>0</v>
      </c>
      <c r="L838" s="199">
        <v>0</v>
      </c>
      <c r="M838" s="199" t="s">
        <v>10243</v>
      </c>
      <c r="N838" s="199">
        <v>0</v>
      </c>
      <c r="O838" s="199">
        <v>0</v>
      </c>
      <c r="P838" s="199">
        <v>0</v>
      </c>
      <c r="Q838" s="199"/>
      <c r="R838" s="199"/>
      <c r="S838" s="199"/>
      <c r="T838" s="199"/>
      <c r="U838" s="199"/>
      <c r="V838" s="199"/>
      <c r="W838" s="199"/>
      <c r="X838" s="199"/>
      <c r="Y838" s="199"/>
      <c r="Z838" s="199"/>
      <c r="AA838" s="199"/>
      <c r="AB838" s="199"/>
      <c r="AC838" s="199"/>
      <c r="AD838" s="199"/>
      <c r="AE838" s="199"/>
      <c r="AF838" s="199"/>
      <c r="AG838" s="199" t="s">
        <v>10266</v>
      </c>
      <c r="AH838" s="199" t="s">
        <v>10266</v>
      </c>
      <c r="AI838" s="199" t="s">
        <v>10246</v>
      </c>
      <c r="AJ838" s="199" t="s">
        <v>10246</v>
      </c>
      <c r="AK838" s="199" t="s">
        <v>10266</v>
      </c>
      <c r="AL838" s="199" t="s">
        <v>10266</v>
      </c>
      <c r="AM838" s="199" t="s">
        <v>10266</v>
      </c>
      <c r="AN838" s="199" t="s">
        <v>10266</v>
      </c>
      <c r="AO838" s="199" t="s">
        <v>10266</v>
      </c>
      <c r="AP838" s="199" t="s">
        <v>10246</v>
      </c>
      <c r="AQ838" s="199" t="s">
        <v>10246</v>
      </c>
      <c r="AR838" s="199" t="s">
        <v>10266</v>
      </c>
      <c r="AS838" s="199" t="s">
        <v>10266</v>
      </c>
      <c r="AT838" s="199" t="s">
        <v>10266</v>
      </c>
      <c r="AU838" s="199" t="s">
        <v>10266</v>
      </c>
      <c r="AV838" s="199" t="s">
        <v>10266</v>
      </c>
      <c r="AW838" s="199" t="s">
        <v>10246</v>
      </c>
      <c r="AX838" s="199" t="s">
        <v>10246</v>
      </c>
      <c r="AY838" s="199" t="s">
        <v>10266</v>
      </c>
      <c r="AZ838" s="199" t="s">
        <v>10266</v>
      </c>
      <c r="BA838" s="199" t="s">
        <v>10266</v>
      </c>
      <c r="BB838" s="199" t="s">
        <v>10266</v>
      </c>
      <c r="BC838" s="199" t="s">
        <v>10266</v>
      </c>
      <c r="BD838" s="199" t="s">
        <v>10246</v>
      </c>
      <c r="BE838" s="199" t="s">
        <v>10246</v>
      </c>
      <c r="BF838" s="199" t="s">
        <v>10266</v>
      </c>
      <c r="BG838" s="199" t="s">
        <v>10266</v>
      </c>
      <c r="BH838" s="199" t="s">
        <v>10266</v>
      </c>
      <c r="BI838" s="199" t="s">
        <v>10266</v>
      </c>
      <c r="BJ838" s="199" t="s">
        <v>10266</v>
      </c>
      <c r="BK838" s="199" t="s">
        <v>10246</v>
      </c>
      <c r="XFB838" s="193"/>
    </row>
    <row r="839" customHeight="1" spans="1:16382">
      <c r="A839" s="199" t="s">
        <v>9831</v>
      </c>
      <c r="B839" s="199" t="s">
        <v>9763</v>
      </c>
      <c r="C839" s="199" t="str">
        <f>VLOOKUP(A839,汇总表!A:D,4,0)</f>
        <v>直播运营编辑</v>
      </c>
      <c r="D839" s="199">
        <v>22</v>
      </c>
      <c r="E839" s="199">
        <v>9</v>
      </c>
      <c r="F839" s="199" t="s">
        <v>12956</v>
      </c>
      <c r="G839" s="199">
        <v>0</v>
      </c>
      <c r="H839" s="199" t="s">
        <v>10243</v>
      </c>
      <c r="I839" s="199">
        <v>0</v>
      </c>
      <c r="J839" s="199" t="s">
        <v>10243</v>
      </c>
      <c r="K839" s="199">
        <v>0</v>
      </c>
      <c r="L839" s="199">
        <v>0</v>
      </c>
      <c r="M839" s="199" t="s">
        <v>10243</v>
      </c>
      <c r="N839" s="199">
        <v>0</v>
      </c>
      <c r="O839" s="199">
        <v>0</v>
      </c>
      <c r="P839" s="199">
        <v>0</v>
      </c>
      <c r="Q839" s="199"/>
      <c r="R839" s="199"/>
      <c r="S839" s="199">
        <v>20</v>
      </c>
      <c r="T839" s="199"/>
      <c r="U839" s="199"/>
      <c r="V839" s="199"/>
      <c r="W839" s="199"/>
      <c r="X839" s="199"/>
      <c r="Y839" s="199"/>
      <c r="Z839" s="199"/>
      <c r="AA839" s="199"/>
      <c r="AB839" s="199"/>
      <c r="AC839" s="199"/>
      <c r="AD839" s="199"/>
      <c r="AE839" s="199"/>
      <c r="AF839" s="199"/>
      <c r="AG839" s="199" t="s">
        <v>10266</v>
      </c>
      <c r="AH839" s="202" t="s">
        <v>12957</v>
      </c>
      <c r="AI839" s="199" t="s">
        <v>10246</v>
      </c>
      <c r="AJ839" s="199" t="s">
        <v>10246</v>
      </c>
      <c r="AK839" s="199" t="s">
        <v>10266</v>
      </c>
      <c r="AL839" s="199" t="s">
        <v>10266</v>
      </c>
      <c r="AM839" s="199" t="s">
        <v>10266</v>
      </c>
      <c r="AN839" s="199" t="s">
        <v>10266</v>
      </c>
      <c r="AO839" s="199" t="s">
        <v>10266</v>
      </c>
      <c r="AP839" s="199" t="s">
        <v>10246</v>
      </c>
      <c r="AQ839" s="199" t="s">
        <v>10246</v>
      </c>
      <c r="AR839" s="199" t="s">
        <v>10266</v>
      </c>
      <c r="AS839" s="199" t="s">
        <v>10266</v>
      </c>
      <c r="AT839" s="199" t="s">
        <v>10266</v>
      </c>
      <c r="AU839" s="199" t="s">
        <v>10266</v>
      </c>
      <c r="AV839" s="199" t="s">
        <v>10266</v>
      </c>
      <c r="AW839" s="199" t="s">
        <v>10246</v>
      </c>
      <c r="AX839" s="199" t="s">
        <v>10246</v>
      </c>
      <c r="AY839" s="199" t="s">
        <v>10266</v>
      </c>
      <c r="AZ839" s="199" t="s">
        <v>10266</v>
      </c>
      <c r="BA839" s="199" t="s">
        <v>10266</v>
      </c>
      <c r="BB839" s="199" t="s">
        <v>10266</v>
      </c>
      <c r="BC839" s="202" t="s">
        <v>12958</v>
      </c>
      <c r="BD839" s="199" t="s">
        <v>10246</v>
      </c>
      <c r="BE839" s="199" t="s">
        <v>10246</v>
      </c>
      <c r="BF839" s="199" t="s">
        <v>10266</v>
      </c>
      <c r="BG839" s="199" t="s">
        <v>10266</v>
      </c>
      <c r="BH839" s="199" t="s">
        <v>10266</v>
      </c>
      <c r="BI839" s="199" t="s">
        <v>10266</v>
      </c>
      <c r="BJ839" s="199" t="s">
        <v>10266</v>
      </c>
      <c r="BK839" s="199" t="s">
        <v>10246</v>
      </c>
      <c r="XFB839" s="193"/>
    </row>
    <row r="840" customHeight="1" spans="1:16382">
      <c r="A840" s="199" t="s">
        <v>9846</v>
      </c>
      <c r="B840" s="199" t="s">
        <v>9763</v>
      </c>
      <c r="C840" s="199" t="str">
        <f>VLOOKUP(A840,汇总表!A:D,4,0)</f>
        <v>直播运营编辑</v>
      </c>
      <c r="D840" s="199">
        <v>22</v>
      </c>
      <c r="E840" s="199">
        <v>9</v>
      </c>
      <c r="F840" s="199" t="s">
        <v>12959</v>
      </c>
      <c r="G840" s="199">
        <v>0</v>
      </c>
      <c r="H840" s="199" t="s">
        <v>10243</v>
      </c>
      <c r="I840" s="199">
        <v>0</v>
      </c>
      <c r="J840" s="199" t="s">
        <v>10243</v>
      </c>
      <c r="K840" s="199">
        <v>0</v>
      </c>
      <c r="L840" s="199">
        <v>0</v>
      </c>
      <c r="M840" s="199" t="s">
        <v>10243</v>
      </c>
      <c r="N840" s="199">
        <v>0</v>
      </c>
      <c r="O840" s="199">
        <v>1</v>
      </c>
      <c r="P840" s="199">
        <v>0</v>
      </c>
      <c r="Q840" s="199"/>
      <c r="R840" s="199"/>
      <c r="S840" s="199">
        <v>11.1</v>
      </c>
      <c r="T840" s="199"/>
      <c r="U840" s="199"/>
      <c r="V840" s="199"/>
      <c r="W840" s="199"/>
      <c r="X840" s="199"/>
      <c r="Y840" s="199"/>
      <c r="Z840" s="199"/>
      <c r="AA840" s="199"/>
      <c r="AB840" s="199"/>
      <c r="AC840" s="199"/>
      <c r="AD840" s="199"/>
      <c r="AE840" s="199"/>
      <c r="AF840" s="199"/>
      <c r="AG840" s="199" t="s">
        <v>10266</v>
      </c>
      <c r="AH840" s="199" t="s">
        <v>10266</v>
      </c>
      <c r="AI840" s="199" t="s">
        <v>10246</v>
      </c>
      <c r="AJ840" s="199" t="s">
        <v>10246</v>
      </c>
      <c r="AK840" s="199" t="s">
        <v>10266</v>
      </c>
      <c r="AL840" s="199" t="s">
        <v>10266</v>
      </c>
      <c r="AM840" s="199" t="s">
        <v>10266</v>
      </c>
      <c r="AN840" s="199" t="s">
        <v>10266</v>
      </c>
      <c r="AO840" s="199" t="s">
        <v>10266</v>
      </c>
      <c r="AP840" s="199" t="s">
        <v>10246</v>
      </c>
      <c r="AQ840" s="199" t="s">
        <v>10246</v>
      </c>
      <c r="AR840" s="202" t="s">
        <v>12960</v>
      </c>
      <c r="AS840" s="199" t="s">
        <v>10266</v>
      </c>
      <c r="AT840" s="199" t="s">
        <v>10266</v>
      </c>
      <c r="AU840" s="199" t="s">
        <v>10266</v>
      </c>
      <c r="AV840" s="199" t="s">
        <v>10266</v>
      </c>
      <c r="AW840" s="199" t="s">
        <v>10246</v>
      </c>
      <c r="AX840" s="199" t="s">
        <v>10246</v>
      </c>
      <c r="AY840" s="199" t="s">
        <v>10266</v>
      </c>
      <c r="AZ840" s="199" t="s">
        <v>10266</v>
      </c>
      <c r="BA840" s="199" t="s">
        <v>10266</v>
      </c>
      <c r="BB840" s="199" t="s">
        <v>10266</v>
      </c>
      <c r="BC840" s="199" t="s">
        <v>10266</v>
      </c>
      <c r="BD840" s="199" t="s">
        <v>10246</v>
      </c>
      <c r="BE840" s="199" t="s">
        <v>10246</v>
      </c>
      <c r="BF840" s="199" t="s">
        <v>10266</v>
      </c>
      <c r="BG840" s="199" t="s">
        <v>10266</v>
      </c>
      <c r="BH840" s="199" t="s">
        <v>10266</v>
      </c>
      <c r="BI840" s="199" t="s">
        <v>10266</v>
      </c>
      <c r="BJ840" s="204" t="s">
        <v>10264</v>
      </c>
      <c r="BK840" s="199" t="s">
        <v>10246</v>
      </c>
      <c r="XFB840" s="193"/>
    </row>
    <row r="841" customHeight="1" spans="1:16382">
      <c r="A841" s="199" t="s">
        <v>9826</v>
      </c>
      <c r="B841" s="199" t="s">
        <v>9763</v>
      </c>
      <c r="C841" s="199" t="str">
        <f>VLOOKUP(A841,汇总表!A:D,4,0)</f>
        <v>视频编导</v>
      </c>
      <c r="D841" s="199">
        <v>11</v>
      </c>
      <c r="E841" s="199">
        <v>5</v>
      </c>
      <c r="F841" s="199" t="s">
        <v>12961</v>
      </c>
      <c r="G841" s="199">
        <v>0</v>
      </c>
      <c r="H841" s="199" t="s">
        <v>10243</v>
      </c>
      <c r="I841" s="199">
        <v>1</v>
      </c>
      <c r="J841" s="199" t="s">
        <v>11128</v>
      </c>
      <c r="K841" s="199">
        <v>0</v>
      </c>
      <c r="L841" s="199">
        <v>0</v>
      </c>
      <c r="M841" s="199" t="s">
        <v>10243</v>
      </c>
      <c r="N841" s="199">
        <v>2</v>
      </c>
      <c r="O841" s="199">
        <v>0</v>
      </c>
      <c r="P841" s="199">
        <v>0</v>
      </c>
      <c r="Q841" s="199"/>
      <c r="R841" s="199"/>
      <c r="S841" s="199">
        <v>19.9</v>
      </c>
      <c r="T841" s="199"/>
      <c r="U841" s="199"/>
      <c r="V841" s="199"/>
      <c r="W841" s="199"/>
      <c r="X841" s="199"/>
      <c r="Y841" s="199"/>
      <c r="Z841" s="199"/>
      <c r="AA841" s="199"/>
      <c r="AB841" s="199"/>
      <c r="AC841" s="199"/>
      <c r="AD841" s="199"/>
      <c r="AE841" s="199"/>
      <c r="AF841" s="199"/>
      <c r="AG841" s="199"/>
      <c r="AH841" s="199"/>
      <c r="AI841" s="199"/>
      <c r="AJ841" s="199"/>
      <c r="AK841" s="199"/>
      <c r="AL841" s="199"/>
      <c r="AM841" s="199"/>
      <c r="AN841" s="199"/>
      <c r="AO841" s="199"/>
      <c r="AP841" s="199"/>
      <c r="AQ841" s="199"/>
      <c r="AR841" s="199"/>
      <c r="AS841" s="199"/>
      <c r="AT841" s="199"/>
      <c r="AU841" s="199"/>
      <c r="AV841" s="202" t="s">
        <v>12962</v>
      </c>
      <c r="AW841" s="199" t="s">
        <v>10246</v>
      </c>
      <c r="AX841" s="199" t="s">
        <v>10246</v>
      </c>
      <c r="AY841" s="199" t="s">
        <v>10266</v>
      </c>
      <c r="AZ841" s="199" t="s">
        <v>10266</v>
      </c>
      <c r="BA841" s="199" t="s">
        <v>10266</v>
      </c>
      <c r="BB841" s="199" t="s">
        <v>10266</v>
      </c>
      <c r="BC841" s="199" t="s">
        <v>10266</v>
      </c>
      <c r="BD841" s="199" t="s">
        <v>10246</v>
      </c>
      <c r="BE841" s="199" t="s">
        <v>10246</v>
      </c>
      <c r="BF841" s="199" t="s">
        <v>10266</v>
      </c>
      <c r="BG841" s="202" t="s">
        <v>12963</v>
      </c>
      <c r="BH841" s="199" t="s">
        <v>10266</v>
      </c>
      <c r="BI841" s="199" t="s">
        <v>10266</v>
      </c>
      <c r="BJ841" s="204" t="s">
        <v>10255</v>
      </c>
      <c r="BK841" s="199" t="s">
        <v>10246</v>
      </c>
      <c r="XFB841" s="193"/>
    </row>
    <row r="842" customHeight="1" spans="1:16382">
      <c r="A842" s="199" t="s">
        <v>9814</v>
      </c>
      <c r="B842" s="199" t="s">
        <v>9763</v>
      </c>
      <c r="C842" s="199" t="str">
        <f>VLOOKUP(A842,汇总表!A:D,4,0)</f>
        <v>主播运营</v>
      </c>
      <c r="D842" s="199">
        <v>21</v>
      </c>
      <c r="E842" s="199">
        <v>9</v>
      </c>
      <c r="F842" s="199" t="s">
        <v>12964</v>
      </c>
      <c r="G842" s="199">
        <v>0</v>
      </c>
      <c r="H842" s="199" t="s">
        <v>10243</v>
      </c>
      <c r="I842" s="199">
        <v>0</v>
      </c>
      <c r="J842" s="199" t="s">
        <v>10243</v>
      </c>
      <c r="K842" s="199">
        <v>0</v>
      </c>
      <c r="L842" s="199">
        <v>0</v>
      </c>
      <c r="M842" s="199" t="s">
        <v>10243</v>
      </c>
      <c r="N842" s="199">
        <v>0</v>
      </c>
      <c r="O842" s="199">
        <v>0</v>
      </c>
      <c r="P842" s="199">
        <v>0</v>
      </c>
      <c r="Q842" s="199"/>
      <c r="R842" s="199"/>
      <c r="S842" s="199"/>
      <c r="T842" s="199"/>
      <c r="U842" s="199"/>
      <c r="V842" s="199">
        <v>8</v>
      </c>
      <c r="W842" s="199">
        <v>4</v>
      </c>
      <c r="X842" s="199"/>
      <c r="Y842" s="199"/>
      <c r="Z842" s="199"/>
      <c r="AA842" s="199"/>
      <c r="AB842" s="199"/>
      <c r="AC842" s="199"/>
      <c r="AD842" s="199"/>
      <c r="AE842" s="199"/>
      <c r="AF842" s="199"/>
      <c r="AG842" s="207" t="s">
        <v>12865</v>
      </c>
      <c r="AH842" s="202" t="s">
        <v>11100</v>
      </c>
      <c r="AI842" s="199" t="s">
        <v>10246</v>
      </c>
      <c r="AJ842" s="199" t="s">
        <v>10246</v>
      </c>
      <c r="AK842" s="199" t="s">
        <v>10266</v>
      </c>
      <c r="AL842" s="199" t="s">
        <v>10266</v>
      </c>
      <c r="AM842" s="199" t="s">
        <v>10266</v>
      </c>
      <c r="AN842" s="199" t="s">
        <v>10266</v>
      </c>
      <c r="AO842" s="199" t="s">
        <v>10266</v>
      </c>
      <c r="AP842" s="199" t="s">
        <v>10246</v>
      </c>
      <c r="AQ842" s="199" t="s">
        <v>10246</v>
      </c>
      <c r="AR842" s="199" t="s">
        <v>10266</v>
      </c>
      <c r="AS842" s="199" t="s">
        <v>10266</v>
      </c>
      <c r="AT842" s="199" t="s">
        <v>10266</v>
      </c>
      <c r="AU842" s="199" t="s">
        <v>10266</v>
      </c>
      <c r="AV842" s="199" t="s">
        <v>10266</v>
      </c>
      <c r="AW842" s="199" t="s">
        <v>10246</v>
      </c>
      <c r="AX842" s="199" t="s">
        <v>10246</v>
      </c>
      <c r="AY842" s="199" t="s">
        <v>10266</v>
      </c>
      <c r="AZ842" s="199" t="s">
        <v>10266</v>
      </c>
      <c r="BA842" s="199" t="s">
        <v>10266</v>
      </c>
      <c r="BB842" s="199" t="s">
        <v>10266</v>
      </c>
      <c r="BC842" s="202" t="s">
        <v>12965</v>
      </c>
      <c r="BD842" s="199" t="s">
        <v>10246</v>
      </c>
      <c r="BE842" s="199" t="s">
        <v>10246</v>
      </c>
      <c r="BF842" s="199" t="s">
        <v>10266</v>
      </c>
      <c r="BG842" s="199" t="s">
        <v>10266</v>
      </c>
      <c r="BH842" s="199" t="s">
        <v>10266</v>
      </c>
      <c r="BI842" s="199" t="s">
        <v>10266</v>
      </c>
      <c r="BJ842" s="199" t="s">
        <v>10266</v>
      </c>
      <c r="BK842" s="199" t="s">
        <v>10246</v>
      </c>
      <c r="XFB842" s="193"/>
    </row>
    <row r="843" customHeight="1" spans="1:16382">
      <c r="A843" s="199" t="s">
        <v>9792</v>
      </c>
      <c r="B843" s="199" t="s">
        <v>9763</v>
      </c>
      <c r="C843" s="199" t="str">
        <f>VLOOKUP(A843,汇总表!A:D,4,0)</f>
        <v>高级直播运营编辑</v>
      </c>
      <c r="D843" s="199">
        <v>22</v>
      </c>
      <c r="E843" s="199">
        <v>9</v>
      </c>
      <c r="F843" s="199" t="s">
        <v>12966</v>
      </c>
      <c r="G843" s="199">
        <v>0</v>
      </c>
      <c r="H843" s="199" t="s">
        <v>10243</v>
      </c>
      <c r="I843" s="199">
        <v>0</v>
      </c>
      <c r="J843" s="199" t="s">
        <v>10243</v>
      </c>
      <c r="K843" s="199">
        <v>0</v>
      </c>
      <c r="L843" s="199">
        <v>0</v>
      </c>
      <c r="M843" s="199" t="s">
        <v>10243</v>
      </c>
      <c r="N843" s="199">
        <v>0</v>
      </c>
      <c r="O843" s="199">
        <v>1</v>
      </c>
      <c r="P843" s="199">
        <v>0</v>
      </c>
      <c r="Q843" s="199"/>
      <c r="R843" s="199"/>
      <c r="S843" s="199"/>
      <c r="T843" s="199"/>
      <c r="U843" s="199"/>
      <c r="V843" s="199"/>
      <c r="W843" s="199"/>
      <c r="X843" s="199"/>
      <c r="Y843" s="199"/>
      <c r="Z843" s="199"/>
      <c r="AA843" s="199"/>
      <c r="AB843" s="199"/>
      <c r="AC843" s="199"/>
      <c r="AD843" s="199"/>
      <c r="AE843" s="199"/>
      <c r="AF843" s="199"/>
      <c r="AG843" s="199" t="s">
        <v>10266</v>
      </c>
      <c r="AH843" s="199" t="s">
        <v>10266</v>
      </c>
      <c r="AI843" s="199" t="s">
        <v>10246</v>
      </c>
      <c r="AJ843" s="199" t="s">
        <v>10246</v>
      </c>
      <c r="AK843" s="199" t="s">
        <v>10266</v>
      </c>
      <c r="AL843" s="199" t="s">
        <v>10266</v>
      </c>
      <c r="AM843" s="199" t="s">
        <v>10266</v>
      </c>
      <c r="AN843" s="199" t="s">
        <v>10266</v>
      </c>
      <c r="AO843" s="199" t="s">
        <v>10266</v>
      </c>
      <c r="AP843" s="199" t="s">
        <v>10246</v>
      </c>
      <c r="AQ843" s="199" t="s">
        <v>10246</v>
      </c>
      <c r="AR843" s="199" t="s">
        <v>10266</v>
      </c>
      <c r="AS843" s="207" t="s">
        <v>12864</v>
      </c>
      <c r="AT843" s="199" t="s">
        <v>10266</v>
      </c>
      <c r="AU843" s="199" t="s">
        <v>10266</v>
      </c>
      <c r="AV843" s="207" t="s">
        <v>12864</v>
      </c>
      <c r="AW843" s="199" t="s">
        <v>10246</v>
      </c>
      <c r="AX843" s="199" t="s">
        <v>10246</v>
      </c>
      <c r="AY843" s="199" t="s">
        <v>10266</v>
      </c>
      <c r="AZ843" s="199" t="s">
        <v>10266</v>
      </c>
      <c r="BA843" s="199" t="s">
        <v>10266</v>
      </c>
      <c r="BB843" s="207" t="s">
        <v>12864</v>
      </c>
      <c r="BC843" s="199" t="s">
        <v>10266</v>
      </c>
      <c r="BD843" s="199" t="s">
        <v>10246</v>
      </c>
      <c r="BE843" s="199" t="s">
        <v>10246</v>
      </c>
      <c r="BF843" s="199" t="s">
        <v>10266</v>
      </c>
      <c r="BG843" s="199" t="s">
        <v>10266</v>
      </c>
      <c r="BH843" s="199" t="s">
        <v>10266</v>
      </c>
      <c r="BI843" s="199" t="s">
        <v>10266</v>
      </c>
      <c r="BJ843" s="204" t="s">
        <v>10264</v>
      </c>
      <c r="BK843" s="199" t="s">
        <v>10246</v>
      </c>
      <c r="XFB843" s="193"/>
    </row>
    <row r="844" customHeight="1" spans="1:16382">
      <c r="A844" s="199" t="s">
        <v>9784</v>
      </c>
      <c r="B844" s="199" t="s">
        <v>9763</v>
      </c>
      <c r="C844" s="199" t="str">
        <f>VLOOKUP(A844,汇总表!A:D,4,0)</f>
        <v>媒体合作专员</v>
      </c>
      <c r="D844" s="199">
        <v>20</v>
      </c>
      <c r="E844" s="199">
        <v>9</v>
      </c>
      <c r="F844" s="199" t="s">
        <v>12967</v>
      </c>
      <c r="G844" s="199">
        <v>0</v>
      </c>
      <c r="H844" s="199" t="s">
        <v>10243</v>
      </c>
      <c r="I844" s="199">
        <v>0</v>
      </c>
      <c r="J844" s="199" t="s">
        <v>10243</v>
      </c>
      <c r="K844" s="199">
        <v>0</v>
      </c>
      <c r="L844" s="199">
        <v>0</v>
      </c>
      <c r="M844" s="199" t="s">
        <v>10243</v>
      </c>
      <c r="N844" s="199">
        <v>0</v>
      </c>
      <c r="O844" s="199">
        <v>1</v>
      </c>
      <c r="P844" s="199">
        <v>1</v>
      </c>
      <c r="Q844" s="199"/>
      <c r="R844" s="199"/>
      <c r="S844" s="199">
        <v>11.5</v>
      </c>
      <c r="T844" s="199"/>
      <c r="U844" s="199"/>
      <c r="V844" s="199">
        <v>8</v>
      </c>
      <c r="W844" s="199"/>
      <c r="X844" s="199"/>
      <c r="Y844" s="199"/>
      <c r="Z844" s="199"/>
      <c r="AA844" s="199"/>
      <c r="AB844" s="199"/>
      <c r="AC844" s="199"/>
      <c r="AD844" s="199"/>
      <c r="AE844" s="199"/>
      <c r="AF844" s="199"/>
      <c r="AG844" s="202" t="s">
        <v>12968</v>
      </c>
      <c r="AH844" s="199" t="s">
        <v>10266</v>
      </c>
      <c r="AI844" s="199" t="s">
        <v>10246</v>
      </c>
      <c r="AJ844" s="199" t="s">
        <v>10246</v>
      </c>
      <c r="AK844" s="199" t="s">
        <v>10266</v>
      </c>
      <c r="AL844" s="199" t="s">
        <v>10266</v>
      </c>
      <c r="AM844" s="199" t="s">
        <v>10266</v>
      </c>
      <c r="AN844" s="199" t="s">
        <v>10266</v>
      </c>
      <c r="AO844" s="199" t="s">
        <v>10266</v>
      </c>
      <c r="AP844" s="199" t="s">
        <v>10246</v>
      </c>
      <c r="AQ844" s="199" t="s">
        <v>10246</v>
      </c>
      <c r="AR844" s="199" t="s">
        <v>10266</v>
      </c>
      <c r="AS844" s="199" t="s">
        <v>10266</v>
      </c>
      <c r="AT844" s="199" t="s">
        <v>10266</v>
      </c>
      <c r="AU844" s="199" t="s">
        <v>10266</v>
      </c>
      <c r="AV844" s="199" t="s">
        <v>10266</v>
      </c>
      <c r="AW844" s="199" t="s">
        <v>10246</v>
      </c>
      <c r="AX844" s="199" t="s">
        <v>10246</v>
      </c>
      <c r="AY844" s="199" t="s">
        <v>10266</v>
      </c>
      <c r="AZ844" s="199" t="s">
        <v>10266</v>
      </c>
      <c r="BA844" s="199" t="s">
        <v>10266</v>
      </c>
      <c r="BB844" s="202" t="s">
        <v>12969</v>
      </c>
      <c r="BC844" s="199" t="s">
        <v>10266</v>
      </c>
      <c r="BD844" s="199" t="s">
        <v>10246</v>
      </c>
      <c r="BE844" s="199" t="s">
        <v>10246</v>
      </c>
      <c r="BF844" s="204" t="s">
        <v>10264</v>
      </c>
      <c r="BG844" s="207" t="s">
        <v>12864</v>
      </c>
      <c r="BH844" s="199" t="s">
        <v>10266</v>
      </c>
      <c r="BI844" s="199" t="s">
        <v>10266</v>
      </c>
      <c r="BJ844" s="205" t="s">
        <v>33</v>
      </c>
      <c r="BK844" s="199" t="s">
        <v>10246</v>
      </c>
      <c r="XFB844" s="193"/>
    </row>
    <row r="845" customHeight="1" spans="1:16382">
      <c r="A845" s="199" t="s">
        <v>9767</v>
      </c>
      <c r="B845" s="199" t="s">
        <v>9763</v>
      </c>
      <c r="C845" s="199" t="str">
        <f>VLOOKUP(A845,汇总表!A:D,4,0)</f>
        <v>直播总监</v>
      </c>
      <c r="D845" s="199">
        <v>22</v>
      </c>
      <c r="E845" s="199">
        <v>9</v>
      </c>
      <c r="F845" s="199" t="s">
        <v>12970</v>
      </c>
      <c r="G845" s="199">
        <v>0</v>
      </c>
      <c r="H845" s="199" t="s">
        <v>10243</v>
      </c>
      <c r="I845" s="199">
        <v>0</v>
      </c>
      <c r="J845" s="199" t="s">
        <v>10243</v>
      </c>
      <c r="K845" s="199">
        <v>0</v>
      </c>
      <c r="L845" s="199">
        <v>0</v>
      </c>
      <c r="M845" s="199" t="s">
        <v>10243</v>
      </c>
      <c r="N845" s="199">
        <v>0</v>
      </c>
      <c r="O845" s="199">
        <v>0</v>
      </c>
      <c r="P845" s="199">
        <v>0</v>
      </c>
      <c r="Q845" s="199"/>
      <c r="R845" s="199"/>
      <c r="S845" s="199">
        <v>22.5</v>
      </c>
      <c r="T845" s="199"/>
      <c r="U845" s="199"/>
      <c r="V845" s="199"/>
      <c r="W845" s="199"/>
      <c r="X845" s="199"/>
      <c r="Y845" s="199"/>
      <c r="Z845" s="199"/>
      <c r="AA845" s="199"/>
      <c r="AB845" s="199"/>
      <c r="AC845" s="199"/>
      <c r="AD845" s="199"/>
      <c r="AE845" s="199"/>
      <c r="AF845" s="199"/>
      <c r="AG845" s="202" t="s">
        <v>12971</v>
      </c>
      <c r="AH845" s="199" t="s">
        <v>10266</v>
      </c>
      <c r="AI845" s="199" t="s">
        <v>10246</v>
      </c>
      <c r="AJ845" s="199" t="s">
        <v>10246</v>
      </c>
      <c r="AK845" s="199" t="s">
        <v>10266</v>
      </c>
      <c r="AL845" s="199" t="s">
        <v>10266</v>
      </c>
      <c r="AM845" s="202" t="s">
        <v>12972</v>
      </c>
      <c r="AN845" s="199" t="s">
        <v>10266</v>
      </c>
      <c r="AO845" s="199" t="s">
        <v>10266</v>
      </c>
      <c r="AP845" s="199" t="s">
        <v>10246</v>
      </c>
      <c r="AQ845" s="199" t="s">
        <v>10246</v>
      </c>
      <c r="AR845" s="199" t="s">
        <v>10266</v>
      </c>
      <c r="AS845" s="199" t="s">
        <v>10266</v>
      </c>
      <c r="AT845" s="199" t="s">
        <v>10266</v>
      </c>
      <c r="AU845" s="199" t="s">
        <v>10266</v>
      </c>
      <c r="AV845" s="199" t="s">
        <v>10266</v>
      </c>
      <c r="AW845" s="199" t="s">
        <v>10246</v>
      </c>
      <c r="AX845" s="199" t="s">
        <v>10246</v>
      </c>
      <c r="AY845" s="199" t="s">
        <v>10266</v>
      </c>
      <c r="AZ845" s="199" t="s">
        <v>10266</v>
      </c>
      <c r="BA845" s="199" t="s">
        <v>10266</v>
      </c>
      <c r="BB845" s="199" t="s">
        <v>10266</v>
      </c>
      <c r="BC845" s="199" t="s">
        <v>10266</v>
      </c>
      <c r="BD845" s="199" t="s">
        <v>10246</v>
      </c>
      <c r="BE845" s="199" t="s">
        <v>10246</v>
      </c>
      <c r="BF845" s="199" t="s">
        <v>10266</v>
      </c>
      <c r="BG845" s="199" t="s">
        <v>10266</v>
      </c>
      <c r="BH845" s="199" t="s">
        <v>10266</v>
      </c>
      <c r="BI845" s="199" t="s">
        <v>10266</v>
      </c>
      <c r="BJ845" s="199" t="s">
        <v>10266</v>
      </c>
      <c r="BK845" s="199" t="s">
        <v>10246</v>
      </c>
      <c r="XFB845" s="193"/>
    </row>
    <row r="846" customHeight="1" spans="1:16382">
      <c r="A846" s="199" t="s">
        <v>9762</v>
      </c>
      <c r="B846" s="199" t="s">
        <v>9763</v>
      </c>
      <c r="C846" s="199" t="str">
        <f>VLOOKUP(A846,汇总表!A:D,4,0)</f>
        <v>媒体拓展专员</v>
      </c>
      <c r="D846" s="199">
        <v>12</v>
      </c>
      <c r="E846" s="199">
        <v>6</v>
      </c>
      <c r="F846" s="199" t="s">
        <v>12973</v>
      </c>
      <c r="G846" s="199">
        <v>0</v>
      </c>
      <c r="H846" s="199" t="s">
        <v>10243</v>
      </c>
      <c r="I846" s="199">
        <v>0</v>
      </c>
      <c r="J846" s="199" t="s">
        <v>10243</v>
      </c>
      <c r="K846" s="199">
        <v>0</v>
      </c>
      <c r="L846" s="199">
        <v>0</v>
      </c>
      <c r="M846" s="199" t="s">
        <v>10243</v>
      </c>
      <c r="N846" s="199">
        <v>0</v>
      </c>
      <c r="O846" s="199">
        <v>0</v>
      </c>
      <c r="P846" s="199">
        <v>1</v>
      </c>
      <c r="Q846" s="199"/>
      <c r="R846" s="199"/>
      <c r="S846" s="199">
        <v>12.9</v>
      </c>
      <c r="T846" s="199">
        <v>7</v>
      </c>
      <c r="U846" s="199"/>
      <c r="V846" s="199"/>
      <c r="W846" s="199"/>
      <c r="X846" s="199"/>
      <c r="Y846" s="199"/>
      <c r="Z846" s="199"/>
      <c r="AA846" s="199"/>
      <c r="AB846" s="199"/>
      <c r="AC846" s="199"/>
      <c r="AD846" s="199"/>
      <c r="AE846" s="199"/>
      <c r="AF846" s="199"/>
      <c r="AG846" s="199" t="s">
        <v>10266</v>
      </c>
      <c r="AH846" s="202" t="s">
        <v>12974</v>
      </c>
      <c r="AI846" s="199" t="s">
        <v>10246</v>
      </c>
      <c r="AJ846" s="199" t="s">
        <v>10246</v>
      </c>
      <c r="AK846" s="199" t="s">
        <v>10266</v>
      </c>
      <c r="AL846" s="199" t="s">
        <v>10266</v>
      </c>
      <c r="AM846" s="207" t="s">
        <v>12864</v>
      </c>
      <c r="AN846" s="199" t="s">
        <v>10266</v>
      </c>
      <c r="AO846" s="202" t="s">
        <v>12975</v>
      </c>
      <c r="AP846" s="199" t="s">
        <v>10246</v>
      </c>
      <c r="AQ846" s="199" t="s">
        <v>10246</v>
      </c>
      <c r="AR846" s="202" t="s">
        <v>12976</v>
      </c>
      <c r="AS846" s="199" t="s">
        <v>10266</v>
      </c>
      <c r="AT846" s="202" t="s">
        <v>12071</v>
      </c>
      <c r="AU846" s="199" t="s">
        <v>10266</v>
      </c>
      <c r="AV846" s="199" t="s">
        <v>10266</v>
      </c>
      <c r="AW846" s="199" t="s">
        <v>10246</v>
      </c>
      <c r="AX846" s="199" t="s">
        <v>10246</v>
      </c>
      <c r="AY846" s="199"/>
      <c r="AZ846" s="199"/>
      <c r="BA846" s="199"/>
      <c r="BB846" s="199"/>
      <c r="BC846" s="199"/>
      <c r="BD846" s="199"/>
      <c r="BE846" s="199"/>
      <c r="BF846" s="199"/>
      <c r="BG846" s="199"/>
      <c r="BH846" s="199"/>
      <c r="BI846" s="199"/>
      <c r="BJ846" s="199"/>
      <c r="BK846" s="199"/>
      <c r="XFB846" s="193"/>
    </row>
    <row r="847" customHeight="1" spans="1:16382">
      <c r="A847" s="199" t="s">
        <v>9902</v>
      </c>
      <c r="B847" s="199" t="s">
        <v>9859</v>
      </c>
      <c r="C847" s="199" t="str">
        <f>VLOOKUP(A847,汇总表!A:D,4,0)</f>
        <v>后期制作导演</v>
      </c>
      <c r="D847" s="199">
        <v>19</v>
      </c>
      <c r="E847" s="199">
        <v>9</v>
      </c>
      <c r="F847" s="199" t="s">
        <v>12977</v>
      </c>
      <c r="G847" s="199">
        <v>0</v>
      </c>
      <c r="H847" s="199" t="s">
        <v>10243</v>
      </c>
      <c r="I847" s="199">
        <v>1</v>
      </c>
      <c r="J847" s="199" t="s">
        <v>11892</v>
      </c>
      <c r="K847" s="199">
        <v>0</v>
      </c>
      <c r="L847" s="199">
        <v>0</v>
      </c>
      <c r="M847" s="199" t="s">
        <v>10243</v>
      </c>
      <c r="N847" s="199">
        <v>0</v>
      </c>
      <c r="O847" s="199">
        <v>2</v>
      </c>
      <c r="P847" s="199">
        <v>0</v>
      </c>
      <c r="Q847" s="199"/>
      <c r="R847" s="199">
        <v>8</v>
      </c>
      <c r="S847" s="199">
        <v>0</v>
      </c>
      <c r="T847" s="199">
        <v>24</v>
      </c>
      <c r="U847" s="199"/>
      <c r="V847" s="199"/>
      <c r="W847" s="199"/>
      <c r="X847" s="199">
        <v>8</v>
      </c>
      <c r="Y847" s="199"/>
      <c r="Z847" s="199"/>
      <c r="AA847" s="199"/>
      <c r="AB847" s="199"/>
      <c r="AC847" s="199"/>
      <c r="AD847" s="199"/>
      <c r="AE847" s="199"/>
      <c r="AF847" s="199"/>
      <c r="AG847" s="199" t="s">
        <v>10266</v>
      </c>
      <c r="AH847" s="202" t="s">
        <v>12384</v>
      </c>
      <c r="AI847" s="199" t="s">
        <v>10246</v>
      </c>
      <c r="AJ847" s="199" t="s">
        <v>10246</v>
      </c>
      <c r="AK847" s="202" t="s">
        <v>12978</v>
      </c>
      <c r="AL847" s="207" t="s">
        <v>12866</v>
      </c>
      <c r="AM847" s="199" t="s">
        <v>10266</v>
      </c>
      <c r="AN847" s="202" t="s">
        <v>12979</v>
      </c>
      <c r="AO847" s="199" t="s">
        <v>10266</v>
      </c>
      <c r="AP847" s="202" t="s">
        <v>12980</v>
      </c>
      <c r="AQ847" s="199" t="s">
        <v>10246</v>
      </c>
      <c r="AR847" s="202" t="s">
        <v>12032</v>
      </c>
      <c r="AS847" s="202" t="s">
        <v>12032</v>
      </c>
      <c r="AT847" s="202" t="s">
        <v>12981</v>
      </c>
      <c r="AU847" s="199" t="s">
        <v>10266</v>
      </c>
      <c r="AV847" s="208" t="s">
        <v>12982</v>
      </c>
      <c r="AW847" s="199" t="s">
        <v>10246</v>
      </c>
      <c r="AX847" s="199" t="s">
        <v>10246</v>
      </c>
      <c r="AY847" s="199" t="s">
        <v>10266</v>
      </c>
      <c r="AZ847" s="199" t="s">
        <v>10266</v>
      </c>
      <c r="BA847" s="199" t="s">
        <v>10266</v>
      </c>
      <c r="BB847" s="202" t="s">
        <v>12983</v>
      </c>
      <c r="BC847" s="207" t="s">
        <v>12866</v>
      </c>
      <c r="BD847" s="199" t="s">
        <v>10246</v>
      </c>
      <c r="BE847" s="202" t="s">
        <v>12984</v>
      </c>
      <c r="BF847" s="207" t="s">
        <v>12866</v>
      </c>
      <c r="BG847" s="207" t="s">
        <v>12866</v>
      </c>
      <c r="BH847" s="199" t="s">
        <v>10266</v>
      </c>
      <c r="BI847" s="199" t="s">
        <v>10266</v>
      </c>
      <c r="BJ847" s="207" t="s">
        <v>12866</v>
      </c>
      <c r="BK847" s="199" t="s">
        <v>10246</v>
      </c>
      <c r="XFB847" s="193"/>
    </row>
    <row r="848" customHeight="1" spans="1:16382">
      <c r="A848" s="199" t="s">
        <v>9884</v>
      </c>
      <c r="B848" s="199" t="s">
        <v>9859</v>
      </c>
      <c r="C848" s="199" t="str">
        <f>VLOOKUP(A848,汇总表!A:D,4,0)</f>
        <v>娱乐高级编辑</v>
      </c>
      <c r="D848" s="199">
        <v>22</v>
      </c>
      <c r="E848" s="199">
        <v>9</v>
      </c>
      <c r="F848" s="199" t="s">
        <v>12985</v>
      </c>
      <c r="G848" s="199">
        <v>0</v>
      </c>
      <c r="H848" s="199" t="s">
        <v>10243</v>
      </c>
      <c r="I848" s="199">
        <v>0</v>
      </c>
      <c r="J848" s="199" t="s">
        <v>10243</v>
      </c>
      <c r="K848" s="199">
        <v>0</v>
      </c>
      <c r="L848" s="199">
        <v>0</v>
      </c>
      <c r="M848" s="199" t="s">
        <v>10243</v>
      </c>
      <c r="N848" s="199">
        <v>0</v>
      </c>
      <c r="O848" s="199">
        <v>0</v>
      </c>
      <c r="P848" s="199">
        <v>0</v>
      </c>
      <c r="Q848" s="199"/>
      <c r="R848" s="199"/>
      <c r="S848" s="199">
        <v>8</v>
      </c>
      <c r="T848" s="199"/>
      <c r="U848" s="199"/>
      <c r="V848" s="199"/>
      <c r="W848" s="199"/>
      <c r="X848" s="199"/>
      <c r="Y848" s="199"/>
      <c r="Z848" s="199"/>
      <c r="AA848" s="199"/>
      <c r="AB848" s="199"/>
      <c r="AC848" s="199"/>
      <c r="AD848" s="199"/>
      <c r="AE848" s="199"/>
      <c r="AF848" s="199"/>
      <c r="AG848" s="202" t="s">
        <v>12986</v>
      </c>
      <c r="AH848" s="199" t="s">
        <v>10266</v>
      </c>
      <c r="AI848" s="199" t="s">
        <v>10246</v>
      </c>
      <c r="AJ848" s="199" t="s">
        <v>10246</v>
      </c>
      <c r="AK848" s="199" t="s">
        <v>10266</v>
      </c>
      <c r="AL848" s="199" t="s">
        <v>10266</v>
      </c>
      <c r="AM848" s="199" t="s">
        <v>10266</v>
      </c>
      <c r="AN848" s="199" t="s">
        <v>10266</v>
      </c>
      <c r="AO848" s="199" t="s">
        <v>10266</v>
      </c>
      <c r="AP848" s="199" t="s">
        <v>10246</v>
      </c>
      <c r="AQ848" s="199" t="s">
        <v>10246</v>
      </c>
      <c r="AR848" s="199" t="s">
        <v>10266</v>
      </c>
      <c r="AS848" s="199" t="s">
        <v>10266</v>
      </c>
      <c r="AT848" s="199" t="s">
        <v>10266</v>
      </c>
      <c r="AU848" s="199" t="s">
        <v>10266</v>
      </c>
      <c r="AV848" s="199" t="s">
        <v>10266</v>
      </c>
      <c r="AW848" s="199" t="s">
        <v>10246</v>
      </c>
      <c r="AX848" s="199" t="s">
        <v>10246</v>
      </c>
      <c r="AY848" s="199" t="s">
        <v>10266</v>
      </c>
      <c r="AZ848" s="199" t="s">
        <v>10266</v>
      </c>
      <c r="BA848" s="199" t="s">
        <v>10266</v>
      </c>
      <c r="BB848" s="199" t="s">
        <v>10266</v>
      </c>
      <c r="BC848" s="199" t="s">
        <v>10266</v>
      </c>
      <c r="BD848" s="199" t="s">
        <v>10246</v>
      </c>
      <c r="BE848" s="199" t="s">
        <v>10246</v>
      </c>
      <c r="BF848" s="199" t="s">
        <v>10266</v>
      </c>
      <c r="BG848" s="199" t="s">
        <v>10266</v>
      </c>
      <c r="BH848" s="199" t="s">
        <v>10266</v>
      </c>
      <c r="BI848" s="199" t="s">
        <v>10266</v>
      </c>
      <c r="BJ848" s="199" t="s">
        <v>10266</v>
      </c>
      <c r="BK848" s="199" t="s">
        <v>10246</v>
      </c>
      <c r="XFB848" s="193"/>
    </row>
    <row r="849" customHeight="1" spans="1:16382">
      <c r="A849" s="199" t="s">
        <v>9867</v>
      </c>
      <c r="B849" s="199" t="s">
        <v>9859</v>
      </c>
      <c r="C849" s="199" t="str">
        <f>VLOOKUP(A849,汇总表!A:D,4,0)</f>
        <v>娱乐主编</v>
      </c>
      <c r="D849" s="199">
        <v>21</v>
      </c>
      <c r="E849" s="199">
        <v>9</v>
      </c>
      <c r="F849" s="199" t="s">
        <v>12987</v>
      </c>
      <c r="G849" s="199">
        <v>2</v>
      </c>
      <c r="H849" s="199" t="s">
        <v>11061</v>
      </c>
      <c r="I849" s="199">
        <v>0</v>
      </c>
      <c r="J849" s="199" t="s">
        <v>10243</v>
      </c>
      <c r="K849" s="199">
        <v>0</v>
      </c>
      <c r="L849" s="199">
        <v>0</v>
      </c>
      <c r="M849" s="199" t="s">
        <v>10243</v>
      </c>
      <c r="N849" s="199">
        <v>0</v>
      </c>
      <c r="O849" s="199">
        <v>0</v>
      </c>
      <c r="P849" s="199">
        <v>1</v>
      </c>
      <c r="Q849" s="199"/>
      <c r="R849" s="199"/>
      <c r="S849" s="199"/>
      <c r="T849" s="199"/>
      <c r="U849" s="199"/>
      <c r="V849" s="199">
        <v>8</v>
      </c>
      <c r="W849" s="199"/>
      <c r="X849" s="199"/>
      <c r="Y849" s="199"/>
      <c r="Z849" s="199"/>
      <c r="AA849" s="199"/>
      <c r="AB849" s="199"/>
      <c r="AC849" s="199"/>
      <c r="AD849" s="199"/>
      <c r="AE849" s="199"/>
      <c r="AF849" s="199"/>
      <c r="AG849" s="199" t="s">
        <v>10266</v>
      </c>
      <c r="AH849" s="207" t="s">
        <v>12865</v>
      </c>
      <c r="AI849" s="199" t="s">
        <v>10246</v>
      </c>
      <c r="AJ849" s="199" t="s">
        <v>10246</v>
      </c>
      <c r="AK849" s="199" t="s">
        <v>10266</v>
      </c>
      <c r="AL849" s="207" t="s">
        <v>12865</v>
      </c>
      <c r="AM849" s="203" t="s">
        <v>10282</v>
      </c>
      <c r="AN849" s="207" t="s">
        <v>12865</v>
      </c>
      <c r="AO849" s="207" t="s">
        <v>12865</v>
      </c>
      <c r="AP849" s="199" t="s">
        <v>10246</v>
      </c>
      <c r="AQ849" s="199" t="s">
        <v>10246</v>
      </c>
      <c r="AR849" s="207" t="s">
        <v>12865</v>
      </c>
      <c r="AS849" s="199" t="s">
        <v>10266</v>
      </c>
      <c r="AT849" s="207" t="s">
        <v>12865</v>
      </c>
      <c r="AU849" s="199" t="s">
        <v>10266</v>
      </c>
      <c r="AV849" s="203" t="s">
        <v>12988</v>
      </c>
      <c r="AW849" s="199" t="s">
        <v>10246</v>
      </c>
      <c r="AX849" s="199" t="s">
        <v>10246</v>
      </c>
      <c r="AY849" s="199" t="s">
        <v>10266</v>
      </c>
      <c r="AZ849" s="199" t="s">
        <v>10266</v>
      </c>
      <c r="BA849" s="207" t="s">
        <v>12865</v>
      </c>
      <c r="BB849" s="199" t="s">
        <v>10266</v>
      </c>
      <c r="BC849" s="199" t="s">
        <v>10266</v>
      </c>
      <c r="BD849" s="199" t="s">
        <v>10246</v>
      </c>
      <c r="BE849" s="199" t="s">
        <v>10246</v>
      </c>
      <c r="BF849" s="207" t="s">
        <v>12865</v>
      </c>
      <c r="BG849" s="207" t="s">
        <v>12866</v>
      </c>
      <c r="BH849" s="199" t="s">
        <v>10266</v>
      </c>
      <c r="BI849" s="199" t="s">
        <v>10266</v>
      </c>
      <c r="BJ849" s="202" t="s">
        <v>12989</v>
      </c>
      <c r="BK849" s="202" t="s">
        <v>12990</v>
      </c>
      <c r="XFB849" s="193"/>
    </row>
    <row r="850" customHeight="1" spans="1:16382">
      <c r="A850" s="199" t="s">
        <v>9858</v>
      </c>
      <c r="B850" s="199" t="s">
        <v>9859</v>
      </c>
      <c r="C850" s="199" t="str">
        <f>VLOOKUP(A850,汇总表!A:D,4,0)</f>
        <v>新媒体运营实习生</v>
      </c>
      <c r="D850" s="199">
        <v>13</v>
      </c>
      <c r="E850" s="199">
        <v>5</v>
      </c>
      <c r="F850" s="199" t="s">
        <v>12991</v>
      </c>
      <c r="G850" s="199">
        <v>0</v>
      </c>
      <c r="H850" s="199" t="s">
        <v>10243</v>
      </c>
      <c r="I850" s="199">
        <v>0</v>
      </c>
      <c r="J850" s="199" t="s">
        <v>10243</v>
      </c>
      <c r="K850" s="199">
        <v>0</v>
      </c>
      <c r="L850" s="199">
        <v>0</v>
      </c>
      <c r="M850" s="199" t="s">
        <v>10243</v>
      </c>
      <c r="N850" s="199">
        <v>1</v>
      </c>
      <c r="O850" s="199">
        <v>0</v>
      </c>
      <c r="P850" s="199">
        <v>0</v>
      </c>
      <c r="Q850" s="199"/>
      <c r="R850" s="199"/>
      <c r="S850" s="199">
        <v>12.8</v>
      </c>
      <c r="T850" s="199"/>
      <c r="U850" s="199"/>
      <c r="V850" s="199"/>
      <c r="W850" s="199"/>
      <c r="X850" s="199"/>
      <c r="Y850" s="199"/>
      <c r="Z850" s="199"/>
      <c r="AA850" s="199"/>
      <c r="AB850" s="199"/>
      <c r="AC850" s="199"/>
      <c r="AD850" s="199"/>
      <c r="AE850" s="199"/>
      <c r="AF850" s="199"/>
      <c r="AG850" s="199"/>
      <c r="AH850" s="199"/>
      <c r="AI850" s="199"/>
      <c r="AJ850" s="199"/>
      <c r="AK850" s="199"/>
      <c r="AL850" s="199"/>
      <c r="AM850" s="199"/>
      <c r="AN850" s="199"/>
      <c r="AO850" s="199"/>
      <c r="AP850" s="199"/>
      <c r="AQ850" s="199"/>
      <c r="AR850" s="199"/>
      <c r="AS850" s="199"/>
      <c r="AT850" s="204" t="s">
        <v>10255</v>
      </c>
      <c r="AU850" s="199" t="s">
        <v>10266</v>
      </c>
      <c r="AV850" s="199" t="s">
        <v>10266</v>
      </c>
      <c r="AW850" s="199" t="s">
        <v>10246</v>
      </c>
      <c r="AX850" s="199" t="s">
        <v>10246</v>
      </c>
      <c r="AY850" s="199" t="s">
        <v>10266</v>
      </c>
      <c r="AZ850" s="199" t="s">
        <v>10266</v>
      </c>
      <c r="BA850" s="199" t="s">
        <v>10266</v>
      </c>
      <c r="BB850" s="199" t="s">
        <v>10266</v>
      </c>
      <c r="BC850" s="199" t="s">
        <v>10266</v>
      </c>
      <c r="BD850" s="199" t="s">
        <v>10246</v>
      </c>
      <c r="BE850" s="199" t="s">
        <v>10246</v>
      </c>
      <c r="BF850" s="199" t="s">
        <v>10266</v>
      </c>
      <c r="BG850" s="199" t="s">
        <v>10266</v>
      </c>
      <c r="BH850" s="199" t="s">
        <v>10266</v>
      </c>
      <c r="BI850" s="199" t="s">
        <v>10266</v>
      </c>
      <c r="BJ850" s="202" t="s">
        <v>12992</v>
      </c>
      <c r="BK850" s="199" t="s">
        <v>10246</v>
      </c>
      <c r="XFB850" s="193"/>
    </row>
    <row r="851" customHeight="1" spans="1:16382">
      <c r="A851" s="199" t="s">
        <v>9916</v>
      </c>
      <c r="B851" s="199" t="s">
        <v>9917</v>
      </c>
      <c r="C851" s="199" t="str">
        <f>VLOOKUP(A851,汇总表!A:D,4,0)</f>
        <v>时效性运营专员</v>
      </c>
      <c r="D851" s="199">
        <v>7</v>
      </c>
      <c r="E851" s="199">
        <v>9</v>
      </c>
      <c r="F851" s="199" t="s">
        <v>12993</v>
      </c>
      <c r="G851" s="199">
        <v>0</v>
      </c>
      <c r="H851" s="199" t="s">
        <v>10243</v>
      </c>
      <c r="I851" s="199">
        <v>0</v>
      </c>
      <c r="J851" s="199" t="s">
        <v>10243</v>
      </c>
      <c r="K851" s="199">
        <v>0</v>
      </c>
      <c r="L851" s="199">
        <v>0</v>
      </c>
      <c r="M851" s="199" t="s">
        <v>10243</v>
      </c>
      <c r="N851" s="199">
        <v>0</v>
      </c>
      <c r="O851" s="199">
        <v>2</v>
      </c>
      <c r="P851" s="199">
        <v>15</v>
      </c>
      <c r="Q851" s="199"/>
      <c r="R851" s="199"/>
      <c r="S851" s="199"/>
      <c r="T851" s="199"/>
      <c r="U851" s="199"/>
      <c r="V851" s="199"/>
      <c r="W851" s="199"/>
      <c r="X851" s="199"/>
      <c r="Y851" s="199"/>
      <c r="Z851" s="199"/>
      <c r="AA851" s="199"/>
      <c r="AB851" s="199"/>
      <c r="AC851" s="199"/>
      <c r="AD851" s="199"/>
      <c r="AE851" s="199"/>
      <c r="AF851" s="199"/>
      <c r="AG851" s="199" t="s">
        <v>10266</v>
      </c>
      <c r="AH851" s="199" t="s">
        <v>10266</v>
      </c>
      <c r="AI851" s="199" t="s">
        <v>10246</v>
      </c>
      <c r="AJ851" s="199" t="s">
        <v>10246</v>
      </c>
      <c r="AK851" s="199" t="s">
        <v>10266</v>
      </c>
      <c r="AL851" s="199" t="s">
        <v>10266</v>
      </c>
      <c r="AM851" s="199" t="s">
        <v>10266</v>
      </c>
      <c r="AN851" s="204" t="s">
        <v>10264</v>
      </c>
      <c r="AO851" s="204" t="s">
        <v>10264</v>
      </c>
      <c r="AP851" s="199" t="s">
        <v>10246</v>
      </c>
      <c r="AQ851" s="199" t="s">
        <v>10246</v>
      </c>
      <c r="AR851" s="205" t="s">
        <v>33</v>
      </c>
      <c r="AS851" s="205" t="s">
        <v>33</v>
      </c>
      <c r="AT851" s="205" t="s">
        <v>33</v>
      </c>
      <c r="AU851" s="205" t="s">
        <v>33</v>
      </c>
      <c r="AV851" s="205" t="s">
        <v>33</v>
      </c>
      <c r="AW851" s="199" t="s">
        <v>10246</v>
      </c>
      <c r="AX851" s="199" t="s">
        <v>10246</v>
      </c>
      <c r="AY851" s="205" t="s">
        <v>33</v>
      </c>
      <c r="AZ851" s="205" t="s">
        <v>33</v>
      </c>
      <c r="BA851" s="205" t="s">
        <v>33</v>
      </c>
      <c r="BB851" s="205" t="s">
        <v>33</v>
      </c>
      <c r="BC851" s="205" t="s">
        <v>33</v>
      </c>
      <c r="BD851" s="199" t="s">
        <v>10246</v>
      </c>
      <c r="BE851" s="199" t="s">
        <v>10246</v>
      </c>
      <c r="BF851" s="205" t="s">
        <v>33</v>
      </c>
      <c r="BG851" s="205" t="s">
        <v>33</v>
      </c>
      <c r="BH851" s="205" t="s">
        <v>33</v>
      </c>
      <c r="BI851" s="205" t="s">
        <v>33</v>
      </c>
      <c r="BJ851" s="205" t="s">
        <v>33</v>
      </c>
      <c r="BK851" s="199" t="s">
        <v>10246</v>
      </c>
      <c r="XFB851" s="193"/>
    </row>
    <row r="852" customHeight="1" spans="16382:16382">
      <c r="XFB852" s="193"/>
    </row>
    <row r="853" customHeight="1" spans="16382:16382">
      <c r="XFB853" s="193"/>
    </row>
    <row r="854" customHeight="1" spans="16382:16382">
      <c r="XFB854" s="193"/>
    </row>
    <row r="855" customHeight="1" spans="16382:16382">
      <c r="XFB855" s="193"/>
    </row>
    <row r="856" customHeight="1" spans="16382:16382">
      <c r="XFB856" s="193"/>
    </row>
    <row r="857" customHeight="1" spans="16382:16382">
      <c r="XFB857" s="193"/>
    </row>
    <row r="858" customHeight="1" spans="16382:16382">
      <c r="XFB858" s="193"/>
    </row>
    <row r="859" customHeight="1" spans="16382:16382">
      <c r="XFB859" s="193"/>
    </row>
    <row r="860" customHeight="1" spans="16382:16382">
      <c r="XFB860" s="193"/>
    </row>
    <row r="861" customHeight="1" spans="16382:16382">
      <c r="XFB861" s="193"/>
    </row>
    <row r="862" customHeight="1" spans="16382:16382">
      <c r="XFB862" s="193"/>
    </row>
    <row r="863" customHeight="1" spans="16382:16382">
      <c r="XFB863" s="193"/>
    </row>
    <row r="864" customHeight="1" spans="16382:16382">
      <c r="XFB864" s="193"/>
    </row>
    <row r="865" customHeight="1" spans="16382:16382">
      <c r="XFB865" s="193"/>
    </row>
    <row r="866" customHeight="1" spans="16382:16382">
      <c r="XFB866" s="193"/>
    </row>
    <row r="867" customHeight="1" spans="16382:16382">
      <c r="XFB867" s="193"/>
    </row>
    <row r="868" customHeight="1" spans="16382:16382">
      <c r="XFB868" s="193"/>
    </row>
    <row r="869" customHeight="1" spans="16382:16382">
      <c r="XFB869" s="193"/>
    </row>
    <row r="870" customHeight="1" spans="16382:16382">
      <c r="XFB870" s="193"/>
    </row>
  </sheetData>
  <mergeCells count="52">
    <mergeCell ref="A1:BK1"/>
    <mergeCell ref="A2:BK2"/>
    <mergeCell ref="T3:AA3"/>
    <mergeCell ref="AB3:AC3"/>
    <mergeCell ref="AD3:AF3"/>
    <mergeCell ref="A3:A4"/>
    <mergeCell ref="B3:B4"/>
    <mergeCell ref="C3:C4"/>
    <mergeCell ref="D3:D4"/>
    <mergeCell ref="E3:E4"/>
    <mergeCell ref="F3:F4"/>
    <mergeCell ref="G3:G4"/>
    <mergeCell ref="H3:H4"/>
    <mergeCell ref="I3:I4"/>
    <mergeCell ref="J3:J4"/>
    <mergeCell ref="K3:K4"/>
    <mergeCell ref="L3:L4"/>
    <mergeCell ref="M3:M4"/>
    <mergeCell ref="N3:N4"/>
    <mergeCell ref="O3:O4"/>
    <mergeCell ref="P3:P4"/>
    <mergeCell ref="AG3:AG4"/>
    <mergeCell ref="AH3:AH4"/>
    <mergeCell ref="AI3:AI4"/>
    <mergeCell ref="AJ3:AJ4"/>
    <mergeCell ref="AK3:AK4"/>
    <mergeCell ref="AL3:AL4"/>
    <mergeCell ref="AM3:AM4"/>
    <mergeCell ref="AN3:AN4"/>
    <mergeCell ref="AO3:AO4"/>
    <mergeCell ref="AP3:AP4"/>
    <mergeCell ref="AQ3:AQ4"/>
    <mergeCell ref="AR3:AR4"/>
    <mergeCell ref="AS3:AS4"/>
    <mergeCell ref="AT3:AT4"/>
    <mergeCell ref="AU3:AU4"/>
    <mergeCell ref="AV3:AV4"/>
    <mergeCell ref="AW3:AW4"/>
    <mergeCell ref="AX3:AX4"/>
    <mergeCell ref="AY3:AY4"/>
    <mergeCell ref="AZ3:AZ4"/>
    <mergeCell ref="BA3:BA4"/>
    <mergeCell ref="BB3:BB4"/>
    <mergeCell ref="BC3:BC4"/>
    <mergeCell ref="BD3:BD4"/>
    <mergeCell ref="BE3:BE4"/>
    <mergeCell ref="BF3:BF4"/>
    <mergeCell ref="BG3:BG4"/>
    <mergeCell ref="BH3:BH4"/>
    <mergeCell ref="BI3:BI4"/>
    <mergeCell ref="BJ3:BJ4"/>
    <mergeCell ref="BK3:BK4"/>
  </mergeCell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E201"/>
  <sheetViews>
    <sheetView topLeftCell="A61" workbookViewId="0">
      <pane xSplit="4" topLeftCell="E1" activePane="topRight" state="frozen"/>
      <selection/>
      <selection pane="topRight" activeCell="A1" sqref="A1:A2"/>
    </sheetView>
  </sheetViews>
  <sheetFormatPr defaultColWidth="9" defaultRowHeight="13.5"/>
  <cols>
    <col min="1" max="1" width="10.375" customWidth="1"/>
    <col min="2" max="2" width="7" customWidth="1"/>
    <col min="3" max="3" width="7.5" customWidth="1"/>
    <col min="4" max="4" width="7.375" customWidth="1"/>
    <col min="5" max="13" width="10.375" customWidth="1"/>
    <col min="14" max="35" width="11.625" customWidth="1"/>
  </cols>
  <sheetData>
    <row r="1" spans="1:35">
      <c r="A1" s="135" t="s">
        <v>0</v>
      </c>
      <c r="B1" s="135" t="s">
        <v>1</v>
      </c>
      <c r="C1" s="135" t="s">
        <v>2</v>
      </c>
      <c r="D1" s="135" t="s">
        <v>3</v>
      </c>
      <c r="E1" s="136">
        <v>43160</v>
      </c>
      <c r="F1" s="136">
        <v>43161</v>
      </c>
      <c r="G1" s="136">
        <v>43162</v>
      </c>
      <c r="H1" s="136">
        <v>43163</v>
      </c>
      <c r="I1" s="136">
        <v>43164</v>
      </c>
      <c r="J1" s="136">
        <v>43165</v>
      </c>
      <c r="K1" s="136">
        <v>43166</v>
      </c>
      <c r="L1" s="136">
        <v>43167</v>
      </c>
      <c r="M1" s="136">
        <v>43168</v>
      </c>
      <c r="N1" s="136">
        <v>43169</v>
      </c>
      <c r="O1" s="136">
        <v>43170</v>
      </c>
      <c r="P1" s="136">
        <v>43171</v>
      </c>
      <c r="Q1" s="136">
        <v>43172</v>
      </c>
      <c r="R1" s="136">
        <v>43173</v>
      </c>
      <c r="S1" s="136">
        <v>43174</v>
      </c>
      <c r="T1" s="136">
        <v>43175</v>
      </c>
      <c r="U1" s="136">
        <v>43176</v>
      </c>
      <c r="V1" s="136">
        <v>43177</v>
      </c>
      <c r="W1" s="136">
        <v>43178</v>
      </c>
      <c r="X1" s="136">
        <v>43179</v>
      </c>
      <c r="Y1" s="136">
        <v>43180</v>
      </c>
      <c r="Z1" s="136">
        <v>43181</v>
      </c>
      <c r="AA1" s="136">
        <v>43182</v>
      </c>
      <c r="AB1" s="136">
        <v>43183</v>
      </c>
      <c r="AC1" s="136">
        <v>43184</v>
      </c>
      <c r="AD1" s="136">
        <v>43185</v>
      </c>
      <c r="AE1" s="136">
        <v>43186</v>
      </c>
      <c r="AF1" s="136">
        <v>43187</v>
      </c>
      <c r="AG1" s="136">
        <v>43188</v>
      </c>
      <c r="AH1" s="136">
        <v>43189</v>
      </c>
      <c r="AI1" s="136">
        <v>43190</v>
      </c>
    </row>
    <row r="2" spans="1:35">
      <c r="A2" s="137"/>
      <c r="B2" s="137"/>
      <c r="C2" s="137"/>
      <c r="D2" s="137"/>
      <c r="E2" s="138" t="s">
        <v>12994</v>
      </c>
      <c r="F2" s="138" t="s">
        <v>12995</v>
      </c>
      <c r="G2" s="138" t="s">
        <v>12996</v>
      </c>
      <c r="H2" s="138" t="s">
        <v>12997</v>
      </c>
      <c r="I2" s="138" t="s">
        <v>12998</v>
      </c>
      <c r="J2" s="138" t="s">
        <v>12999</v>
      </c>
      <c r="K2" s="138" t="s">
        <v>13000</v>
      </c>
      <c r="L2" s="138" t="s">
        <v>12994</v>
      </c>
      <c r="M2" s="138" t="s">
        <v>12995</v>
      </c>
      <c r="N2" s="138" t="s">
        <v>12996</v>
      </c>
      <c r="O2" s="138" t="s">
        <v>12997</v>
      </c>
      <c r="P2" s="138" t="s">
        <v>12998</v>
      </c>
      <c r="Q2" s="138" t="s">
        <v>12999</v>
      </c>
      <c r="R2" s="138" t="s">
        <v>13000</v>
      </c>
      <c r="S2" s="138" t="s">
        <v>12994</v>
      </c>
      <c r="T2" s="138" t="s">
        <v>12995</v>
      </c>
      <c r="U2" s="138" t="s">
        <v>12996</v>
      </c>
      <c r="V2" s="138" t="s">
        <v>12997</v>
      </c>
      <c r="W2" s="138" t="s">
        <v>12998</v>
      </c>
      <c r="X2" s="138" t="s">
        <v>12999</v>
      </c>
      <c r="Y2" s="138" t="s">
        <v>13000</v>
      </c>
      <c r="Z2" s="138" t="s">
        <v>12994</v>
      </c>
      <c r="AA2" s="138" t="s">
        <v>12995</v>
      </c>
      <c r="AB2" s="138" t="s">
        <v>12996</v>
      </c>
      <c r="AC2" s="138" t="s">
        <v>12997</v>
      </c>
      <c r="AD2" s="138" t="s">
        <v>12998</v>
      </c>
      <c r="AE2" s="138" t="s">
        <v>12999</v>
      </c>
      <c r="AF2" s="138" t="s">
        <v>13000</v>
      </c>
      <c r="AG2" s="145"/>
      <c r="AH2" s="145"/>
      <c r="AI2" s="145"/>
    </row>
    <row r="3" ht="14.25" spans="1:35">
      <c r="A3" s="139" t="s">
        <v>180</v>
      </c>
      <c r="B3" s="139" t="s">
        <v>13001</v>
      </c>
      <c r="C3" s="139" t="s">
        <v>137</v>
      </c>
      <c r="D3" s="139" t="s">
        <v>246</v>
      </c>
      <c r="E3" s="140" t="s">
        <v>10246</v>
      </c>
      <c r="F3" s="140" t="s">
        <v>13002</v>
      </c>
      <c r="G3" s="140" t="s">
        <v>13002</v>
      </c>
      <c r="H3" s="140" t="s">
        <v>13002</v>
      </c>
      <c r="I3" s="140" t="s">
        <v>10246</v>
      </c>
      <c r="J3" s="140" t="s">
        <v>13002</v>
      </c>
      <c r="K3" s="140" t="s">
        <v>13002</v>
      </c>
      <c r="L3" s="140" t="s">
        <v>10246</v>
      </c>
      <c r="M3" s="140" t="s">
        <v>13002</v>
      </c>
      <c r="N3" s="140" t="s">
        <v>13002</v>
      </c>
      <c r="O3" s="140" t="s">
        <v>13002</v>
      </c>
      <c r="P3" s="140" t="s">
        <v>10246</v>
      </c>
      <c r="Q3" s="140" t="s">
        <v>13002</v>
      </c>
      <c r="R3" s="140" t="s">
        <v>13002</v>
      </c>
      <c r="S3" s="140" t="s">
        <v>13002</v>
      </c>
      <c r="T3" s="140" t="s">
        <v>13002</v>
      </c>
      <c r="U3" s="140" t="s">
        <v>13002</v>
      </c>
      <c r="V3" s="140" t="s">
        <v>10246</v>
      </c>
      <c r="W3" s="140" t="s">
        <v>10246</v>
      </c>
      <c r="X3" s="140" t="s">
        <v>13002</v>
      </c>
      <c r="Y3" s="140" t="s">
        <v>10246</v>
      </c>
      <c r="Z3" s="140" t="s">
        <v>13002</v>
      </c>
      <c r="AA3" s="140" t="s">
        <v>13002</v>
      </c>
      <c r="AB3" s="140" t="s">
        <v>13002</v>
      </c>
      <c r="AC3" s="140" t="s">
        <v>13002</v>
      </c>
      <c r="AD3" s="140" t="s">
        <v>10246</v>
      </c>
      <c r="AE3" s="140" t="s">
        <v>13002</v>
      </c>
      <c r="AF3" s="140" t="s">
        <v>13002</v>
      </c>
      <c r="AG3" s="140" t="s">
        <v>13002</v>
      </c>
      <c r="AH3" s="140" t="s">
        <v>10246</v>
      </c>
      <c r="AI3" s="140" t="s">
        <v>13002</v>
      </c>
    </row>
    <row r="4" ht="24" spans="5:35">
      <c r="E4" s="141"/>
      <c r="F4" s="142" t="s">
        <v>183</v>
      </c>
      <c r="G4" s="143"/>
      <c r="H4" s="143"/>
      <c r="I4" s="141"/>
      <c r="J4" s="142" t="s">
        <v>184</v>
      </c>
      <c r="K4" s="143" t="s">
        <v>185</v>
      </c>
      <c r="L4" s="141"/>
      <c r="M4" s="142" t="s">
        <v>186</v>
      </c>
      <c r="N4" s="143"/>
      <c r="O4" s="144" t="s">
        <v>187</v>
      </c>
      <c r="P4" s="141"/>
      <c r="Q4" s="142" t="s">
        <v>188</v>
      </c>
      <c r="R4" s="142" t="s">
        <v>189</v>
      </c>
      <c r="S4" s="142" t="s">
        <v>190</v>
      </c>
      <c r="T4" s="143" t="s">
        <v>191</v>
      </c>
      <c r="U4" s="143"/>
      <c r="V4" s="144"/>
      <c r="W4" s="141"/>
      <c r="X4" s="142" t="s">
        <v>192</v>
      </c>
      <c r="Y4" s="141"/>
      <c r="Z4" s="143" t="s">
        <v>193</v>
      </c>
      <c r="AA4" s="142" t="s">
        <v>194</v>
      </c>
      <c r="AB4" s="144" t="s">
        <v>195</v>
      </c>
      <c r="AC4" s="143"/>
      <c r="AD4" s="141"/>
      <c r="AE4" s="142" t="s">
        <v>196</v>
      </c>
      <c r="AF4" s="142" t="s">
        <v>197</v>
      </c>
      <c r="AG4" s="142" t="s">
        <v>198</v>
      </c>
      <c r="AH4" s="141"/>
      <c r="AI4" s="144" t="s">
        <v>199</v>
      </c>
    </row>
    <row r="6" spans="1:35">
      <c r="A6" s="135" t="s">
        <v>0</v>
      </c>
      <c r="B6" s="135" t="s">
        <v>1</v>
      </c>
      <c r="C6" s="135" t="s">
        <v>2</v>
      </c>
      <c r="D6" s="135" t="s">
        <v>3</v>
      </c>
      <c r="E6" s="136">
        <v>43160</v>
      </c>
      <c r="F6" s="136">
        <v>43161</v>
      </c>
      <c r="G6" s="136">
        <v>43162</v>
      </c>
      <c r="H6" s="136">
        <v>43163</v>
      </c>
      <c r="I6" s="136">
        <v>43164</v>
      </c>
      <c r="J6" s="136">
        <v>43165</v>
      </c>
      <c r="K6" s="136">
        <v>43166</v>
      </c>
      <c r="L6" s="136">
        <v>43167</v>
      </c>
      <c r="M6" s="136">
        <v>43168</v>
      </c>
      <c r="N6" s="136">
        <v>43169</v>
      </c>
      <c r="O6" s="136">
        <v>43170</v>
      </c>
      <c r="P6" s="136">
        <v>43171</v>
      </c>
      <c r="Q6" s="136">
        <v>43172</v>
      </c>
      <c r="R6" s="136">
        <v>43173</v>
      </c>
      <c r="S6" s="136">
        <v>43174</v>
      </c>
      <c r="T6" s="136">
        <v>43175</v>
      </c>
      <c r="U6" s="136">
        <v>43176</v>
      </c>
      <c r="V6" s="136">
        <v>43177</v>
      </c>
      <c r="W6" s="136">
        <v>43178</v>
      </c>
      <c r="X6" s="136">
        <v>43179</v>
      </c>
      <c r="Y6" s="136">
        <v>43180</v>
      </c>
      <c r="Z6" s="136">
        <v>43181</v>
      </c>
      <c r="AA6" s="136">
        <v>43182</v>
      </c>
      <c r="AB6" s="136">
        <v>43183</v>
      </c>
      <c r="AC6" s="136">
        <v>43184</v>
      </c>
      <c r="AD6" s="136">
        <v>43185</v>
      </c>
      <c r="AE6" s="136">
        <v>43186</v>
      </c>
      <c r="AF6" s="136">
        <v>43187</v>
      </c>
      <c r="AG6" s="136">
        <v>43188</v>
      </c>
      <c r="AH6" s="136">
        <v>43189</v>
      </c>
      <c r="AI6" s="136">
        <v>43190</v>
      </c>
    </row>
    <row r="7" spans="1:35">
      <c r="A7" s="137"/>
      <c r="B7" s="137"/>
      <c r="C7" s="137"/>
      <c r="D7" s="137"/>
      <c r="E7" s="138" t="s">
        <v>12994</v>
      </c>
      <c r="F7" s="138" t="s">
        <v>12995</v>
      </c>
      <c r="G7" s="138" t="s">
        <v>12996</v>
      </c>
      <c r="H7" s="138" t="s">
        <v>12997</v>
      </c>
      <c r="I7" s="138" t="s">
        <v>12998</v>
      </c>
      <c r="J7" s="138" t="s">
        <v>12999</v>
      </c>
      <c r="K7" s="138" t="s">
        <v>13000</v>
      </c>
      <c r="L7" s="138" t="s">
        <v>12994</v>
      </c>
      <c r="M7" s="138" t="s">
        <v>12995</v>
      </c>
      <c r="N7" s="138" t="s">
        <v>12996</v>
      </c>
      <c r="O7" s="138" t="s">
        <v>12997</v>
      </c>
      <c r="P7" s="138" t="s">
        <v>12998</v>
      </c>
      <c r="Q7" s="138" t="s">
        <v>12999</v>
      </c>
      <c r="R7" s="138" t="s">
        <v>13000</v>
      </c>
      <c r="S7" s="138" t="s">
        <v>12994</v>
      </c>
      <c r="T7" s="138" t="s">
        <v>12995</v>
      </c>
      <c r="U7" s="138" t="s">
        <v>12996</v>
      </c>
      <c r="V7" s="138" t="s">
        <v>12997</v>
      </c>
      <c r="W7" s="138" t="s">
        <v>12998</v>
      </c>
      <c r="X7" s="138" t="s">
        <v>12999</v>
      </c>
      <c r="Y7" s="138" t="s">
        <v>13000</v>
      </c>
      <c r="Z7" s="138" t="s">
        <v>12994</v>
      </c>
      <c r="AA7" s="138" t="s">
        <v>12995</v>
      </c>
      <c r="AB7" s="138" t="s">
        <v>12996</v>
      </c>
      <c r="AC7" s="138" t="s">
        <v>12997</v>
      </c>
      <c r="AD7" s="138" t="s">
        <v>12998</v>
      </c>
      <c r="AE7" s="138" t="s">
        <v>12999</v>
      </c>
      <c r="AF7" s="138" t="s">
        <v>13000</v>
      </c>
      <c r="AG7" s="138" t="s">
        <v>12994</v>
      </c>
      <c r="AH7" s="138" t="s">
        <v>12995</v>
      </c>
      <c r="AI7" s="138" t="s">
        <v>12996</v>
      </c>
    </row>
    <row r="8" ht="14.25" spans="1:35">
      <c r="A8" s="139" t="s">
        <v>245</v>
      </c>
      <c r="B8" s="139" t="s">
        <v>13001</v>
      </c>
      <c r="C8" s="139" t="s">
        <v>137</v>
      </c>
      <c r="D8" s="139" t="s">
        <v>246</v>
      </c>
      <c r="E8" s="140" t="s">
        <v>13002</v>
      </c>
      <c r="F8" s="140" t="s">
        <v>13002</v>
      </c>
      <c r="G8" s="140" t="s">
        <v>10246</v>
      </c>
      <c r="H8" s="140" t="s">
        <v>10246</v>
      </c>
      <c r="I8" s="140" t="s">
        <v>13002</v>
      </c>
      <c r="J8" s="140" t="s">
        <v>13002</v>
      </c>
      <c r="K8" s="140" t="s">
        <v>13002</v>
      </c>
      <c r="L8" s="140" t="s">
        <v>13002</v>
      </c>
      <c r="M8" s="140" t="s">
        <v>13002</v>
      </c>
      <c r="N8" s="140" t="s">
        <v>10246</v>
      </c>
      <c r="O8" s="140" t="s">
        <v>10246</v>
      </c>
      <c r="P8" s="140" t="s">
        <v>13002</v>
      </c>
      <c r="Q8" s="140" t="s">
        <v>10246</v>
      </c>
      <c r="R8" s="140" t="s">
        <v>13002</v>
      </c>
      <c r="S8" s="140" t="s">
        <v>13002</v>
      </c>
      <c r="T8" s="140" t="s">
        <v>13002</v>
      </c>
      <c r="U8" s="140" t="s">
        <v>13002</v>
      </c>
      <c r="V8" s="140" t="s">
        <v>10246</v>
      </c>
      <c r="W8" s="140" t="s">
        <v>13002</v>
      </c>
      <c r="X8" s="140" t="s">
        <v>13002</v>
      </c>
      <c r="Y8" s="140" t="s">
        <v>13002</v>
      </c>
      <c r="Z8" s="140" t="s">
        <v>13002</v>
      </c>
      <c r="AA8" s="140" t="s">
        <v>13002</v>
      </c>
      <c r="AB8" s="140" t="s">
        <v>10246</v>
      </c>
      <c r="AC8" s="140" t="s">
        <v>10246</v>
      </c>
      <c r="AD8" s="140" t="s">
        <v>13002</v>
      </c>
      <c r="AE8" s="140" t="s">
        <v>13002</v>
      </c>
      <c r="AF8" s="140" t="s">
        <v>13002</v>
      </c>
      <c r="AG8" s="145" t="s">
        <v>13002</v>
      </c>
      <c r="AH8" s="145" t="s">
        <v>10246</v>
      </c>
      <c r="AI8" s="145" t="s">
        <v>13002</v>
      </c>
    </row>
    <row r="9" ht="26" customHeight="1" spans="1:36">
      <c r="A9" s="139"/>
      <c r="B9" s="139"/>
      <c r="C9" s="139"/>
      <c r="D9" s="139"/>
      <c r="E9" s="142" t="s">
        <v>247</v>
      </c>
      <c r="F9" s="142" t="s">
        <v>248</v>
      </c>
      <c r="G9" s="144"/>
      <c r="H9" s="144"/>
      <c r="I9" s="142" t="s">
        <v>249</v>
      </c>
      <c r="J9" s="142" t="s">
        <v>250</v>
      </c>
      <c r="K9" s="142" t="s">
        <v>251</v>
      </c>
      <c r="L9" s="142" t="s">
        <v>252</v>
      </c>
      <c r="M9" s="142" t="s">
        <v>253</v>
      </c>
      <c r="N9" s="144"/>
      <c r="O9" s="144"/>
      <c r="P9" s="142" t="s">
        <v>254</v>
      </c>
      <c r="Q9" s="141"/>
      <c r="R9" s="142" t="s">
        <v>255</v>
      </c>
      <c r="S9" s="142" t="s">
        <v>256</v>
      </c>
      <c r="T9" s="155" t="s">
        <v>207</v>
      </c>
      <c r="U9" s="144" t="s">
        <v>257</v>
      </c>
      <c r="V9" s="144"/>
      <c r="W9" s="142" t="s">
        <v>258</v>
      </c>
      <c r="X9" s="142" t="s">
        <v>259</v>
      </c>
      <c r="Y9" s="142" t="s">
        <v>260</v>
      </c>
      <c r="Z9" s="142" t="s">
        <v>261</v>
      </c>
      <c r="AA9" s="142" t="s">
        <v>262</v>
      </c>
      <c r="AB9" s="144"/>
      <c r="AC9" s="144"/>
      <c r="AD9" s="142" t="s">
        <v>263</v>
      </c>
      <c r="AE9" s="142" t="s">
        <v>264</v>
      </c>
      <c r="AF9" s="142" t="s">
        <v>265</v>
      </c>
      <c r="AG9" s="142" t="s">
        <v>266</v>
      </c>
      <c r="AH9" s="141"/>
      <c r="AI9" s="144" t="s">
        <v>267</v>
      </c>
      <c r="AJ9" s="156"/>
    </row>
    <row r="10" ht="14.25" spans="1:35">
      <c r="A10" s="139" t="s">
        <v>200</v>
      </c>
      <c r="B10" s="139" t="s">
        <v>13001</v>
      </c>
      <c r="C10" s="139" t="s">
        <v>137</v>
      </c>
      <c r="D10" s="139" t="s">
        <v>246</v>
      </c>
      <c r="E10" s="56" t="s">
        <v>13002</v>
      </c>
      <c r="F10" s="56"/>
      <c r="G10" s="56" t="s">
        <v>13002</v>
      </c>
      <c r="H10" s="56"/>
      <c r="I10" s="56" t="s">
        <v>13002</v>
      </c>
      <c r="J10" s="56" t="s">
        <v>13002</v>
      </c>
      <c r="K10" s="56" t="s">
        <v>13002</v>
      </c>
      <c r="L10" s="56" t="s">
        <v>13002</v>
      </c>
      <c r="M10" s="56"/>
      <c r="N10" s="56" t="s">
        <v>13002</v>
      </c>
      <c r="O10" s="56" t="s">
        <v>13002</v>
      </c>
      <c r="P10" s="56" t="s">
        <v>13002</v>
      </c>
      <c r="Q10" s="56" t="s">
        <v>13002</v>
      </c>
      <c r="R10" s="56" t="s">
        <v>13002</v>
      </c>
      <c r="S10" s="56"/>
      <c r="T10" s="56"/>
      <c r="U10" s="56"/>
      <c r="V10" s="56" t="s">
        <v>13002</v>
      </c>
      <c r="W10" s="56" t="s">
        <v>13002</v>
      </c>
      <c r="X10" s="56" t="s">
        <v>13002</v>
      </c>
      <c r="Y10" s="56" t="s">
        <v>13002</v>
      </c>
      <c r="Z10" s="56" t="s">
        <v>13002</v>
      </c>
      <c r="AA10" s="56" t="s">
        <v>13002</v>
      </c>
      <c r="AB10" s="56"/>
      <c r="AC10" s="56"/>
      <c r="AD10" s="56" t="s">
        <v>13002</v>
      </c>
      <c r="AE10" s="56" t="s">
        <v>13002</v>
      </c>
      <c r="AF10" s="56" t="s">
        <v>13002</v>
      </c>
      <c r="AG10" s="56"/>
      <c r="AH10" s="56" t="s">
        <v>13002</v>
      </c>
      <c r="AI10" s="56" t="s">
        <v>13002</v>
      </c>
    </row>
    <row r="11" ht="24" spans="5:35">
      <c r="E11" s="142" t="s">
        <v>201</v>
      </c>
      <c r="F11" s="141"/>
      <c r="G11" s="144" t="s">
        <v>202</v>
      </c>
      <c r="H11" s="144"/>
      <c r="I11" s="142" t="s">
        <v>203</v>
      </c>
      <c r="J11" s="142" t="s">
        <v>204</v>
      </c>
      <c r="K11" s="142" t="s">
        <v>205</v>
      </c>
      <c r="L11" s="142" t="s">
        <v>206</v>
      </c>
      <c r="M11" s="141"/>
      <c r="N11" s="144" t="s">
        <v>207</v>
      </c>
      <c r="O11" s="143" t="s">
        <v>13003</v>
      </c>
      <c r="P11" s="142" t="s">
        <v>208</v>
      </c>
      <c r="Q11" s="142" t="s">
        <v>209</v>
      </c>
      <c r="R11" s="143" t="s">
        <v>210</v>
      </c>
      <c r="S11" s="141"/>
      <c r="T11" s="141"/>
      <c r="U11" s="144"/>
      <c r="V11" s="144" t="s">
        <v>211</v>
      </c>
      <c r="W11" s="142" t="s">
        <v>212</v>
      </c>
      <c r="X11" s="143" t="s">
        <v>213</v>
      </c>
      <c r="Y11" s="142" t="s">
        <v>214</v>
      </c>
      <c r="Z11" s="142" t="s">
        <v>215</v>
      </c>
      <c r="AA11" s="143" t="s">
        <v>216</v>
      </c>
      <c r="AB11" s="144"/>
      <c r="AC11" s="144"/>
      <c r="AD11" s="142" t="s">
        <v>217</v>
      </c>
      <c r="AE11" s="142" t="s">
        <v>218</v>
      </c>
      <c r="AF11" s="142" t="s">
        <v>219</v>
      </c>
      <c r="AG11" s="141"/>
      <c r="AH11" s="142" t="s">
        <v>220</v>
      </c>
      <c r="AI11" s="144" t="s">
        <v>221</v>
      </c>
    </row>
    <row r="14" spans="1:4">
      <c r="A14" s="145" t="s">
        <v>13004</v>
      </c>
      <c r="B14" s="145"/>
      <c r="C14" s="145" t="s">
        <v>791</v>
      </c>
      <c r="D14" s="145" t="s">
        <v>747</v>
      </c>
    </row>
    <row r="15" spans="1:4">
      <c r="A15" s="146">
        <v>43160</v>
      </c>
      <c r="B15" s="145" t="s">
        <v>12994</v>
      </c>
      <c r="C15" s="145"/>
      <c r="D15" s="147"/>
    </row>
    <row r="16" spans="1:4">
      <c r="A16" s="146">
        <v>43161</v>
      </c>
      <c r="B16" s="145" t="s">
        <v>12995</v>
      </c>
      <c r="C16" s="148"/>
      <c r="D16" s="145"/>
    </row>
    <row r="17" spans="1:4">
      <c r="A17" s="146">
        <v>43162</v>
      </c>
      <c r="B17" s="145" t="s">
        <v>12996</v>
      </c>
      <c r="C17" s="145"/>
      <c r="D17" s="147"/>
    </row>
    <row r="18" spans="1:4">
      <c r="A18" s="146">
        <v>43163</v>
      </c>
      <c r="B18" s="145" t="s">
        <v>12997</v>
      </c>
      <c r="C18" s="148"/>
      <c r="D18" s="145"/>
    </row>
    <row r="19" spans="1:4">
      <c r="A19" s="146">
        <v>43164</v>
      </c>
      <c r="B19" s="145" t="s">
        <v>12998</v>
      </c>
      <c r="C19" s="145"/>
      <c r="D19" s="147"/>
    </row>
    <row r="20" spans="1:4">
      <c r="A20" s="146">
        <v>43165</v>
      </c>
      <c r="B20" s="145" t="s">
        <v>12999</v>
      </c>
      <c r="C20" s="148"/>
      <c r="D20" s="145"/>
    </row>
    <row r="21" spans="1:4">
      <c r="A21" s="146">
        <v>43166</v>
      </c>
      <c r="B21" s="145" t="s">
        <v>13000</v>
      </c>
      <c r="C21" s="145"/>
      <c r="D21" s="147"/>
    </row>
    <row r="22" spans="1:4">
      <c r="A22" s="146">
        <v>43167</v>
      </c>
      <c r="B22" s="145" t="s">
        <v>12994</v>
      </c>
      <c r="C22" s="148"/>
      <c r="D22" s="145"/>
    </row>
    <row r="23" spans="1:4">
      <c r="A23" s="146">
        <v>43168</v>
      </c>
      <c r="B23" s="145" t="s">
        <v>12995</v>
      </c>
      <c r="C23" s="145"/>
      <c r="D23" s="147"/>
    </row>
    <row r="24" spans="1:4">
      <c r="A24" s="146">
        <v>43169</v>
      </c>
      <c r="B24" s="145" t="s">
        <v>12996</v>
      </c>
      <c r="C24" s="148"/>
      <c r="D24" s="145"/>
    </row>
    <row r="25" spans="1:4">
      <c r="A25" s="146">
        <v>43170</v>
      </c>
      <c r="B25" s="145" t="s">
        <v>12997</v>
      </c>
      <c r="C25" s="145"/>
      <c r="D25" s="147"/>
    </row>
    <row r="26" spans="1:4">
      <c r="A26" s="146">
        <v>43171</v>
      </c>
      <c r="B26" s="145" t="s">
        <v>12998</v>
      </c>
      <c r="C26" s="148"/>
      <c r="D26" s="145"/>
    </row>
    <row r="27" spans="1:4">
      <c r="A27" s="146">
        <v>43172</v>
      </c>
      <c r="B27" s="145" t="s">
        <v>12999</v>
      </c>
      <c r="C27" s="145"/>
      <c r="D27" s="147"/>
    </row>
    <row r="28" spans="1:4">
      <c r="A28" s="146">
        <v>43173</v>
      </c>
      <c r="B28" s="145" t="s">
        <v>13000</v>
      </c>
      <c r="C28" s="148"/>
      <c r="D28" s="145"/>
    </row>
    <row r="29" spans="1:4">
      <c r="A29" s="146">
        <v>43174</v>
      </c>
      <c r="B29" s="145" t="s">
        <v>12994</v>
      </c>
      <c r="C29" s="145"/>
      <c r="D29" s="147"/>
    </row>
    <row r="30" spans="1:4">
      <c r="A30" s="146">
        <v>43175</v>
      </c>
      <c r="B30" s="145" t="s">
        <v>12995</v>
      </c>
      <c r="C30" s="148"/>
      <c r="D30" s="145"/>
    </row>
    <row r="31" spans="1:4">
      <c r="A31" s="146">
        <v>43176</v>
      </c>
      <c r="B31" s="145" t="s">
        <v>12996</v>
      </c>
      <c r="C31" s="145"/>
      <c r="D31" s="147"/>
    </row>
    <row r="32" spans="1:4">
      <c r="A32" s="146">
        <v>43177</v>
      </c>
      <c r="B32" s="145" t="s">
        <v>12997</v>
      </c>
      <c r="C32" s="148"/>
      <c r="D32" s="145"/>
    </row>
    <row r="33" spans="1:4">
      <c r="A33" s="146">
        <v>43178</v>
      </c>
      <c r="B33" s="145" t="s">
        <v>12998</v>
      </c>
      <c r="C33" s="145"/>
      <c r="D33" s="147"/>
    </row>
    <row r="34" spans="1:4">
      <c r="A34" s="146">
        <v>43179</v>
      </c>
      <c r="B34" s="145" t="s">
        <v>12999</v>
      </c>
      <c r="C34" s="148"/>
      <c r="D34" s="145"/>
    </row>
    <row r="35" spans="1:4">
      <c r="A35" s="146">
        <v>43180</v>
      </c>
      <c r="B35" s="145" t="s">
        <v>13000</v>
      </c>
      <c r="C35" s="145"/>
      <c r="D35" s="147"/>
    </row>
    <row r="36" spans="1:4">
      <c r="A36" s="146">
        <v>43181</v>
      </c>
      <c r="B36" s="145" t="s">
        <v>12994</v>
      </c>
      <c r="C36" s="148"/>
      <c r="D36" s="145"/>
    </row>
    <row r="37" spans="1:4">
      <c r="A37" s="146">
        <v>43182</v>
      </c>
      <c r="B37" s="145" t="s">
        <v>12995</v>
      </c>
      <c r="C37" s="145"/>
      <c r="D37" s="147"/>
    </row>
    <row r="38" spans="1:4">
      <c r="A38" s="146">
        <v>43183</v>
      </c>
      <c r="B38" s="145" t="s">
        <v>12996</v>
      </c>
      <c r="C38" s="148"/>
      <c r="D38" s="145"/>
    </row>
    <row r="39" spans="1:4">
      <c r="A39" s="146">
        <v>43184</v>
      </c>
      <c r="B39" s="145" t="s">
        <v>12997</v>
      </c>
      <c r="C39" s="145"/>
      <c r="D39" s="147"/>
    </row>
    <row r="40" spans="1:4">
      <c r="A40" s="146">
        <v>43185</v>
      </c>
      <c r="B40" s="145" t="s">
        <v>12998</v>
      </c>
      <c r="C40" s="148"/>
      <c r="D40" s="145"/>
    </row>
    <row r="41" spans="1:4">
      <c r="A41" s="146">
        <v>43186</v>
      </c>
      <c r="B41" s="145" t="s">
        <v>12999</v>
      </c>
      <c r="C41" s="145"/>
      <c r="D41" s="147"/>
    </row>
    <row r="42" spans="1:4">
      <c r="A42" s="146">
        <v>43187</v>
      </c>
      <c r="B42" s="145" t="s">
        <v>13000</v>
      </c>
      <c r="C42" s="148"/>
      <c r="D42" s="145"/>
    </row>
    <row r="43" spans="1:4">
      <c r="A43" s="146">
        <v>43188</v>
      </c>
      <c r="B43" s="145" t="s">
        <v>12994</v>
      </c>
      <c r="C43" s="145"/>
      <c r="D43" s="147"/>
    </row>
    <row r="44" spans="1:4">
      <c r="A44" s="146">
        <v>43189</v>
      </c>
      <c r="B44" s="145" t="s">
        <v>12995</v>
      </c>
      <c r="C44" s="148"/>
      <c r="D44" s="145"/>
    </row>
    <row r="45" spans="1:4">
      <c r="A45" s="146">
        <v>43190</v>
      </c>
      <c r="B45" s="145" t="s">
        <v>12996</v>
      </c>
      <c r="C45" s="145"/>
      <c r="D45" s="147"/>
    </row>
    <row r="48" ht="15" spans="1:39">
      <c r="A48" s="135" t="s">
        <v>0</v>
      </c>
      <c r="B48" s="135" t="s">
        <v>1</v>
      </c>
      <c r="C48" s="149" t="s">
        <v>2</v>
      </c>
      <c r="D48" s="149" t="s">
        <v>3</v>
      </c>
      <c r="E48" s="150">
        <v>43160</v>
      </c>
      <c r="F48" s="150">
        <v>43161</v>
      </c>
      <c r="G48" s="150">
        <v>43162</v>
      </c>
      <c r="H48" s="150">
        <v>43163</v>
      </c>
      <c r="I48" s="150">
        <v>43164</v>
      </c>
      <c r="J48" s="150">
        <v>43165</v>
      </c>
      <c r="K48" s="150">
        <v>43166</v>
      </c>
      <c r="L48" s="150">
        <v>43167</v>
      </c>
      <c r="M48" s="150">
        <v>43168</v>
      </c>
      <c r="N48" s="150">
        <v>43169</v>
      </c>
      <c r="O48" s="150">
        <v>43170</v>
      </c>
      <c r="P48" s="150">
        <v>43171</v>
      </c>
      <c r="Q48" s="150">
        <v>43172</v>
      </c>
      <c r="R48" s="150">
        <v>43173</v>
      </c>
      <c r="S48" s="150">
        <v>43174</v>
      </c>
      <c r="T48" s="150">
        <v>43175</v>
      </c>
      <c r="U48" s="150">
        <v>43176</v>
      </c>
      <c r="V48" s="150">
        <v>43177</v>
      </c>
      <c r="W48" s="150">
        <v>43178</v>
      </c>
      <c r="X48" s="150">
        <v>43179</v>
      </c>
      <c r="Y48" s="150">
        <v>43180</v>
      </c>
      <c r="Z48" s="150">
        <v>43181</v>
      </c>
      <c r="AA48" s="150">
        <v>43182</v>
      </c>
      <c r="AB48" s="150">
        <v>43183</v>
      </c>
      <c r="AC48" s="150">
        <v>43184</v>
      </c>
      <c r="AD48" s="150">
        <v>43185</v>
      </c>
      <c r="AE48" s="150">
        <v>43186</v>
      </c>
      <c r="AF48" s="150">
        <v>43187</v>
      </c>
      <c r="AG48" s="150">
        <v>43188</v>
      </c>
      <c r="AH48" s="150">
        <v>43189</v>
      </c>
      <c r="AI48" s="150">
        <v>43190</v>
      </c>
      <c r="AJ48" s="119" t="s">
        <v>13005</v>
      </c>
      <c r="AK48" s="157" t="s">
        <v>13006</v>
      </c>
      <c r="AL48" s="158" t="s">
        <v>13007</v>
      </c>
      <c r="AM48" s="159"/>
    </row>
    <row r="49" ht="15" spans="1:39">
      <c r="A49" s="137"/>
      <c r="B49" s="137"/>
      <c r="C49" s="151"/>
      <c r="D49" s="151"/>
      <c r="E49" s="150" t="s">
        <v>12994</v>
      </c>
      <c r="F49" s="150" t="s">
        <v>12995</v>
      </c>
      <c r="G49" s="152" t="s">
        <v>12996</v>
      </c>
      <c r="H49" s="152" t="s">
        <v>12997</v>
      </c>
      <c r="I49" s="150" t="s">
        <v>12998</v>
      </c>
      <c r="J49" s="150" t="s">
        <v>12999</v>
      </c>
      <c r="K49" s="150" t="s">
        <v>13000</v>
      </c>
      <c r="L49" s="150" t="s">
        <v>12994</v>
      </c>
      <c r="M49" s="150" t="s">
        <v>12995</v>
      </c>
      <c r="N49" s="152" t="s">
        <v>12996</v>
      </c>
      <c r="O49" s="152" t="s">
        <v>12997</v>
      </c>
      <c r="P49" s="150" t="s">
        <v>12998</v>
      </c>
      <c r="Q49" s="150" t="s">
        <v>12999</v>
      </c>
      <c r="R49" s="150" t="s">
        <v>13000</v>
      </c>
      <c r="S49" s="150" t="s">
        <v>12994</v>
      </c>
      <c r="T49" s="150" t="s">
        <v>12995</v>
      </c>
      <c r="U49" s="152" t="s">
        <v>12996</v>
      </c>
      <c r="V49" s="152" t="s">
        <v>12997</v>
      </c>
      <c r="W49" s="150" t="s">
        <v>12998</v>
      </c>
      <c r="X49" s="150" t="s">
        <v>12999</v>
      </c>
      <c r="Y49" s="150" t="s">
        <v>13000</v>
      </c>
      <c r="Z49" s="150" t="s">
        <v>12994</v>
      </c>
      <c r="AA49" s="150" t="s">
        <v>12995</v>
      </c>
      <c r="AB49" s="152" t="s">
        <v>12996</v>
      </c>
      <c r="AC49" s="152" t="s">
        <v>12997</v>
      </c>
      <c r="AD49" s="150" t="s">
        <v>12998</v>
      </c>
      <c r="AE49" s="150" t="s">
        <v>12999</v>
      </c>
      <c r="AF49" s="150" t="s">
        <v>13000</v>
      </c>
      <c r="AG49" s="150" t="s">
        <v>12994</v>
      </c>
      <c r="AH49" s="150" t="s">
        <v>12995</v>
      </c>
      <c r="AI49" s="152" t="s">
        <v>12996</v>
      </c>
      <c r="AJ49" s="119"/>
      <c r="AK49" s="157"/>
      <c r="AL49" s="121" t="s">
        <v>13008</v>
      </c>
      <c r="AM49" s="126" t="s">
        <v>13009</v>
      </c>
    </row>
    <row r="50" ht="18" customHeight="1" spans="1:39">
      <c r="A50" s="139" t="s">
        <v>1348</v>
      </c>
      <c r="B50" s="139" t="s">
        <v>13010</v>
      </c>
      <c r="C50" s="153" t="s">
        <v>13011</v>
      </c>
      <c r="D50" s="153" t="s">
        <v>963</v>
      </c>
      <c r="E50" s="139" t="s">
        <v>10246</v>
      </c>
      <c r="F50" s="139" t="s">
        <v>13012</v>
      </c>
      <c r="G50" s="139" t="s">
        <v>13012</v>
      </c>
      <c r="H50" s="139" t="s">
        <v>10246</v>
      </c>
      <c r="I50" s="139" t="s">
        <v>13012</v>
      </c>
      <c r="J50" s="139" t="s">
        <v>13012</v>
      </c>
      <c r="K50" s="139" t="s">
        <v>10246</v>
      </c>
      <c r="L50" s="139" t="s">
        <v>10246</v>
      </c>
      <c r="M50" s="139" t="s">
        <v>13012</v>
      </c>
      <c r="N50" s="139" t="s">
        <v>13012</v>
      </c>
      <c r="O50" s="139" t="s">
        <v>13012</v>
      </c>
      <c r="P50" s="139" t="s">
        <v>10246</v>
      </c>
      <c r="Q50" s="139" t="s">
        <v>13012</v>
      </c>
      <c r="R50" s="139" t="s">
        <v>13012</v>
      </c>
      <c r="S50" s="139" t="s">
        <v>13012</v>
      </c>
      <c r="T50" s="139" t="s">
        <v>13012</v>
      </c>
      <c r="U50" s="139" t="s">
        <v>13012</v>
      </c>
      <c r="V50" s="139" t="s">
        <v>10246</v>
      </c>
      <c r="W50" s="139" t="s">
        <v>13012</v>
      </c>
      <c r="X50" s="139" t="s">
        <v>13012</v>
      </c>
      <c r="Y50" s="139" t="s">
        <v>13012</v>
      </c>
      <c r="Z50" s="139" t="s">
        <v>13012</v>
      </c>
      <c r="AA50" s="139" t="s">
        <v>13012</v>
      </c>
      <c r="AB50" s="139" t="s">
        <v>13012</v>
      </c>
      <c r="AC50" s="139" t="s">
        <v>10246</v>
      </c>
      <c r="AD50" s="139" t="s">
        <v>10246</v>
      </c>
      <c r="AE50" s="139" t="s">
        <v>10246</v>
      </c>
      <c r="AF50" s="139" t="s">
        <v>10246</v>
      </c>
      <c r="AG50" s="154" t="s">
        <v>13013</v>
      </c>
      <c r="AH50" s="139" t="s">
        <v>13012</v>
      </c>
      <c r="AI50" s="139" t="s">
        <v>13012</v>
      </c>
      <c r="AJ50" s="160">
        <f t="shared" ref="AJ50:AJ70" si="0">IF(A50="",0,COUNTIF(E50:AI50,"A")+COUNTIF(E50:AI50,"B")+COUNTIF(E50:AI50,"C")+COUNTIF(E50:AI50,"D")+COUNTIF(E50:AI50,"法定节假日加班"))</f>
        <v>20</v>
      </c>
      <c r="AK50" s="160"/>
      <c r="AL50" s="139"/>
      <c r="AM50" s="139"/>
    </row>
    <row r="51" ht="18" customHeight="1" spans="1:39">
      <c r="A51" s="139" t="s">
        <v>1171</v>
      </c>
      <c r="B51" s="139" t="s">
        <v>13010</v>
      </c>
      <c r="C51" s="153" t="s">
        <v>13011</v>
      </c>
      <c r="D51" s="153" t="s">
        <v>963</v>
      </c>
      <c r="E51" s="139" t="s">
        <v>13014</v>
      </c>
      <c r="F51" s="139" t="s">
        <v>13014</v>
      </c>
      <c r="G51" s="139" t="s">
        <v>10246</v>
      </c>
      <c r="H51" s="139" t="s">
        <v>10246</v>
      </c>
      <c r="I51" s="139" t="s">
        <v>13014</v>
      </c>
      <c r="J51" s="139" t="s">
        <v>13014</v>
      </c>
      <c r="K51" s="139" t="s">
        <v>13014</v>
      </c>
      <c r="L51" s="139" t="s">
        <v>13014</v>
      </c>
      <c r="M51" s="139" t="s">
        <v>13014</v>
      </c>
      <c r="N51" s="139" t="s">
        <v>10246</v>
      </c>
      <c r="O51" s="139" t="s">
        <v>10246</v>
      </c>
      <c r="P51" s="139" t="s">
        <v>13014</v>
      </c>
      <c r="Q51" s="139" t="s">
        <v>13014</v>
      </c>
      <c r="R51" s="139" t="s">
        <v>13014</v>
      </c>
      <c r="S51" s="139" t="s">
        <v>13014</v>
      </c>
      <c r="T51" s="139" t="s">
        <v>13014</v>
      </c>
      <c r="U51" s="139" t="s">
        <v>10246</v>
      </c>
      <c r="V51" s="139" t="s">
        <v>10246</v>
      </c>
      <c r="W51" s="139" t="s">
        <v>13014</v>
      </c>
      <c r="X51" s="139" t="s">
        <v>13014</v>
      </c>
      <c r="Y51" s="139" t="s">
        <v>13014</v>
      </c>
      <c r="Z51" s="139" t="s">
        <v>13014</v>
      </c>
      <c r="AA51" s="139" t="s">
        <v>13014</v>
      </c>
      <c r="AB51" s="139" t="s">
        <v>10246</v>
      </c>
      <c r="AC51" s="139" t="s">
        <v>10246</v>
      </c>
      <c r="AD51" s="139" t="s">
        <v>13014</v>
      </c>
      <c r="AE51" s="139" t="s">
        <v>13014</v>
      </c>
      <c r="AF51" s="139" t="s">
        <v>13014</v>
      </c>
      <c r="AG51" s="139" t="s">
        <v>13014</v>
      </c>
      <c r="AH51" s="139" t="s">
        <v>13014</v>
      </c>
      <c r="AI51" s="139" t="s">
        <v>10246</v>
      </c>
      <c r="AJ51" s="160">
        <f t="shared" si="0"/>
        <v>22</v>
      </c>
      <c r="AK51" s="160"/>
      <c r="AL51" s="139"/>
      <c r="AM51" s="139"/>
    </row>
    <row r="52" ht="18" customHeight="1" spans="1:39">
      <c r="A52" s="139" t="s">
        <v>1153</v>
      </c>
      <c r="B52" s="139" t="s">
        <v>13010</v>
      </c>
      <c r="C52" s="153" t="s">
        <v>13011</v>
      </c>
      <c r="D52" s="153" t="s">
        <v>963</v>
      </c>
      <c r="E52" s="139" t="s">
        <v>13012</v>
      </c>
      <c r="F52" s="139" t="s">
        <v>13012</v>
      </c>
      <c r="G52" s="139" t="s">
        <v>13012</v>
      </c>
      <c r="H52" s="139" t="s">
        <v>13012</v>
      </c>
      <c r="I52" s="139" t="s">
        <v>10246</v>
      </c>
      <c r="J52" s="139" t="s">
        <v>10246</v>
      </c>
      <c r="K52" s="139" t="s">
        <v>13012</v>
      </c>
      <c r="L52" s="139" t="s">
        <v>13012</v>
      </c>
      <c r="M52" s="139" t="s">
        <v>13012</v>
      </c>
      <c r="N52" s="139" t="s">
        <v>13012</v>
      </c>
      <c r="O52" s="139" t="s">
        <v>10246</v>
      </c>
      <c r="P52" s="139" t="s">
        <v>10246</v>
      </c>
      <c r="Q52" s="139" t="s">
        <v>13012</v>
      </c>
      <c r="R52" s="139" t="s">
        <v>13012</v>
      </c>
      <c r="S52" s="139" t="s">
        <v>13012</v>
      </c>
      <c r="T52" s="139" t="s">
        <v>13012</v>
      </c>
      <c r="U52" s="139" t="s">
        <v>13012</v>
      </c>
      <c r="V52" s="139" t="s">
        <v>10246</v>
      </c>
      <c r="W52" s="139" t="s">
        <v>10246</v>
      </c>
      <c r="X52" s="139" t="s">
        <v>13012</v>
      </c>
      <c r="Y52" s="139" t="s">
        <v>13012</v>
      </c>
      <c r="Z52" s="139" t="s">
        <v>13012</v>
      </c>
      <c r="AA52" s="139" t="s">
        <v>13012</v>
      </c>
      <c r="AB52" s="139" t="s">
        <v>13012</v>
      </c>
      <c r="AC52" s="139" t="s">
        <v>10246</v>
      </c>
      <c r="AD52" s="139" t="s">
        <v>10246</v>
      </c>
      <c r="AE52" s="139" t="s">
        <v>13012</v>
      </c>
      <c r="AF52" s="139" t="s">
        <v>13012</v>
      </c>
      <c r="AG52" s="139" t="s">
        <v>13012</v>
      </c>
      <c r="AH52" s="139" t="s">
        <v>13012</v>
      </c>
      <c r="AI52" s="154" t="s">
        <v>13013</v>
      </c>
      <c r="AJ52" s="160">
        <f t="shared" si="0"/>
        <v>22</v>
      </c>
      <c r="AK52" s="160"/>
      <c r="AL52" s="139"/>
      <c r="AM52" s="139"/>
    </row>
    <row r="53" ht="18" customHeight="1" spans="1:39">
      <c r="A53" s="139" t="s">
        <v>1047</v>
      </c>
      <c r="B53" s="139" t="s">
        <v>13010</v>
      </c>
      <c r="C53" s="153" t="s">
        <v>13011</v>
      </c>
      <c r="D53" s="153" t="s">
        <v>963</v>
      </c>
      <c r="E53" s="139" t="s">
        <v>13002</v>
      </c>
      <c r="F53" s="139" t="s">
        <v>13002</v>
      </c>
      <c r="G53" s="139" t="s">
        <v>13002</v>
      </c>
      <c r="H53" s="139" t="s">
        <v>10246</v>
      </c>
      <c r="I53" s="139" t="s">
        <v>13012</v>
      </c>
      <c r="J53" s="139" t="s">
        <v>13012</v>
      </c>
      <c r="K53" s="139" t="s">
        <v>13002</v>
      </c>
      <c r="L53" s="139" t="s">
        <v>13002</v>
      </c>
      <c r="M53" s="139" t="s">
        <v>13002</v>
      </c>
      <c r="N53" s="139" t="s">
        <v>10246</v>
      </c>
      <c r="O53" s="139" t="s">
        <v>10246</v>
      </c>
      <c r="P53" s="139" t="s">
        <v>13012</v>
      </c>
      <c r="Q53" s="139" t="s">
        <v>13012</v>
      </c>
      <c r="R53" s="139" t="s">
        <v>13012</v>
      </c>
      <c r="S53" s="139" t="s">
        <v>13002</v>
      </c>
      <c r="T53" s="139" t="s">
        <v>10246</v>
      </c>
      <c r="U53" s="139" t="s">
        <v>10246</v>
      </c>
      <c r="V53" s="139" t="s">
        <v>13012</v>
      </c>
      <c r="W53" s="139" t="s">
        <v>13002</v>
      </c>
      <c r="X53" s="139" t="s">
        <v>13002</v>
      </c>
      <c r="Y53" s="139" t="s">
        <v>13012</v>
      </c>
      <c r="Z53" s="139" t="s">
        <v>13012</v>
      </c>
      <c r="AA53" s="139" t="s">
        <v>13002</v>
      </c>
      <c r="AB53" s="139" t="s">
        <v>10246</v>
      </c>
      <c r="AC53" s="139" t="s">
        <v>10246</v>
      </c>
      <c r="AD53" s="139" t="s">
        <v>13002</v>
      </c>
      <c r="AE53" s="139" t="s">
        <v>13002</v>
      </c>
      <c r="AF53" s="139" t="s">
        <v>13012</v>
      </c>
      <c r="AG53" s="139" t="s">
        <v>13012</v>
      </c>
      <c r="AH53" s="139" t="s">
        <v>13012</v>
      </c>
      <c r="AI53" s="139" t="s">
        <v>10246</v>
      </c>
      <c r="AJ53" s="160">
        <f t="shared" si="0"/>
        <v>23</v>
      </c>
      <c r="AK53" s="160"/>
      <c r="AL53" s="139"/>
      <c r="AM53" s="139"/>
    </row>
    <row r="54" ht="18" customHeight="1" spans="1:39">
      <c r="A54" s="139" t="s">
        <v>1025</v>
      </c>
      <c r="B54" s="139" t="s">
        <v>13010</v>
      </c>
      <c r="C54" s="153" t="s">
        <v>13011</v>
      </c>
      <c r="D54" s="153" t="s">
        <v>963</v>
      </c>
      <c r="E54" s="139" t="s">
        <v>10246</v>
      </c>
      <c r="F54" s="139" t="s">
        <v>13012</v>
      </c>
      <c r="G54" s="139" t="s">
        <v>13012</v>
      </c>
      <c r="H54" s="139" t="s">
        <v>13012</v>
      </c>
      <c r="I54" s="139" t="s">
        <v>13002</v>
      </c>
      <c r="J54" s="139" t="s">
        <v>13002</v>
      </c>
      <c r="K54" s="139" t="s">
        <v>10246</v>
      </c>
      <c r="L54" s="139" t="s">
        <v>10246</v>
      </c>
      <c r="M54" s="139" t="s">
        <v>13012</v>
      </c>
      <c r="N54" s="139" t="s">
        <v>13012</v>
      </c>
      <c r="O54" s="139" t="s">
        <v>13012</v>
      </c>
      <c r="P54" s="139" t="s">
        <v>13002</v>
      </c>
      <c r="Q54" s="139" t="s">
        <v>13002</v>
      </c>
      <c r="R54" s="139" t="s">
        <v>10246</v>
      </c>
      <c r="S54" s="139" t="s">
        <v>13012</v>
      </c>
      <c r="T54" s="139" t="s">
        <v>10246</v>
      </c>
      <c r="U54" s="139" t="s">
        <v>13012</v>
      </c>
      <c r="V54" s="139" t="s">
        <v>13012</v>
      </c>
      <c r="W54" s="139" t="s">
        <v>13012</v>
      </c>
      <c r="X54" s="139" t="s">
        <v>13012</v>
      </c>
      <c r="Y54" s="139" t="s">
        <v>10246</v>
      </c>
      <c r="Z54" s="139" t="s">
        <v>10246</v>
      </c>
      <c r="AA54" s="139" t="s">
        <v>13012</v>
      </c>
      <c r="AB54" s="139" t="s">
        <v>13012</v>
      </c>
      <c r="AC54" s="139" t="s">
        <v>13012</v>
      </c>
      <c r="AD54" s="139" t="s">
        <v>13012</v>
      </c>
      <c r="AE54" s="139" t="s">
        <v>13012</v>
      </c>
      <c r="AF54" s="139" t="s">
        <v>10246</v>
      </c>
      <c r="AG54" s="139" t="s">
        <v>10246</v>
      </c>
      <c r="AH54" s="139" t="s">
        <v>13012</v>
      </c>
      <c r="AI54" s="139" t="s">
        <v>13012</v>
      </c>
      <c r="AJ54" s="160">
        <f t="shared" si="0"/>
        <v>22</v>
      </c>
      <c r="AK54" s="160"/>
      <c r="AL54" s="139"/>
      <c r="AM54" s="139"/>
    </row>
    <row r="55" ht="18" customHeight="1" spans="1:39">
      <c r="A55" s="139" t="s">
        <v>1184</v>
      </c>
      <c r="B55" s="139" t="s">
        <v>13010</v>
      </c>
      <c r="C55" s="153" t="s">
        <v>13011</v>
      </c>
      <c r="D55" s="153" t="s">
        <v>963</v>
      </c>
      <c r="E55" s="139" t="s">
        <v>13012</v>
      </c>
      <c r="F55" s="139" t="s">
        <v>13012</v>
      </c>
      <c r="G55" s="139" t="s">
        <v>13012</v>
      </c>
      <c r="H55" s="139" t="s">
        <v>13012</v>
      </c>
      <c r="I55" s="139" t="s">
        <v>13012</v>
      </c>
      <c r="J55" s="139" t="s">
        <v>10246</v>
      </c>
      <c r="K55" s="139" t="s">
        <v>10246</v>
      </c>
      <c r="L55" s="139" t="s">
        <v>13012</v>
      </c>
      <c r="M55" s="139" t="s">
        <v>13012</v>
      </c>
      <c r="N55" s="139" t="s">
        <v>13012</v>
      </c>
      <c r="O55" s="139" t="s">
        <v>13012</v>
      </c>
      <c r="P55" s="139" t="s">
        <v>13012</v>
      </c>
      <c r="Q55" s="139" t="s">
        <v>10246</v>
      </c>
      <c r="R55" s="139" t="s">
        <v>10246</v>
      </c>
      <c r="S55" s="139" t="s">
        <v>13012</v>
      </c>
      <c r="T55" s="139" t="s">
        <v>13012</v>
      </c>
      <c r="U55" s="139" t="s">
        <v>13012</v>
      </c>
      <c r="V55" s="139" t="s">
        <v>13012</v>
      </c>
      <c r="W55" s="139" t="s">
        <v>13012</v>
      </c>
      <c r="X55" s="139" t="s">
        <v>10246</v>
      </c>
      <c r="Y55" s="139" t="s">
        <v>10246</v>
      </c>
      <c r="Z55" s="139" t="s">
        <v>10246</v>
      </c>
      <c r="AA55" s="154" t="s">
        <v>13013</v>
      </c>
      <c r="AB55" s="154" t="s">
        <v>13013</v>
      </c>
      <c r="AC55" s="139" t="s">
        <v>13012</v>
      </c>
      <c r="AD55" s="139" t="s">
        <v>13012</v>
      </c>
      <c r="AE55" s="139" t="s">
        <v>10246</v>
      </c>
      <c r="AF55" s="139" t="s">
        <v>10246</v>
      </c>
      <c r="AG55" s="139" t="s">
        <v>13012</v>
      </c>
      <c r="AH55" s="139" t="s">
        <v>13012</v>
      </c>
      <c r="AI55" s="139" t="s">
        <v>13012</v>
      </c>
      <c r="AJ55" s="160">
        <f t="shared" si="0"/>
        <v>20</v>
      </c>
      <c r="AK55" s="160"/>
      <c r="AL55" s="139"/>
      <c r="AM55" s="139"/>
    </row>
    <row r="56" ht="18" customHeight="1" spans="1:39">
      <c r="A56" s="139" t="s">
        <v>1092</v>
      </c>
      <c r="B56" s="139" t="s">
        <v>13010</v>
      </c>
      <c r="C56" s="153" t="s">
        <v>13011</v>
      </c>
      <c r="D56" s="153" t="s">
        <v>963</v>
      </c>
      <c r="E56" s="139" t="s">
        <v>13012</v>
      </c>
      <c r="F56" s="139" t="s">
        <v>13012</v>
      </c>
      <c r="G56" s="139" t="s">
        <v>10246</v>
      </c>
      <c r="H56" s="139" t="s">
        <v>10246</v>
      </c>
      <c r="I56" s="154" t="s">
        <v>13013</v>
      </c>
      <c r="J56" s="139" t="s">
        <v>13012</v>
      </c>
      <c r="K56" s="139" t="s">
        <v>13012</v>
      </c>
      <c r="L56" s="139" t="s">
        <v>13012</v>
      </c>
      <c r="M56" s="139" t="s">
        <v>13012</v>
      </c>
      <c r="N56" s="139" t="s">
        <v>10246</v>
      </c>
      <c r="O56" s="139" t="s">
        <v>10246</v>
      </c>
      <c r="P56" s="139" t="s">
        <v>13012</v>
      </c>
      <c r="Q56" s="139" t="s">
        <v>13012</v>
      </c>
      <c r="R56" s="139" t="s">
        <v>13012</v>
      </c>
      <c r="S56" s="139" t="s">
        <v>13012</v>
      </c>
      <c r="T56" s="139" t="s">
        <v>13012</v>
      </c>
      <c r="U56" s="139" t="s">
        <v>10246</v>
      </c>
      <c r="V56" s="139" t="s">
        <v>10246</v>
      </c>
      <c r="W56" s="139" t="s">
        <v>13012</v>
      </c>
      <c r="X56" s="139" t="s">
        <v>13012</v>
      </c>
      <c r="Y56" s="139" t="s">
        <v>13012</v>
      </c>
      <c r="Z56" s="139" t="s">
        <v>13012</v>
      </c>
      <c r="AA56" s="139" t="s">
        <v>10246</v>
      </c>
      <c r="AB56" s="139" t="s">
        <v>10246</v>
      </c>
      <c r="AC56" s="139" t="s">
        <v>10246</v>
      </c>
      <c r="AD56" s="139" t="s">
        <v>13012</v>
      </c>
      <c r="AE56" s="139" t="s">
        <v>13012</v>
      </c>
      <c r="AF56" s="139" t="s">
        <v>13012</v>
      </c>
      <c r="AG56" s="154" t="s">
        <v>13013</v>
      </c>
      <c r="AH56" s="154" t="s">
        <v>13013</v>
      </c>
      <c r="AI56" s="139" t="s">
        <v>10246</v>
      </c>
      <c r="AJ56" s="160">
        <f t="shared" si="0"/>
        <v>18</v>
      </c>
      <c r="AK56" s="160"/>
      <c r="AL56" s="139"/>
      <c r="AM56" s="139"/>
    </row>
    <row r="57" ht="18" customHeight="1" spans="1:39">
      <c r="A57" s="139" t="s">
        <v>1223</v>
      </c>
      <c r="B57" s="139" t="s">
        <v>13010</v>
      </c>
      <c r="C57" s="153" t="s">
        <v>13011</v>
      </c>
      <c r="D57" s="153" t="s">
        <v>963</v>
      </c>
      <c r="E57" s="139" t="s">
        <v>13012</v>
      </c>
      <c r="F57" s="139" t="s">
        <v>13012</v>
      </c>
      <c r="G57" s="139" t="s">
        <v>10246</v>
      </c>
      <c r="H57" s="139" t="s">
        <v>10246</v>
      </c>
      <c r="I57" s="139" t="s">
        <v>13012</v>
      </c>
      <c r="J57" s="139" t="s">
        <v>13012</v>
      </c>
      <c r="K57" s="139" t="s">
        <v>13012</v>
      </c>
      <c r="L57" s="139" t="s">
        <v>13012</v>
      </c>
      <c r="M57" s="139" t="s">
        <v>13012</v>
      </c>
      <c r="N57" s="139" t="s">
        <v>10246</v>
      </c>
      <c r="O57" s="139" t="s">
        <v>10246</v>
      </c>
      <c r="P57" s="139" t="s">
        <v>13012</v>
      </c>
      <c r="Q57" s="139" t="s">
        <v>13012</v>
      </c>
      <c r="R57" s="139" t="s">
        <v>13012</v>
      </c>
      <c r="S57" s="139" t="s">
        <v>13012</v>
      </c>
      <c r="T57" s="139" t="s">
        <v>13012</v>
      </c>
      <c r="U57" s="139" t="s">
        <v>10246</v>
      </c>
      <c r="V57" s="139" t="s">
        <v>10246</v>
      </c>
      <c r="W57" s="139" t="s">
        <v>13012</v>
      </c>
      <c r="X57" s="139" t="s">
        <v>13012</v>
      </c>
      <c r="Y57" s="139" t="s">
        <v>13012</v>
      </c>
      <c r="Z57" s="139" t="s">
        <v>13012</v>
      </c>
      <c r="AA57" s="139" t="s">
        <v>13012</v>
      </c>
      <c r="AB57" s="139" t="s">
        <v>10246</v>
      </c>
      <c r="AC57" s="139" t="s">
        <v>10246</v>
      </c>
      <c r="AD57" s="139" t="s">
        <v>13012</v>
      </c>
      <c r="AE57" s="139" t="s">
        <v>13012</v>
      </c>
      <c r="AF57" s="139" t="s">
        <v>13012</v>
      </c>
      <c r="AG57" s="154" t="s">
        <v>13013</v>
      </c>
      <c r="AH57" s="154" t="s">
        <v>13013</v>
      </c>
      <c r="AI57" s="139" t="s">
        <v>10246</v>
      </c>
      <c r="AJ57" s="160">
        <f t="shared" si="0"/>
        <v>20</v>
      </c>
      <c r="AK57" s="160"/>
      <c r="AL57" s="139"/>
      <c r="AM57" s="139"/>
    </row>
    <row r="58" ht="18" customHeight="1" spans="1:39">
      <c r="A58" s="139" t="s">
        <v>1113</v>
      </c>
      <c r="B58" s="139" t="s">
        <v>13010</v>
      </c>
      <c r="C58" s="153" t="s">
        <v>13011</v>
      </c>
      <c r="D58" s="153" t="s">
        <v>963</v>
      </c>
      <c r="E58" s="139" t="s">
        <v>13012</v>
      </c>
      <c r="F58" s="139" t="s">
        <v>10246</v>
      </c>
      <c r="G58" s="139" t="s">
        <v>13012</v>
      </c>
      <c r="H58" s="139" t="s">
        <v>13012</v>
      </c>
      <c r="I58" s="139" t="s">
        <v>13012</v>
      </c>
      <c r="J58" s="139" t="s">
        <v>13012</v>
      </c>
      <c r="K58" s="139" t="s">
        <v>13012</v>
      </c>
      <c r="L58" s="139" t="s">
        <v>10246</v>
      </c>
      <c r="M58" s="139" t="s">
        <v>10246</v>
      </c>
      <c r="N58" s="139" t="s">
        <v>13012</v>
      </c>
      <c r="O58" s="139" t="s">
        <v>13012</v>
      </c>
      <c r="P58" s="139" t="s">
        <v>13012</v>
      </c>
      <c r="Q58" s="139" t="s">
        <v>13012</v>
      </c>
      <c r="R58" s="139" t="s">
        <v>13012</v>
      </c>
      <c r="S58" s="139" t="s">
        <v>10246</v>
      </c>
      <c r="T58" s="139" t="s">
        <v>10246</v>
      </c>
      <c r="U58" s="139" t="s">
        <v>13012</v>
      </c>
      <c r="V58" s="139" t="s">
        <v>13012</v>
      </c>
      <c r="W58" s="139" t="s">
        <v>13012</v>
      </c>
      <c r="X58" s="139" t="s">
        <v>13012</v>
      </c>
      <c r="Y58" s="139" t="s">
        <v>13012</v>
      </c>
      <c r="Z58" s="139" t="s">
        <v>10246</v>
      </c>
      <c r="AA58" s="139" t="s">
        <v>10246</v>
      </c>
      <c r="AB58" s="139" t="s">
        <v>13012</v>
      </c>
      <c r="AC58" s="139" t="s">
        <v>13012</v>
      </c>
      <c r="AD58" s="139" t="s">
        <v>13012</v>
      </c>
      <c r="AE58" s="139" t="s">
        <v>13012</v>
      </c>
      <c r="AF58" s="139" t="s">
        <v>13012</v>
      </c>
      <c r="AG58" s="139" t="s">
        <v>10246</v>
      </c>
      <c r="AH58" s="139" t="s">
        <v>10246</v>
      </c>
      <c r="AI58" s="139" t="s">
        <v>13012</v>
      </c>
      <c r="AJ58" s="160">
        <f t="shared" si="0"/>
        <v>22</v>
      </c>
      <c r="AK58" s="160"/>
      <c r="AL58" s="139"/>
      <c r="AM58" s="139"/>
    </row>
    <row r="59" ht="18" customHeight="1" spans="1:39">
      <c r="A59" s="139" t="s">
        <v>1314</v>
      </c>
      <c r="B59" s="139" t="s">
        <v>13010</v>
      </c>
      <c r="C59" s="153" t="s">
        <v>13011</v>
      </c>
      <c r="D59" s="153" t="s">
        <v>963</v>
      </c>
      <c r="E59" s="139" t="s">
        <v>13012</v>
      </c>
      <c r="F59" s="139" t="s">
        <v>10246</v>
      </c>
      <c r="G59" s="139" t="s">
        <v>10246</v>
      </c>
      <c r="H59" s="139" t="s">
        <v>13012</v>
      </c>
      <c r="I59" s="139" t="s">
        <v>13012</v>
      </c>
      <c r="J59" s="139" t="s">
        <v>13012</v>
      </c>
      <c r="K59" s="139" t="s">
        <v>13012</v>
      </c>
      <c r="L59" s="139" t="s">
        <v>13012</v>
      </c>
      <c r="M59" s="139" t="s">
        <v>10246</v>
      </c>
      <c r="N59" s="139" t="s">
        <v>10246</v>
      </c>
      <c r="O59" s="139" t="s">
        <v>13012</v>
      </c>
      <c r="P59" s="139" t="s">
        <v>13012</v>
      </c>
      <c r="Q59" s="139" t="s">
        <v>13012</v>
      </c>
      <c r="R59" s="139" t="s">
        <v>13012</v>
      </c>
      <c r="S59" s="139" t="s">
        <v>10246</v>
      </c>
      <c r="T59" s="139" t="s">
        <v>10246</v>
      </c>
      <c r="U59" s="139" t="s">
        <v>13012</v>
      </c>
      <c r="V59" s="139" t="s">
        <v>13012</v>
      </c>
      <c r="W59" s="139" t="s">
        <v>13012</v>
      </c>
      <c r="X59" s="139" t="s">
        <v>13012</v>
      </c>
      <c r="Y59" s="139" t="s">
        <v>13012</v>
      </c>
      <c r="Z59" s="139" t="s">
        <v>10246</v>
      </c>
      <c r="AA59" s="139" t="s">
        <v>10246</v>
      </c>
      <c r="AB59" s="139" t="s">
        <v>13012</v>
      </c>
      <c r="AC59" s="139" t="s">
        <v>13012</v>
      </c>
      <c r="AD59" s="139" t="s">
        <v>13012</v>
      </c>
      <c r="AE59" s="139" t="s">
        <v>13012</v>
      </c>
      <c r="AF59" s="139" t="s">
        <v>13012</v>
      </c>
      <c r="AG59" s="139" t="s">
        <v>10246</v>
      </c>
      <c r="AH59" s="139" t="s">
        <v>10246</v>
      </c>
      <c r="AI59" s="139" t="s">
        <v>13012</v>
      </c>
      <c r="AJ59" s="160">
        <f t="shared" si="0"/>
        <v>21</v>
      </c>
      <c r="AK59" s="160"/>
      <c r="AL59" s="139"/>
      <c r="AM59" s="139"/>
    </row>
    <row r="60" ht="18" customHeight="1" spans="1:39">
      <c r="A60" s="139" t="s">
        <v>1293</v>
      </c>
      <c r="B60" s="139" t="s">
        <v>13010</v>
      </c>
      <c r="C60" s="153" t="s">
        <v>13011</v>
      </c>
      <c r="D60" s="153" t="s">
        <v>963</v>
      </c>
      <c r="E60" s="139" t="s">
        <v>13012</v>
      </c>
      <c r="F60" s="139" t="s">
        <v>13012</v>
      </c>
      <c r="G60" s="139" t="s">
        <v>13012</v>
      </c>
      <c r="H60" s="139" t="s">
        <v>13012</v>
      </c>
      <c r="I60" s="139" t="s">
        <v>13012</v>
      </c>
      <c r="J60" s="139" t="s">
        <v>10246</v>
      </c>
      <c r="K60" s="139" t="s">
        <v>10246</v>
      </c>
      <c r="L60" s="154" t="s">
        <v>13013</v>
      </c>
      <c r="M60" s="139" t="s">
        <v>13012</v>
      </c>
      <c r="N60" s="139" t="s">
        <v>13012</v>
      </c>
      <c r="O60" s="139" t="s">
        <v>13012</v>
      </c>
      <c r="P60" s="139" t="s">
        <v>13012</v>
      </c>
      <c r="Q60" s="139" t="s">
        <v>10246</v>
      </c>
      <c r="R60" s="139" t="s">
        <v>10246</v>
      </c>
      <c r="S60" s="139" t="s">
        <v>13012</v>
      </c>
      <c r="T60" s="139" t="s">
        <v>13012</v>
      </c>
      <c r="U60" s="139" t="s">
        <v>13012</v>
      </c>
      <c r="V60" s="139" t="s">
        <v>13012</v>
      </c>
      <c r="W60" s="139" t="s">
        <v>10246</v>
      </c>
      <c r="X60" s="139" t="s">
        <v>10246</v>
      </c>
      <c r="Y60" s="139" t="s">
        <v>10246</v>
      </c>
      <c r="Z60" s="139" t="s">
        <v>13012</v>
      </c>
      <c r="AA60" s="139" t="s">
        <v>13012</v>
      </c>
      <c r="AB60" s="139" t="s">
        <v>13012</v>
      </c>
      <c r="AC60" s="139" t="s">
        <v>13012</v>
      </c>
      <c r="AD60" s="139" t="s">
        <v>13012</v>
      </c>
      <c r="AE60" s="139" t="s">
        <v>13012</v>
      </c>
      <c r="AF60" s="139" t="s">
        <v>10246</v>
      </c>
      <c r="AG60" s="139" t="s">
        <v>13012</v>
      </c>
      <c r="AH60" s="139" t="s">
        <v>13012</v>
      </c>
      <c r="AI60" s="139" t="s">
        <v>13012</v>
      </c>
      <c r="AJ60" s="160">
        <f t="shared" si="0"/>
        <v>22</v>
      </c>
      <c r="AK60" s="160"/>
      <c r="AL60" s="139"/>
      <c r="AM60" s="139"/>
    </row>
    <row r="61" ht="18" customHeight="1" spans="1:39">
      <c r="A61" s="139" t="s">
        <v>961</v>
      </c>
      <c r="B61" s="139" t="s">
        <v>13010</v>
      </c>
      <c r="C61" s="153" t="s">
        <v>13011</v>
      </c>
      <c r="D61" s="153" t="s">
        <v>963</v>
      </c>
      <c r="E61" s="139" t="s">
        <v>13012</v>
      </c>
      <c r="F61" s="139" t="s">
        <v>10246</v>
      </c>
      <c r="G61" s="139" t="s">
        <v>10246</v>
      </c>
      <c r="H61" s="139" t="s">
        <v>10246</v>
      </c>
      <c r="I61" s="139" t="s">
        <v>13012</v>
      </c>
      <c r="J61" s="139" t="s">
        <v>13012</v>
      </c>
      <c r="K61" s="139" t="s">
        <v>13012</v>
      </c>
      <c r="L61" s="139" t="s">
        <v>13012</v>
      </c>
      <c r="M61" s="139" t="s">
        <v>10246</v>
      </c>
      <c r="N61" s="139" t="s">
        <v>10246</v>
      </c>
      <c r="O61" s="139" t="s">
        <v>13012</v>
      </c>
      <c r="P61" s="139" t="s">
        <v>13012</v>
      </c>
      <c r="Q61" s="139" t="s">
        <v>13012</v>
      </c>
      <c r="R61" s="139" t="s">
        <v>13012</v>
      </c>
      <c r="S61" s="139" t="s">
        <v>10246</v>
      </c>
      <c r="T61" s="139" t="s">
        <v>13012</v>
      </c>
      <c r="U61" s="139" t="s">
        <v>10246</v>
      </c>
      <c r="V61" s="139" t="s">
        <v>13012</v>
      </c>
      <c r="W61" s="139" t="s">
        <v>13012</v>
      </c>
      <c r="X61" s="139" t="s">
        <v>13012</v>
      </c>
      <c r="Y61" s="139" t="s">
        <v>13012</v>
      </c>
      <c r="Z61" s="139" t="s">
        <v>13002</v>
      </c>
      <c r="AA61" s="139" t="s">
        <v>10246</v>
      </c>
      <c r="AB61" s="139" t="s">
        <v>10246</v>
      </c>
      <c r="AC61" s="139" t="s">
        <v>13012</v>
      </c>
      <c r="AD61" s="139" t="s">
        <v>13012</v>
      </c>
      <c r="AE61" s="139" t="s">
        <v>13012</v>
      </c>
      <c r="AF61" s="139" t="s">
        <v>13012</v>
      </c>
      <c r="AG61" s="139" t="s">
        <v>13012</v>
      </c>
      <c r="AH61" s="139" t="s">
        <v>10246</v>
      </c>
      <c r="AI61" s="139" t="s">
        <v>13012</v>
      </c>
      <c r="AJ61" s="160">
        <f t="shared" si="0"/>
        <v>21</v>
      </c>
      <c r="AK61" s="160"/>
      <c r="AL61" s="139"/>
      <c r="AM61" s="139"/>
    </row>
    <row r="62" ht="18" customHeight="1" spans="1:39">
      <c r="A62" s="139" t="s">
        <v>1274</v>
      </c>
      <c r="B62" s="139" t="s">
        <v>13010</v>
      </c>
      <c r="C62" s="153" t="s">
        <v>13011</v>
      </c>
      <c r="D62" s="153" t="s">
        <v>1069</v>
      </c>
      <c r="E62" s="139" t="s">
        <v>13014</v>
      </c>
      <c r="F62" s="139" t="s">
        <v>13012</v>
      </c>
      <c r="G62" s="139" t="s">
        <v>10246</v>
      </c>
      <c r="H62" s="139" t="s">
        <v>10246</v>
      </c>
      <c r="I62" s="139" t="s">
        <v>13014</v>
      </c>
      <c r="J62" s="139" t="s">
        <v>13012</v>
      </c>
      <c r="K62" s="139" t="s">
        <v>13014</v>
      </c>
      <c r="L62" s="139" t="s">
        <v>13012</v>
      </c>
      <c r="M62" s="139" t="s">
        <v>13012</v>
      </c>
      <c r="N62" s="139" t="s">
        <v>13012</v>
      </c>
      <c r="O62" s="139" t="s">
        <v>10246</v>
      </c>
      <c r="P62" s="139" t="s">
        <v>13014</v>
      </c>
      <c r="Q62" s="139" t="s">
        <v>13014</v>
      </c>
      <c r="R62" s="139" t="s">
        <v>13014</v>
      </c>
      <c r="S62" s="139" t="s">
        <v>13012</v>
      </c>
      <c r="T62" s="154" t="s">
        <v>13013</v>
      </c>
      <c r="U62" s="139" t="s">
        <v>10246</v>
      </c>
      <c r="V62" s="139" t="s">
        <v>10246</v>
      </c>
      <c r="W62" s="139" t="s">
        <v>13014</v>
      </c>
      <c r="X62" s="139" t="s">
        <v>13014</v>
      </c>
      <c r="Y62" s="139" t="s">
        <v>13014</v>
      </c>
      <c r="Z62" s="139" t="s">
        <v>13014</v>
      </c>
      <c r="AA62" s="139" t="s">
        <v>13014</v>
      </c>
      <c r="AB62" s="139" t="s">
        <v>10246</v>
      </c>
      <c r="AC62" s="139" t="s">
        <v>10246</v>
      </c>
      <c r="AD62" s="139" t="s">
        <v>13014</v>
      </c>
      <c r="AE62" s="139" t="s">
        <v>13014</v>
      </c>
      <c r="AF62" s="154" t="s">
        <v>13014</v>
      </c>
      <c r="AG62" s="139" t="s">
        <v>13014</v>
      </c>
      <c r="AH62" s="139" t="s">
        <v>13014</v>
      </c>
      <c r="AI62" s="139" t="s">
        <v>10246</v>
      </c>
      <c r="AJ62" s="160">
        <v>21.5</v>
      </c>
      <c r="AK62" s="160"/>
      <c r="AL62" s="139"/>
      <c r="AM62" s="139"/>
    </row>
    <row r="63" ht="18" customHeight="1" spans="1:39">
      <c r="A63" s="139" t="s">
        <v>1334</v>
      </c>
      <c r="B63" s="139" t="s">
        <v>13010</v>
      </c>
      <c r="C63" s="153" t="s">
        <v>13011</v>
      </c>
      <c r="D63" s="139" t="s">
        <v>963</v>
      </c>
      <c r="E63" s="139" t="s">
        <v>13012</v>
      </c>
      <c r="F63" s="139" t="s">
        <v>10246</v>
      </c>
      <c r="G63" s="139" t="s">
        <v>10246</v>
      </c>
      <c r="H63" s="139" t="s">
        <v>13012</v>
      </c>
      <c r="I63" s="139" t="s">
        <v>13012</v>
      </c>
      <c r="J63" s="139" t="s">
        <v>13012</v>
      </c>
      <c r="K63" s="139" t="s">
        <v>13012</v>
      </c>
      <c r="L63" s="139" t="s">
        <v>13012</v>
      </c>
      <c r="M63" s="139" t="s">
        <v>10246</v>
      </c>
      <c r="N63" s="139" t="s">
        <v>10246</v>
      </c>
      <c r="O63" s="139" t="s">
        <v>10246</v>
      </c>
      <c r="P63" s="139" t="s">
        <v>13012</v>
      </c>
      <c r="Q63" s="139" t="s">
        <v>13012</v>
      </c>
      <c r="R63" s="139" t="s">
        <v>13014</v>
      </c>
      <c r="S63" s="139" t="s">
        <v>10246</v>
      </c>
      <c r="T63" s="139" t="s">
        <v>10246</v>
      </c>
      <c r="U63" s="139" t="s">
        <v>10246</v>
      </c>
      <c r="V63" s="139" t="s">
        <v>13012</v>
      </c>
      <c r="W63" s="139" t="s">
        <v>13012</v>
      </c>
      <c r="X63" s="139" t="s">
        <v>13014</v>
      </c>
      <c r="Y63" s="139" t="s">
        <v>13014</v>
      </c>
      <c r="Z63" s="139" t="s">
        <v>13014</v>
      </c>
      <c r="AA63" s="139" t="s">
        <v>10246</v>
      </c>
      <c r="AB63" s="139" t="s">
        <v>10246</v>
      </c>
      <c r="AC63" s="139" t="s">
        <v>13012</v>
      </c>
      <c r="AD63" s="139" t="s">
        <v>13014</v>
      </c>
      <c r="AE63" s="139" t="s">
        <v>13014</v>
      </c>
      <c r="AF63" s="139" t="s">
        <v>13014</v>
      </c>
      <c r="AG63" s="139" t="s">
        <v>13014</v>
      </c>
      <c r="AH63" s="139" t="s">
        <v>10246</v>
      </c>
      <c r="AI63" s="139" t="s">
        <v>10246</v>
      </c>
      <c r="AJ63" s="160">
        <f t="shared" si="0"/>
        <v>19</v>
      </c>
      <c r="AK63" s="160"/>
      <c r="AL63" s="139"/>
      <c r="AM63" s="139"/>
    </row>
    <row r="64" ht="18" customHeight="1" spans="1:39">
      <c r="A64" s="139" t="s">
        <v>1134</v>
      </c>
      <c r="B64" s="139" t="s">
        <v>13010</v>
      </c>
      <c r="C64" s="153" t="s">
        <v>13011</v>
      </c>
      <c r="D64" s="139" t="s">
        <v>1069</v>
      </c>
      <c r="E64" s="139" t="s">
        <v>13014</v>
      </c>
      <c r="F64" s="139" t="s">
        <v>13014</v>
      </c>
      <c r="G64" s="139" t="s">
        <v>10246</v>
      </c>
      <c r="H64" s="139" t="s">
        <v>10246</v>
      </c>
      <c r="I64" s="139" t="s">
        <v>13014</v>
      </c>
      <c r="J64" s="139" t="s">
        <v>13014</v>
      </c>
      <c r="K64" s="139" t="s">
        <v>13014</v>
      </c>
      <c r="L64" s="139" t="s">
        <v>13014</v>
      </c>
      <c r="M64" s="139" t="s">
        <v>13014</v>
      </c>
      <c r="N64" s="139" t="s">
        <v>10246</v>
      </c>
      <c r="O64" s="139" t="s">
        <v>10246</v>
      </c>
      <c r="P64" s="139" t="s">
        <v>13014</v>
      </c>
      <c r="Q64" s="139" t="s">
        <v>13014</v>
      </c>
      <c r="R64" s="139" t="s">
        <v>13014</v>
      </c>
      <c r="S64" s="139" t="s">
        <v>13014</v>
      </c>
      <c r="T64" s="139" t="s">
        <v>13014</v>
      </c>
      <c r="U64" s="139" t="s">
        <v>10246</v>
      </c>
      <c r="V64" s="139" t="s">
        <v>10246</v>
      </c>
      <c r="W64" s="139" t="s">
        <v>13014</v>
      </c>
      <c r="X64" s="139" t="s">
        <v>13014</v>
      </c>
      <c r="Y64" s="139" t="s">
        <v>13014</v>
      </c>
      <c r="Z64" s="139" t="s">
        <v>13012</v>
      </c>
      <c r="AA64" s="139" t="s">
        <v>13012</v>
      </c>
      <c r="AB64" s="139" t="s">
        <v>10246</v>
      </c>
      <c r="AC64" s="139" t="s">
        <v>10246</v>
      </c>
      <c r="AD64" s="139" t="s">
        <v>13014</v>
      </c>
      <c r="AE64" s="139" t="s">
        <v>13014</v>
      </c>
      <c r="AF64" s="139" t="s">
        <v>13014</v>
      </c>
      <c r="AG64" s="139" t="s">
        <v>13014</v>
      </c>
      <c r="AH64" s="139" t="s">
        <v>13014</v>
      </c>
      <c r="AI64" s="139" t="s">
        <v>10246</v>
      </c>
      <c r="AJ64" s="160">
        <f t="shared" si="0"/>
        <v>22</v>
      </c>
      <c r="AK64" s="160"/>
      <c r="AL64" s="139"/>
      <c r="AM64" s="139"/>
    </row>
    <row r="65" ht="18" customHeight="1" spans="1:39">
      <c r="A65" s="139" t="s">
        <v>1003</v>
      </c>
      <c r="B65" s="139" t="s">
        <v>13010</v>
      </c>
      <c r="C65" s="153" t="s">
        <v>13011</v>
      </c>
      <c r="D65" s="139" t="s">
        <v>963</v>
      </c>
      <c r="E65" s="139" t="s">
        <v>13014</v>
      </c>
      <c r="F65" s="139" t="s">
        <v>13014</v>
      </c>
      <c r="G65" s="139" t="s">
        <v>10246</v>
      </c>
      <c r="H65" s="139" t="s">
        <v>10246</v>
      </c>
      <c r="I65" s="139" t="s">
        <v>13014</v>
      </c>
      <c r="J65" s="139" t="s">
        <v>13014</v>
      </c>
      <c r="K65" s="139" t="s">
        <v>13014</v>
      </c>
      <c r="L65" s="139" t="s">
        <v>13014</v>
      </c>
      <c r="M65" s="139" t="s">
        <v>13014</v>
      </c>
      <c r="N65" s="139" t="s">
        <v>10246</v>
      </c>
      <c r="O65" s="139" t="s">
        <v>10246</v>
      </c>
      <c r="P65" s="139" t="s">
        <v>13014</v>
      </c>
      <c r="Q65" s="139" t="s">
        <v>13014</v>
      </c>
      <c r="R65" s="139" t="s">
        <v>13014</v>
      </c>
      <c r="S65" s="139" t="s">
        <v>13014</v>
      </c>
      <c r="T65" s="139" t="s">
        <v>13014</v>
      </c>
      <c r="U65" s="139" t="s">
        <v>10246</v>
      </c>
      <c r="V65" s="139" t="s">
        <v>10246</v>
      </c>
      <c r="W65" s="139" t="s">
        <v>13014</v>
      </c>
      <c r="X65" s="139" t="s">
        <v>13014</v>
      </c>
      <c r="Y65" s="139" t="s">
        <v>13014</v>
      </c>
      <c r="Z65" s="139" t="s">
        <v>13014</v>
      </c>
      <c r="AA65" s="139" t="s">
        <v>13014</v>
      </c>
      <c r="AB65" s="139" t="s">
        <v>10246</v>
      </c>
      <c r="AC65" s="139" t="s">
        <v>10246</v>
      </c>
      <c r="AD65" s="139" t="s">
        <v>13014</v>
      </c>
      <c r="AE65" s="139" t="s">
        <v>13014</v>
      </c>
      <c r="AF65" s="139" t="s">
        <v>13014</v>
      </c>
      <c r="AG65" s="139" t="s">
        <v>13014</v>
      </c>
      <c r="AH65" s="139" t="s">
        <v>13014</v>
      </c>
      <c r="AI65" s="139" t="s">
        <v>10246</v>
      </c>
      <c r="AJ65" s="160">
        <f t="shared" si="0"/>
        <v>22</v>
      </c>
      <c r="AK65" s="160"/>
      <c r="AL65" s="139"/>
      <c r="AM65" s="139"/>
    </row>
    <row r="66" ht="18" customHeight="1" spans="1:39">
      <c r="A66" s="139" t="s">
        <v>1068</v>
      </c>
      <c r="B66" s="139" t="s">
        <v>13010</v>
      </c>
      <c r="C66" s="153" t="s">
        <v>13011</v>
      </c>
      <c r="D66" s="139" t="s">
        <v>963</v>
      </c>
      <c r="E66" s="139" t="s">
        <v>13014</v>
      </c>
      <c r="F66" s="139" t="s">
        <v>13014</v>
      </c>
      <c r="G66" s="139" t="s">
        <v>10246</v>
      </c>
      <c r="H66" s="139" t="s">
        <v>10246</v>
      </c>
      <c r="I66" s="139" t="s">
        <v>13012</v>
      </c>
      <c r="J66" s="139" t="s">
        <v>13014</v>
      </c>
      <c r="K66" s="139" t="s">
        <v>13014</v>
      </c>
      <c r="L66" s="139" t="s">
        <v>13014</v>
      </c>
      <c r="M66" s="139" t="s">
        <v>13014</v>
      </c>
      <c r="N66" s="139" t="s">
        <v>10246</v>
      </c>
      <c r="O66" s="139" t="s">
        <v>10246</v>
      </c>
      <c r="P66" s="139" t="s">
        <v>13014</v>
      </c>
      <c r="Q66" s="139" t="s">
        <v>13014</v>
      </c>
      <c r="R66" s="139" t="s">
        <v>13014</v>
      </c>
      <c r="S66" s="139" t="s">
        <v>13014</v>
      </c>
      <c r="T66" s="139" t="s">
        <v>13002</v>
      </c>
      <c r="U66" s="139" t="s">
        <v>10246</v>
      </c>
      <c r="V66" s="139" t="s">
        <v>10246</v>
      </c>
      <c r="W66" s="139" t="s">
        <v>13014</v>
      </c>
      <c r="X66" s="139" t="s">
        <v>13014</v>
      </c>
      <c r="Y66" s="139" t="s">
        <v>13014</v>
      </c>
      <c r="Z66" s="139" t="s">
        <v>13014</v>
      </c>
      <c r="AA66" s="139" t="s">
        <v>13012</v>
      </c>
      <c r="AB66" s="139" t="s">
        <v>13012</v>
      </c>
      <c r="AC66" s="139" t="s">
        <v>10246</v>
      </c>
      <c r="AD66" s="139" t="s">
        <v>10246</v>
      </c>
      <c r="AE66" s="139" t="s">
        <v>13014</v>
      </c>
      <c r="AF66" s="139" t="s">
        <v>13002</v>
      </c>
      <c r="AG66" s="139" t="s">
        <v>13012</v>
      </c>
      <c r="AH66" s="139" t="s">
        <v>13012</v>
      </c>
      <c r="AI66" s="139" t="s">
        <v>13012</v>
      </c>
      <c r="AJ66" s="160">
        <f t="shared" si="0"/>
        <v>23</v>
      </c>
      <c r="AK66" s="160"/>
      <c r="AL66" s="139"/>
      <c r="AM66" s="139"/>
    </row>
    <row r="67" ht="18" customHeight="1" spans="1:39">
      <c r="A67" s="139" t="s">
        <v>1204</v>
      </c>
      <c r="B67" s="139" t="s">
        <v>13010</v>
      </c>
      <c r="C67" s="153" t="s">
        <v>13011</v>
      </c>
      <c r="D67" s="139" t="s">
        <v>963</v>
      </c>
      <c r="E67" s="139" t="s">
        <v>10246</v>
      </c>
      <c r="F67" s="139" t="s">
        <v>10246</v>
      </c>
      <c r="G67" s="139" t="s">
        <v>13012</v>
      </c>
      <c r="H67" s="139" t="s">
        <v>13012</v>
      </c>
      <c r="I67" s="139" t="s">
        <v>13012</v>
      </c>
      <c r="J67" s="139" t="s">
        <v>13012</v>
      </c>
      <c r="K67" s="139" t="s">
        <v>13012</v>
      </c>
      <c r="L67" s="139" t="s">
        <v>10246</v>
      </c>
      <c r="M67" s="139" t="s">
        <v>10246</v>
      </c>
      <c r="N67" s="139" t="s">
        <v>13012</v>
      </c>
      <c r="O67" s="139" t="s">
        <v>13012</v>
      </c>
      <c r="P67" s="139" t="s">
        <v>13012</v>
      </c>
      <c r="Q67" s="139" t="s">
        <v>13012</v>
      </c>
      <c r="R67" s="139" t="s">
        <v>13012</v>
      </c>
      <c r="S67" s="139" t="s">
        <v>10246</v>
      </c>
      <c r="T67" s="139" t="s">
        <v>10246</v>
      </c>
      <c r="U67" s="139" t="s">
        <v>13012</v>
      </c>
      <c r="V67" s="139" t="s">
        <v>13012</v>
      </c>
      <c r="W67" s="139" t="s">
        <v>13012</v>
      </c>
      <c r="X67" s="139" t="s">
        <v>13012</v>
      </c>
      <c r="Y67" s="139" t="s">
        <v>13012</v>
      </c>
      <c r="Z67" s="139" t="s">
        <v>10246</v>
      </c>
      <c r="AA67" s="139" t="s">
        <v>10246</v>
      </c>
      <c r="AB67" s="139" t="s">
        <v>13012</v>
      </c>
      <c r="AC67" s="139" t="s">
        <v>13012</v>
      </c>
      <c r="AD67" s="139" t="s">
        <v>13012</v>
      </c>
      <c r="AE67" s="139" t="s">
        <v>13012</v>
      </c>
      <c r="AF67" s="139" t="s">
        <v>13012</v>
      </c>
      <c r="AG67" s="139" t="s">
        <v>10246</v>
      </c>
      <c r="AH67" s="139" t="s">
        <v>10246</v>
      </c>
      <c r="AI67" s="139" t="s">
        <v>13012</v>
      </c>
      <c r="AJ67" s="160">
        <f t="shared" si="0"/>
        <v>21</v>
      </c>
      <c r="AK67" s="160"/>
      <c r="AL67" s="139"/>
      <c r="AM67" s="139"/>
    </row>
    <row r="68" ht="18" customHeight="1" spans="1:39">
      <c r="A68" s="139" t="s">
        <v>1256</v>
      </c>
      <c r="B68" s="139" t="s">
        <v>13010</v>
      </c>
      <c r="C68" s="153" t="s">
        <v>13011</v>
      </c>
      <c r="D68" s="139" t="s">
        <v>963</v>
      </c>
      <c r="E68" s="139" t="s">
        <v>13012</v>
      </c>
      <c r="F68" s="139" t="s">
        <v>13012</v>
      </c>
      <c r="G68" s="139" t="s">
        <v>10246</v>
      </c>
      <c r="H68" s="139" t="s">
        <v>10246</v>
      </c>
      <c r="I68" s="139" t="s">
        <v>10246</v>
      </c>
      <c r="J68" s="139" t="s">
        <v>10246</v>
      </c>
      <c r="K68" s="139" t="s">
        <v>13012</v>
      </c>
      <c r="L68" s="139" t="s">
        <v>13012</v>
      </c>
      <c r="M68" s="139" t="s">
        <v>13012</v>
      </c>
      <c r="N68" s="139" t="s">
        <v>10246</v>
      </c>
      <c r="O68" s="139" t="s">
        <v>13012</v>
      </c>
      <c r="P68" s="139" t="s">
        <v>13012</v>
      </c>
      <c r="Q68" s="139" t="s">
        <v>13012</v>
      </c>
      <c r="R68" s="139" t="s">
        <v>13012</v>
      </c>
      <c r="S68" s="139" t="s">
        <v>13012</v>
      </c>
      <c r="T68" s="139" t="s">
        <v>13012</v>
      </c>
      <c r="U68" s="139" t="s">
        <v>10246</v>
      </c>
      <c r="V68" s="139" t="s">
        <v>10246</v>
      </c>
      <c r="W68" s="154" t="s">
        <v>13013</v>
      </c>
      <c r="X68" s="139" t="s">
        <v>13012</v>
      </c>
      <c r="Y68" s="139" t="s">
        <v>10246</v>
      </c>
      <c r="Z68" s="139" t="s">
        <v>13012</v>
      </c>
      <c r="AA68" s="139" t="s">
        <v>13012</v>
      </c>
      <c r="AB68" s="139" t="s">
        <v>10246</v>
      </c>
      <c r="AC68" s="139" t="s">
        <v>10246</v>
      </c>
      <c r="AD68" s="139" t="s">
        <v>13012</v>
      </c>
      <c r="AE68" s="139" t="s">
        <v>13012</v>
      </c>
      <c r="AF68" s="139" t="s">
        <v>13012</v>
      </c>
      <c r="AG68" s="139" t="s">
        <v>13012</v>
      </c>
      <c r="AH68" s="139" t="s">
        <v>13012</v>
      </c>
      <c r="AI68" s="139" t="s">
        <v>10246</v>
      </c>
      <c r="AJ68" s="160">
        <f t="shared" si="0"/>
        <v>19</v>
      </c>
      <c r="AK68" s="160"/>
      <c r="AL68" s="139"/>
      <c r="AM68" s="139"/>
    </row>
    <row r="69" ht="18" customHeight="1" spans="1:39">
      <c r="A69" s="139" t="s">
        <v>1239</v>
      </c>
      <c r="B69" s="139" t="s">
        <v>13010</v>
      </c>
      <c r="C69" s="153" t="s">
        <v>13011</v>
      </c>
      <c r="D69" s="139" t="s">
        <v>963</v>
      </c>
      <c r="E69" s="139" t="s">
        <v>13012</v>
      </c>
      <c r="F69" s="139" t="s">
        <v>13012</v>
      </c>
      <c r="G69" s="139" t="s">
        <v>13012</v>
      </c>
      <c r="H69" s="139" t="s">
        <v>13012</v>
      </c>
      <c r="I69" s="139" t="s">
        <v>10246</v>
      </c>
      <c r="J69" s="139" t="s">
        <v>10246</v>
      </c>
      <c r="K69" s="139" t="s">
        <v>13012</v>
      </c>
      <c r="L69" s="139" t="s">
        <v>13012</v>
      </c>
      <c r="M69" s="139" t="s">
        <v>13012</v>
      </c>
      <c r="N69" s="139" t="s">
        <v>13012</v>
      </c>
      <c r="O69" s="139" t="s">
        <v>13012</v>
      </c>
      <c r="P69" s="139" t="s">
        <v>10246</v>
      </c>
      <c r="Q69" s="139" t="s">
        <v>10246</v>
      </c>
      <c r="R69" s="139" t="s">
        <v>13012</v>
      </c>
      <c r="S69" s="139" t="s">
        <v>13012</v>
      </c>
      <c r="T69" s="139" t="s">
        <v>13012</v>
      </c>
      <c r="U69" s="139" t="s">
        <v>13012</v>
      </c>
      <c r="V69" s="139" t="s">
        <v>13012</v>
      </c>
      <c r="W69" s="139" t="s">
        <v>10246</v>
      </c>
      <c r="X69" s="139" t="s">
        <v>10246</v>
      </c>
      <c r="Y69" s="139" t="s">
        <v>13012</v>
      </c>
      <c r="Z69" s="139" t="s">
        <v>13012</v>
      </c>
      <c r="AA69" s="139" t="s">
        <v>13012</v>
      </c>
      <c r="AB69" s="139" t="s">
        <v>13012</v>
      </c>
      <c r="AC69" s="139" t="s">
        <v>13012</v>
      </c>
      <c r="AD69" s="139" t="s">
        <v>10246</v>
      </c>
      <c r="AE69" s="139" t="s">
        <v>10246</v>
      </c>
      <c r="AF69" s="139" t="s">
        <v>13012</v>
      </c>
      <c r="AG69" s="139" t="s">
        <v>13012</v>
      </c>
      <c r="AH69" s="139" t="s">
        <v>13012</v>
      </c>
      <c r="AI69" s="139" t="s">
        <v>13012</v>
      </c>
      <c r="AJ69" s="160">
        <f t="shared" si="0"/>
        <v>23</v>
      </c>
      <c r="AK69" s="160"/>
      <c r="AL69" s="139"/>
      <c r="AM69" s="139"/>
    </row>
    <row r="70" ht="18" customHeight="1" spans="1:39">
      <c r="A70" s="161" t="s">
        <v>983</v>
      </c>
      <c r="B70" s="161" t="s">
        <v>13010</v>
      </c>
      <c r="C70" s="161" t="s">
        <v>13011</v>
      </c>
      <c r="D70" s="161" t="s">
        <v>963</v>
      </c>
      <c r="E70" s="161" t="s">
        <v>13012</v>
      </c>
      <c r="F70" s="161" t="s">
        <v>13012</v>
      </c>
      <c r="G70" s="161" t="s">
        <v>13012</v>
      </c>
      <c r="H70" s="161" t="s">
        <v>13012</v>
      </c>
      <c r="I70" s="161" t="s">
        <v>10246</v>
      </c>
      <c r="J70" s="161" t="s">
        <v>10246</v>
      </c>
      <c r="K70" s="161" t="s">
        <v>13012</v>
      </c>
      <c r="L70" s="161" t="s">
        <v>13012</v>
      </c>
      <c r="M70" s="161" t="s">
        <v>13012</v>
      </c>
      <c r="N70" s="161" t="s">
        <v>13012</v>
      </c>
      <c r="O70" s="161" t="s">
        <v>13012</v>
      </c>
      <c r="P70" s="161" t="s">
        <v>10246</v>
      </c>
      <c r="Q70" s="161" t="s">
        <v>10246</v>
      </c>
      <c r="R70" s="161" t="s">
        <v>13002</v>
      </c>
      <c r="S70" s="161" t="s">
        <v>13012</v>
      </c>
      <c r="T70" s="161" t="s">
        <v>13012</v>
      </c>
      <c r="U70" s="161" t="s">
        <v>13012</v>
      </c>
      <c r="V70" s="161" t="s">
        <v>13002</v>
      </c>
      <c r="W70" s="161" t="s">
        <v>10246</v>
      </c>
      <c r="X70" s="161" t="s">
        <v>10246</v>
      </c>
      <c r="Y70" s="161" t="s">
        <v>13002</v>
      </c>
      <c r="Z70" s="161" t="s">
        <v>13012</v>
      </c>
      <c r="AA70" s="161" t="s">
        <v>13012</v>
      </c>
      <c r="AB70" s="161" t="s">
        <v>13012</v>
      </c>
      <c r="AC70" s="161" t="s">
        <v>13012</v>
      </c>
      <c r="AD70" s="161" t="s">
        <v>10246</v>
      </c>
      <c r="AE70" s="161" t="s">
        <v>10246</v>
      </c>
      <c r="AF70" s="161" t="s">
        <v>10246</v>
      </c>
      <c r="AG70" s="161" t="s">
        <v>13002</v>
      </c>
      <c r="AH70" s="161" t="s">
        <v>13012</v>
      </c>
      <c r="AI70" s="161" t="s">
        <v>10246</v>
      </c>
      <c r="AJ70" s="160">
        <f t="shared" si="0"/>
        <v>21</v>
      </c>
      <c r="AK70" s="160"/>
      <c r="AL70" s="139"/>
      <c r="AM70" s="139"/>
    </row>
    <row r="73" ht="15" spans="1:39">
      <c r="A73" s="135" t="s">
        <v>0</v>
      </c>
      <c r="B73" s="135" t="s">
        <v>1</v>
      </c>
      <c r="C73" s="135" t="s">
        <v>2</v>
      </c>
      <c r="D73" s="135" t="s">
        <v>3</v>
      </c>
      <c r="E73" s="150">
        <v>43160</v>
      </c>
      <c r="F73" s="150">
        <v>43161</v>
      </c>
      <c r="G73" s="150">
        <v>43162</v>
      </c>
      <c r="H73" s="150">
        <v>43163</v>
      </c>
      <c r="I73" s="150">
        <v>43164</v>
      </c>
      <c r="J73" s="150">
        <v>43165</v>
      </c>
      <c r="K73" s="150">
        <v>43166</v>
      </c>
      <c r="L73" s="150">
        <v>43167</v>
      </c>
      <c r="M73" s="150">
        <v>43168</v>
      </c>
      <c r="N73" s="150">
        <v>43169</v>
      </c>
      <c r="O73" s="150">
        <v>43170</v>
      </c>
      <c r="P73" s="150">
        <v>43171</v>
      </c>
      <c r="Q73" s="150">
        <v>43172</v>
      </c>
      <c r="R73" s="150">
        <v>43173</v>
      </c>
      <c r="S73" s="150">
        <v>43174</v>
      </c>
      <c r="T73" s="150">
        <v>43175</v>
      </c>
      <c r="U73" s="150">
        <v>43176</v>
      </c>
      <c r="V73" s="150">
        <v>43177</v>
      </c>
      <c r="W73" s="150">
        <v>43178</v>
      </c>
      <c r="X73" s="150">
        <v>43179</v>
      </c>
      <c r="Y73" s="150">
        <v>43180</v>
      </c>
      <c r="Z73" s="150">
        <v>43181</v>
      </c>
      <c r="AA73" s="150">
        <v>43182</v>
      </c>
      <c r="AB73" s="150">
        <v>43183</v>
      </c>
      <c r="AC73" s="150">
        <v>43184</v>
      </c>
      <c r="AD73" s="150">
        <v>43185</v>
      </c>
      <c r="AE73" s="150">
        <v>43186</v>
      </c>
      <c r="AF73" s="150">
        <v>43187</v>
      </c>
      <c r="AG73" s="150">
        <v>43188</v>
      </c>
      <c r="AH73" s="150">
        <v>43189</v>
      </c>
      <c r="AI73" s="150">
        <v>43190</v>
      </c>
      <c r="AJ73" s="119" t="s">
        <v>13005</v>
      </c>
      <c r="AK73" s="157" t="s">
        <v>13006</v>
      </c>
      <c r="AL73" s="158" t="s">
        <v>13007</v>
      </c>
      <c r="AM73" s="159"/>
    </row>
    <row r="74" ht="15" spans="1:39">
      <c r="A74" s="137"/>
      <c r="B74" s="137"/>
      <c r="C74" s="137"/>
      <c r="D74" s="137"/>
      <c r="E74" s="150" t="s">
        <v>12994</v>
      </c>
      <c r="F74" s="150" t="s">
        <v>12995</v>
      </c>
      <c r="G74" s="150" t="s">
        <v>12996</v>
      </c>
      <c r="H74" s="150" t="s">
        <v>12997</v>
      </c>
      <c r="I74" s="150" t="s">
        <v>12998</v>
      </c>
      <c r="J74" s="150" t="s">
        <v>12999</v>
      </c>
      <c r="K74" s="150" t="s">
        <v>13000</v>
      </c>
      <c r="L74" s="150" t="s">
        <v>12994</v>
      </c>
      <c r="M74" s="150" t="s">
        <v>12995</v>
      </c>
      <c r="N74" s="150" t="s">
        <v>12996</v>
      </c>
      <c r="O74" s="150" t="s">
        <v>12997</v>
      </c>
      <c r="P74" s="150" t="s">
        <v>12998</v>
      </c>
      <c r="Q74" s="150" t="s">
        <v>12999</v>
      </c>
      <c r="R74" s="150" t="s">
        <v>13000</v>
      </c>
      <c r="S74" s="150" t="s">
        <v>12994</v>
      </c>
      <c r="T74" s="150" t="s">
        <v>12995</v>
      </c>
      <c r="U74" s="150" t="s">
        <v>12996</v>
      </c>
      <c r="V74" s="150" t="s">
        <v>12997</v>
      </c>
      <c r="W74" s="150" t="s">
        <v>12998</v>
      </c>
      <c r="X74" s="150" t="s">
        <v>12999</v>
      </c>
      <c r="Y74" s="150" t="s">
        <v>13000</v>
      </c>
      <c r="Z74" s="150" t="s">
        <v>12994</v>
      </c>
      <c r="AA74" s="150" t="s">
        <v>12995</v>
      </c>
      <c r="AB74" s="150" t="s">
        <v>12996</v>
      </c>
      <c r="AC74" s="150" t="s">
        <v>12997</v>
      </c>
      <c r="AD74" s="150" t="s">
        <v>12998</v>
      </c>
      <c r="AE74" s="150" t="s">
        <v>12999</v>
      </c>
      <c r="AF74" s="150" t="s">
        <v>13000</v>
      </c>
      <c r="AG74" s="150" t="s">
        <v>12994</v>
      </c>
      <c r="AH74" s="150" t="s">
        <v>12995</v>
      </c>
      <c r="AI74" s="150" t="s">
        <v>12996</v>
      </c>
      <c r="AJ74" s="119"/>
      <c r="AK74" s="157"/>
      <c r="AL74" s="121" t="s">
        <v>13008</v>
      </c>
      <c r="AM74" s="126" t="s">
        <v>13009</v>
      </c>
    </row>
    <row r="75" ht="14.25" spans="1:39">
      <c r="A75" s="139" t="s">
        <v>1402</v>
      </c>
      <c r="B75" s="139" t="s">
        <v>13010</v>
      </c>
      <c r="C75" s="139" t="s">
        <v>13015</v>
      </c>
      <c r="D75" s="139" t="s">
        <v>1365</v>
      </c>
      <c r="E75" s="139" t="s">
        <v>10246</v>
      </c>
      <c r="F75" s="139" t="s">
        <v>13002</v>
      </c>
      <c r="G75" s="139" t="s">
        <v>13002</v>
      </c>
      <c r="H75" s="139" t="s">
        <v>10246</v>
      </c>
      <c r="I75" s="139" t="s">
        <v>13012</v>
      </c>
      <c r="J75" s="139" t="s">
        <v>13012</v>
      </c>
      <c r="K75" s="139" t="s">
        <v>10246</v>
      </c>
      <c r="L75" s="139" t="s">
        <v>13012</v>
      </c>
      <c r="M75" s="139" t="s">
        <v>13002</v>
      </c>
      <c r="N75" s="139" t="s">
        <v>10246</v>
      </c>
      <c r="O75" s="139" t="s">
        <v>13002</v>
      </c>
      <c r="P75" s="139" t="s">
        <v>13012</v>
      </c>
      <c r="Q75" s="139" t="s">
        <v>10246</v>
      </c>
      <c r="R75" s="139" t="s">
        <v>13012</v>
      </c>
      <c r="S75" s="139" t="s">
        <v>13002</v>
      </c>
      <c r="T75" s="139" t="s">
        <v>10246</v>
      </c>
      <c r="U75" s="139" t="s">
        <v>13002</v>
      </c>
      <c r="V75" s="139" t="s">
        <v>13012</v>
      </c>
      <c r="W75" s="139" t="s">
        <v>10246</v>
      </c>
      <c r="X75" s="139" t="s">
        <v>13012</v>
      </c>
      <c r="Y75" s="139" t="s">
        <v>13002</v>
      </c>
      <c r="Z75" s="139" t="s">
        <v>13012</v>
      </c>
      <c r="AA75" s="154" t="s">
        <v>13013</v>
      </c>
      <c r="AB75" s="139" t="s">
        <v>13002</v>
      </c>
      <c r="AC75" s="139" t="s">
        <v>10246</v>
      </c>
      <c r="AD75" s="139" t="s">
        <v>13012</v>
      </c>
      <c r="AE75" s="139" t="s">
        <v>13002</v>
      </c>
      <c r="AF75" s="139" t="s">
        <v>10246</v>
      </c>
      <c r="AG75" s="139" t="s">
        <v>13012</v>
      </c>
      <c r="AH75" s="139" t="s">
        <v>13002</v>
      </c>
      <c r="AI75" s="139" t="s">
        <v>13012</v>
      </c>
      <c r="AJ75" s="160">
        <v>21</v>
      </c>
      <c r="AK75" s="160">
        <v>10</v>
      </c>
      <c r="AL75" s="139"/>
      <c r="AM75" s="139"/>
    </row>
    <row r="76" ht="14.25" spans="1:39">
      <c r="A76" s="139" t="s">
        <v>1366</v>
      </c>
      <c r="B76" s="139" t="s">
        <v>13010</v>
      </c>
      <c r="C76" s="139" t="s">
        <v>13015</v>
      </c>
      <c r="D76" s="139" t="s">
        <v>1365</v>
      </c>
      <c r="E76" s="139" t="s">
        <v>13002</v>
      </c>
      <c r="F76" s="139" t="s">
        <v>10246</v>
      </c>
      <c r="G76" s="139" t="s">
        <v>13012</v>
      </c>
      <c r="H76" s="139" t="s">
        <v>13002</v>
      </c>
      <c r="I76" s="139" t="s">
        <v>10246</v>
      </c>
      <c r="J76" s="139" t="s">
        <v>13002</v>
      </c>
      <c r="K76" s="139" t="s">
        <v>13012</v>
      </c>
      <c r="L76" s="139" t="s">
        <v>13012</v>
      </c>
      <c r="M76" s="139" t="s">
        <v>13012</v>
      </c>
      <c r="N76" s="139" t="s">
        <v>13002</v>
      </c>
      <c r="O76" s="139" t="s">
        <v>10246</v>
      </c>
      <c r="P76" s="139" t="s">
        <v>13002</v>
      </c>
      <c r="Q76" s="139" t="s">
        <v>13012</v>
      </c>
      <c r="R76" s="139" t="s">
        <v>10246</v>
      </c>
      <c r="S76" s="139" t="s">
        <v>13012</v>
      </c>
      <c r="T76" s="139" t="s">
        <v>13002</v>
      </c>
      <c r="U76" s="139" t="s">
        <v>10246</v>
      </c>
      <c r="V76" s="139" t="s">
        <v>13002</v>
      </c>
      <c r="W76" s="139" t="s">
        <v>13012</v>
      </c>
      <c r="X76" s="139" t="s">
        <v>10246</v>
      </c>
      <c r="Y76" s="139" t="s">
        <v>13012</v>
      </c>
      <c r="Z76" s="139" t="s">
        <v>10246</v>
      </c>
      <c r="AA76" s="139" t="s">
        <v>13002</v>
      </c>
      <c r="AB76" s="139" t="s">
        <v>13012</v>
      </c>
      <c r="AC76" s="139" t="s">
        <v>13002</v>
      </c>
      <c r="AD76" s="139" t="s">
        <v>10246</v>
      </c>
      <c r="AE76" s="139" t="s">
        <v>13012</v>
      </c>
      <c r="AF76" s="139" t="s">
        <v>13002</v>
      </c>
      <c r="AG76" s="139" t="s">
        <v>13012</v>
      </c>
      <c r="AH76" s="139" t="s">
        <v>13012</v>
      </c>
      <c r="AI76" s="139" t="s">
        <v>10246</v>
      </c>
      <c r="AJ76" s="160">
        <v>22</v>
      </c>
      <c r="AK76" s="160">
        <v>10</v>
      </c>
      <c r="AL76" s="139"/>
      <c r="AM76" s="139"/>
    </row>
    <row r="77" ht="14.25" spans="1:39">
      <c r="A77" s="139" t="s">
        <v>1388</v>
      </c>
      <c r="B77" s="139" t="s">
        <v>13010</v>
      </c>
      <c r="C77" s="139" t="s">
        <v>13015</v>
      </c>
      <c r="D77" s="139" t="s">
        <v>1365</v>
      </c>
      <c r="E77" s="162" t="s">
        <v>13002</v>
      </c>
      <c r="F77" s="162" t="s">
        <v>10246</v>
      </c>
      <c r="G77" s="162" t="s">
        <v>13002</v>
      </c>
      <c r="H77" s="162" t="s">
        <v>13002</v>
      </c>
      <c r="I77" s="162" t="s">
        <v>10246</v>
      </c>
      <c r="J77" s="162" t="s">
        <v>13012</v>
      </c>
      <c r="K77" s="162" t="s">
        <v>13012</v>
      </c>
      <c r="L77" s="162" t="s">
        <v>13012</v>
      </c>
      <c r="M77" s="162" t="s">
        <v>13012</v>
      </c>
      <c r="N77" s="162" t="s">
        <v>13012</v>
      </c>
      <c r="O77" s="162" t="s">
        <v>10246</v>
      </c>
      <c r="P77" s="162" t="s">
        <v>13002</v>
      </c>
      <c r="Q77" s="162" t="s">
        <v>13012</v>
      </c>
      <c r="R77" s="162" t="s">
        <v>13012</v>
      </c>
      <c r="S77" s="162" t="s">
        <v>13012</v>
      </c>
      <c r="T77" s="162" t="s">
        <v>10246</v>
      </c>
      <c r="U77" s="162" t="s">
        <v>13002</v>
      </c>
      <c r="V77" s="162" t="s">
        <v>10246</v>
      </c>
      <c r="W77" s="162" t="s">
        <v>10246</v>
      </c>
      <c r="X77" s="162" t="s">
        <v>13012</v>
      </c>
      <c r="Y77" s="162" t="s">
        <v>13012</v>
      </c>
      <c r="Z77" s="162" t="s">
        <v>13002</v>
      </c>
      <c r="AA77" s="162" t="s">
        <v>13012</v>
      </c>
      <c r="AB77" s="162" t="s">
        <v>13012</v>
      </c>
      <c r="AC77" s="162" t="s">
        <v>13002</v>
      </c>
      <c r="AD77" s="162" t="s">
        <v>10246</v>
      </c>
      <c r="AE77" s="162" t="s">
        <v>13012</v>
      </c>
      <c r="AF77" s="162" t="s">
        <v>13012</v>
      </c>
      <c r="AG77" s="162" t="s">
        <v>10246</v>
      </c>
      <c r="AH77" s="162" t="s">
        <v>13002</v>
      </c>
      <c r="AI77" s="162" t="s">
        <v>10246</v>
      </c>
      <c r="AJ77" s="160">
        <v>22</v>
      </c>
      <c r="AK77" s="160">
        <v>8</v>
      </c>
      <c r="AL77" s="139"/>
      <c r="AM77" s="139"/>
    </row>
    <row r="78" ht="14.25" spans="1:39">
      <c r="A78" s="139" t="s">
        <v>1452</v>
      </c>
      <c r="B78" s="139" t="s">
        <v>13010</v>
      </c>
      <c r="C78" s="139" t="s">
        <v>13015</v>
      </c>
      <c r="D78" s="139" t="s">
        <v>1365</v>
      </c>
      <c r="E78" s="139" t="s">
        <v>13012</v>
      </c>
      <c r="F78" s="139" t="s">
        <v>13012</v>
      </c>
      <c r="G78" s="139" t="s">
        <v>10246</v>
      </c>
      <c r="H78" s="139" t="s">
        <v>13012</v>
      </c>
      <c r="I78" s="139" t="s">
        <v>13002</v>
      </c>
      <c r="J78" s="139" t="s">
        <v>10246</v>
      </c>
      <c r="K78" s="139" t="s">
        <v>13002</v>
      </c>
      <c r="L78" s="139" t="s">
        <v>13002</v>
      </c>
      <c r="M78" s="139" t="s">
        <v>10246</v>
      </c>
      <c r="N78" s="139" t="s">
        <v>13012</v>
      </c>
      <c r="O78" s="139" t="s">
        <v>13012</v>
      </c>
      <c r="P78" s="139" t="s">
        <v>10246</v>
      </c>
      <c r="Q78" s="139" t="s">
        <v>13002</v>
      </c>
      <c r="R78" s="139" t="s">
        <v>13002</v>
      </c>
      <c r="S78" s="139" t="s">
        <v>13012</v>
      </c>
      <c r="T78" s="139" t="s">
        <v>13012</v>
      </c>
      <c r="U78" s="139" t="s">
        <v>13012</v>
      </c>
      <c r="V78" s="139" t="s">
        <v>10246</v>
      </c>
      <c r="W78" s="139" t="s">
        <v>13002</v>
      </c>
      <c r="X78" s="139" t="s">
        <v>13002</v>
      </c>
      <c r="Y78" s="139" t="s">
        <v>10246</v>
      </c>
      <c r="Z78" s="139" t="s">
        <v>13002</v>
      </c>
      <c r="AA78" s="139" t="s">
        <v>13012</v>
      </c>
      <c r="AB78" s="139" t="s">
        <v>10246</v>
      </c>
      <c r="AC78" s="139" t="s">
        <v>13012</v>
      </c>
      <c r="AD78" s="139" t="s">
        <v>13002</v>
      </c>
      <c r="AE78" s="139" t="s">
        <v>10246</v>
      </c>
      <c r="AF78" s="139" t="s">
        <v>13012</v>
      </c>
      <c r="AG78" s="139" t="s">
        <v>13002</v>
      </c>
      <c r="AH78" s="139" t="s">
        <v>10246</v>
      </c>
      <c r="AI78" s="139" t="s">
        <v>13002</v>
      </c>
      <c r="AJ78" s="160">
        <v>22</v>
      </c>
      <c r="AK78" s="160">
        <v>11</v>
      </c>
      <c r="AL78" s="139"/>
      <c r="AM78" s="139"/>
    </row>
    <row r="79" ht="14.25" spans="1:39">
      <c r="A79" s="139" t="s">
        <v>1442</v>
      </c>
      <c r="B79" s="139" t="s">
        <v>13010</v>
      </c>
      <c r="C79" s="139" t="s">
        <v>13015</v>
      </c>
      <c r="D79" s="139" t="s">
        <v>1365</v>
      </c>
      <c r="E79" s="23" t="s">
        <v>13012</v>
      </c>
      <c r="F79" s="23" t="s">
        <v>13002</v>
      </c>
      <c r="G79" s="162" t="s">
        <v>10246</v>
      </c>
      <c r="H79" s="23" t="s">
        <v>13012</v>
      </c>
      <c r="I79" s="23" t="s">
        <v>13012</v>
      </c>
      <c r="J79" s="23" t="s">
        <v>13002</v>
      </c>
      <c r="K79" s="23" t="s">
        <v>13012</v>
      </c>
      <c r="L79" s="162" t="s">
        <v>10246</v>
      </c>
      <c r="M79" s="162" t="s">
        <v>10246</v>
      </c>
      <c r="N79" s="23" t="s">
        <v>13002</v>
      </c>
      <c r="O79" s="23" t="s">
        <v>13002</v>
      </c>
      <c r="P79" s="23" t="s">
        <v>13012</v>
      </c>
      <c r="Q79" s="162" t="s">
        <v>10246</v>
      </c>
      <c r="R79" s="23" t="s">
        <v>13012</v>
      </c>
      <c r="S79" s="23" t="s">
        <v>13002</v>
      </c>
      <c r="T79" s="23" t="s">
        <v>13012</v>
      </c>
      <c r="U79" s="162" t="s">
        <v>10246</v>
      </c>
      <c r="V79" s="170" t="s">
        <v>13013</v>
      </c>
      <c r="W79" s="23" t="s">
        <v>13012</v>
      </c>
      <c r="X79" s="23" t="s">
        <v>13002</v>
      </c>
      <c r="Y79" s="23" t="s">
        <v>13012</v>
      </c>
      <c r="Z79" s="162" t="s">
        <v>10246</v>
      </c>
      <c r="AA79" s="23" t="s">
        <v>13002</v>
      </c>
      <c r="AB79" s="162" t="s">
        <v>10246</v>
      </c>
      <c r="AC79" s="23" t="s">
        <v>13012</v>
      </c>
      <c r="AD79" s="23" t="s">
        <v>13012</v>
      </c>
      <c r="AE79" s="23" t="s">
        <v>13012</v>
      </c>
      <c r="AF79" s="162" t="s">
        <v>10246</v>
      </c>
      <c r="AG79" s="23" t="s">
        <v>13002</v>
      </c>
      <c r="AH79" s="162" t="s">
        <v>10246</v>
      </c>
      <c r="AI79" s="23" t="s">
        <v>13012</v>
      </c>
      <c r="AJ79" s="160">
        <v>21</v>
      </c>
      <c r="AK79" s="160">
        <v>8</v>
      </c>
      <c r="AL79" s="139"/>
      <c r="AM79" s="139"/>
    </row>
    <row r="80" ht="14.25" spans="1:39">
      <c r="A80" s="139" t="s">
        <v>1377</v>
      </c>
      <c r="B80" s="139" t="s">
        <v>13010</v>
      </c>
      <c r="C80" s="139" t="s">
        <v>13015</v>
      </c>
      <c r="D80" s="139" t="s">
        <v>1365</v>
      </c>
      <c r="E80" s="162" t="s">
        <v>13012</v>
      </c>
      <c r="F80" s="162" t="s">
        <v>10246</v>
      </c>
      <c r="G80" s="162" t="s">
        <v>13012</v>
      </c>
      <c r="H80" s="162" t="s">
        <v>10246</v>
      </c>
      <c r="I80" s="162" t="s">
        <v>13002</v>
      </c>
      <c r="J80" s="162" t="s">
        <v>10246</v>
      </c>
      <c r="K80" s="162" t="s">
        <v>13002</v>
      </c>
      <c r="L80" s="162" t="s">
        <v>13002</v>
      </c>
      <c r="M80" s="162" t="s">
        <v>13002</v>
      </c>
      <c r="N80" s="169" t="s">
        <v>13013</v>
      </c>
      <c r="O80" s="162" t="s">
        <v>13012</v>
      </c>
      <c r="P80" s="162" t="s">
        <v>13012</v>
      </c>
      <c r="Q80" s="162" t="s">
        <v>10246</v>
      </c>
      <c r="R80" s="162" t="s">
        <v>13012</v>
      </c>
      <c r="S80" s="162" t="s">
        <v>10246</v>
      </c>
      <c r="T80" s="162" t="s">
        <v>13012</v>
      </c>
      <c r="U80" s="170" t="s">
        <v>13013</v>
      </c>
      <c r="V80" s="162" t="s">
        <v>13012</v>
      </c>
      <c r="W80" s="162" t="s">
        <v>13012</v>
      </c>
      <c r="X80" s="162" t="s">
        <v>10246</v>
      </c>
      <c r="Y80" s="162" t="s">
        <v>13012</v>
      </c>
      <c r="Z80" s="162" t="s">
        <v>13012</v>
      </c>
      <c r="AA80" s="162" t="s">
        <v>13012</v>
      </c>
      <c r="AB80" s="162" t="s">
        <v>13002</v>
      </c>
      <c r="AC80" s="162" t="s">
        <v>10246</v>
      </c>
      <c r="AD80" s="162" t="s">
        <v>13002</v>
      </c>
      <c r="AE80" s="162" t="s">
        <v>10246</v>
      </c>
      <c r="AF80" s="162" t="s">
        <v>13012</v>
      </c>
      <c r="AG80" s="162" t="s">
        <v>10246</v>
      </c>
      <c r="AH80" s="162" t="s">
        <v>13012</v>
      </c>
      <c r="AI80" s="162" t="s">
        <v>13002</v>
      </c>
      <c r="AJ80" s="160">
        <v>20</v>
      </c>
      <c r="AK80" s="160">
        <v>7</v>
      </c>
      <c r="AL80" s="139"/>
      <c r="AM80" s="139"/>
    </row>
    <row r="81" ht="14.25" spans="1:39">
      <c r="A81" s="139" t="s">
        <v>1412</v>
      </c>
      <c r="B81" s="139" t="s">
        <v>13010</v>
      </c>
      <c r="C81" s="139" t="s">
        <v>13015</v>
      </c>
      <c r="D81" s="139" t="s">
        <v>1365</v>
      </c>
      <c r="E81" s="162" t="s">
        <v>10246</v>
      </c>
      <c r="F81" s="162" t="s">
        <v>13012</v>
      </c>
      <c r="G81" s="162" t="s">
        <v>13012</v>
      </c>
      <c r="H81" s="162" t="s">
        <v>13012</v>
      </c>
      <c r="I81" s="162" t="s">
        <v>13012</v>
      </c>
      <c r="J81" s="162" t="s">
        <v>13012</v>
      </c>
      <c r="K81" s="162" t="s">
        <v>13012</v>
      </c>
      <c r="L81" s="162" t="s">
        <v>10246</v>
      </c>
      <c r="M81" s="162" t="s">
        <v>13012</v>
      </c>
      <c r="N81" s="162" t="s">
        <v>10246</v>
      </c>
      <c r="O81" s="162" t="s">
        <v>10246</v>
      </c>
      <c r="P81" s="162" t="s">
        <v>10246</v>
      </c>
      <c r="Q81" s="162" t="s">
        <v>13002</v>
      </c>
      <c r="R81" s="162" t="s">
        <v>13002</v>
      </c>
      <c r="S81" s="162" t="s">
        <v>10246</v>
      </c>
      <c r="T81" s="162" t="s">
        <v>13002</v>
      </c>
      <c r="U81" s="162" t="s">
        <v>13012</v>
      </c>
      <c r="V81" s="162" t="s">
        <v>13002</v>
      </c>
      <c r="W81" s="162" t="s">
        <v>13002</v>
      </c>
      <c r="X81" s="162" t="s">
        <v>10246</v>
      </c>
      <c r="Y81" s="162" t="s">
        <v>13002</v>
      </c>
      <c r="Z81" s="162" t="s">
        <v>13012</v>
      </c>
      <c r="AA81" s="162" t="s">
        <v>10246</v>
      </c>
      <c r="AB81" s="169" t="s">
        <v>2470</v>
      </c>
      <c r="AC81" s="162" t="s">
        <v>13012</v>
      </c>
      <c r="AD81" s="162" t="s">
        <v>13012</v>
      </c>
      <c r="AE81" s="162" t="s">
        <v>13002</v>
      </c>
      <c r="AF81" s="162" t="s">
        <v>13002</v>
      </c>
      <c r="AG81" s="162" t="s">
        <v>13012</v>
      </c>
      <c r="AH81" s="162" t="s">
        <v>13012</v>
      </c>
      <c r="AI81" s="162" t="s">
        <v>10246</v>
      </c>
      <c r="AJ81" s="160">
        <v>22</v>
      </c>
      <c r="AK81" s="160">
        <v>8</v>
      </c>
      <c r="AL81" s="139"/>
      <c r="AM81" s="139"/>
    </row>
    <row r="84" ht="15" spans="1:40">
      <c r="A84" s="135" t="s">
        <v>0</v>
      </c>
      <c r="B84" s="135" t="s">
        <v>1</v>
      </c>
      <c r="C84" s="135" t="s">
        <v>2</v>
      </c>
      <c r="D84" s="135" t="s">
        <v>3</v>
      </c>
      <c r="E84" s="150">
        <v>43160</v>
      </c>
      <c r="F84" s="150">
        <v>43161</v>
      </c>
      <c r="G84" s="150">
        <v>43162</v>
      </c>
      <c r="H84" s="150">
        <v>43163</v>
      </c>
      <c r="I84" s="150">
        <v>43164</v>
      </c>
      <c r="J84" s="150">
        <v>43165</v>
      </c>
      <c r="K84" s="150">
        <v>43166</v>
      </c>
      <c r="L84" s="150">
        <v>43167</v>
      </c>
      <c r="M84" s="150">
        <v>43168</v>
      </c>
      <c r="N84" s="150">
        <v>43169</v>
      </c>
      <c r="O84" s="150">
        <v>43170</v>
      </c>
      <c r="P84" s="150">
        <v>43171</v>
      </c>
      <c r="Q84" s="150">
        <v>43172</v>
      </c>
      <c r="R84" s="150">
        <v>43173</v>
      </c>
      <c r="S84" s="150">
        <v>43174</v>
      </c>
      <c r="T84" s="150">
        <v>43175</v>
      </c>
      <c r="U84" s="150">
        <v>43176</v>
      </c>
      <c r="V84" s="150">
        <v>43177</v>
      </c>
      <c r="W84" s="150">
        <v>43178</v>
      </c>
      <c r="X84" s="150">
        <v>43179</v>
      </c>
      <c r="Y84" s="150">
        <v>43180</v>
      </c>
      <c r="Z84" s="150">
        <v>43181</v>
      </c>
      <c r="AA84" s="150">
        <v>43182</v>
      </c>
      <c r="AB84" s="150">
        <v>43183</v>
      </c>
      <c r="AC84" s="150">
        <v>43184</v>
      </c>
      <c r="AD84" s="150">
        <v>43185</v>
      </c>
      <c r="AE84" s="150">
        <v>43186</v>
      </c>
      <c r="AF84" s="150">
        <v>43187</v>
      </c>
      <c r="AG84" s="150">
        <v>43188</v>
      </c>
      <c r="AH84" s="150">
        <v>43189</v>
      </c>
      <c r="AI84" s="150">
        <v>43190</v>
      </c>
      <c r="AJ84" s="171" t="s">
        <v>13005</v>
      </c>
      <c r="AK84" s="171" t="s">
        <v>13016</v>
      </c>
      <c r="AL84" s="172" t="s">
        <v>13006</v>
      </c>
      <c r="AM84" s="158" t="s">
        <v>13007</v>
      </c>
      <c r="AN84" s="159"/>
    </row>
    <row r="85" ht="15" spans="1:40">
      <c r="A85" s="137"/>
      <c r="B85" s="137"/>
      <c r="C85" s="137"/>
      <c r="D85" s="137"/>
      <c r="E85" s="150" t="s">
        <v>12994</v>
      </c>
      <c r="F85" s="150" t="s">
        <v>12995</v>
      </c>
      <c r="G85" s="150" t="s">
        <v>12996</v>
      </c>
      <c r="H85" s="150" t="s">
        <v>12997</v>
      </c>
      <c r="I85" s="150" t="s">
        <v>12998</v>
      </c>
      <c r="J85" s="150" t="s">
        <v>12999</v>
      </c>
      <c r="K85" s="150" t="s">
        <v>13000</v>
      </c>
      <c r="L85" s="150" t="s">
        <v>12994</v>
      </c>
      <c r="M85" s="150" t="s">
        <v>12995</v>
      </c>
      <c r="N85" s="150" t="s">
        <v>12996</v>
      </c>
      <c r="O85" s="150" t="s">
        <v>12997</v>
      </c>
      <c r="P85" s="150" t="s">
        <v>12998</v>
      </c>
      <c r="Q85" s="150" t="s">
        <v>12999</v>
      </c>
      <c r="R85" s="150" t="s">
        <v>13000</v>
      </c>
      <c r="S85" s="150" t="s">
        <v>12994</v>
      </c>
      <c r="T85" s="150" t="s">
        <v>12995</v>
      </c>
      <c r="U85" s="150" t="s">
        <v>12996</v>
      </c>
      <c r="V85" s="150" t="s">
        <v>12997</v>
      </c>
      <c r="W85" s="150" t="s">
        <v>12998</v>
      </c>
      <c r="X85" s="150" t="s">
        <v>12999</v>
      </c>
      <c r="Y85" s="150" t="s">
        <v>13000</v>
      </c>
      <c r="Z85" s="150" t="s">
        <v>12994</v>
      </c>
      <c r="AA85" s="150" t="s">
        <v>12995</v>
      </c>
      <c r="AB85" s="150" t="s">
        <v>12996</v>
      </c>
      <c r="AC85" s="150" t="s">
        <v>12997</v>
      </c>
      <c r="AD85" s="150" t="s">
        <v>12998</v>
      </c>
      <c r="AE85" s="150" t="s">
        <v>12999</v>
      </c>
      <c r="AF85" s="150" t="s">
        <v>13000</v>
      </c>
      <c r="AG85" s="150" t="s">
        <v>12994</v>
      </c>
      <c r="AH85" s="150" t="s">
        <v>12995</v>
      </c>
      <c r="AI85" s="150" t="s">
        <v>12996</v>
      </c>
      <c r="AJ85" s="171"/>
      <c r="AK85" s="171"/>
      <c r="AL85" s="172"/>
      <c r="AM85" s="121" t="s">
        <v>13008</v>
      </c>
      <c r="AN85" s="126" t="s">
        <v>13009</v>
      </c>
    </row>
    <row r="86" ht="14.25" spans="1:40">
      <c r="A86" s="139" t="s">
        <v>1702</v>
      </c>
      <c r="B86" s="139" t="s">
        <v>13010</v>
      </c>
      <c r="C86" s="139" t="s">
        <v>13017</v>
      </c>
      <c r="D86" s="139" t="s">
        <v>853</v>
      </c>
      <c r="E86" s="139" t="s">
        <v>13014</v>
      </c>
      <c r="F86" s="139" t="s">
        <v>13014</v>
      </c>
      <c r="G86" s="139" t="s">
        <v>10246</v>
      </c>
      <c r="H86" s="139" t="s">
        <v>10246</v>
      </c>
      <c r="I86" s="139" t="s">
        <v>10246</v>
      </c>
      <c r="J86" s="139" t="s">
        <v>13014</v>
      </c>
      <c r="K86" s="139" t="s">
        <v>13014</v>
      </c>
      <c r="L86" s="139" t="s">
        <v>13014</v>
      </c>
      <c r="M86" s="139" t="s">
        <v>10246</v>
      </c>
      <c r="N86" s="139" t="s">
        <v>10246</v>
      </c>
      <c r="O86" s="139" t="s">
        <v>10246</v>
      </c>
      <c r="P86" s="139" t="s">
        <v>13014</v>
      </c>
      <c r="Q86" s="139" t="s">
        <v>13014</v>
      </c>
      <c r="R86" s="139" t="s">
        <v>13014</v>
      </c>
      <c r="S86" s="139" t="s">
        <v>13014</v>
      </c>
      <c r="T86" s="139" t="s">
        <v>13014</v>
      </c>
      <c r="U86" s="139" t="s">
        <v>10246</v>
      </c>
      <c r="V86" s="139" t="s">
        <v>10246</v>
      </c>
      <c r="W86" s="154" t="s">
        <v>13013</v>
      </c>
      <c r="X86" s="154" t="s">
        <v>13013</v>
      </c>
      <c r="Y86" s="139" t="s">
        <v>13014</v>
      </c>
      <c r="Z86" s="139" t="s">
        <v>13014</v>
      </c>
      <c r="AA86" s="139" t="s">
        <v>13014</v>
      </c>
      <c r="AB86" s="139" t="s">
        <v>10246</v>
      </c>
      <c r="AC86" s="139" t="s">
        <v>10246</v>
      </c>
      <c r="AD86" s="139" t="s">
        <v>13014</v>
      </c>
      <c r="AE86" s="139" t="s">
        <v>13014</v>
      </c>
      <c r="AF86" s="139" t="s">
        <v>13014</v>
      </c>
      <c r="AG86" s="139" t="s">
        <v>13014</v>
      </c>
      <c r="AH86" s="154" t="s">
        <v>13013</v>
      </c>
      <c r="AI86" s="139" t="s">
        <v>10246</v>
      </c>
      <c r="AJ86" s="173">
        <f t="shared" ref="AJ86:AJ104" si="1">IF(A86="",0,COUNTIF(E86:AI86,"A")+COUNTIF(E86:AI86,"B")+COUNTIF(E86:AI86,"C")+COUNTIF(E86:AI86,"D"))</f>
        <v>17</v>
      </c>
      <c r="AK86" s="173"/>
      <c r="AL86" s="173">
        <f t="shared" ref="AL86:AL104" si="2">COUNTIF(E86:AI86,"D")</f>
        <v>0</v>
      </c>
      <c r="AM86" s="139"/>
      <c r="AN86" s="139"/>
    </row>
    <row r="87" ht="14.25" spans="1:40">
      <c r="A87" s="139" t="s">
        <v>1642</v>
      </c>
      <c r="B87" s="139" t="s">
        <v>13010</v>
      </c>
      <c r="C87" s="139" t="s">
        <v>13017</v>
      </c>
      <c r="D87" s="139" t="s">
        <v>853</v>
      </c>
      <c r="E87" s="139" t="s">
        <v>13014</v>
      </c>
      <c r="F87" s="139" t="s">
        <v>13014</v>
      </c>
      <c r="G87" s="139" t="s">
        <v>10246</v>
      </c>
      <c r="H87" s="139" t="s">
        <v>10246</v>
      </c>
      <c r="I87" s="139" t="s">
        <v>13014</v>
      </c>
      <c r="J87" s="154" t="s">
        <v>13013</v>
      </c>
      <c r="K87" s="154" t="s">
        <v>13013</v>
      </c>
      <c r="L87" s="139" t="s">
        <v>13014</v>
      </c>
      <c r="M87" s="139" t="s">
        <v>13014</v>
      </c>
      <c r="N87" s="139" t="s">
        <v>10246</v>
      </c>
      <c r="O87" s="139" t="s">
        <v>10246</v>
      </c>
      <c r="P87" s="139" t="s">
        <v>13014</v>
      </c>
      <c r="Q87" s="139" t="s">
        <v>13014</v>
      </c>
      <c r="R87" s="154" t="s">
        <v>13013</v>
      </c>
      <c r="S87" s="139" t="s">
        <v>13014</v>
      </c>
      <c r="T87" s="139" t="s">
        <v>13014</v>
      </c>
      <c r="U87" s="139" t="s">
        <v>10246</v>
      </c>
      <c r="V87" s="139" t="s">
        <v>10246</v>
      </c>
      <c r="W87" s="139" t="s">
        <v>13014</v>
      </c>
      <c r="X87" s="139" t="s">
        <v>13014</v>
      </c>
      <c r="Y87" s="139" t="s">
        <v>13014</v>
      </c>
      <c r="Z87" s="139" t="s">
        <v>13014</v>
      </c>
      <c r="AA87" s="139" t="s">
        <v>10246</v>
      </c>
      <c r="AB87" s="139" t="s">
        <v>10246</v>
      </c>
      <c r="AC87" s="139" t="s">
        <v>13002</v>
      </c>
      <c r="AD87" s="139" t="s">
        <v>13014</v>
      </c>
      <c r="AE87" s="139" t="s">
        <v>13014</v>
      </c>
      <c r="AF87" s="154" t="s">
        <v>13013</v>
      </c>
      <c r="AG87" s="154" t="s">
        <v>13013</v>
      </c>
      <c r="AH87" s="139" t="s">
        <v>13014</v>
      </c>
      <c r="AI87" s="139" t="s">
        <v>10246</v>
      </c>
      <c r="AJ87" s="173">
        <f t="shared" si="1"/>
        <v>17</v>
      </c>
      <c r="AK87" s="173"/>
      <c r="AL87" s="173">
        <f t="shared" si="2"/>
        <v>0</v>
      </c>
      <c r="AM87" s="139"/>
      <c r="AN87" s="139"/>
    </row>
    <row r="88" ht="14.25" spans="1:40">
      <c r="A88" s="139" t="s">
        <v>1503</v>
      </c>
      <c r="B88" s="139" t="s">
        <v>13010</v>
      </c>
      <c r="C88" s="139" t="s">
        <v>13017</v>
      </c>
      <c r="D88" s="139" t="s">
        <v>853</v>
      </c>
      <c r="E88" s="139" t="s">
        <v>13012</v>
      </c>
      <c r="F88" s="139" t="s">
        <v>13012</v>
      </c>
      <c r="G88" s="139" t="s">
        <v>10246</v>
      </c>
      <c r="H88" s="139" t="s">
        <v>10246</v>
      </c>
      <c r="I88" s="139" t="s">
        <v>13002</v>
      </c>
      <c r="J88" s="139" t="s">
        <v>13002</v>
      </c>
      <c r="K88" s="139" t="s">
        <v>13002</v>
      </c>
      <c r="L88" s="139" t="s">
        <v>13002</v>
      </c>
      <c r="M88" s="139" t="s">
        <v>13002</v>
      </c>
      <c r="N88" s="139" t="s">
        <v>10246</v>
      </c>
      <c r="O88" s="139" t="s">
        <v>10246</v>
      </c>
      <c r="P88" s="139" t="s">
        <v>13012</v>
      </c>
      <c r="Q88" s="139" t="s">
        <v>13012</v>
      </c>
      <c r="R88" s="139" t="s">
        <v>13012</v>
      </c>
      <c r="S88" s="139" t="s">
        <v>13012</v>
      </c>
      <c r="T88" s="139" t="s">
        <v>13012</v>
      </c>
      <c r="U88" s="139" t="s">
        <v>10246</v>
      </c>
      <c r="V88" s="139" t="s">
        <v>10246</v>
      </c>
      <c r="W88" s="139" t="s">
        <v>13002</v>
      </c>
      <c r="X88" s="139" t="s">
        <v>13002</v>
      </c>
      <c r="Y88" s="139" t="s">
        <v>10246</v>
      </c>
      <c r="Z88" s="139" t="s">
        <v>13012</v>
      </c>
      <c r="AA88" s="139" t="s">
        <v>13012</v>
      </c>
      <c r="AB88" s="154" t="s">
        <v>13012</v>
      </c>
      <c r="AC88" s="139" t="s">
        <v>10246</v>
      </c>
      <c r="AD88" s="139" t="s">
        <v>13002</v>
      </c>
      <c r="AE88" s="139" t="s">
        <v>13012</v>
      </c>
      <c r="AF88" s="139" t="s">
        <v>13012</v>
      </c>
      <c r="AG88" s="139" t="s">
        <v>13012</v>
      </c>
      <c r="AH88" s="139" t="s">
        <v>10246</v>
      </c>
      <c r="AI88" s="139" t="s">
        <v>10246</v>
      </c>
      <c r="AJ88" s="173">
        <f t="shared" si="1"/>
        <v>21</v>
      </c>
      <c r="AK88" s="173">
        <v>20.5</v>
      </c>
      <c r="AL88" s="173">
        <f t="shared" si="2"/>
        <v>0</v>
      </c>
      <c r="AM88" s="139"/>
      <c r="AN88" s="139"/>
    </row>
    <row r="89" ht="14.25" spans="1:40">
      <c r="A89" s="139" t="s">
        <v>1755</v>
      </c>
      <c r="B89" s="139" t="s">
        <v>13010</v>
      </c>
      <c r="C89" s="139" t="s">
        <v>13017</v>
      </c>
      <c r="D89" s="139" t="s">
        <v>853</v>
      </c>
      <c r="E89" s="139" t="s">
        <v>13002</v>
      </c>
      <c r="F89" s="139" t="s">
        <v>10246</v>
      </c>
      <c r="G89" s="139" t="s">
        <v>10246</v>
      </c>
      <c r="H89" s="139" t="s">
        <v>13014</v>
      </c>
      <c r="I89" s="139" t="s">
        <v>13002</v>
      </c>
      <c r="J89" s="139" t="s">
        <v>13014</v>
      </c>
      <c r="K89" s="139" t="s">
        <v>13014</v>
      </c>
      <c r="L89" s="139" t="s">
        <v>13014</v>
      </c>
      <c r="M89" s="139" t="s">
        <v>10246</v>
      </c>
      <c r="N89" s="139" t="s">
        <v>10246</v>
      </c>
      <c r="O89" s="139" t="s">
        <v>13002</v>
      </c>
      <c r="P89" s="139" t="s">
        <v>13002</v>
      </c>
      <c r="Q89" s="139" t="s">
        <v>13002</v>
      </c>
      <c r="R89" s="139" t="s">
        <v>13002</v>
      </c>
      <c r="S89" s="139" t="s">
        <v>10246</v>
      </c>
      <c r="T89" s="139" t="s">
        <v>10246</v>
      </c>
      <c r="U89" s="139" t="s">
        <v>13014</v>
      </c>
      <c r="V89" s="139" t="s">
        <v>13014</v>
      </c>
      <c r="W89" s="139" t="s">
        <v>13014</v>
      </c>
      <c r="X89" s="139" t="s">
        <v>13014</v>
      </c>
      <c r="Y89" s="139" t="s">
        <v>13014</v>
      </c>
      <c r="Z89" s="139" t="s">
        <v>10246</v>
      </c>
      <c r="AA89" s="139" t="s">
        <v>10246</v>
      </c>
      <c r="AB89" s="139" t="s">
        <v>13014</v>
      </c>
      <c r="AC89" s="139" t="s">
        <v>13014</v>
      </c>
      <c r="AD89" s="139" t="s">
        <v>13002</v>
      </c>
      <c r="AE89" s="139" t="s">
        <v>13002</v>
      </c>
      <c r="AF89" s="139" t="s">
        <v>13002</v>
      </c>
      <c r="AG89" s="139" t="s">
        <v>13002</v>
      </c>
      <c r="AH89" s="139" t="s">
        <v>10246</v>
      </c>
      <c r="AI89" s="139" t="s">
        <v>10246</v>
      </c>
      <c r="AJ89" s="173">
        <f t="shared" si="1"/>
        <v>21</v>
      </c>
      <c r="AK89" s="173"/>
      <c r="AL89" s="173">
        <f t="shared" si="2"/>
        <v>0</v>
      </c>
      <c r="AM89" s="139"/>
      <c r="AN89" s="139"/>
    </row>
    <row r="90" ht="14.25" spans="1:40">
      <c r="A90" s="139" t="s">
        <v>1480</v>
      </c>
      <c r="B90" s="139" t="s">
        <v>13010</v>
      </c>
      <c r="C90" s="139" t="s">
        <v>13017</v>
      </c>
      <c r="D90" s="139" t="s">
        <v>853</v>
      </c>
      <c r="E90" s="139" t="s">
        <v>13014</v>
      </c>
      <c r="F90" s="139" t="s">
        <v>13002</v>
      </c>
      <c r="G90" s="139" t="s">
        <v>13002</v>
      </c>
      <c r="H90" s="139" t="s">
        <v>10246</v>
      </c>
      <c r="I90" s="139" t="s">
        <v>10246</v>
      </c>
      <c r="J90" s="139" t="s">
        <v>13002</v>
      </c>
      <c r="K90" s="139" t="s">
        <v>13002</v>
      </c>
      <c r="L90" s="139" t="s">
        <v>13002</v>
      </c>
      <c r="M90" s="139" t="s">
        <v>13002</v>
      </c>
      <c r="N90" s="139" t="s">
        <v>13002</v>
      </c>
      <c r="O90" s="139" t="s">
        <v>10246</v>
      </c>
      <c r="P90" s="139" t="s">
        <v>10246</v>
      </c>
      <c r="Q90" s="139" t="s">
        <v>13012</v>
      </c>
      <c r="R90" s="139" t="s">
        <v>13002</v>
      </c>
      <c r="S90" s="139" t="s">
        <v>13014</v>
      </c>
      <c r="T90" s="139" t="s">
        <v>13002</v>
      </c>
      <c r="U90" s="139" t="s">
        <v>13002</v>
      </c>
      <c r="V90" s="139" t="s">
        <v>10246</v>
      </c>
      <c r="W90" s="139" t="s">
        <v>10246</v>
      </c>
      <c r="X90" s="139" t="s">
        <v>13012</v>
      </c>
      <c r="Y90" s="139" t="s">
        <v>13012</v>
      </c>
      <c r="Z90" s="139" t="s">
        <v>13012</v>
      </c>
      <c r="AA90" s="139" t="s">
        <v>13002</v>
      </c>
      <c r="AB90" s="139" t="s">
        <v>13002</v>
      </c>
      <c r="AC90" s="139" t="s">
        <v>10246</v>
      </c>
      <c r="AD90" s="139" t="s">
        <v>10246</v>
      </c>
      <c r="AE90" s="139" t="s">
        <v>13002</v>
      </c>
      <c r="AF90" s="139" t="s">
        <v>13002</v>
      </c>
      <c r="AG90" s="139" t="s">
        <v>13002</v>
      </c>
      <c r="AH90" s="139" t="s">
        <v>13002</v>
      </c>
      <c r="AI90" s="139" t="s">
        <v>13002</v>
      </c>
      <c r="AJ90" s="173">
        <f t="shared" si="1"/>
        <v>23</v>
      </c>
      <c r="AK90" s="173"/>
      <c r="AL90" s="173">
        <f t="shared" si="2"/>
        <v>0</v>
      </c>
      <c r="AM90" s="139"/>
      <c r="AN90" s="139"/>
    </row>
    <row r="91" ht="14.25" spans="1:40">
      <c r="A91" s="139" t="s">
        <v>1523</v>
      </c>
      <c r="B91" s="139" t="s">
        <v>13010</v>
      </c>
      <c r="C91" s="139" t="s">
        <v>13017</v>
      </c>
      <c r="D91" s="139" t="s">
        <v>853</v>
      </c>
      <c r="E91" s="139" t="s">
        <v>13014</v>
      </c>
      <c r="F91" s="139" t="s">
        <v>13014</v>
      </c>
      <c r="G91" s="139" t="s">
        <v>13014</v>
      </c>
      <c r="H91" s="139" t="s">
        <v>10246</v>
      </c>
      <c r="I91" s="139" t="s">
        <v>10246</v>
      </c>
      <c r="J91" s="139" t="s">
        <v>13014</v>
      </c>
      <c r="K91" s="139" t="s">
        <v>13014</v>
      </c>
      <c r="L91" s="139" t="s">
        <v>13014</v>
      </c>
      <c r="M91" s="139" t="s">
        <v>13014</v>
      </c>
      <c r="N91" s="139" t="s">
        <v>13014</v>
      </c>
      <c r="O91" s="139" t="s">
        <v>10246</v>
      </c>
      <c r="P91" s="139" t="s">
        <v>10246</v>
      </c>
      <c r="Q91" s="139" t="s">
        <v>13014</v>
      </c>
      <c r="R91" s="139" t="s">
        <v>13014</v>
      </c>
      <c r="S91" s="139" t="s">
        <v>13014</v>
      </c>
      <c r="T91" s="139" t="s">
        <v>13014</v>
      </c>
      <c r="U91" s="139" t="s">
        <v>13014</v>
      </c>
      <c r="V91" s="139" t="s">
        <v>10246</v>
      </c>
      <c r="W91" s="139" t="s">
        <v>13014</v>
      </c>
      <c r="X91" s="139" t="s">
        <v>13014</v>
      </c>
      <c r="Y91" s="139" t="s">
        <v>13014</v>
      </c>
      <c r="Z91" s="139" t="s">
        <v>13014</v>
      </c>
      <c r="AA91" s="139" t="s">
        <v>13014</v>
      </c>
      <c r="AB91" s="139" t="s">
        <v>10246</v>
      </c>
      <c r="AC91" s="139" t="s">
        <v>10246</v>
      </c>
      <c r="AD91" s="139" t="s">
        <v>10246</v>
      </c>
      <c r="AE91" s="139" t="s">
        <v>13014</v>
      </c>
      <c r="AF91" s="139" t="s">
        <v>13014</v>
      </c>
      <c r="AG91" s="139" t="s">
        <v>13014</v>
      </c>
      <c r="AH91" s="139" t="s">
        <v>13014</v>
      </c>
      <c r="AI91" s="139" t="s">
        <v>13014</v>
      </c>
      <c r="AJ91" s="173">
        <f t="shared" si="1"/>
        <v>23</v>
      </c>
      <c r="AK91" s="173"/>
      <c r="AL91" s="173">
        <f t="shared" si="2"/>
        <v>0</v>
      </c>
      <c r="AM91" s="139"/>
      <c r="AN91" s="139"/>
    </row>
    <row r="92" ht="14.25" spans="1:40">
      <c r="A92" s="139" t="s">
        <v>1545</v>
      </c>
      <c r="B92" s="139" t="s">
        <v>13010</v>
      </c>
      <c r="C92" s="139" t="s">
        <v>13017</v>
      </c>
      <c r="D92" s="139" t="s">
        <v>853</v>
      </c>
      <c r="E92" s="139" t="s">
        <v>10246</v>
      </c>
      <c r="F92" s="139" t="s">
        <v>13014</v>
      </c>
      <c r="G92" s="139" t="s">
        <v>13014</v>
      </c>
      <c r="H92" s="139" t="s">
        <v>13014</v>
      </c>
      <c r="I92" s="139" t="s">
        <v>13014</v>
      </c>
      <c r="J92" s="139" t="s">
        <v>13014</v>
      </c>
      <c r="K92" s="139" t="s">
        <v>13014</v>
      </c>
      <c r="L92" s="139" t="s">
        <v>13014</v>
      </c>
      <c r="M92" s="139" t="s">
        <v>13012</v>
      </c>
      <c r="N92" s="139" t="s">
        <v>10246</v>
      </c>
      <c r="O92" s="139" t="s">
        <v>10246</v>
      </c>
      <c r="P92" s="139" t="s">
        <v>13002</v>
      </c>
      <c r="Q92" s="139" t="s">
        <v>13002</v>
      </c>
      <c r="R92" s="139" t="s">
        <v>13002</v>
      </c>
      <c r="S92" s="139" t="s">
        <v>13002</v>
      </c>
      <c r="T92" s="139" t="s">
        <v>13002</v>
      </c>
      <c r="U92" s="139" t="s">
        <v>13002</v>
      </c>
      <c r="V92" s="139" t="s">
        <v>13002</v>
      </c>
      <c r="W92" s="139" t="s">
        <v>13002</v>
      </c>
      <c r="X92" s="139" t="s">
        <v>10246</v>
      </c>
      <c r="Y92" s="139" t="s">
        <v>10246</v>
      </c>
      <c r="Z92" s="139" t="s">
        <v>10246</v>
      </c>
      <c r="AA92" s="139" t="s">
        <v>10246</v>
      </c>
      <c r="AB92" s="154" t="s">
        <v>13013</v>
      </c>
      <c r="AC92" s="154" t="s">
        <v>13013</v>
      </c>
      <c r="AD92" s="154" t="s">
        <v>13013</v>
      </c>
      <c r="AE92" s="154" t="s">
        <v>13013</v>
      </c>
      <c r="AF92" s="154" t="s">
        <v>13013</v>
      </c>
      <c r="AG92" s="154" t="s">
        <v>13013</v>
      </c>
      <c r="AH92" s="154" t="s">
        <v>13013</v>
      </c>
      <c r="AI92" s="154" t="s">
        <v>13013</v>
      </c>
      <c r="AJ92" s="173">
        <f t="shared" si="1"/>
        <v>16</v>
      </c>
      <c r="AK92" s="173"/>
      <c r="AL92" s="173">
        <f t="shared" si="2"/>
        <v>0</v>
      </c>
      <c r="AM92" s="139"/>
      <c r="AN92" s="139"/>
    </row>
    <row r="93" ht="14.25" spans="1:40">
      <c r="A93" s="139" t="s">
        <v>1672</v>
      </c>
      <c r="B93" s="139" t="s">
        <v>13010</v>
      </c>
      <c r="C93" s="139" t="s">
        <v>13017</v>
      </c>
      <c r="D93" s="139" t="s">
        <v>853</v>
      </c>
      <c r="E93" s="154" t="s">
        <v>13013</v>
      </c>
      <c r="F93" s="154" t="s">
        <v>13013</v>
      </c>
      <c r="G93" s="139" t="s">
        <v>13002</v>
      </c>
      <c r="H93" s="139" t="s">
        <v>13002</v>
      </c>
      <c r="I93" s="139" t="s">
        <v>13014</v>
      </c>
      <c r="J93" s="139" t="s">
        <v>10246</v>
      </c>
      <c r="K93" s="139" t="s">
        <v>13014</v>
      </c>
      <c r="L93" s="139" t="s">
        <v>13014</v>
      </c>
      <c r="M93" s="139" t="s">
        <v>13002</v>
      </c>
      <c r="N93" s="139" t="s">
        <v>13002</v>
      </c>
      <c r="O93" s="139" t="s">
        <v>10246</v>
      </c>
      <c r="P93" s="139" t="s">
        <v>10246</v>
      </c>
      <c r="Q93" s="139" t="s">
        <v>10246</v>
      </c>
      <c r="R93" s="139" t="s">
        <v>13012</v>
      </c>
      <c r="S93" s="139" t="s">
        <v>13012</v>
      </c>
      <c r="T93" s="139" t="s">
        <v>13012</v>
      </c>
      <c r="U93" s="139" t="s">
        <v>13012</v>
      </c>
      <c r="V93" s="154" t="s">
        <v>13013</v>
      </c>
      <c r="W93" s="139" t="s">
        <v>10246</v>
      </c>
      <c r="X93" s="139" t="s">
        <v>10246</v>
      </c>
      <c r="Y93" s="139" t="s">
        <v>13002</v>
      </c>
      <c r="Z93" s="139" t="s">
        <v>13002</v>
      </c>
      <c r="AA93" s="139" t="s">
        <v>13002</v>
      </c>
      <c r="AB93" s="139" t="s">
        <v>13002</v>
      </c>
      <c r="AC93" s="139" t="s">
        <v>13002</v>
      </c>
      <c r="AD93" s="139" t="s">
        <v>10246</v>
      </c>
      <c r="AE93" s="139" t="s">
        <v>10246</v>
      </c>
      <c r="AF93" s="154" t="s">
        <v>13013</v>
      </c>
      <c r="AG93" s="154" t="s">
        <v>13013</v>
      </c>
      <c r="AH93" s="139" t="s">
        <v>13002</v>
      </c>
      <c r="AI93" s="139" t="s">
        <v>13002</v>
      </c>
      <c r="AJ93" s="173">
        <f t="shared" si="1"/>
        <v>18</v>
      </c>
      <c r="AK93" s="173"/>
      <c r="AL93" s="173">
        <f t="shared" si="2"/>
        <v>0</v>
      </c>
      <c r="AM93" s="139"/>
      <c r="AN93" s="139"/>
    </row>
    <row r="94" ht="14.25" spans="1:40">
      <c r="A94" s="139" t="s">
        <v>1560</v>
      </c>
      <c r="B94" s="139" t="s">
        <v>13010</v>
      </c>
      <c r="C94" s="139" t="s">
        <v>13017</v>
      </c>
      <c r="D94" s="139" t="s">
        <v>853</v>
      </c>
      <c r="E94" s="139" t="s">
        <v>10246</v>
      </c>
      <c r="F94" s="139" t="s">
        <v>13014</v>
      </c>
      <c r="G94" s="139" t="s">
        <v>13014</v>
      </c>
      <c r="H94" s="139" t="s">
        <v>13014</v>
      </c>
      <c r="I94" s="139" t="s">
        <v>13014</v>
      </c>
      <c r="J94" s="139" t="s">
        <v>13014</v>
      </c>
      <c r="K94" s="139" t="s">
        <v>10246</v>
      </c>
      <c r="L94" s="139" t="s">
        <v>10246</v>
      </c>
      <c r="M94" s="139" t="s">
        <v>13014</v>
      </c>
      <c r="N94" s="139" t="s">
        <v>13014</v>
      </c>
      <c r="O94" s="139" t="s">
        <v>13014</v>
      </c>
      <c r="P94" s="139" t="s">
        <v>10246</v>
      </c>
      <c r="Q94" s="139" t="s">
        <v>13014</v>
      </c>
      <c r="R94" s="139" t="s">
        <v>13014</v>
      </c>
      <c r="S94" s="139" t="s">
        <v>10246</v>
      </c>
      <c r="T94" s="139" t="s">
        <v>13014</v>
      </c>
      <c r="U94" s="139" t="s">
        <v>13014</v>
      </c>
      <c r="V94" s="139" t="s">
        <v>13014</v>
      </c>
      <c r="W94" s="139" t="s">
        <v>13014</v>
      </c>
      <c r="X94" s="139" t="s">
        <v>10246</v>
      </c>
      <c r="Y94" s="139" t="s">
        <v>13014</v>
      </c>
      <c r="Z94" s="139" t="s">
        <v>13014</v>
      </c>
      <c r="AA94" s="139" t="s">
        <v>10246</v>
      </c>
      <c r="AB94" s="139" t="s">
        <v>13014</v>
      </c>
      <c r="AC94" s="139" t="s">
        <v>13014</v>
      </c>
      <c r="AD94" s="139" t="s">
        <v>13014</v>
      </c>
      <c r="AE94" s="139" t="s">
        <v>13014</v>
      </c>
      <c r="AF94" s="139" t="s">
        <v>13014</v>
      </c>
      <c r="AG94" s="139" t="s">
        <v>13014</v>
      </c>
      <c r="AH94" s="139" t="s">
        <v>13012</v>
      </c>
      <c r="AI94" s="139" t="s">
        <v>10246</v>
      </c>
      <c r="AJ94" s="173">
        <f t="shared" si="1"/>
        <v>23</v>
      </c>
      <c r="AK94" s="173"/>
      <c r="AL94" s="173">
        <f t="shared" si="2"/>
        <v>0</v>
      </c>
      <c r="AM94" s="139"/>
      <c r="AN94" s="139"/>
    </row>
    <row r="95" s="134" customFormat="1" ht="14.25" spans="1:40">
      <c r="A95" s="154" t="s">
        <v>1659</v>
      </c>
      <c r="B95" s="154" t="s">
        <v>13010</v>
      </c>
      <c r="C95" s="154" t="s">
        <v>13017</v>
      </c>
      <c r="D95" s="154" t="s">
        <v>853</v>
      </c>
      <c r="E95" s="154" t="s">
        <v>13013</v>
      </c>
      <c r="F95" s="154" t="s">
        <v>13013</v>
      </c>
      <c r="G95" s="154" t="s">
        <v>10246</v>
      </c>
      <c r="H95" s="154" t="s">
        <v>10246</v>
      </c>
      <c r="I95" s="154" t="s">
        <v>13013</v>
      </c>
      <c r="J95" s="154" t="s">
        <v>13013</v>
      </c>
      <c r="K95" s="154" t="s">
        <v>13013</v>
      </c>
      <c r="L95" s="154" t="s">
        <v>13013</v>
      </c>
      <c r="M95" s="154" t="s">
        <v>13013</v>
      </c>
      <c r="N95" s="154" t="s">
        <v>10246</v>
      </c>
      <c r="O95" s="154" t="s">
        <v>10246</v>
      </c>
      <c r="P95" s="154" t="s">
        <v>13013</v>
      </c>
      <c r="Q95" s="154" t="s">
        <v>13013</v>
      </c>
      <c r="R95" s="154" t="s">
        <v>13013</v>
      </c>
      <c r="S95" s="154" t="s">
        <v>13013</v>
      </c>
      <c r="T95" s="154" t="s">
        <v>13013</v>
      </c>
      <c r="U95" s="154" t="s">
        <v>10246</v>
      </c>
      <c r="V95" s="154" t="s">
        <v>10246</v>
      </c>
      <c r="W95" s="154" t="s">
        <v>13013</v>
      </c>
      <c r="X95" s="154" t="s">
        <v>13013</v>
      </c>
      <c r="Y95" s="154" t="s">
        <v>13013</v>
      </c>
      <c r="Z95" s="154" t="s">
        <v>13013</v>
      </c>
      <c r="AA95" s="154" t="s">
        <v>13013</v>
      </c>
      <c r="AB95" s="154" t="s">
        <v>10246</v>
      </c>
      <c r="AC95" s="154" t="s">
        <v>10246</v>
      </c>
      <c r="AD95" s="154" t="s">
        <v>13013</v>
      </c>
      <c r="AE95" s="154" t="s">
        <v>13013</v>
      </c>
      <c r="AF95" s="154" t="s">
        <v>13013</v>
      </c>
      <c r="AG95" s="154" t="s">
        <v>13013</v>
      </c>
      <c r="AH95" s="154" t="s">
        <v>13013</v>
      </c>
      <c r="AI95" s="154" t="s">
        <v>10246</v>
      </c>
      <c r="AJ95" s="154">
        <f t="shared" si="1"/>
        <v>0</v>
      </c>
      <c r="AK95" s="154"/>
      <c r="AL95" s="154">
        <f t="shared" si="2"/>
        <v>0</v>
      </c>
      <c r="AM95" s="154"/>
      <c r="AN95" s="154"/>
    </row>
    <row r="96" ht="14.25" spans="1:40">
      <c r="A96" s="139" t="s">
        <v>1631</v>
      </c>
      <c r="B96" s="139" t="s">
        <v>13010</v>
      </c>
      <c r="C96" s="139" t="s">
        <v>13017</v>
      </c>
      <c r="D96" s="139" t="s">
        <v>853</v>
      </c>
      <c r="E96" s="139" t="s">
        <v>13014</v>
      </c>
      <c r="F96" s="139" t="s">
        <v>13014</v>
      </c>
      <c r="G96" s="139" t="s">
        <v>13014</v>
      </c>
      <c r="H96" s="139" t="s">
        <v>10246</v>
      </c>
      <c r="I96" s="139" t="s">
        <v>10246</v>
      </c>
      <c r="J96" s="139" t="s">
        <v>13014</v>
      </c>
      <c r="K96" s="139" t="s">
        <v>13014</v>
      </c>
      <c r="L96" s="139" t="s">
        <v>13014</v>
      </c>
      <c r="M96" s="139" t="s">
        <v>13014</v>
      </c>
      <c r="N96" s="139" t="s">
        <v>13014</v>
      </c>
      <c r="O96" s="139" t="s">
        <v>10246</v>
      </c>
      <c r="P96" s="139" t="s">
        <v>10246</v>
      </c>
      <c r="Q96" s="139" t="s">
        <v>13014</v>
      </c>
      <c r="R96" s="139" t="s">
        <v>13014</v>
      </c>
      <c r="S96" s="139" t="s">
        <v>13014</v>
      </c>
      <c r="T96" s="139" t="s">
        <v>13014</v>
      </c>
      <c r="U96" s="139" t="s">
        <v>13014</v>
      </c>
      <c r="V96" s="139" t="s">
        <v>10246</v>
      </c>
      <c r="W96" s="154" t="s">
        <v>13013</v>
      </c>
      <c r="X96" s="139" t="s">
        <v>10246</v>
      </c>
      <c r="Y96" s="139" t="s">
        <v>10246</v>
      </c>
      <c r="Z96" s="139" t="s">
        <v>13014</v>
      </c>
      <c r="AA96" s="139" t="s">
        <v>13014</v>
      </c>
      <c r="AB96" s="139" t="s">
        <v>13014</v>
      </c>
      <c r="AC96" s="139" t="s">
        <v>13014</v>
      </c>
      <c r="AD96" s="139" t="s">
        <v>10246</v>
      </c>
      <c r="AE96" s="139" t="s">
        <v>10246</v>
      </c>
      <c r="AF96" s="139" t="s">
        <v>13014</v>
      </c>
      <c r="AG96" s="139" t="s">
        <v>13014</v>
      </c>
      <c r="AH96" s="139" t="s">
        <v>13014</v>
      </c>
      <c r="AI96" s="139" t="s">
        <v>13014</v>
      </c>
      <c r="AJ96" s="173">
        <f t="shared" si="1"/>
        <v>21</v>
      </c>
      <c r="AK96" s="173"/>
      <c r="AL96" s="173">
        <f t="shared" si="2"/>
        <v>0</v>
      </c>
      <c r="AM96" s="139"/>
      <c r="AN96" s="139"/>
    </row>
    <row r="97" ht="14.25" spans="1:40">
      <c r="A97" s="139" t="s">
        <v>1459</v>
      </c>
      <c r="B97" s="139" t="s">
        <v>13010</v>
      </c>
      <c r="C97" s="139" t="s">
        <v>13017</v>
      </c>
      <c r="D97" s="139" t="s">
        <v>853</v>
      </c>
      <c r="E97" s="139" t="s">
        <v>13014</v>
      </c>
      <c r="F97" s="139" t="s">
        <v>13002</v>
      </c>
      <c r="G97" s="139" t="s">
        <v>10246</v>
      </c>
      <c r="H97" s="139" t="s">
        <v>10246</v>
      </c>
      <c r="I97" s="139" t="s">
        <v>13014</v>
      </c>
      <c r="J97" s="139" t="s">
        <v>13014</v>
      </c>
      <c r="K97" s="139" t="s">
        <v>13014</v>
      </c>
      <c r="L97" s="139" t="s">
        <v>13014</v>
      </c>
      <c r="M97" s="139" t="s">
        <v>13014</v>
      </c>
      <c r="N97" s="139" t="s">
        <v>10246</v>
      </c>
      <c r="O97" s="139" t="s">
        <v>10246</v>
      </c>
      <c r="P97" s="139" t="s">
        <v>13012</v>
      </c>
      <c r="Q97" s="139" t="s">
        <v>13012</v>
      </c>
      <c r="R97" s="139" t="s">
        <v>13012</v>
      </c>
      <c r="S97" s="139" t="s">
        <v>13012</v>
      </c>
      <c r="T97" s="139" t="s">
        <v>13012</v>
      </c>
      <c r="U97" s="139" t="s">
        <v>10246</v>
      </c>
      <c r="V97" s="139" t="s">
        <v>10246</v>
      </c>
      <c r="W97" s="154" t="s">
        <v>13013</v>
      </c>
      <c r="X97" s="139" t="s">
        <v>13014</v>
      </c>
      <c r="Y97" s="139" t="s">
        <v>10246</v>
      </c>
      <c r="Z97" s="139" t="s">
        <v>10246</v>
      </c>
      <c r="AA97" s="139" t="s">
        <v>13014</v>
      </c>
      <c r="AB97" s="139" t="s">
        <v>13014</v>
      </c>
      <c r="AC97" s="139" t="s">
        <v>13014</v>
      </c>
      <c r="AD97" s="139" t="s">
        <v>13014</v>
      </c>
      <c r="AE97" s="139" t="s">
        <v>10246</v>
      </c>
      <c r="AF97" s="139" t="s">
        <v>10246</v>
      </c>
      <c r="AG97" s="139" t="s">
        <v>13002</v>
      </c>
      <c r="AH97" s="139" t="s">
        <v>13002</v>
      </c>
      <c r="AI97" s="139" t="s">
        <v>13002</v>
      </c>
      <c r="AJ97" s="173">
        <f t="shared" si="1"/>
        <v>20</v>
      </c>
      <c r="AK97" s="173"/>
      <c r="AL97" s="173">
        <f t="shared" si="2"/>
        <v>0</v>
      </c>
      <c r="AM97" s="139"/>
      <c r="AN97" s="139"/>
    </row>
    <row r="98" ht="14.25" spans="1:40">
      <c r="A98" s="139" t="s">
        <v>1734</v>
      </c>
      <c r="B98" s="139" t="s">
        <v>13010</v>
      </c>
      <c r="C98" s="139" t="s">
        <v>13017</v>
      </c>
      <c r="D98" s="139" t="s">
        <v>853</v>
      </c>
      <c r="E98" s="139" t="s">
        <v>13012</v>
      </c>
      <c r="F98" s="139" t="s">
        <v>13012</v>
      </c>
      <c r="G98" s="139" t="s">
        <v>13012</v>
      </c>
      <c r="H98" s="139" t="s">
        <v>10246</v>
      </c>
      <c r="I98" s="139" t="s">
        <v>10246</v>
      </c>
      <c r="J98" s="139" t="s">
        <v>10246</v>
      </c>
      <c r="K98" s="139" t="s">
        <v>13014</v>
      </c>
      <c r="L98" s="139" t="s">
        <v>13014</v>
      </c>
      <c r="M98" s="139" t="s">
        <v>13002</v>
      </c>
      <c r="N98" s="139" t="s">
        <v>13002</v>
      </c>
      <c r="O98" s="139" t="s">
        <v>13002</v>
      </c>
      <c r="P98" s="139" t="s">
        <v>13002</v>
      </c>
      <c r="Q98" s="139" t="s">
        <v>13002</v>
      </c>
      <c r="R98" s="139" t="s">
        <v>13002</v>
      </c>
      <c r="S98" s="139" t="s">
        <v>13002</v>
      </c>
      <c r="T98" s="139" t="s">
        <v>13002</v>
      </c>
      <c r="U98" s="139" t="s">
        <v>13002</v>
      </c>
      <c r="V98" s="139" t="s">
        <v>13002</v>
      </c>
      <c r="W98" s="139" t="s">
        <v>10246</v>
      </c>
      <c r="X98" s="139" t="s">
        <v>10246</v>
      </c>
      <c r="Y98" s="139" t="s">
        <v>10246</v>
      </c>
      <c r="Z98" s="139" t="s">
        <v>10246</v>
      </c>
      <c r="AA98" s="139" t="s">
        <v>13012</v>
      </c>
      <c r="AB98" s="139" t="s">
        <v>13012</v>
      </c>
      <c r="AC98" s="139" t="s">
        <v>13012</v>
      </c>
      <c r="AD98" s="139" t="s">
        <v>13012</v>
      </c>
      <c r="AE98" s="139" t="s">
        <v>13012</v>
      </c>
      <c r="AF98" s="139" t="s">
        <v>10246</v>
      </c>
      <c r="AG98" s="139" t="s">
        <v>10246</v>
      </c>
      <c r="AH98" s="139" t="s">
        <v>13014</v>
      </c>
      <c r="AI98" s="139" t="s">
        <v>13012</v>
      </c>
      <c r="AJ98" s="173">
        <f t="shared" si="1"/>
        <v>22</v>
      </c>
      <c r="AK98" s="173"/>
      <c r="AL98" s="173">
        <f t="shared" si="2"/>
        <v>0</v>
      </c>
      <c r="AM98" s="139"/>
      <c r="AN98" s="139"/>
    </row>
    <row r="99" ht="14.25" spans="1:40">
      <c r="A99" s="139" t="s">
        <v>1600</v>
      </c>
      <c r="B99" s="139" t="s">
        <v>13010</v>
      </c>
      <c r="C99" s="139" t="s">
        <v>13017</v>
      </c>
      <c r="D99" s="139" t="s">
        <v>853</v>
      </c>
      <c r="E99" s="139" t="s">
        <v>13014</v>
      </c>
      <c r="F99" s="139" t="s">
        <v>13014</v>
      </c>
      <c r="G99" s="139" t="s">
        <v>13002</v>
      </c>
      <c r="H99" s="139" t="s">
        <v>13002</v>
      </c>
      <c r="I99" s="139" t="s">
        <v>13002</v>
      </c>
      <c r="J99" s="139" t="s">
        <v>10246</v>
      </c>
      <c r="K99" s="139" t="s">
        <v>10246</v>
      </c>
      <c r="L99" s="139" t="s">
        <v>13014</v>
      </c>
      <c r="M99" s="139" t="s">
        <v>13012</v>
      </c>
      <c r="N99" s="139" t="s">
        <v>13002</v>
      </c>
      <c r="O99" s="139" t="s">
        <v>13012</v>
      </c>
      <c r="P99" s="139" t="s">
        <v>10246</v>
      </c>
      <c r="Q99" s="139" t="s">
        <v>10246</v>
      </c>
      <c r="R99" s="139" t="s">
        <v>13014</v>
      </c>
      <c r="S99" s="139" t="s">
        <v>13002</v>
      </c>
      <c r="T99" s="139" t="s">
        <v>13014</v>
      </c>
      <c r="U99" s="139" t="s">
        <v>13012</v>
      </c>
      <c r="V99" s="139" t="s">
        <v>13012</v>
      </c>
      <c r="W99" s="139" t="s">
        <v>13012</v>
      </c>
      <c r="X99" s="139" t="s">
        <v>10246</v>
      </c>
      <c r="Y99" s="139" t="s">
        <v>13014</v>
      </c>
      <c r="Z99" s="139" t="s">
        <v>13014</v>
      </c>
      <c r="AA99" s="139" t="s">
        <v>13014</v>
      </c>
      <c r="AB99" s="139" t="s">
        <v>13002</v>
      </c>
      <c r="AC99" s="139" t="s">
        <v>10246</v>
      </c>
      <c r="AD99" s="139" t="s">
        <v>10246</v>
      </c>
      <c r="AE99" s="139" t="s">
        <v>10246</v>
      </c>
      <c r="AF99" s="139" t="s">
        <v>13014</v>
      </c>
      <c r="AG99" s="139" t="s">
        <v>13014</v>
      </c>
      <c r="AH99" s="139" t="s">
        <v>13014</v>
      </c>
      <c r="AI99" s="139" t="s">
        <v>13014</v>
      </c>
      <c r="AJ99" s="173">
        <f t="shared" si="1"/>
        <v>23</v>
      </c>
      <c r="AK99" s="173"/>
      <c r="AL99" s="173">
        <f t="shared" si="2"/>
        <v>0</v>
      </c>
      <c r="AM99" s="139"/>
      <c r="AN99" s="139"/>
    </row>
    <row r="100" ht="14.25" spans="1:40">
      <c r="A100" s="163" t="s">
        <v>1720</v>
      </c>
      <c r="B100" s="163" t="s">
        <v>13010</v>
      </c>
      <c r="C100" s="139" t="s">
        <v>13017</v>
      </c>
      <c r="D100" s="163" t="s">
        <v>853</v>
      </c>
      <c r="E100" s="139" t="s">
        <v>13014</v>
      </c>
      <c r="F100" s="139" t="s">
        <v>10246</v>
      </c>
      <c r="G100" s="139" t="s">
        <v>10246</v>
      </c>
      <c r="H100" s="139" t="s">
        <v>13014</v>
      </c>
      <c r="I100" s="139" t="s">
        <v>13014</v>
      </c>
      <c r="J100" s="139" t="s">
        <v>13002</v>
      </c>
      <c r="K100" s="139" t="s">
        <v>13002</v>
      </c>
      <c r="L100" s="139" t="s">
        <v>13002</v>
      </c>
      <c r="M100" s="139" t="s">
        <v>10246</v>
      </c>
      <c r="N100" s="139" t="s">
        <v>10246</v>
      </c>
      <c r="O100" s="139" t="s">
        <v>13014</v>
      </c>
      <c r="P100" s="139" t="s">
        <v>13014</v>
      </c>
      <c r="Q100" s="139" t="s">
        <v>13014</v>
      </c>
      <c r="R100" s="139" t="s">
        <v>13014</v>
      </c>
      <c r="S100" s="139" t="s">
        <v>13014</v>
      </c>
      <c r="T100" s="139" t="s">
        <v>10246</v>
      </c>
      <c r="U100" s="139" t="s">
        <v>10246</v>
      </c>
      <c r="V100" s="139" t="s">
        <v>13014</v>
      </c>
      <c r="W100" s="139" t="s">
        <v>13014</v>
      </c>
      <c r="X100" s="139" t="s">
        <v>13012</v>
      </c>
      <c r="Y100" s="139" t="s">
        <v>13012</v>
      </c>
      <c r="Z100" s="139" t="s">
        <v>13012</v>
      </c>
      <c r="AA100" s="139" t="s">
        <v>10246</v>
      </c>
      <c r="AB100" s="139" t="s">
        <v>10246</v>
      </c>
      <c r="AC100" s="139" t="s">
        <v>13002</v>
      </c>
      <c r="AD100" s="139" t="s">
        <v>13002</v>
      </c>
      <c r="AE100" s="139" t="s">
        <v>13002</v>
      </c>
      <c r="AF100" s="139" t="s">
        <v>13002</v>
      </c>
      <c r="AG100" s="139" t="s">
        <v>13002</v>
      </c>
      <c r="AH100" s="139" t="s">
        <v>10246</v>
      </c>
      <c r="AI100" s="139" t="s">
        <v>10246</v>
      </c>
      <c r="AJ100" s="174">
        <f t="shared" si="1"/>
        <v>21</v>
      </c>
      <c r="AK100" s="174"/>
      <c r="AL100" s="174">
        <f t="shared" si="2"/>
        <v>0</v>
      </c>
      <c r="AM100" s="163"/>
      <c r="AN100" s="163"/>
    </row>
    <row r="101" ht="14.25" spans="1:40">
      <c r="A101" s="139" t="s">
        <v>1686</v>
      </c>
      <c r="B101" s="139" t="s">
        <v>13010</v>
      </c>
      <c r="C101" s="139" t="s">
        <v>13017</v>
      </c>
      <c r="D101" s="139" t="s">
        <v>853</v>
      </c>
      <c r="E101" s="139" t="s">
        <v>13012</v>
      </c>
      <c r="F101" s="139" t="s">
        <v>10246</v>
      </c>
      <c r="G101" s="139" t="s">
        <v>10246</v>
      </c>
      <c r="H101" s="139" t="s">
        <v>13012</v>
      </c>
      <c r="I101" s="139" t="s">
        <v>13014</v>
      </c>
      <c r="J101" s="139" t="s">
        <v>13002</v>
      </c>
      <c r="K101" s="139" t="s">
        <v>13002</v>
      </c>
      <c r="L101" s="139" t="s">
        <v>13002</v>
      </c>
      <c r="M101" s="139" t="s">
        <v>10246</v>
      </c>
      <c r="N101" s="139" t="s">
        <v>10246</v>
      </c>
      <c r="O101" s="139" t="s">
        <v>13014</v>
      </c>
      <c r="P101" s="139" t="s">
        <v>13014</v>
      </c>
      <c r="Q101" s="139" t="s">
        <v>13014</v>
      </c>
      <c r="R101" s="139" t="s">
        <v>13014</v>
      </c>
      <c r="S101" s="139" t="s">
        <v>13014</v>
      </c>
      <c r="T101" s="139" t="s">
        <v>10246</v>
      </c>
      <c r="U101" s="139" t="s">
        <v>10246</v>
      </c>
      <c r="V101" s="139" t="s">
        <v>13014</v>
      </c>
      <c r="W101" s="139" t="s">
        <v>13014</v>
      </c>
      <c r="X101" s="139" t="s">
        <v>13014</v>
      </c>
      <c r="Y101" s="139" t="s">
        <v>13014</v>
      </c>
      <c r="Z101" s="139" t="s">
        <v>13002</v>
      </c>
      <c r="AA101" s="139" t="s">
        <v>13002</v>
      </c>
      <c r="AB101" s="139" t="s">
        <v>10246</v>
      </c>
      <c r="AC101" s="139" t="s">
        <v>10246</v>
      </c>
      <c r="AD101" s="139" t="s">
        <v>13012</v>
      </c>
      <c r="AE101" s="139" t="s">
        <v>13012</v>
      </c>
      <c r="AF101" s="139" t="s">
        <v>10246</v>
      </c>
      <c r="AG101" s="154" t="s">
        <v>13013</v>
      </c>
      <c r="AH101" s="139" t="s">
        <v>10246</v>
      </c>
      <c r="AI101" s="139" t="s">
        <v>10246</v>
      </c>
      <c r="AJ101" s="173">
        <f t="shared" si="1"/>
        <v>19</v>
      </c>
      <c r="AK101" s="173"/>
      <c r="AL101" s="173">
        <f t="shared" si="2"/>
        <v>0</v>
      </c>
      <c r="AM101" s="139"/>
      <c r="AN101" s="139"/>
    </row>
    <row r="102" ht="14.25" spans="1:40">
      <c r="A102" s="139" t="s">
        <v>1581</v>
      </c>
      <c r="B102" s="139" t="s">
        <v>13010</v>
      </c>
      <c r="C102" s="139" t="s">
        <v>13017</v>
      </c>
      <c r="D102" s="139" t="s">
        <v>853</v>
      </c>
      <c r="E102" s="139" t="s">
        <v>13002</v>
      </c>
      <c r="F102" s="139" t="s">
        <v>10246</v>
      </c>
      <c r="G102" s="139" t="s">
        <v>10246</v>
      </c>
      <c r="H102" s="139" t="s">
        <v>13012</v>
      </c>
      <c r="I102" s="139" t="s">
        <v>13012</v>
      </c>
      <c r="J102" s="139" t="s">
        <v>13012</v>
      </c>
      <c r="K102" s="139" t="s">
        <v>13012</v>
      </c>
      <c r="L102" s="139" t="s">
        <v>13012</v>
      </c>
      <c r="M102" s="139" t="s">
        <v>10246</v>
      </c>
      <c r="N102" s="139" t="s">
        <v>10246</v>
      </c>
      <c r="O102" s="139" t="s">
        <v>13014</v>
      </c>
      <c r="P102" s="139" t="s">
        <v>13014</v>
      </c>
      <c r="Q102" s="139" t="s">
        <v>13014</v>
      </c>
      <c r="R102" s="139" t="s">
        <v>13014</v>
      </c>
      <c r="S102" s="139" t="s">
        <v>13014</v>
      </c>
      <c r="T102" s="139" t="s">
        <v>10246</v>
      </c>
      <c r="U102" s="139" t="s">
        <v>10246</v>
      </c>
      <c r="V102" s="139" t="s">
        <v>13014</v>
      </c>
      <c r="W102" s="139" t="s">
        <v>13002</v>
      </c>
      <c r="X102" s="139" t="s">
        <v>13002</v>
      </c>
      <c r="Y102" s="139" t="s">
        <v>13002</v>
      </c>
      <c r="Z102" s="139" t="s">
        <v>13002</v>
      </c>
      <c r="AA102" s="139" t="s">
        <v>13002</v>
      </c>
      <c r="AB102" s="139" t="s">
        <v>10246</v>
      </c>
      <c r="AC102" s="139" t="s">
        <v>10246</v>
      </c>
      <c r="AD102" s="139" t="s">
        <v>13014</v>
      </c>
      <c r="AE102" s="139" t="s">
        <v>13014</v>
      </c>
      <c r="AF102" s="139" t="s">
        <v>13012</v>
      </c>
      <c r="AG102" s="139" t="s">
        <v>13012</v>
      </c>
      <c r="AH102" s="139" t="s">
        <v>10246</v>
      </c>
      <c r="AI102" s="139" t="s">
        <v>10246</v>
      </c>
      <c r="AJ102" s="173">
        <f t="shared" si="1"/>
        <v>21</v>
      </c>
      <c r="AK102" s="173"/>
      <c r="AL102" s="173">
        <f t="shared" si="2"/>
        <v>0</v>
      </c>
      <c r="AM102" s="139"/>
      <c r="AN102" s="139"/>
    </row>
    <row r="103" ht="14.25" spans="1:40">
      <c r="A103" s="139" t="s">
        <v>1660</v>
      </c>
      <c r="B103" s="139" t="s">
        <v>13010</v>
      </c>
      <c r="C103" s="139" t="s">
        <v>13017</v>
      </c>
      <c r="D103" s="139" t="s">
        <v>853</v>
      </c>
      <c r="E103" s="139" t="s">
        <v>13002</v>
      </c>
      <c r="F103" s="139" t="s">
        <v>13002</v>
      </c>
      <c r="G103" s="139" t="s">
        <v>10246</v>
      </c>
      <c r="H103" s="139" t="s">
        <v>13002</v>
      </c>
      <c r="I103" s="139" t="s">
        <v>13002</v>
      </c>
      <c r="J103" s="139" t="s">
        <v>10246</v>
      </c>
      <c r="K103" s="139" t="s">
        <v>13012</v>
      </c>
      <c r="L103" s="139" t="s">
        <v>13012</v>
      </c>
      <c r="M103" s="139" t="s">
        <v>13012</v>
      </c>
      <c r="N103" s="139" t="s">
        <v>10246</v>
      </c>
      <c r="O103" s="139" t="s">
        <v>13002</v>
      </c>
      <c r="P103" s="139" t="s">
        <v>13002</v>
      </c>
      <c r="Q103" s="139" t="s">
        <v>13002</v>
      </c>
      <c r="R103" s="154" t="s">
        <v>13013</v>
      </c>
      <c r="S103" s="154" t="s">
        <v>13013</v>
      </c>
      <c r="T103" s="139" t="s">
        <v>10246</v>
      </c>
      <c r="U103" s="139" t="s">
        <v>10246</v>
      </c>
      <c r="V103" s="139" t="s">
        <v>13002</v>
      </c>
      <c r="W103" s="139" t="s">
        <v>13002</v>
      </c>
      <c r="X103" s="139"/>
      <c r="Y103" s="139"/>
      <c r="Z103" s="139"/>
      <c r="AA103" s="139"/>
      <c r="AB103" s="139"/>
      <c r="AC103" s="139"/>
      <c r="AD103" s="139"/>
      <c r="AE103" s="139"/>
      <c r="AF103" s="139"/>
      <c r="AG103" s="139"/>
      <c r="AH103" s="139"/>
      <c r="AI103" s="139"/>
      <c r="AJ103" s="173">
        <f t="shared" si="1"/>
        <v>12</v>
      </c>
      <c r="AK103" s="173"/>
      <c r="AL103" s="173">
        <f t="shared" si="2"/>
        <v>0</v>
      </c>
      <c r="AM103" s="139"/>
      <c r="AN103" s="139"/>
    </row>
    <row r="104" ht="14.25" spans="1:40">
      <c r="A104" s="139" t="s">
        <v>1618</v>
      </c>
      <c r="B104" s="139" t="s">
        <v>13010</v>
      </c>
      <c r="C104" s="139" t="s">
        <v>13017</v>
      </c>
      <c r="D104" s="139" t="s">
        <v>853</v>
      </c>
      <c r="E104" s="139" t="s">
        <v>13014</v>
      </c>
      <c r="F104" s="139" t="s">
        <v>10246</v>
      </c>
      <c r="G104" s="139" t="s">
        <v>13012</v>
      </c>
      <c r="H104" s="139" t="s">
        <v>13012</v>
      </c>
      <c r="I104" s="139" t="s">
        <v>13012</v>
      </c>
      <c r="J104" s="139" t="s">
        <v>13012</v>
      </c>
      <c r="K104" s="139" t="s">
        <v>13012</v>
      </c>
      <c r="L104" s="139" t="s">
        <v>10246</v>
      </c>
      <c r="M104" s="139" t="s">
        <v>10246</v>
      </c>
      <c r="N104" s="139" t="s">
        <v>10246</v>
      </c>
      <c r="O104" s="154" t="s">
        <v>13013</v>
      </c>
      <c r="P104" s="154" t="s">
        <v>13013</v>
      </c>
      <c r="Q104" s="154" t="s">
        <v>13013</v>
      </c>
      <c r="R104" s="154" t="s">
        <v>13013</v>
      </c>
      <c r="S104" s="154" t="s">
        <v>13013</v>
      </c>
      <c r="T104" s="154" t="s">
        <v>13013</v>
      </c>
      <c r="U104" s="139" t="s">
        <v>10246</v>
      </c>
      <c r="V104" s="139" t="s">
        <v>10246</v>
      </c>
      <c r="W104" s="154" t="s">
        <v>13013</v>
      </c>
      <c r="X104" s="154" t="s">
        <v>13013</v>
      </c>
      <c r="Y104" s="154" t="s">
        <v>13013</v>
      </c>
      <c r="Z104" s="154" t="s">
        <v>13013</v>
      </c>
      <c r="AA104" s="154" t="s">
        <v>13013</v>
      </c>
      <c r="AB104" s="139" t="s">
        <v>10246</v>
      </c>
      <c r="AC104" s="139" t="s">
        <v>10246</v>
      </c>
      <c r="AD104" s="139" t="s">
        <v>13012</v>
      </c>
      <c r="AE104" s="139" t="s">
        <v>13012</v>
      </c>
      <c r="AF104" s="139" t="s">
        <v>13012</v>
      </c>
      <c r="AG104" s="139" t="s">
        <v>13012</v>
      </c>
      <c r="AH104" s="139" t="s">
        <v>10246</v>
      </c>
      <c r="AI104" s="139" t="s">
        <v>13012</v>
      </c>
      <c r="AJ104" s="173">
        <f t="shared" si="1"/>
        <v>11</v>
      </c>
      <c r="AK104" s="173"/>
      <c r="AL104" s="173">
        <f t="shared" si="2"/>
        <v>0</v>
      </c>
      <c r="AM104" s="139"/>
      <c r="AN104" s="139"/>
    </row>
    <row r="107" spans="2:33">
      <c r="B107" s="145" t="s">
        <v>13018</v>
      </c>
      <c r="C107" s="145" t="s">
        <v>13019</v>
      </c>
      <c r="D107" s="145" t="s">
        <v>13020</v>
      </c>
      <c r="E107" s="145" t="s">
        <v>13021</v>
      </c>
      <c r="F107" s="145" t="s">
        <v>13022</v>
      </c>
      <c r="G107" s="145" t="s">
        <v>13023</v>
      </c>
      <c r="H107" s="145" t="s">
        <v>13024</v>
      </c>
      <c r="I107" s="145" t="s">
        <v>13025</v>
      </c>
      <c r="J107" s="145" t="s">
        <v>13026</v>
      </c>
      <c r="K107" s="145" t="s">
        <v>13027</v>
      </c>
      <c r="L107" s="145" t="s">
        <v>13028</v>
      </c>
      <c r="M107" s="145" t="s">
        <v>13029</v>
      </c>
      <c r="N107" s="145" t="s">
        <v>13030</v>
      </c>
      <c r="O107" s="145" t="s">
        <v>13031</v>
      </c>
      <c r="P107" s="145" t="s">
        <v>13032</v>
      </c>
      <c r="Q107" s="145" t="s">
        <v>13033</v>
      </c>
      <c r="R107" s="145" t="s">
        <v>13034</v>
      </c>
      <c r="S107" s="145" t="s">
        <v>13035</v>
      </c>
      <c r="T107" s="145" t="s">
        <v>13036</v>
      </c>
      <c r="U107" s="145" t="s">
        <v>13037</v>
      </c>
      <c r="V107" s="145" t="s">
        <v>13038</v>
      </c>
      <c r="W107" s="145" t="s">
        <v>13039</v>
      </c>
      <c r="X107" s="145" t="s">
        <v>13040</v>
      </c>
      <c r="Y107" s="145" t="s">
        <v>13041</v>
      </c>
      <c r="Z107" s="145" t="s">
        <v>13042</v>
      </c>
      <c r="AA107" s="145" t="s">
        <v>13043</v>
      </c>
      <c r="AB107" s="145" t="s">
        <v>13044</v>
      </c>
      <c r="AC107" s="145" t="s">
        <v>13045</v>
      </c>
      <c r="AD107" s="145" t="s">
        <v>13046</v>
      </c>
      <c r="AE107" s="145" t="s">
        <v>13047</v>
      </c>
      <c r="AF107" s="145" t="s">
        <v>13048</v>
      </c>
      <c r="AG107" s="145" t="s">
        <v>13049</v>
      </c>
    </row>
    <row r="108" spans="1:33">
      <c r="A108" s="145" t="s">
        <v>13050</v>
      </c>
      <c r="B108" s="145" t="s">
        <v>12994</v>
      </c>
      <c r="C108" s="145" t="s">
        <v>12995</v>
      </c>
      <c r="D108" s="145" t="s">
        <v>12996</v>
      </c>
      <c r="E108" s="145" t="s">
        <v>12997</v>
      </c>
      <c r="F108" s="145" t="s">
        <v>12998</v>
      </c>
      <c r="G108" s="145" t="s">
        <v>12999</v>
      </c>
      <c r="H108" s="145" t="s">
        <v>13000</v>
      </c>
      <c r="I108" s="145" t="s">
        <v>12994</v>
      </c>
      <c r="J108" s="145" t="s">
        <v>12995</v>
      </c>
      <c r="K108" s="145" t="s">
        <v>12996</v>
      </c>
      <c r="L108" s="145" t="s">
        <v>12997</v>
      </c>
      <c r="M108" s="145" t="s">
        <v>12998</v>
      </c>
      <c r="N108" s="145" t="s">
        <v>12999</v>
      </c>
      <c r="O108" s="145" t="s">
        <v>13000</v>
      </c>
      <c r="P108" s="145" t="s">
        <v>12994</v>
      </c>
      <c r="Q108" s="145" t="s">
        <v>12995</v>
      </c>
      <c r="R108" s="145" t="s">
        <v>12996</v>
      </c>
      <c r="S108" s="145" t="s">
        <v>12997</v>
      </c>
      <c r="T108" s="145" t="s">
        <v>12998</v>
      </c>
      <c r="U108" s="145" t="s">
        <v>12999</v>
      </c>
      <c r="V108" s="145" t="s">
        <v>13000</v>
      </c>
      <c r="W108" s="145" t="s">
        <v>12994</v>
      </c>
      <c r="X108" s="145" t="s">
        <v>12995</v>
      </c>
      <c r="Y108" s="145" t="s">
        <v>12996</v>
      </c>
      <c r="Z108" s="145" t="s">
        <v>12997</v>
      </c>
      <c r="AA108" s="145" t="s">
        <v>12998</v>
      </c>
      <c r="AB108" s="145" t="s">
        <v>12999</v>
      </c>
      <c r="AC108" s="145" t="s">
        <v>13000</v>
      </c>
      <c r="AD108" s="145" t="s">
        <v>12994</v>
      </c>
      <c r="AE108" s="145" t="s">
        <v>12995</v>
      </c>
      <c r="AF108" s="145" t="s">
        <v>12996</v>
      </c>
      <c r="AG108" s="145"/>
    </row>
    <row r="109" spans="1:33">
      <c r="A109" s="145" t="s">
        <v>2600</v>
      </c>
      <c r="B109" s="145" t="s">
        <v>13012</v>
      </c>
      <c r="C109" s="145" t="s">
        <v>13012</v>
      </c>
      <c r="D109" s="145" t="s">
        <v>10246</v>
      </c>
      <c r="E109" s="145" t="s">
        <v>13002</v>
      </c>
      <c r="F109" s="145" t="s">
        <v>13012</v>
      </c>
      <c r="G109" s="145" t="s">
        <v>10246</v>
      </c>
      <c r="H109" s="145" t="s">
        <v>13002</v>
      </c>
      <c r="I109" s="145" t="s">
        <v>13012</v>
      </c>
      <c r="J109" s="145" t="s">
        <v>13002</v>
      </c>
      <c r="K109" s="145" t="s">
        <v>10246</v>
      </c>
      <c r="L109" s="145" t="s">
        <v>13014</v>
      </c>
      <c r="M109" s="145" t="s">
        <v>13002</v>
      </c>
      <c r="N109" s="145" t="s">
        <v>13012</v>
      </c>
      <c r="O109" s="145" t="s">
        <v>13012</v>
      </c>
      <c r="P109" s="145" t="s">
        <v>10246</v>
      </c>
      <c r="Q109" s="145" t="s">
        <v>13012</v>
      </c>
      <c r="R109" s="145" t="s">
        <v>10246</v>
      </c>
      <c r="S109" s="145" t="s">
        <v>13002</v>
      </c>
      <c r="T109" s="145" t="s">
        <v>13012</v>
      </c>
      <c r="U109" s="145" t="s">
        <v>13002</v>
      </c>
      <c r="V109" s="145" t="s">
        <v>13002</v>
      </c>
      <c r="W109" s="145" t="s">
        <v>10246</v>
      </c>
      <c r="X109" s="145" t="s">
        <v>13012</v>
      </c>
      <c r="Y109" s="145" t="s">
        <v>13012</v>
      </c>
      <c r="Z109" s="145" t="s">
        <v>10246</v>
      </c>
      <c r="AA109" s="145" t="s">
        <v>13012</v>
      </c>
      <c r="AB109" s="145" t="s">
        <v>13002</v>
      </c>
      <c r="AC109" s="145" t="s">
        <v>13002</v>
      </c>
      <c r="AD109" s="145" t="s">
        <v>10246</v>
      </c>
      <c r="AE109" s="145" t="s">
        <v>13012</v>
      </c>
      <c r="AF109" s="145" t="s">
        <v>10246</v>
      </c>
      <c r="AG109" s="145">
        <f t="shared" ref="AG109:AG116" si="3">31-COUNTIF(B109:AF109,"休息")</f>
        <v>22</v>
      </c>
    </row>
    <row r="110" spans="1:33">
      <c r="A110" s="145" t="s">
        <v>2635</v>
      </c>
      <c r="B110" s="145" t="s">
        <v>13002</v>
      </c>
      <c r="C110" s="145" t="s">
        <v>13012</v>
      </c>
      <c r="D110" s="145" t="s">
        <v>13014</v>
      </c>
      <c r="E110" s="145" t="s">
        <v>10246</v>
      </c>
      <c r="F110" s="145" t="s">
        <v>10246</v>
      </c>
      <c r="G110" s="145" t="s">
        <v>13002</v>
      </c>
      <c r="H110" s="145" t="s">
        <v>13012</v>
      </c>
      <c r="I110" s="145" t="s">
        <v>13002</v>
      </c>
      <c r="J110" s="145" t="s">
        <v>13012</v>
      </c>
      <c r="K110" s="145" t="s">
        <v>13012</v>
      </c>
      <c r="L110" s="145" t="s">
        <v>10246</v>
      </c>
      <c r="M110" s="145" t="s">
        <v>10246</v>
      </c>
      <c r="N110" s="145" t="s">
        <v>13002</v>
      </c>
      <c r="O110" s="145" t="s">
        <v>13012</v>
      </c>
      <c r="P110" s="145" t="s">
        <v>13002</v>
      </c>
      <c r="Q110" s="145" t="s">
        <v>13012</v>
      </c>
      <c r="R110" s="145" t="s">
        <v>13014</v>
      </c>
      <c r="S110" s="145" t="s">
        <v>10246</v>
      </c>
      <c r="T110" s="145" t="s">
        <v>10246</v>
      </c>
      <c r="U110" s="145" t="s">
        <v>13012</v>
      </c>
      <c r="V110" s="145" t="s">
        <v>13012</v>
      </c>
      <c r="W110" s="145" t="s">
        <v>13002</v>
      </c>
      <c r="X110" s="145" t="s">
        <v>13012</v>
      </c>
      <c r="Y110" s="145" t="s">
        <v>13002</v>
      </c>
      <c r="Z110" s="145" t="s">
        <v>10246</v>
      </c>
      <c r="AA110" s="145" t="s">
        <v>10246</v>
      </c>
      <c r="AB110" s="145" t="s">
        <v>13012</v>
      </c>
      <c r="AC110" s="145" t="s">
        <v>13012</v>
      </c>
      <c r="AD110" s="145" t="s">
        <v>13002</v>
      </c>
      <c r="AE110" s="145" t="s">
        <v>13012</v>
      </c>
      <c r="AF110" s="145" t="s">
        <v>13002</v>
      </c>
      <c r="AG110" s="145">
        <f t="shared" si="3"/>
        <v>23</v>
      </c>
    </row>
    <row r="111" spans="1:33">
      <c r="A111" s="145" t="s">
        <v>2577</v>
      </c>
      <c r="B111" s="145" t="s">
        <v>10246</v>
      </c>
      <c r="C111" s="145" t="s">
        <v>13002</v>
      </c>
      <c r="D111" s="145" t="s">
        <v>10246</v>
      </c>
      <c r="E111" s="145" t="s">
        <v>13012</v>
      </c>
      <c r="F111" s="145" t="s">
        <v>13002</v>
      </c>
      <c r="G111" s="145" t="s">
        <v>13012</v>
      </c>
      <c r="H111" s="145" t="s">
        <v>13012</v>
      </c>
      <c r="I111" s="145" t="s">
        <v>10246</v>
      </c>
      <c r="J111" s="145" t="s">
        <v>13012</v>
      </c>
      <c r="K111" s="145" t="s">
        <v>13002</v>
      </c>
      <c r="L111" s="145" t="s">
        <v>10246</v>
      </c>
      <c r="M111" s="145" t="s">
        <v>13012</v>
      </c>
      <c r="N111" s="145" t="s">
        <v>10246</v>
      </c>
      <c r="O111" s="145" t="s">
        <v>13002</v>
      </c>
      <c r="P111" s="145" t="s">
        <v>13012</v>
      </c>
      <c r="Q111" s="145" t="s">
        <v>13002</v>
      </c>
      <c r="R111" s="145" t="s">
        <v>10246</v>
      </c>
      <c r="S111" s="145" t="s">
        <v>13012</v>
      </c>
      <c r="T111" s="145" t="s">
        <v>13002</v>
      </c>
      <c r="U111" s="145" t="s">
        <v>10246</v>
      </c>
      <c r="V111" s="145" t="s">
        <v>13012</v>
      </c>
      <c r="W111" s="145" t="s">
        <v>13012</v>
      </c>
      <c r="X111" s="145" t="s">
        <v>13002</v>
      </c>
      <c r="Y111" s="145" t="s">
        <v>10246</v>
      </c>
      <c r="Z111" s="145" t="s">
        <v>13014</v>
      </c>
      <c r="AA111" s="145" t="s">
        <v>13002</v>
      </c>
      <c r="AB111" s="145" t="s">
        <v>10246</v>
      </c>
      <c r="AC111" s="145" t="s">
        <v>13012</v>
      </c>
      <c r="AD111" s="145" t="s">
        <v>13012</v>
      </c>
      <c r="AE111" s="145" t="s">
        <v>13002</v>
      </c>
      <c r="AF111" s="145" t="s">
        <v>13012</v>
      </c>
      <c r="AG111" s="145">
        <f t="shared" si="3"/>
        <v>22</v>
      </c>
    </row>
    <row r="112" spans="1:33">
      <c r="A112" s="145" t="s">
        <v>2495</v>
      </c>
      <c r="B112" s="145" t="s">
        <v>13012</v>
      </c>
      <c r="C112" s="145" t="s">
        <v>13012</v>
      </c>
      <c r="D112" s="145" t="s">
        <v>10246</v>
      </c>
      <c r="E112" s="145" t="s">
        <v>10246</v>
      </c>
      <c r="F112" s="145" t="s">
        <v>13012</v>
      </c>
      <c r="G112" s="145" t="s">
        <v>13012</v>
      </c>
      <c r="H112" s="145" t="s">
        <v>13012</v>
      </c>
      <c r="I112" s="145" t="s">
        <v>13012</v>
      </c>
      <c r="J112" s="145" t="s">
        <v>13012</v>
      </c>
      <c r="K112" s="145" t="s">
        <v>10246</v>
      </c>
      <c r="L112" s="145" t="s">
        <v>10246</v>
      </c>
      <c r="M112" s="145" t="s">
        <v>13012</v>
      </c>
      <c r="N112" s="145" t="s">
        <v>13012</v>
      </c>
      <c r="O112" s="145" t="s">
        <v>13012</v>
      </c>
      <c r="P112" s="145" t="s">
        <v>13012</v>
      </c>
      <c r="Q112" s="145" t="s">
        <v>10246</v>
      </c>
      <c r="R112" s="145" t="s">
        <v>13012</v>
      </c>
      <c r="S112" s="145" t="s">
        <v>10246</v>
      </c>
      <c r="T112" s="145" t="s">
        <v>13012</v>
      </c>
      <c r="U112" s="145" t="s">
        <v>13012</v>
      </c>
      <c r="V112" s="145" t="s">
        <v>13012</v>
      </c>
      <c r="W112" s="145" t="s">
        <v>13012</v>
      </c>
      <c r="X112" s="145" t="s">
        <v>10246</v>
      </c>
      <c r="Y112" s="145" t="s">
        <v>13012</v>
      </c>
      <c r="Z112" s="145" t="s">
        <v>10246</v>
      </c>
      <c r="AA112" s="145" t="s">
        <v>13012</v>
      </c>
      <c r="AB112" s="145" t="s">
        <v>13012</v>
      </c>
      <c r="AC112" s="145" t="s">
        <v>13012</v>
      </c>
      <c r="AD112" s="145" t="s">
        <v>13012</v>
      </c>
      <c r="AE112" s="145" t="s">
        <v>10246</v>
      </c>
      <c r="AF112" s="145" t="s">
        <v>13012</v>
      </c>
      <c r="AG112" s="145">
        <f t="shared" si="3"/>
        <v>22</v>
      </c>
    </row>
    <row r="113" spans="1:33">
      <c r="A113" s="145" t="s">
        <v>2622</v>
      </c>
      <c r="B113" s="145" t="s">
        <v>13012</v>
      </c>
      <c r="C113" s="145" t="s">
        <v>10246</v>
      </c>
      <c r="D113" s="145" t="s">
        <v>13012</v>
      </c>
      <c r="E113" s="145" t="s">
        <v>13012</v>
      </c>
      <c r="F113" s="145" t="s">
        <v>13012</v>
      </c>
      <c r="G113" s="145" t="s">
        <v>13012</v>
      </c>
      <c r="H113" s="145" t="s">
        <v>13012</v>
      </c>
      <c r="I113" s="145" t="s">
        <v>10246</v>
      </c>
      <c r="J113" s="145" t="s">
        <v>10246</v>
      </c>
      <c r="K113" s="145" t="s">
        <v>13012</v>
      </c>
      <c r="L113" s="145" t="s">
        <v>13012</v>
      </c>
      <c r="M113" s="145" t="s">
        <v>13012</v>
      </c>
      <c r="N113" s="145" t="s">
        <v>13012</v>
      </c>
      <c r="O113" s="145" t="s">
        <v>13012</v>
      </c>
      <c r="P113" s="145" t="s">
        <v>10246</v>
      </c>
      <c r="Q113" s="145" t="s">
        <v>13012</v>
      </c>
      <c r="R113" s="145" t="s">
        <v>10246</v>
      </c>
      <c r="S113" s="145" t="s">
        <v>13012</v>
      </c>
      <c r="T113" s="145" t="s">
        <v>13012</v>
      </c>
      <c r="U113" s="145" t="s">
        <v>13012</v>
      </c>
      <c r="V113" s="145" t="s">
        <v>13012</v>
      </c>
      <c r="W113" s="145" t="s">
        <v>10246</v>
      </c>
      <c r="X113" s="145" t="s">
        <v>13012</v>
      </c>
      <c r="Y113" s="145" t="s">
        <v>10246</v>
      </c>
      <c r="Z113" s="145" t="s">
        <v>13012</v>
      </c>
      <c r="AA113" s="145" t="s">
        <v>13012</v>
      </c>
      <c r="AB113" s="145" t="s">
        <v>13012</v>
      </c>
      <c r="AC113" s="145" t="s">
        <v>13012</v>
      </c>
      <c r="AD113" s="145" t="s">
        <v>10246</v>
      </c>
      <c r="AE113" s="145" t="s">
        <v>13012</v>
      </c>
      <c r="AF113" s="145" t="s">
        <v>10246</v>
      </c>
      <c r="AG113" s="145">
        <f t="shared" si="3"/>
        <v>22</v>
      </c>
    </row>
    <row r="114" spans="1:33">
      <c r="A114" s="145" t="s">
        <v>2553</v>
      </c>
      <c r="B114" s="145" t="s">
        <v>13002</v>
      </c>
      <c r="C114" s="145" t="s">
        <v>13012</v>
      </c>
      <c r="D114" s="145" t="s">
        <v>13014</v>
      </c>
      <c r="E114" s="145" t="s">
        <v>10246</v>
      </c>
      <c r="F114" s="145" t="s">
        <v>10246</v>
      </c>
      <c r="G114" s="145" t="s">
        <v>13002</v>
      </c>
      <c r="H114" s="145" t="s">
        <v>13012</v>
      </c>
      <c r="I114" s="145" t="s">
        <v>13012</v>
      </c>
      <c r="J114" s="145" t="s">
        <v>13012</v>
      </c>
      <c r="K114" s="145" t="s">
        <v>13014</v>
      </c>
      <c r="L114" s="145" t="s">
        <v>10246</v>
      </c>
      <c r="M114" s="145" t="s">
        <v>10246</v>
      </c>
      <c r="N114" s="145" t="s">
        <v>13012</v>
      </c>
      <c r="O114" s="145" t="s">
        <v>13012</v>
      </c>
      <c r="P114" s="145" t="s">
        <v>13002</v>
      </c>
      <c r="Q114" s="145" t="s">
        <v>13012</v>
      </c>
      <c r="R114" s="145" t="s">
        <v>13002</v>
      </c>
      <c r="S114" s="145" t="s">
        <v>10246</v>
      </c>
      <c r="T114" s="145" t="s">
        <v>10246</v>
      </c>
      <c r="U114" s="145" t="s">
        <v>13012</v>
      </c>
      <c r="V114" s="145" t="s">
        <v>13012</v>
      </c>
      <c r="W114" s="145" t="s">
        <v>13002</v>
      </c>
      <c r="X114" s="145" t="s">
        <v>13012</v>
      </c>
      <c r="Y114" s="145" t="s">
        <v>13002</v>
      </c>
      <c r="Z114" s="145" t="s">
        <v>10246</v>
      </c>
      <c r="AA114" s="145" t="s">
        <v>10246</v>
      </c>
      <c r="AB114" s="145" t="s">
        <v>13002</v>
      </c>
      <c r="AC114" s="145" t="s">
        <v>13012</v>
      </c>
      <c r="AD114" s="145" t="s">
        <v>13012</v>
      </c>
      <c r="AE114" s="145" t="s">
        <v>13002</v>
      </c>
      <c r="AF114" s="145" t="s">
        <v>13014</v>
      </c>
      <c r="AG114" s="145">
        <f t="shared" si="3"/>
        <v>23</v>
      </c>
    </row>
    <row r="115" spans="1:33">
      <c r="A115" s="145" t="s">
        <v>2516</v>
      </c>
      <c r="B115" s="145" t="s">
        <v>13012</v>
      </c>
      <c r="C115" s="145" t="s">
        <v>10246</v>
      </c>
      <c r="D115" s="145" t="s">
        <v>10246</v>
      </c>
      <c r="E115" s="145" t="s">
        <v>13002</v>
      </c>
      <c r="F115" s="145" t="s">
        <v>13012</v>
      </c>
      <c r="G115" s="145" t="s">
        <v>10246</v>
      </c>
      <c r="H115" s="145" t="s">
        <v>13002</v>
      </c>
      <c r="I115" s="145" t="s">
        <v>13012</v>
      </c>
      <c r="J115" s="145" t="s">
        <v>13002</v>
      </c>
      <c r="K115" s="145" t="s">
        <v>10246</v>
      </c>
      <c r="L115" s="145" t="s">
        <v>13014</v>
      </c>
      <c r="M115" s="145" t="s">
        <v>10246</v>
      </c>
      <c r="N115" s="145" t="s">
        <v>13012</v>
      </c>
      <c r="O115" s="145" t="s">
        <v>13002</v>
      </c>
      <c r="P115" s="145" t="s">
        <v>13012</v>
      </c>
      <c r="Q115" s="145" t="s">
        <v>13002</v>
      </c>
      <c r="R115" s="145" t="s">
        <v>10246</v>
      </c>
      <c r="S115" s="145" t="s">
        <v>13014</v>
      </c>
      <c r="T115" s="145" t="s">
        <v>13012</v>
      </c>
      <c r="U115" s="145" t="s">
        <v>10246</v>
      </c>
      <c r="V115" s="145" t="s">
        <v>13002</v>
      </c>
      <c r="W115" s="145" t="s">
        <v>13012</v>
      </c>
      <c r="X115" s="145" t="s">
        <v>13002</v>
      </c>
      <c r="Y115" s="145" t="s">
        <v>13012</v>
      </c>
      <c r="Z115" s="145" t="s">
        <v>10246</v>
      </c>
      <c r="AA115" s="145" t="s">
        <v>13012</v>
      </c>
      <c r="AB115" s="145" t="s">
        <v>13012</v>
      </c>
      <c r="AC115" s="145" t="s">
        <v>13002</v>
      </c>
      <c r="AD115" s="145" t="s">
        <v>10246</v>
      </c>
      <c r="AE115" s="145" t="s">
        <v>13012</v>
      </c>
      <c r="AF115" s="145" t="s">
        <v>10246</v>
      </c>
      <c r="AG115" s="145">
        <f t="shared" si="3"/>
        <v>21</v>
      </c>
    </row>
    <row r="116" spans="1:33">
      <c r="A116" s="145" t="s">
        <v>2474</v>
      </c>
      <c r="B116" s="145" t="s">
        <v>10246</v>
      </c>
      <c r="C116" s="145" t="s">
        <v>13002</v>
      </c>
      <c r="D116" s="145" t="s">
        <v>10246</v>
      </c>
      <c r="E116" s="164" t="s">
        <v>13012</v>
      </c>
      <c r="F116" s="145" t="s">
        <v>13002</v>
      </c>
      <c r="G116" s="145" t="s">
        <v>13012</v>
      </c>
      <c r="H116" s="145" t="s">
        <v>13012</v>
      </c>
      <c r="I116" s="145" t="s">
        <v>13002</v>
      </c>
      <c r="J116" s="145" t="s">
        <v>13012</v>
      </c>
      <c r="K116" s="145" t="s">
        <v>10246</v>
      </c>
      <c r="L116" s="145" t="s">
        <v>10246</v>
      </c>
      <c r="M116" s="145" t="s">
        <v>13014</v>
      </c>
      <c r="N116" s="145" t="s">
        <v>13002</v>
      </c>
      <c r="O116" s="145" t="s">
        <v>13012</v>
      </c>
      <c r="P116" s="145" t="s">
        <v>10246</v>
      </c>
      <c r="Q116" s="145" t="s">
        <v>13012</v>
      </c>
      <c r="R116" s="145" t="s">
        <v>13012</v>
      </c>
      <c r="S116" s="145" t="s">
        <v>10246</v>
      </c>
      <c r="T116" s="145" t="s">
        <v>13002</v>
      </c>
      <c r="U116" s="145" t="s">
        <v>13002</v>
      </c>
      <c r="V116" s="145" t="s">
        <v>13012</v>
      </c>
      <c r="W116" s="145" t="s">
        <v>10246</v>
      </c>
      <c r="X116" s="145" t="s">
        <v>13012</v>
      </c>
      <c r="Y116" s="145" t="s">
        <v>10246</v>
      </c>
      <c r="Z116" s="145" t="s">
        <v>13014</v>
      </c>
      <c r="AA116" s="145" t="s">
        <v>13002</v>
      </c>
      <c r="AB116" s="145" t="s">
        <v>10246</v>
      </c>
      <c r="AC116" s="145" t="s">
        <v>13012</v>
      </c>
      <c r="AD116" s="145" t="s">
        <v>13002</v>
      </c>
      <c r="AE116" s="145" t="s">
        <v>13012</v>
      </c>
      <c r="AF116" s="145" t="s">
        <v>10246</v>
      </c>
      <c r="AG116" s="145">
        <v>20.5</v>
      </c>
    </row>
    <row r="117" spans="1:33">
      <c r="A117" s="145" t="s">
        <v>13051</v>
      </c>
      <c r="B117" s="145"/>
      <c r="C117" s="145"/>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t="s">
        <v>13052</v>
      </c>
      <c r="AB117" s="145" t="s">
        <v>13052</v>
      </c>
      <c r="AC117" s="145" t="s">
        <v>13052</v>
      </c>
      <c r="AD117" s="145" t="s">
        <v>13052</v>
      </c>
      <c r="AE117" s="145" t="s">
        <v>13052</v>
      </c>
      <c r="AF117" s="145" t="s">
        <v>10246</v>
      </c>
      <c r="AG117" s="145">
        <v>5</v>
      </c>
    </row>
    <row r="120" ht="15" spans="1:39">
      <c r="A120" s="165" t="s">
        <v>0</v>
      </c>
      <c r="B120" s="165" t="s">
        <v>1</v>
      </c>
      <c r="C120" s="165" t="s">
        <v>2</v>
      </c>
      <c r="D120" s="165" t="s">
        <v>3</v>
      </c>
      <c r="E120" s="152">
        <v>43160</v>
      </c>
      <c r="F120" s="152">
        <v>43161</v>
      </c>
      <c r="G120" s="152">
        <v>43162</v>
      </c>
      <c r="H120" s="152">
        <v>43163</v>
      </c>
      <c r="I120" s="152">
        <v>43164</v>
      </c>
      <c r="J120" s="152">
        <v>43165</v>
      </c>
      <c r="K120" s="152">
        <v>43166</v>
      </c>
      <c r="L120" s="152">
        <v>43167</v>
      </c>
      <c r="M120" s="152">
        <v>43168</v>
      </c>
      <c r="N120" s="152">
        <v>43169</v>
      </c>
      <c r="O120" s="152">
        <v>43170</v>
      </c>
      <c r="P120" s="152">
        <v>43171</v>
      </c>
      <c r="Q120" s="152">
        <v>43172</v>
      </c>
      <c r="R120" s="152">
        <v>43173</v>
      </c>
      <c r="S120" s="152">
        <v>43174</v>
      </c>
      <c r="T120" s="152">
        <v>43175</v>
      </c>
      <c r="U120" s="152">
        <v>43176</v>
      </c>
      <c r="V120" s="152">
        <v>43177</v>
      </c>
      <c r="W120" s="152">
        <v>43178</v>
      </c>
      <c r="X120" s="152">
        <v>43179</v>
      </c>
      <c r="Y120" s="152">
        <v>43180</v>
      </c>
      <c r="Z120" s="152">
        <v>43181</v>
      </c>
      <c r="AA120" s="152">
        <v>43182</v>
      </c>
      <c r="AB120" s="152">
        <v>43183</v>
      </c>
      <c r="AC120" s="152">
        <v>43184</v>
      </c>
      <c r="AD120" s="152">
        <v>43185</v>
      </c>
      <c r="AE120" s="152">
        <v>43186</v>
      </c>
      <c r="AF120" s="152">
        <v>43187</v>
      </c>
      <c r="AG120" s="152">
        <v>43188</v>
      </c>
      <c r="AH120" s="152">
        <v>43189</v>
      </c>
      <c r="AI120" s="152">
        <v>43190</v>
      </c>
      <c r="AJ120" s="119" t="s">
        <v>13005</v>
      </c>
      <c r="AK120" s="157" t="s">
        <v>13006</v>
      </c>
      <c r="AL120" s="158" t="s">
        <v>13007</v>
      </c>
      <c r="AM120" s="159"/>
    </row>
    <row r="121" ht="15" spans="1:39">
      <c r="A121" s="166"/>
      <c r="B121" s="166"/>
      <c r="C121" s="166"/>
      <c r="D121" s="166"/>
      <c r="E121" s="167" t="s">
        <v>12994</v>
      </c>
      <c r="F121" s="167" t="s">
        <v>12995</v>
      </c>
      <c r="G121" s="167" t="s">
        <v>12996</v>
      </c>
      <c r="H121" s="167" t="s">
        <v>12997</v>
      </c>
      <c r="I121" s="167" t="s">
        <v>12998</v>
      </c>
      <c r="J121" s="167" t="s">
        <v>12999</v>
      </c>
      <c r="K121" s="167" t="s">
        <v>13000</v>
      </c>
      <c r="L121" s="167" t="s">
        <v>12994</v>
      </c>
      <c r="M121" s="167" t="s">
        <v>12995</v>
      </c>
      <c r="N121" s="167" t="s">
        <v>12996</v>
      </c>
      <c r="O121" s="167" t="s">
        <v>12997</v>
      </c>
      <c r="P121" s="167" t="s">
        <v>12998</v>
      </c>
      <c r="Q121" s="167" t="s">
        <v>12999</v>
      </c>
      <c r="R121" s="167" t="s">
        <v>13000</v>
      </c>
      <c r="S121" s="167" t="s">
        <v>12994</v>
      </c>
      <c r="T121" s="167" t="s">
        <v>12995</v>
      </c>
      <c r="U121" s="167" t="s">
        <v>12996</v>
      </c>
      <c r="V121" s="167" t="s">
        <v>12997</v>
      </c>
      <c r="W121" s="167" t="s">
        <v>12998</v>
      </c>
      <c r="X121" s="167" t="s">
        <v>12999</v>
      </c>
      <c r="Y121" s="167" t="s">
        <v>13000</v>
      </c>
      <c r="Z121" s="167" t="s">
        <v>12994</v>
      </c>
      <c r="AA121" s="167" t="s">
        <v>12995</v>
      </c>
      <c r="AB121" s="167" t="s">
        <v>12996</v>
      </c>
      <c r="AC121" s="167" t="s">
        <v>12997</v>
      </c>
      <c r="AD121" s="167" t="s">
        <v>12998</v>
      </c>
      <c r="AE121" s="167" t="s">
        <v>12999</v>
      </c>
      <c r="AF121" s="167" t="s">
        <v>13000</v>
      </c>
      <c r="AG121" s="167" t="s">
        <v>12994</v>
      </c>
      <c r="AH121" s="167" t="s">
        <v>12995</v>
      </c>
      <c r="AI121" s="167" t="s">
        <v>12996</v>
      </c>
      <c r="AJ121" s="119"/>
      <c r="AK121" s="157"/>
      <c r="AL121" s="121" t="s">
        <v>13008</v>
      </c>
      <c r="AM121" s="126" t="s">
        <v>13009</v>
      </c>
    </row>
    <row r="122" ht="14.25" spans="1:39">
      <c r="A122" s="168" t="s">
        <v>8006</v>
      </c>
      <c r="B122" s="168" t="s">
        <v>13010</v>
      </c>
      <c r="C122" s="168"/>
      <c r="D122" s="168"/>
      <c r="E122" s="168" t="s">
        <v>10246</v>
      </c>
      <c r="F122" s="168" t="s">
        <v>10246</v>
      </c>
      <c r="G122" s="168" t="s">
        <v>13012</v>
      </c>
      <c r="H122" s="168" t="s">
        <v>13012</v>
      </c>
      <c r="I122" s="168" t="s">
        <v>13012</v>
      </c>
      <c r="J122" s="168" t="s">
        <v>13012</v>
      </c>
      <c r="K122" s="168" t="s">
        <v>13012</v>
      </c>
      <c r="L122" s="168" t="s">
        <v>10246</v>
      </c>
      <c r="M122" s="168" t="s">
        <v>10246</v>
      </c>
      <c r="N122" s="168" t="s">
        <v>13012</v>
      </c>
      <c r="O122" s="168" t="s">
        <v>13012</v>
      </c>
      <c r="P122" s="168" t="s">
        <v>13012</v>
      </c>
      <c r="Q122" s="168" t="s">
        <v>13012</v>
      </c>
      <c r="R122" s="168" t="s">
        <v>13012</v>
      </c>
      <c r="S122" s="168" t="s">
        <v>10246</v>
      </c>
      <c r="T122" s="168" t="s">
        <v>10246</v>
      </c>
      <c r="U122" s="168" t="s">
        <v>10246</v>
      </c>
      <c r="V122" s="168" t="s">
        <v>13012</v>
      </c>
      <c r="W122" s="168" t="s">
        <v>13012</v>
      </c>
      <c r="X122" s="168" t="s">
        <v>13012</v>
      </c>
      <c r="Y122" s="168" t="s">
        <v>13012</v>
      </c>
      <c r="Z122" s="168" t="s">
        <v>13012</v>
      </c>
      <c r="AA122" s="168" t="s">
        <v>10246</v>
      </c>
      <c r="AB122" s="168" t="s">
        <v>13012</v>
      </c>
      <c r="AC122" s="168" t="s">
        <v>13012</v>
      </c>
      <c r="AD122" s="168" t="s">
        <v>13012</v>
      </c>
      <c r="AE122" s="168" t="s">
        <v>13012</v>
      </c>
      <c r="AF122" s="168" t="s">
        <v>13012</v>
      </c>
      <c r="AG122" s="168" t="s">
        <v>10246</v>
      </c>
      <c r="AH122" s="168" t="s">
        <v>13012</v>
      </c>
      <c r="AI122" s="168" t="s">
        <v>13012</v>
      </c>
      <c r="AJ122" s="160">
        <f>IF(A122="",0,COUNTIF(E122:AI122,"A")+COUNTIF(E122:AI122,"B")+COUNTIF(E122:AI122,"C")+COUNTIF(E122:AI122,"D"))</f>
        <v>22</v>
      </c>
      <c r="AK122" s="160">
        <f>COUNTIF(E122:AI122,"D")</f>
        <v>0</v>
      </c>
      <c r="AL122" s="168">
        <v>0</v>
      </c>
      <c r="AM122" s="168">
        <v>0</v>
      </c>
    </row>
    <row r="123" ht="24" spans="5:36">
      <c r="E123" s="141"/>
      <c r="F123" s="141"/>
      <c r="G123" s="144" t="s">
        <v>1189</v>
      </c>
      <c r="H123" s="144" t="s">
        <v>8007</v>
      </c>
      <c r="I123" s="142" t="s">
        <v>8008</v>
      </c>
      <c r="J123" s="142" t="s">
        <v>8009</v>
      </c>
      <c r="K123" s="142" t="s">
        <v>8010</v>
      </c>
      <c r="L123" s="141"/>
      <c r="M123" s="141"/>
      <c r="N123" s="144" t="s">
        <v>8011</v>
      </c>
      <c r="O123" s="144" t="s">
        <v>8012</v>
      </c>
      <c r="P123" s="142" t="s">
        <v>8013</v>
      </c>
      <c r="Q123" s="142" t="s">
        <v>8014</v>
      </c>
      <c r="R123" s="142" t="s">
        <v>8015</v>
      </c>
      <c r="S123" s="141"/>
      <c r="T123" s="141"/>
      <c r="U123" s="144"/>
      <c r="V123" s="144" t="s">
        <v>8016</v>
      </c>
      <c r="W123" s="142" t="s">
        <v>8017</v>
      </c>
      <c r="X123" s="142" t="s">
        <v>8018</v>
      </c>
      <c r="Y123" s="142" t="s">
        <v>8019</v>
      </c>
      <c r="Z123" s="142" t="s">
        <v>8020</v>
      </c>
      <c r="AA123" s="141"/>
      <c r="AB123" s="144" t="s">
        <v>8021</v>
      </c>
      <c r="AC123" s="144" t="s">
        <v>8022</v>
      </c>
      <c r="AD123" s="142" t="s">
        <v>8023</v>
      </c>
      <c r="AE123" s="142" t="s">
        <v>8024</v>
      </c>
      <c r="AF123" s="142" t="s">
        <v>8025</v>
      </c>
      <c r="AG123" s="141"/>
      <c r="AH123" s="142" t="s">
        <v>8026</v>
      </c>
      <c r="AI123" s="144" t="s">
        <v>8027</v>
      </c>
      <c r="AJ123" s="156"/>
    </row>
    <row r="125" ht="15" spans="1:39">
      <c r="A125" s="165" t="s">
        <v>0</v>
      </c>
      <c r="B125" s="165" t="s">
        <v>1</v>
      </c>
      <c r="C125" s="165" t="s">
        <v>2</v>
      </c>
      <c r="D125" s="165" t="s">
        <v>3</v>
      </c>
      <c r="E125" s="152">
        <v>43160</v>
      </c>
      <c r="F125" s="152">
        <v>43161</v>
      </c>
      <c r="G125" s="152">
        <v>43162</v>
      </c>
      <c r="H125" s="152">
        <v>43163</v>
      </c>
      <c r="I125" s="152">
        <v>43164</v>
      </c>
      <c r="J125" s="152">
        <v>43165</v>
      </c>
      <c r="K125" s="152">
        <v>43166</v>
      </c>
      <c r="L125" s="152">
        <v>43167</v>
      </c>
      <c r="M125" s="152">
        <v>43168</v>
      </c>
      <c r="N125" s="152">
        <v>43169</v>
      </c>
      <c r="O125" s="152">
        <v>43170</v>
      </c>
      <c r="P125" s="152">
        <v>43171</v>
      </c>
      <c r="Q125" s="152">
        <v>43172</v>
      </c>
      <c r="R125" s="152">
        <v>43173</v>
      </c>
      <c r="S125" s="152">
        <v>43174</v>
      </c>
      <c r="T125" s="152">
        <v>43175</v>
      </c>
      <c r="U125" s="152">
        <v>43176</v>
      </c>
      <c r="V125" s="152">
        <v>43177</v>
      </c>
      <c r="W125" s="152">
        <v>43178</v>
      </c>
      <c r="X125" s="152">
        <v>43179</v>
      </c>
      <c r="Y125" s="152">
        <v>43180</v>
      </c>
      <c r="Z125" s="152">
        <v>43181</v>
      </c>
      <c r="AA125" s="152">
        <v>43182</v>
      </c>
      <c r="AB125" s="152">
        <v>43183</v>
      </c>
      <c r="AC125" s="152">
        <v>43184</v>
      </c>
      <c r="AD125" s="152">
        <v>43185</v>
      </c>
      <c r="AE125" s="152">
        <v>43186</v>
      </c>
      <c r="AF125" s="152">
        <v>43187</v>
      </c>
      <c r="AG125" s="152">
        <v>43188</v>
      </c>
      <c r="AH125" s="152">
        <v>43189</v>
      </c>
      <c r="AI125" s="152">
        <v>43190</v>
      </c>
      <c r="AJ125" s="119" t="s">
        <v>13005</v>
      </c>
      <c r="AK125" s="157" t="s">
        <v>13006</v>
      </c>
      <c r="AL125" s="158" t="s">
        <v>13007</v>
      </c>
      <c r="AM125" s="159"/>
    </row>
    <row r="126" ht="15" spans="1:39">
      <c r="A126" s="166"/>
      <c r="B126" s="166"/>
      <c r="C126" s="166"/>
      <c r="D126" s="166"/>
      <c r="E126" s="167" t="s">
        <v>12994</v>
      </c>
      <c r="F126" s="167" t="s">
        <v>12995</v>
      </c>
      <c r="G126" s="167" t="s">
        <v>12996</v>
      </c>
      <c r="H126" s="167" t="s">
        <v>12997</v>
      </c>
      <c r="I126" s="167" t="s">
        <v>12998</v>
      </c>
      <c r="J126" s="167" t="s">
        <v>12999</v>
      </c>
      <c r="K126" s="167" t="s">
        <v>13000</v>
      </c>
      <c r="L126" s="167" t="s">
        <v>12994</v>
      </c>
      <c r="M126" s="167" t="s">
        <v>12995</v>
      </c>
      <c r="N126" s="167" t="s">
        <v>12996</v>
      </c>
      <c r="O126" s="167" t="s">
        <v>12997</v>
      </c>
      <c r="P126" s="167" t="s">
        <v>12998</v>
      </c>
      <c r="Q126" s="167" t="s">
        <v>12999</v>
      </c>
      <c r="R126" s="167" t="s">
        <v>13000</v>
      </c>
      <c r="S126" s="167" t="s">
        <v>12994</v>
      </c>
      <c r="T126" s="167" t="s">
        <v>12995</v>
      </c>
      <c r="U126" s="167" t="s">
        <v>12996</v>
      </c>
      <c r="V126" s="167" t="s">
        <v>12997</v>
      </c>
      <c r="W126" s="167" t="s">
        <v>12998</v>
      </c>
      <c r="X126" s="167" t="s">
        <v>12999</v>
      </c>
      <c r="Y126" s="167" t="s">
        <v>13000</v>
      </c>
      <c r="Z126" s="167" t="s">
        <v>12994</v>
      </c>
      <c r="AA126" s="167" t="s">
        <v>12995</v>
      </c>
      <c r="AB126" s="167" t="s">
        <v>12996</v>
      </c>
      <c r="AC126" s="167" t="s">
        <v>12997</v>
      </c>
      <c r="AD126" s="167" t="s">
        <v>12998</v>
      </c>
      <c r="AE126" s="167" t="s">
        <v>12999</v>
      </c>
      <c r="AF126" s="167" t="s">
        <v>13000</v>
      </c>
      <c r="AG126" s="167" t="s">
        <v>12994</v>
      </c>
      <c r="AH126" s="167" t="s">
        <v>12995</v>
      </c>
      <c r="AI126" s="167" t="s">
        <v>12996</v>
      </c>
      <c r="AJ126" s="119"/>
      <c r="AK126" s="157"/>
      <c r="AL126" s="121" t="s">
        <v>13008</v>
      </c>
      <c r="AM126" s="126" t="s">
        <v>13009</v>
      </c>
    </row>
    <row r="127" ht="14.25" spans="1:39">
      <c r="A127" s="168" t="s">
        <v>8120</v>
      </c>
      <c r="B127" s="168" t="s">
        <v>13010</v>
      </c>
      <c r="C127" s="168"/>
      <c r="D127" s="168"/>
      <c r="E127" s="168" t="s">
        <v>13012</v>
      </c>
      <c r="F127" s="168" t="s">
        <v>13012</v>
      </c>
      <c r="G127" s="168" t="s">
        <v>13012</v>
      </c>
      <c r="H127" s="168" t="s">
        <v>13012</v>
      </c>
      <c r="I127" s="168" t="s">
        <v>13012</v>
      </c>
      <c r="J127" s="168" t="s">
        <v>10246</v>
      </c>
      <c r="K127" s="168" t="s">
        <v>10246</v>
      </c>
      <c r="L127" s="168" t="s">
        <v>13012</v>
      </c>
      <c r="M127" s="168" t="s">
        <v>13012</v>
      </c>
      <c r="N127" s="168" t="s">
        <v>13012</v>
      </c>
      <c r="O127" s="168" t="s">
        <v>13012</v>
      </c>
      <c r="P127" s="168" t="s">
        <v>13012</v>
      </c>
      <c r="Q127" s="168" t="s">
        <v>10246</v>
      </c>
      <c r="R127" s="168" t="s">
        <v>10246</v>
      </c>
      <c r="S127" s="168" t="s">
        <v>13012</v>
      </c>
      <c r="T127" s="168" t="s">
        <v>13012</v>
      </c>
      <c r="U127" s="168" t="s">
        <v>13012</v>
      </c>
      <c r="V127" s="168" t="s">
        <v>13012</v>
      </c>
      <c r="W127" s="168" t="s">
        <v>13012</v>
      </c>
      <c r="X127" s="168" t="s">
        <v>13012</v>
      </c>
      <c r="Y127" s="168" t="s">
        <v>10246</v>
      </c>
      <c r="Z127" s="168" t="s">
        <v>10246</v>
      </c>
      <c r="AA127" s="168" t="s">
        <v>13012</v>
      </c>
      <c r="AB127" s="168" t="s">
        <v>13012</v>
      </c>
      <c r="AC127" s="168" t="s">
        <v>13012</v>
      </c>
      <c r="AD127" s="168" t="s">
        <v>13012</v>
      </c>
      <c r="AE127" s="168" t="s">
        <v>10246</v>
      </c>
      <c r="AF127" s="168" t="s">
        <v>10246</v>
      </c>
      <c r="AG127" s="168" t="s">
        <v>13012</v>
      </c>
      <c r="AH127" s="168" t="s">
        <v>13012</v>
      </c>
      <c r="AI127" s="168" t="s">
        <v>10246</v>
      </c>
      <c r="AJ127" s="160">
        <f>IF(A127="",0,COUNTIF(E127:AI127,"A")+COUNTIF(E127:AI127,"B")+COUNTIF(E127:AI127,"C")+COUNTIF(E127:AI127,"D"))</f>
        <v>22</v>
      </c>
      <c r="AK127" s="160">
        <f>COUNTIF(E127:AI127,"D")</f>
        <v>0</v>
      </c>
      <c r="AL127" s="168">
        <v>0</v>
      </c>
      <c r="AM127" s="168">
        <v>0</v>
      </c>
    </row>
    <row r="128" ht="24" spans="5:36">
      <c r="E128" s="142" t="s">
        <v>8121</v>
      </c>
      <c r="F128" s="142" t="s">
        <v>8122</v>
      </c>
      <c r="G128" s="143" t="s">
        <v>8123</v>
      </c>
      <c r="H128" s="144" t="s">
        <v>8124</v>
      </c>
      <c r="I128" s="142" t="s">
        <v>8125</v>
      </c>
      <c r="J128" s="141"/>
      <c r="K128" s="141"/>
      <c r="L128" s="142" t="s">
        <v>8126</v>
      </c>
      <c r="M128" s="142" t="s">
        <v>8127</v>
      </c>
      <c r="N128" s="144" t="s">
        <v>8128</v>
      </c>
      <c r="O128" s="144" t="s">
        <v>8129</v>
      </c>
      <c r="P128" s="142" t="s">
        <v>1170</v>
      </c>
      <c r="Q128" s="141"/>
      <c r="R128" s="141"/>
      <c r="S128" s="142" t="s">
        <v>1002</v>
      </c>
      <c r="T128" s="142" t="s">
        <v>8130</v>
      </c>
      <c r="U128" s="144" t="s">
        <v>8131</v>
      </c>
      <c r="V128" s="144" t="s">
        <v>8132</v>
      </c>
      <c r="W128" s="142" t="s">
        <v>8133</v>
      </c>
      <c r="X128" s="142" t="s">
        <v>8134</v>
      </c>
      <c r="Y128" s="141"/>
      <c r="Z128" s="141"/>
      <c r="AA128" s="142" t="s">
        <v>8135</v>
      </c>
      <c r="AB128" s="144" t="s">
        <v>8136</v>
      </c>
      <c r="AC128" s="144" t="s">
        <v>8137</v>
      </c>
      <c r="AD128" s="142" t="s">
        <v>8138</v>
      </c>
      <c r="AE128" s="141"/>
      <c r="AF128" s="141"/>
      <c r="AG128" s="142" t="s">
        <v>8139</v>
      </c>
      <c r="AH128" s="155" t="s">
        <v>8140</v>
      </c>
      <c r="AI128" s="144"/>
      <c r="AJ128" s="156"/>
    </row>
    <row r="130" ht="15" spans="1:35">
      <c r="A130" s="165" t="s">
        <v>0</v>
      </c>
      <c r="B130" s="165" t="s">
        <v>1</v>
      </c>
      <c r="C130" s="165" t="s">
        <v>2</v>
      </c>
      <c r="D130" s="165" t="s">
        <v>3</v>
      </c>
      <c r="E130" s="152">
        <v>43164</v>
      </c>
      <c r="F130" s="152">
        <v>43165</v>
      </c>
      <c r="G130" s="152">
        <v>43166</v>
      </c>
      <c r="H130" s="152">
        <v>43167</v>
      </c>
      <c r="I130" s="152">
        <v>43168</v>
      </c>
      <c r="J130" s="152">
        <v>43169</v>
      </c>
      <c r="K130" s="152">
        <v>43170</v>
      </c>
      <c r="L130" s="152">
        <v>43171</v>
      </c>
      <c r="M130" s="152">
        <v>43172</v>
      </c>
      <c r="N130" s="152">
        <v>43173</v>
      </c>
      <c r="O130" s="152">
        <v>43174</v>
      </c>
      <c r="P130" s="152">
        <v>43175</v>
      </c>
      <c r="Q130" s="152">
        <v>43176</v>
      </c>
      <c r="R130" s="152">
        <v>43177</v>
      </c>
      <c r="S130" s="152">
        <v>43178</v>
      </c>
      <c r="T130" s="152">
        <v>43179</v>
      </c>
      <c r="U130" s="152">
        <v>43180</v>
      </c>
      <c r="V130" s="152">
        <v>43181</v>
      </c>
      <c r="W130" s="152">
        <v>43182</v>
      </c>
      <c r="X130" s="152">
        <v>43183</v>
      </c>
      <c r="Y130" s="152">
        <v>43184</v>
      </c>
      <c r="Z130" s="152">
        <v>43185</v>
      </c>
      <c r="AA130" s="152">
        <v>43186</v>
      </c>
      <c r="AB130" s="152">
        <v>43187</v>
      </c>
      <c r="AC130" s="152">
        <v>43188</v>
      </c>
      <c r="AD130" s="152">
        <v>43189</v>
      </c>
      <c r="AE130" s="152">
        <v>43190</v>
      </c>
      <c r="AF130" s="119" t="s">
        <v>13005</v>
      </c>
      <c r="AG130" s="157" t="s">
        <v>13006</v>
      </c>
      <c r="AH130" s="158" t="s">
        <v>13007</v>
      </c>
      <c r="AI130" s="159"/>
    </row>
    <row r="131" ht="15" spans="1:35">
      <c r="A131" s="166"/>
      <c r="B131" s="166"/>
      <c r="C131" s="166"/>
      <c r="D131" s="166"/>
      <c r="E131" s="167" t="s">
        <v>12998</v>
      </c>
      <c r="F131" s="167" t="s">
        <v>12999</v>
      </c>
      <c r="G131" s="167" t="s">
        <v>13000</v>
      </c>
      <c r="H131" s="167" t="s">
        <v>12994</v>
      </c>
      <c r="I131" s="167" t="s">
        <v>12995</v>
      </c>
      <c r="J131" s="167" t="s">
        <v>12996</v>
      </c>
      <c r="K131" s="167" t="s">
        <v>12997</v>
      </c>
      <c r="L131" s="167" t="s">
        <v>12998</v>
      </c>
      <c r="M131" s="167" t="s">
        <v>12999</v>
      </c>
      <c r="N131" s="167" t="s">
        <v>13000</v>
      </c>
      <c r="O131" s="167" t="s">
        <v>12994</v>
      </c>
      <c r="P131" s="167" t="s">
        <v>12995</v>
      </c>
      <c r="Q131" s="167" t="s">
        <v>12996</v>
      </c>
      <c r="R131" s="167" t="s">
        <v>12997</v>
      </c>
      <c r="S131" s="167" t="s">
        <v>12998</v>
      </c>
      <c r="T131" s="167" t="s">
        <v>12999</v>
      </c>
      <c r="U131" s="167" t="s">
        <v>13000</v>
      </c>
      <c r="V131" s="167" t="s">
        <v>12994</v>
      </c>
      <c r="W131" s="167" t="s">
        <v>12995</v>
      </c>
      <c r="X131" s="167" t="s">
        <v>12996</v>
      </c>
      <c r="Y131" s="167" t="s">
        <v>12997</v>
      </c>
      <c r="Z131" s="167" t="s">
        <v>12998</v>
      </c>
      <c r="AA131" s="167" t="s">
        <v>12999</v>
      </c>
      <c r="AB131" s="167" t="s">
        <v>13000</v>
      </c>
      <c r="AC131" s="167" t="s">
        <v>12994</v>
      </c>
      <c r="AD131" s="167" t="s">
        <v>12995</v>
      </c>
      <c r="AE131" s="167" t="s">
        <v>12996</v>
      </c>
      <c r="AF131" s="119"/>
      <c r="AG131" s="157"/>
      <c r="AH131" s="121" t="s">
        <v>13008</v>
      </c>
      <c r="AI131" s="126" t="s">
        <v>13009</v>
      </c>
    </row>
    <row r="132" ht="14.25" spans="1:35">
      <c r="A132" s="168" t="s">
        <v>7962</v>
      </c>
      <c r="B132" s="168" t="s">
        <v>13010</v>
      </c>
      <c r="C132" s="168"/>
      <c r="D132" s="168"/>
      <c r="E132" s="168" t="s">
        <v>13012</v>
      </c>
      <c r="F132" s="168" t="s">
        <v>13012</v>
      </c>
      <c r="G132" s="168" t="s">
        <v>13012</v>
      </c>
      <c r="H132" s="168" t="s">
        <v>13012</v>
      </c>
      <c r="I132" s="168" t="s">
        <v>13012</v>
      </c>
      <c r="J132" s="168" t="s">
        <v>10246</v>
      </c>
      <c r="K132" s="168" t="s">
        <v>10246</v>
      </c>
      <c r="L132" s="168" t="s">
        <v>13012</v>
      </c>
      <c r="M132" s="168" t="s">
        <v>13012</v>
      </c>
      <c r="N132" s="168" t="s">
        <v>13012</v>
      </c>
      <c r="O132" s="168" t="s">
        <v>13012</v>
      </c>
      <c r="P132" s="168" t="s">
        <v>13012</v>
      </c>
      <c r="Q132" s="168" t="s">
        <v>10246</v>
      </c>
      <c r="R132" s="168" t="s">
        <v>10246</v>
      </c>
      <c r="S132" s="168" t="s">
        <v>13012</v>
      </c>
      <c r="T132" s="168" t="s">
        <v>13012</v>
      </c>
      <c r="U132" s="168" t="s">
        <v>13012</v>
      </c>
      <c r="V132" s="168" t="s">
        <v>13012</v>
      </c>
      <c r="W132" s="168" t="s">
        <v>13012</v>
      </c>
      <c r="X132" s="168" t="s">
        <v>10246</v>
      </c>
      <c r="Y132" s="168" t="s">
        <v>10246</v>
      </c>
      <c r="Z132" s="168" t="s">
        <v>13012</v>
      </c>
      <c r="AA132" s="168" t="s">
        <v>13012</v>
      </c>
      <c r="AB132" s="168" t="s">
        <v>13012</v>
      </c>
      <c r="AC132" s="168" t="s">
        <v>13012</v>
      </c>
      <c r="AD132" s="168" t="s">
        <v>13012</v>
      </c>
      <c r="AE132" s="168" t="s">
        <v>10246</v>
      </c>
      <c r="AF132" s="160">
        <v>20</v>
      </c>
      <c r="AG132" s="160">
        <f>COUNTIF(F132:AE132,"D")</f>
        <v>0</v>
      </c>
      <c r="AH132" s="168">
        <v>0</v>
      </c>
      <c r="AI132" s="168">
        <v>0</v>
      </c>
    </row>
    <row r="133" ht="24" spans="5:32">
      <c r="E133" s="142" t="s">
        <v>7964</v>
      </c>
      <c r="F133" s="144" t="s">
        <v>6605</v>
      </c>
      <c r="G133" s="144" t="s">
        <v>755</v>
      </c>
      <c r="H133" s="144" t="s">
        <v>4528</v>
      </c>
      <c r="I133" s="144" t="s">
        <v>4646</v>
      </c>
      <c r="J133" s="144"/>
      <c r="K133" s="144"/>
      <c r="L133" s="144" t="s">
        <v>4787</v>
      </c>
      <c r="M133" s="144" t="s">
        <v>7965</v>
      </c>
      <c r="N133" s="142" t="s">
        <v>7966</v>
      </c>
      <c r="O133" s="142" t="s">
        <v>7967</v>
      </c>
      <c r="P133" s="142" t="s">
        <v>7968</v>
      </c>
      <c r="Q133" s="144"/>
      <c r="R133" s="144"/>
      <c r="S133" s="142" t="s">
        <v>7969</v>
      </c>
      <c r="T133" s="142" t="s">
        <v>7970</v>
      </c>
      <c r="U133" s="142" t="s">
        <v>7971</v>
      </c>
      <c r="V133" s="155" t="s">
        <v>7972</v>
      </c>
      <c r="W133" s="142" t="s">
        <v>7973</v>
      </c>
      <c r="X133" s="144"/>
      <c r="Y133" s="144"/>
      <c r="Z133" s="142" t="s">
        <v>7974</v>
      </c>
      <c r="AA133" s="142" t="s">
        <v>7975</v>
      </c>
      <c r="AB133" s="142" t="s">
        <v>7976</v>
      </c>
      <c r="AC133" s="142" t="s">
        <v>7977</v>
      </c>
      <c r="AD133" s="142" t="s">
        <v>7978</v>
      </c>
      <c r="AE133" s="144"/>
      <c r="AF133" s="156"/>
    </row>
    <row r="136" spans="2:8">
      <c r="B136" t="s">
        <v>12998</v>
      </c>
      <c r="C136" t="s">
        <v>12999</v>
      </c>
      <c r="D136" t="s">
        <v>13000</v>
      </c>
      <c r="E136" t="s">
        <v>12994</v>
      </c>
      <c r="F136" t="s">
        <v>12995</v>
      </c>
      <c r="G136" t="s">
        <v>12996</v>
      </c>
      <c r="H136" t="s">
        <v>12997</v>
      </c>
    </row>
    <row r="137" spans="1:8">
      <c r="A137" s="175">
        <v>42795</v>
      </c>
      <c r="B137" s="176"/>
      <c r="C137" s="176"/>
      <c r="D137" s="176"/>
      <c r="E137" s="176" t="s">
        <v>13053</v>
      </c>
      <c r="F137" s="176"/>
      <c r="G137" s="176"/>
      <c r="H137" s="176"/>
    </row>
    <row r="138" spans="1:8">
      <c r="A138" s="175">
        <v>42796</v>
      </c>
      <c r="B138" s="176"/>
      <c r="C138" s="176"/>
      <c r="D138" s="176"/>
      <c r="E138" s="176"/>
      <c r="F138" s="176" t="s">
        <v>13054</v>
      </c>
      <c r="G138" s="176"/>
      <c r="H138" s="176"/>
    </row>
    <row r="139" spans="1:8">
      <c r="A139" s="175">
        <v>42797</v>
      </c>
      <c r="B139" s="176"/>
      <c r="C139" s="176"/>
      <c r="D139" s="176"/>
      <c r="E139" s="176"/>
      <c r="F139" s="176"/>
      <c r="G139" s="176" t="s">
        <v>13055</v>
      </c>
      <c r="H139" s="176"/>
    </row>
    <row r="140" spans="1:8">
      <c r="A140" s="175">
        <v>42798</v>
      </c>
      <c r="B140" s="176"/>
      <c r="C140" s="176"/>
      <c r="D140" s="176"/>
      <c r="E140" s="176"/>
      <c r="F140" s="176"/>
      <c r="G140" s="176"/>
      <c r="H140" s="176" t="s">
        <v>13056</v>
      </c>
    </row>
    <row r="141" spans="1:8">
      <c r="A141" s="177">
        <v>42799</v>
      </c>
      <c r="B141" s="178" t="s">
        <v>13057</v>
      </c>
      <c r="C141" s="178"/>
      <c r="D141" s="178"/>
      <c r="E141" s="178"/>
      <c r="F141" s="178"/>
      <c r="G141" s="178"/>
      <c r="H141" s="178"/>
    </row>
    <row r="142" spans="1:8">
      <c r="A142" s="177">
        <v>42800</v>
      </c>
      <c r="B142" s="178"/>
      <c r="C142" s="178" t="s">
        <v>13058</v>
      </c>
      <c r="D142" s="178"/>
      <c r="E142" s="178"/>
      <c r="F142" s="178"/>
      <c r="G142" s="178"/>
      <c r="H142" s="178"/>
    </row>
    <row r="143" spans="1:8">
      <c r="A143" s="177">
        <v>42801</v>
      </c>
      <c r="B143" s="178"/>
      <c r="C143" s="178"/>
      <c r="D143" s="178" t="s">
        <v>13059</v>
      </c>
      <c r="E143" s="178"/>
      <c r="F143" s="178"/>
      <c r="G143" s="178"/>
      <c r="H143" s="178"/>
    </row>
    <row r="144" spans="1:8">
      <c r="A144" s="177">
        <v>42802</v>
      </c>
      <c r="B144" s="178"/>
      <c r="C144" s="178"/>
      <c r="D144" s="178"/>
      <c r="E144" s="178" t="s">
        <v>13060</v>
      </c>
      <c r="F144" s="178"/>
      <c r="G144" s="178"/>
      <c r="H144" s="178"/>
    </row>
    <row r="145" spans="1:8">
      <c r="A145" s="177">
        <v>42803</v>
      </c>
      <c r="B145" s="178"/>
      <c r="C145" s="178"/>
      <c r="D145" s="178"/>
      <c r="E145" s="178"/>
      <c r="F145" s="178" t="s">
        <v>13061</v>
      </c>
      <c r="G145" s="178"/>
      <c r="H145" s="178"/>
    </row>
    <row r="146" spans="1:8">
      <c r="A146" s="177">
        <v>42804</v>
      </c>
      <c r="B146" s="178"/>
      <c r="C146" s="178"/>
      <c r="D146" s="178"/>
      <c r="E146" s="178"/>
      <c r="F146" s="178"/>
      <c r="G146" s="178" t="s">
        <v>13062</v>
      </c>
      <c r="H146" s="178"/>
    </row>
    <row r="147" spans="1:8">
      <c r="A147" s="177">
        <v>42805</v>
      </c>
      <c r="B147" s="178"/>
      <c r="C147" s="178"/>
      <c r="D147" s="178"/>
      <c r="E147" s="178"/>
      <c r="F147" s="178"/>
      <c r="G147" s="178"/>
      <c r="H147" s="178" t="s">
        <v>13063</v>
      </c>
    </row>
    <row r="148" spans="1:8">
      <c r="A148" s="175">
        <v>42806</v>
      </c>
      <c r="B148" s="176" t="s">
        <v>13064</v>
      </c>
      <c r="C148" s="176"/>
      <c r="D148" s="176"/>
      <c r="E148" s="176"/>
      <c r="F148" s="176"/>
      <c r="G148" s="176"/>
      <c r="H148" s="176"/>
    </row>
    <row r="149" spans="1:8">
      <c r="A149" s="175">
        <v>42807</v>
      </c>
      <c r="B149" s="176"/>
      <c r="C149" s="176" t="s">
        <v>13065</v>
      </c>
      <c r="D149" s="176"/>
      <c r="E149" s="176"/>
      <c r="F149" s="176"/>
      <c r="G149" s="176"/>
      <c r="H149" s="176"/>
    </row>
    <row r="150" spans="1:8">
      <c r="A150" s="175">
        <v>42808</v>
      </c>
      <c r="B150" s="176"/>
      <c r="C150" s="176"/>
      <c r="D150" s="176" t="s">
        <v>13066</v>
      </c>
      <c r="E150" s="179"/>
      <c r="F150" s="180"/>
      <c r="G150" s="176"/>
      <c r="H150" s="176"/>
    </row>
    <row r="151" spans="1:8">
      <c r="A151" s="175">
        <v>42809</v>
      </c>
      <c r="B151" s="176"/>
      <c r="C151" s="176"/>
      <c r="D151" s="176"/>
      <c r="E151" s="176" t="s">
        <v>13067</v>
      </c>
      <c r="F151" s="176"/>
      <c r="G151" s="181"/>
      <c r="H151" s="176"/>
    </row>
    <row r="152" spans="1:8">
      <c r="A152" s="175">
        <v>42810</v>
      </c>
      <c r="B152" s="176"/>
      <c r="C152" s="176"/>
      <c r="D152" s="176"/>
      <c r="E152" s="176"/>
      <c r="F152" s="182" t="s">
        <v>13068</v>
      </c>
      <c r="G152" s="176"/>
      <c r="H152" s="176"/>
    </row>
    <row r="153" spans="1:8">
      <c r="A153" s="175">
        <v>42811</v>
      </c>
      <c r="B153" s="176"/>
      <c r="C153" s="176"/>
      <c r="D153" s="176"/>
      <c r="E153" s="176"/>
      <c r="F153" s="176"/>
      <c r="G153" s="176" t="s">
        <v>13069</v>
      </c>
      <c r="H153" s="176"/>
    </row>
    <row r="154" spans="1:8">
      <c r="A154" s="175">
        <v>42812</v>
      </c>
      <c r="B154" s="176"/>
      <c r="C154" s="176"/>
      <c r="D154" s="176"/>
      <c r="E154" s="176"/>
      <c r="F154" s="176"/>
      <c r="G154" s="176"/>
      <c r="H154" s="183" t="s">
        <v>13070</v>
      </c>
    </row>
    <row r="155" spans="1:57">
      <c r="A155" s="177">
        <v>42813</v>
      </c>
      <c r="B155" s="178" t="s">
        <v>13068</v>
      </c>
      <c r="C155" s="178"/>
      <c r="D155" s="178"/>
      <c r="E155" s="178"/>
      <c r="F155" s="178"/>
      <c r="G155" s="178"/>
      <c r="H155" s="178"/>
      <c r="AJ155">
        <v>18</v>
      </c>
      <c r="BE155">
        <v>1.75</v>
      </c>
    </row>
    <row r="156" spans="1:8">
      <c r="A156" s="177">
        <v>42814</v>
      </c>
      <c r="B156" s="178"/>
      <c r="C156" s="178" t="s">
        <v>13067</v>
      </c>
      <c r="D156" s="178"/>
      <c r="E156" s="178"/>
      <c r="F156" s="178"/>
      <c r="G156" s="178"/>
      <c r="H156" s="178"/>
    </row>
    <row r="157" spans="1:8">
      <c r="A157" s="177">
        <v>42815</v>
      </c>
      <c r="B157" s="178"/>
      <c r="C157" s="178"/>
      <c r="D157" s="178" t="s">
        <v>13066</v>
      </c>
      <c r="E157" s="178"/>
      <c r="F157" s="178"/>
      <c r="G157" s="178"/>
      <c r="H157" s="178"/>
    </row>
    <row r="158" spans="1:8">
      <c r="A158" s="177">
        <v>42816</v>
      </c>
      <c r="B158" s="178"/>
      <c r="C158" s="178"/>
      <c r="D158" s="178"/>
      <c r="E158" s="178" t="s">
        <v>13069</v>
      </c>
      <c r="F158" s="178"/>
      <c r="G158" s="178"/>
      <c r="H158" s="178"/>
    </row>
    <row r="159" spans="1:8">
      <c r="A159" s="177">
        <v>42817</v>
      </c>
      <c r="B159" s="178"/>
      <c r="C159" s="178"/>
      <c r="D159" s="178"/>
      <c r="E159" s="178"/>
      <c r="F159" s="178" t="s">
        <v>13071</v>
      </c>
      <c r="G159" s="178"/>
      <c r="H159" s="178"/>
    </row>
    <row r="160" spans="1:8">
      <c r="A160" s="177">
        <v>42818</v>
      </c>
      <c r="B160" s="178"/>
      <c r="C160" s="178"/>
      <c r="D160" s="178"/>
      <c r="E160" s="178"/>
      <c r="F160" s="178"/>
      <c r="G160" s="178" t="s">
        <v>13061</v>
      </c>
      <c r="H160" s="178"/>
    </row>
    <row r="161" spans="1:8">
      <c r="A161" s="177">
        <v>42819</v>
      </c>
      <c r="B161" s="178"/>
      <c r="C161" s="178"/>
      <c r="D161" s="178"/>
      <c r="E161" s="178"/>
      <c r="F161" s="178"/>
      <c r="G161" s="178"/>
      <c r="H161" s="178" t="s">
        <v>13056</v>
      </c>
    </row>
    <row r="162" spans="1:8">
      <c r="A162" s="175">
        <v>42820</v>
      </c>
      <c r="B162" s="176" t="s">
        <v>13057</v>
      </c>
      <c r="C162" s="176"/>
      <c r="D162" s="176"/>
      <c r="E162" s="176"/>
      <c r="F162" s="176"/>
      <c r="G162" s="176"/>
      <c r="H162" s="176"/>
    </row>
    <row r="163" spans="1:8">
      <c r="A163" s="175">
        <v>42821</v>
      </c>
      <c r="B163" s="176"/>
      <c r="C163" s="176" t="s">
        <v>13060</v>
      </c>
      <c r="D163" s="176"/>
      <c r="E163" s="176"/>
      <c r="F163" s="176"/>
      <c r="G163" s="176"/>
      <c r="H163" s="176"/>
    </row>
    <row r="164" spans="1:8">
      <c r="A164" s="175">
        <v>42822</v>
      </c>
      <c r="B164" s="176"/>
      <c r="C164" s="176"/>
      <c r="D164" s="176" t="s">
        <v>13066</v>
      </c>
      <c r="E164" s="176"/>
      <c r="F164" s="176"/>
      <c r="G164" s="176"/>
      <c r="H164" s="176"/>
    </row>
    <row r="165" spans="1:8">
      <c r="A165" s="175">
        <v>42823</v>
      </c>
      <c r="B165" s="176"/>
      <c r="C165" s="176"/>
      <c r="D165" s="176"/>
      <c r="E165" s="176" t="s">
        <v>13067</v>
      </c>
      <c r="F165" s="176"/>
      <c r="G165" s="176"/>
      <c r="H165" s="176"/>
    </row>
    <row r="166" spans="1:8">
      <c r="A166" s="175">
        <v>42824</v>
      </c>
      <c r="B166" s="176"/>
      <c r="C166" s="176"/>
      <c r="D166" s="176"/>
      <c r="E166" s="176"/>
      <c r="F166" s="176" t="s">
        <v>13072</v>
      </c>
      <c r="G166" s="176"/>
      <c r="H166" s="176"/>
    </row>
    <row r="167" spans="1:8">
      <c r="A167" s="175">
        <v>42825</v>
      </c>
      <c r="B167" s="176"/>
      <c r="C167" s="176"/>
      <c r="D167" s="176"/>
      <c r="E167" s="176"/>
      <c r="F167" s="176"/>
      <c r="G167" s="176" t="s">
        <v>13073</v>
      </c>
      <c r="H167" s="176"/>
    </row>
    <row r="170" spans="2:8">
      <c r="B170" t="s">
        <v>12998</v>
      </c>
      <c r="C170" t="s">
        <v>12999</v>
      </c>
      <c r="D170" t="s">
        <v>13000</v>
      </c>
      <c r="E170" t="s">
        <v>12994</v>
      </c>
      <c r="F170" t="s">
        <v>12995</v>
      </c>
      <c r="G170" t="s">
        <v>12996</v>
      </c>
      <c r="H170" t="s">
        <v>12997</v>
      </c>
    </row>
    <row r="171" spans="1:8">
      <c r="A171" s="184">
        <v>42795</v>
      </c>
      <c r="B171" s="185"/>
      <c r="C171" s="185"/>
      <c r="D171" s="185"/>
      <c r="E171" s="186" t="s">
        <v>13074</v>
      </c>
      <c r="F171" s="185"/>
      <c r="G171" s="185"/>
      <c r="H171" s="185"/>
    </row>
    <row r="172" spans="1:8">
      <c r="A172" s="184">
        <v>42796</v>
      </c>
      <c r="B172" s="185"/>
      <c r="C172" s="185"/>
      <c r="D172" s="185"/>
      <c r="E172" s="185"/>
      <c r="F172" s="187" t="s">
        <v>13075</v>
      </c>
      <c r="G172" s="185"/>
      <c r="H172" s="185"/>
    </row>
    <row r="173" spans="1:8">
      <c r="A173" s="184">
        <v>42797</v>
      </c>
      <c r="B173" s="185"/>
      <c r="C173" s="185"/>
      <c r="D173" s="185"/>
      <c r="E173" s="185"/>
      <c r="F173" s="185"/>
      <c r="G173" s="187" t="s">
        <v>13076</v>
      </c>
      <c r="H173" s="185"/>
    </row>
    <row r="174" spans="1:8">
      <c r="A174" s="184">
        <v>42798</v>
      </c>
      <c r="B174" s="185"/>
      <c r="C174" s="185"/>
      <c r="D174" s="185"/>
      <c r="E174" s="185"/>
      <c r="F174" s="185"/>
      <c r="G174" s="185"/>
      <c r="H174" s="186" t="s">
        <v>13074</v>
      </c>
    </row>
    <row r="175" spans="1:8">
      <c r="A175" s="188">
        <v>42799</v>
      </c>
      <c r="B175" s="189" t="s">
        <v>13077</v>
      </c>
      <c r="C175" s="190"/>
      <c r="D175" s="190"/>
      <c r="E175" s="190"/>
      <c r="F175" s="190"/>
      <c r="G175" s="190"/>
      <c r="H175" s="190"/>
    </row>
    <row r="176" spans="1:8">
      <c r="A176" s="188">
        <v>42800</v>
      </c>
      <c r="B176" s="190"/>
      <c r="C176" s="186" t="s">
        <v>13078</v>
      </c>
      <c r="D176" s="190"/>
      <c r="E176" s="190"/>
      <c r="F176" s="190"/>
      <c r="G176" s="190"/>
      <c r="H176" s="190"/>
    </row>
    <row r="177" spans="1:8">
      <c r="A177" s="188">
        <v>42801</v>
      </c>
      <c r="B177" s="190"/>
      <c r="C177" s="190"/>
      <c r="D177" s="189" t="s">
        <v>13079</v>
      </c>
      <c r="E177" s="190"/>
      <c r="F177" s="190"/>
      <c r="G177" s="190"/>
      <c r="H177" s="190"/>
    </row>
    <row r="178" spans="1:8">
      <c r="A178" s="188">
        <v>42802</v>
      </c>
      <c r="B178" s="190"/>
      <c r="C178" s="190"/>
      <c r="D178" s="190"/>
      <c r="E178" s="189" t="s">
        <v>13080</v>
      </c>
      <c r="F178" s="190"/>
      <c r="G178" s="190"/>
      <c r="H178" s="190"/>
    </row>
    <row r="179" spans="1:8">
      <c r="A179" s="188">
        <v>42803</v>
      </c>
      <c r="B179" s="190"/>
      <c r="C179" s="190"/>
      <c r="D179" s="190"/>
      <c r="E179" s="190"/>
      <c r="F179" s="187" t="s">
        <v>13076</v>
      </c>
      <c r="G179" s="190"/>
      <c r="H179" s="190"/>
    </row>
    <row r="180" spans="1:8">
      <c r="A180" s="188">
        <v>42804</v>
      </c>
      <c r="B180" s="190"/>
      <c r="C180" s="190"/>
      <c r="D180" s="190"/>
      <c r="E180" s="190"/>
      <c r="F180" s="190"/>
      <c r="G180" s="186" t="s">
        <v>13074</v>
      </c>
      <c r="H180" s="190"/>
    </row>
    <row r="181" spans="1:8">
      <c r="A181" s="188">
        <v>42805</v>
      </c>
      <c r="B181" s="190"/>
      <c r="C181" s="190"/>
      <c r="D181" s="190"/>
      <c r="E181" s="190"/>
      <c r="F181" s="190"/>
      <c r="G181" s="190"/>
      <c r="H181" s="187" t="s">
        <v>13075</v>
      </c>
    </row>
    <row r="182" spans="1:8">
      <c r="A182" s="184">
        <v>42806</v>
      </c>
      <c r="B182" s="186" t="s">
        <v>13078</v>
      </c>
      <c r="C182" s="185"/>
      <c r="D182" s="185"/>
      <c r="E182" s="185"/>
      <c r="F182" s="185"/>
      <c r="G182" s="185"/>
      <c r="H182" s="185"/>
    </row>
    <row r="183" spans="1:8">
      <c r="A183" s="184">
        <v>42807</v>
      </c>
      <c r="B183" s="185"/>
      <c r="C183" s="189" t="s">
        <v>13079</v>
      </c>
      <c r="D183" s="185"/>
      <c r="E183" s="185"/>
      <c r="F183" s="185"/>
      <c r="G183" s="185"/>
      <c r="H183" s="185"/>
    </row>
    <row r="184" spans="1:8">
      <c r="A184" s="184">
        <v>42808</v>
      </c>
      <c r="B184" s="185"/>
      <c r="C184" s="185"/>
      <c r="D184" s="189" t="s">
        <v>13077</v>
      </c>
      <c r="E184" s="185"/>
      <c r="F184" s="185"/>
      <c r="G184" s="185"/>
      <c r="H184" s="185"/>
    </row>
    <row r="185" spans="1:8">
      <c r="A185" s="184">
        <v>42809</v>
      </c>
      <c r="B185" s="185"/>
      <c r="C185" s="185"/>
      <c r="D185" s="185"/>
      <c r="E185" s="187" t="s">
        <v>13081</v>
      </c>
      <c r="F185" s="185"/>
      <c r="G185" s="185"/>
      <c r="H185" s="185"/>
    </row>
    <row r="186" spans="1:8">
      <c r="A186" s="184">
        <v>42810</v>
      </c>
      <c r="B186" s="185"/>
      <c r="C186" s="185"/>
      <c r="D186" s="185"/>
      <c r="E186" s="185"/>
      <c r="F186" s="186" t="s">
        <v>13074</v>
      </c>
      <c r="G186" s="185"/>
      <c r="H186" s="185"/>
    </row>
    <row r="187" spans="1:8">
      <c r="A187" s="184">
        <v>42811</v>
      </c>
      <c r="B187" s="185"/>
      <c r="C187" s="185"/>
      <c r="D187" s="185"/>
      <c r="E187" s="185"/>
      <c r="F187" s="185"/>
      <c r="G187" s="187" t="s">
        <v>13082</v>
      </c>
      <c r="H187" s="185"/>
    </row>
    <row r="188" spans="1:8">
      <c r="A188" s="184">
        <v>42812</v>
      </c>
      <c r="B188" s="185"/>
      <c r="C188" s="185"/>
      <c r="D188" s="185"/>
      <c r="E188" s="185"/>
      <c r="F188" s="185"/>
      <c r="G188" s="185"/>
      <c r="H188" s="186" t="s">
        <v>13078</v>
      </c>
    </row>
    <row r="189" spans="1:8">
      <c r="A189" s="188">
        <v>42813</v>
      </c>
      <c r="B189" s="189" t="s">
        <v>13079</v>
      </c>
      <c r="C189" s="190"/>
      <c r="D189" s="190"/>
      <c r="E189" s="190"/>
      <c r="F189" s="190"/>
      <c r="G189" s="190"/>
      <c r="H189" s="190"/>
    </row>
    <row r="190" spans="1:8">
      <c r="A190" s="188">
        <v>42814</v>
      </c>
      <c r="B190" s="190"/>
      <c r="C190" s="189" t="s">
        <v>13077</v>
      </c>
      <c r="D190" s="190"/>
      <c r="E190" s="190"/>
      <c r="F190" s="190"/>
      <c r="G190" s="190"/>
      <c r="H190" s="190"/>
    </row>
    <row r="191" spans="1:8">
      <c r="A191" s="188">
        <v>42815</v>
      </c>
      <c r="B191" s="190"/>
      <c r="C191" s="190"/>
      <c r="D191" s="187" t="s">
        <v>13076</v>
      </c>
      <c r="E191" s="190"/>
      <c r="F191" s="190"/>
      <c r="G191" s="190"/>
      <c r="H191" s="190"/>
    </row>
    <row r="192" spans="1:8">
      <c r="A192" s="188">
        <v>42816</v>
      </c>
      <c r="B192" s="190"/>
      <c r="C192" s="190"/>
      <c r="D192" s="190"/>
      <c r="E192" s="189" t="s">
        <v>13083</v>
      </c>
      <c r="F192" s="190"/>
      <c r="G192" s="190"/>
      <c r="H192" s="190"/>
    </row>
    <row r="193" spans="1:8">
      <c r="A193" s="188">
        <v>42817</v>
      </c>
      <c r="B193" s="190"/>
      <c r="C193" s="190"/>
      <c r="D193" s="190"/>
      <c r="E193" s="190"/>
      <c r="F193" s="186" t="s">
        <v>13084</v>
      </c>
      <c r="G193" s="190"/>
      <c r="H193" s="190"/>
    </row>
    <row r="194" spans="1:8">
      <c r="A194" s="188">
        <v>42818</v>
      </c>
      <c r="B194" s="190"/>
      <c r="C194" s="190"/>
      <c r="D194" s="190"/>
      <c r="E194" s="190"/>
      <c r="F194" s="190"/>
      <c r="G194" s="187" t="s">
        <v>13076</v>
      </c>
      <c r="H194" s="190"/>
    </row>
    <row r="195" spans="1:8">
      <c r="A195" s="188">
        <v>42819</v>
      </c>
      <c r="B195" s="190"/>
      <c r="C195" s="190"/>
      <c r="D195" s="190"/>
      <c r="E195" s="190"/>
      <c r="F195" s="190"/>
      <c r="G195" s="190"/>
      <c r="H195" s="186" t="s">
        <v>13074</v>
      </c>
    </row>
    <row r="196" spans="1:8">
      <c r="A196" s="184">
        <v>42820</v>
      </c>
      <c r="B196" s="189" t="s">
        <v>13077</v>
      </c>
      <c r="C196" s="185"/>
      <c r="D196" s="185"/>
      <c r="E196" s="185"/>
      <c r="F196" s="185"/>
      <c r="G196" s="185"/>
      <c r="H196" s="185"/>
    </row>
    <row r="197" spans="1:8">
      <c r="A197" s="184">
        <v>42821</v>
      </c>
      <c r="B197" s="185"/>
      <c r="C197" s="187" t="s">
        <v>13076</v>
      </c>
      <c r="D197" s="185"/>
      <c r="E197" s="185"/>
      <c r="F197" s="185"/>
      <c r="G197" s="185"/>
      <c r="H197" s="185"/>
    </row>
    <row r="198" spans="1:8">
      <c r="A198" s="184">
        <v>42822</v>
      </c>
      <c r="B198" s="185"/>
      <c r="C198" s="185"/>
      <c r="D198" s="186" t="s">
        <v>13074</v>
      </c>
      <c r="E198" s="185"/>
      <c r="F198" s="185"/>
      <c r="G198" s="185"/>
      <c r="H198" s="185"/>
    </row>
    <row r="199" spans="1:8">
      <c r="A199" s="184">
        <v>42823</v>
      </c>
      <c r="B199" s="185"/>
      <c r="C199" s="185"/>
      <c r="D199" s="185"/>
      <c r="E199" s="189" t="s">
        <v>13080</v>
      </c>
      <c r="F199" s="185"/>
      <c r="G199" s="185"/>
      <c r="H199" s="185"/>
    </row>
    <row r="200" spans="1:8">
      <c r="A200" s="184">
        <v>42824</v>
      </c>
      <c r="B200" s="185"/>
      <c r="C200" s="185"/>
      <c r="D200" s="185"/>
      <c r="E200" s="185"/>
      <c r="F200" s="187" t="s">
        <v>13076</v>
      </c>
      <c r="G200" s="185"/>
      <c r="H200" s="185"/>
    </row>
    <row r="201" spans="1:8">
      <c r="A201" s="184">
        <v>42825</v>
      </c>
      <c r="B201" s="185"/>
      <c r="C201" s="185"/>
      <c r="D201" s="185"/>
      <c r="E201" s="185"/>
      <c r="F201" s="185"/>
      <c r="G201" s="191" t="s">
        <v>13077</v>
      </c>
      <c r="H201" s="185"/>
    </row>
  </sheetData>
  <mergeCells count="51">
    <mergeCell ref="AL48:AM48"/>
    <mergeCell ref="AL73:AM73"/>
    <mergeCell ref="AM84:AN84"/>
    <mergeCell ref="AL120:AM120"/>
    <mergeCell ref="AL125:AM125"/>
    <mergeCell ref="AH130:AI130"/>
    <mergeCell ref="A1:A2"/>
    <mergeCell ref="A6:A7"/>
    <mergeCell ref="A48:A49"/>
    <mergeCell ref="A73:A74"/>
    <mergeCell ref="A84:A85"/>
    <mergeCell ref="A120:A121"/>
    <mergeCell ref="A125:A126"/>
    <mergeCell ref="A130:A131"/>
    <mergeCell ref="B1:B2"/>
    <mergeCell ref="B6:B7"/>
    <mergeCell ref="B48:B49"/>
    <mergeCell ref="B73:B74"/>
    <mergeCell ref="B84:B85"/>
    <mergeCell ref="B120:B121"/>
    <mergeCell ref="B125:B126"/>
    <mergeCell ref="B130:B131"/>
    <mergeCell ref="C1:C2"/>
    <mergeCell ref="C6:C7"/>
    <mergeCell ref="C48:C49"/>
    <mergeCell ref="C73:C74"/>
    <mergeCell ref="C84:C85"/>
    <mergeCell ref="C120:C121"/>
    <mergeCell ref="C125:C126"/>
    <mergeCell ref="C130:C131"/>
    <mergeCell ref="D1:D2"/>
    <mergeCell ref="D6:D7"/>
    <mergeCell ref="D48:D49"/>
    <mergeCell ref="D73:D74"/>
    <mergeCell ref="D84:D85"/>
    <mergeCell ref="D120:D121"/>
    <mergeCell ref="D125:D126"/>
    <mergeCell ref="D130:D131"/>
    <mergeCell ref="AF130:AF131"/>
    <mergeCell ref="AG130:AG131"/>
    <mergeCell ref="AJ48:AJ49"/>
    <mergeCell ref="AJ73:AJ74"/>
    <mergeCell ref="AJ84:AJ85"/>
    <mergeCell ref="AJ120:AJ121"/>
    <mergeCell ref="AJ125:AJ126"/>
    <mergeCell ref="AK48:AK49"/>
    <mergeCell ref="AK73:AK74"/>
    <mergeCell ref="AK84:AK85"/>
    <mergeCell ref="AK120:AK121"/>
    <mergeCell ref="AK125:AK126"/>
    <mergeCell ref="AL84:AL85"/>
  </mergeCells>
  <conditionalFormatting sqref="E4:AH4">
    <cfRule type="containsText" dxfId="2" priority="9" operator="between" text="*:**:**:*">
      <formula>NOT(ISERROR(SEARCH("*:**:**:*",E4)))</formula>
    </cfRule>
  </conditionalFormatting>
  <conditionalFormatting sqref="AI4">
    <cfRule type="containsText" dxfId="2" priority="8" operator="between" text="*:**:**:*">
      <formula>NOT(ISERROR(SEARCH("*:**:**:*",AI4)))</formula>
    </cfRule>
  </conditionalFormatting>
  <conditionalFormatting sqref="E9:AI9">
    <cfRule type="containsText" dxfId="2" priority="6" operator="between" text="*:**:**:*">
      <formula>NOT(ISERROR(SEARCH("*:**:**:*",E9)))</formula>
    </cfRule>
  </conditionalFormatting>
  <conditionalFormatting sqref="O11">
    <cfRule type="containsText" dxfId="2" priority="4" operator="between" text="*:**:**:*">
      <formula>NOT(ISERROR(SEARCH("*:**:**:*",O11)))</formula>
    </cfRule>
  </conditionalFormatting>
  <conditionalFormatting sqref="R11">
    <cfRule type="containsText" dxfId="2" priority="5" operator="between" text="*:**:**:*">
      <formula>NOT(ISERROR(SEARCH("*:**:**:*",R11)))</formula>
    </cfRule>
  </conditionalFormatting>
  <conditionalFormatting sqref="E123:AI123">
    <cfRule type="containsText" dxfId="2" priority="3" operator="between" text="*:**:**:*">
      <formula>NOT(ISERROR(SEARCH("*:**:**:*",E123)))</formula>
    </cfRule>
  </conditionalFormatting>
  <conditionalFormatting sqref="E128:AI128">
    <cfRule type="containsText" dxfId="2" priority="2" operator="between" text="*:**:**:*">
      <formula>NOT(ISERROR(SEARCH("*:**:**:*",E128)))</formula>
    </cfRule>
  </conditionalFormatting>
  <conditionalFormatting sqref="E133:AE133">
    <cfRule type="containsText" dxfId="2" priority="1" operator="between" text="*:**:**:*">
      <formula>NOT(ISERROR(SEARCH("*:**:**:*",E133)))</formula>
    </cfRule>
  </conditionalFormatting>
  <conditionalFormatting sqref="E11:N11 P11:Q11 S11:AI11">
    <cfRule type="containsText" dxfId="2" priority="7" operator="between" text="*:**:**:*">
      <formula>NOT(ISERROR(SEARCH("*:**:**:*",E11)))</formula>
    </cfRule>
  </conditionalFormatting>
  <dataValidations count="2">
    <dataValidation type="list" allowBlank="1" showInputMessage="1" showErrorMessage="1" sqref="B3 B8 B9 B10 B62 B63 B64 B65 B66 B67 B68 B69 B75 B76 B77 B78 B81 B122 B127 B132 B50:B61 B79:B80 B86:B87 B88:B92 B93:B102 B103:B104">
      <formula1>公司</formula1>
    </dataValidation>
    <dataValidation type="list" allowBlank="1" showInputMessage="1" showErrorMessage="1" sqref="E62:S62 T62 U62:Z62 AA62 AB62:AF62 AG62:AH62 AI62 E63 F63 G63 H63 I63:J63 K63 L63 M63:Q63 R63 S63 T63:X63 Y63 Z63 AA63:AE63 AF63 AG63:AH63 AI63 E64 F64 G64 H64 I64:J64 K64 L64 M64:Q64 R64 S64 T64:X64 Y64 Z64 AA64:AE64 AF64 AG64:AH64 AI64 E65 F65 G65 H65 I65:J65 K65 L65 M65:Q65 R65 S65 T65:X65 Y65 Z65 AA65:AE65 AF65 AG65:AH65 AI65 E66 F66 G66 H66 I66:J66 K66 L66 M66:Q66 R66 S66 T66:X66 Y66 Z66 AA66:AE66 AF66 AG66:AH66 AI66 E67 F67 G67 H67 I67:J67 K67 L67 M67:Q67 R67 S67 T67:X67 Y67 Z67 AA67:AE67 AF67 AG67:AH67 AI67 E68 F68 G68 H68 I68:J68 K68 L68 M68:Q68 R68 S68 T68:X68 Y68 Z68 AA68:AE68 AF68 AG68 AH68 AI68 E69 F69 G69 H69 I69:J69 K69 L69 M69:Q69 R69 S69 T69:X69 Y69 Z69 AA69:AE69 AF69 AG69:AH69 AI69 E75:AI75 E76:AI76 E78:AI78 E86 F86:I86 J86:K86 L86 M86:P86 Q86:R86 S86:V86 W86:X86 Y86 Z86:AA86 AB86 AC86 AD86:AG86 AH86 AI86 E87 F87:H87 I87 J87:K87 L87 M87:P87 Q87 R87 S87 T87:W87 X87:Y87 Z87:AA87 AB87 AC87 AD87 AE87:AF87 AG87 AH87:AI87 E88 F88 G88:I88 J88 K88 L88:M88 N88 O88:R88 S88:W88 X88:Y88 Z88 AA88 AB88:AD88 AE88:AF88 AG88:AI88 E89 F89:H89 I89 J89:K89 L89 M89 N89 O89 P89:Q89 R89 S89 T89:V89 W89 X89 Y89 Z89:AC89 AD89:AE89 AF89 AG89 AH89:AI89 E90 F90:I90 J90:L90 M90:Q90 R90:S90 T90:X90 Y90:Z90 AA90 AB90 AC90 AD90:AE90 AF90:AG90 AH90:AI90 E91 F91:I91 J91 K91 L91 M91:P91 Q91 R91 S91 T91:V91 W91 X91 Y91 Z91 AA91:AE91 AF91:AG91 AH91:AI91 E92 F92 G92:H92 I92:K92 L92:N92 O92:Q92 R92 S92 T92:W92 X92:Y92 Z92:AA92 AB92:AC92 AD92 AE92:AG92 AH92:AI92 E93:F93 G93 H93:K93 L93 M93:N93 O93:S93 T93 U93 V93 W93:Z93 AA93 AB93 AC93:AD93 AE93 AF93:AG93 AH93:AI93 E94 F94:I94 J94 K94:Q94 R94 S94:Y94 Z94 AA94:AD94 AE94:AF94 AG94:AH94 AI94 E95 F95 G95:I95 J95:K95 L95:P95 Q95:R95 S95:W95 X95:Y95 Z95:AD95 AE95:AF95 AG95:AI95 E96:F96 G96:I96 J96 K96 L96:P96 Q96:R96 S96:V96 W96 X96 Y96 Z96:AC96 AD96:AE96 AF96:AI96 E97 F97:G97 H97:I97 J97:N97 O97:P97 Q97:U97 V97 W97 X97 Y97:AB97 AC97:AD97 AE97:AI97 E98 F98:G98 H98:L98 M98:N98 O98:R98 S98:T98 U98:Y98 Z98:AA98 AB98:AF98 AG98:AH98 AI98 E99 F99:G99 H99:I99 J99:L99 M99:N99 O99 P99:R99 S99:T99 U99:V99 W99 X99 Y99 Z99:AA99 AB99:AD99 AE99 AF99 AG99:AH99 AI99 E100 F100:I100 J100:K100 L100 M100:O100 P100:R100 S100:W100 X100:Y100 Z100 AA100:AD100 AE100:AF100 AG100:AI100 E101 F101:I101 J101:L101 M101:P101 Q101 R101:S101 T101:X101 Y101:AA101 AB101:AE101 AF101 AG101:AH101 AI101 E102 F102:I102 J102:K102 L102:O102 P102:Q102 R102 S102:V102 W102:X102 Y102:AC102 AD102:AE102 AF102:AI102 E103 F103:I103 J103:K103 L103:P103 Q103:R103 S103:W103 X103:Y103 Z103:AD103 AE103:AF103 AG103 AH103:AI103 E104 F104:G104 H104:I104 J104:N104 O104 P104:Q104 R104:V104 W104:X104 Y104:AA104 AB104 AC104:AD104 AE104 AF104 AG104:AI104 E122:AE122 AF122:AG122 AH122 AI122 E127:I127 J127:K127 L127:P127 Q127:R127 S127:W127 X127:Y127 Z127:AD127 AE127 AF127 AG127 AH127 AI127 F132:AA132 AB132:AC132 AD132 AE132 AI50:AI61 E50:AH61">
      <formula1>出勤</formula1>
    </dataValidation>
  </dataValidations>
  <pageMargins left="0.75" right="0.75" top="1" bottom="1" header="0.511805555555556" footer="0.511805555555556"/>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87"/>
  <sheetViews>
    <sheetView workbookViewId="0">
      <pane xSplit="5" ySplit="3" topLeftCell="F4" activePane="bottomRight" state="frozen"/>
      <selection/>
      <selection pane="topRight"/>
      <selection pane="bottomLeft"/>
      <selection pane="bottomRight" activeCell="A2" sqref="A2:A3"/>
    </sheetView>
  </sheetViews>
  <sheetFormatPr defaultColWidth="9" defaultRowHeight="13.5"/>
  <cols>
    <col min="1" max="1" width="4.625" style="56" customWidth="1"/>
    <col min="2" max="2" width="6.875" style="56" customWidth="1"/>
    <col min="3" max="3" width="5.5" style="56" customWidth="1"/>
    <col min="4" max="4" width="8.625" style="56" customWidth="1"/>
    <col min="5" max="5" width="13.625" style="56" customWidth="1"/>
    <col min="6" max="36" width="12.0083333333333" style="56" customWidth="1"/>
    <col min="37" max="37" width="7.375" style="56" customWidth="1"/>
    <col min="38" max="38" width="11.5" style="56" customWidth="1"/>
    <col min="39" max="39" width="11.25" style="56" customWidth="1"/>
    <col min="40" max="41" width="27.875" style="56" customWidth="1"/>
    <col min="42" max="42" width="17.5" style="56" customWidth="1"/>
    <col min="43" max="16384" width="9" style="56"/>
  </cols>
  <sheetData>
    <row r="1" s="84" customFormat="1" ht="21" spans="1:42">
      <c r="A1" s="86" t="s">
        <v>13085</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row>
    <row r="2" s="85" customFormat="1" customHeight="1" spans="1:42">
      <c r="A2" s="87" t="s">
        <v>13086</v>
      </c>
      <c r="B2" s="88" t="s">
        <v>0</v>
      </c>
      <c r="C2" s="88" t="s">
        <v>1</v>
      </c>
      <c r="D2" s="88" t="s">
        <v>2</v>
      </c>
      <c r="E2" s="88" t="s">
        <v>3</v>
      </c>
      <c r="F2" s="89">
        <v>43160</v>
      </c>
      <c r="G2" s="89">
        <v>43161</v>
      </c>
      <c r="H2" s="89">
        <v>43162</v>
      </c>
      <c r="I2" s="89">
        <v>43163</v>
      </c>
      <c r="J2" s="89">
        <v>43164</v>
      </c>
      <c r="K2" s="89">
        <v>43165</v>
      </c>
      <c r="L2" s="89">
        <v>43166</v>
      </c>
      <c r="M2" s="89">
        <v>43167</v>
      </c>
      <c r="N2" s="89">
        <v>43168</v>
      </c>
      <c r="O2" s="89">
        <v>43169</v>
      </c>
      <c r="P2" s="89">
        <v>43170</v>
      </c>
      <c r="Q2" s="89">
        <v>43171</v>
      </c>
      <c r="R2" s="89">
        <v>43172</v>
      </c>
      <c r="S2" s="89">
        <v>43173</v>
      </c>
      <c r="T2" s="89">
        <v>43174</v>
      </c>
      <c r="U2" s="89">
        <v>43175</v>
      </c>
      <c r="V2" s="89">
        <v>43176</v>
      </c>
      <c r="W2" s="89">
        <v>43177</v>
      </c>
      <c r="X2" s="89">
        <v>43178</v>
      </c>
      <c r="Y2" s="89">
        <v>43179</v>
      </c>
      <c r="Z2" s="89">
        <v>43180</v>
      </c>
      <c r="AA2" s="89">
        <v>43181</v>
      </c>
      <c r="AB2" s="89">
        <v>43182</v>
      </c>
      <c r="AC2" s="89">
        <v>43183</v>
      </c>
      <c r="AD2" s="89">
        <v>43184</v>
      </c>
      <c r="AE2" s="89">
        <v>43185</v>
      </c>
      <c r="AF2" s="89">
        <v>43186</v>
      </c>
      <c r="AG2" s="89">
        <v>43187</v>
      </c>
      <c r="AH2" s="89">
        <v>43188</v>
      </c>
      <c r="AI2" s="89">
        <v>43189</v>
      </c>
      <c r="AJ2" s="89">
        <v>43190</v>
      </c>
      <c r="AK2" s="115" t="s">
        <v>13005</v>
      </c>
      <c r="AL2" s="116" t="s">
        <v>13087</v>
      </c>
      <c r="AM2" s="117" t="s">
        <v>13088</v>
      </c>
      <c r="AN2" s="118" t="s">
        <v>13007</v>
      </c>
      <c r="AO2" s="125"/>
      <c r="AP2" s="125"/>
    </row>
    <row r="3" s="85" customFormat="1" ht="25.5" customHeight="1" spans="1:42">
      <c r="A3" s="87"/>
      <c r="B3" s="88"/>
      <c r="C3" s="88"/>
      <c r="D3" s="88"/>
      <c r="E3" s="88"/>
      <c r="F3" s="90" t="s">
        <v>12994</v>
      </c>
      <c r="G3" s="90" t="s">
        <v>12995</v>
      </c>
      <c r="H3" s="91" t="s">
        <v>12996</v>
      </c>
      <c r="I3" s="91" t="s">
        <v>12997</v>
      </c>
      <c r="J3" s="90" t="s">
        <v>12998</v>
      </c>
      <c r="K3" s="90" t="s">
        <v>12999</v>
      </c>
      <c r="L3" s="90" t="s">
        <v>13000</v>
      </c>
      <c r="M3" s="90" t="s">
        <v>12994</v>
      </c>
      <c r="N3" s="90" t="s">
        <v>12995</v>
      </c>
      <c r="O3" s="91" t="s">
        <v>12996</v>
      </c>
      <c r="P3" s="91" t="s">
        <v>12997</v>
      </c>
      <c r="Q3" s="90" t="s">
        <v>12998</v>
      </c>
      <c r="R3" s="90" t="s">
        <v>12999</v>
      </c>
      <c r="S3" s="90" t="s">
        <v>13000</v>
      </c>
      <c r="T3" s="90" t="s">
        <v>12994</v>
      </c>
      <c r="U3" s="90" t="s">
        <v>12995</v>
      </c>
      <c r="V3" s="91" t="s">
        <v>12996</v>
      </c>
      <c r="W3" s="91" t="s">
        <v>12997</v>
      </c>
      <c r="X3" s="90" t="s">
        <v>12998</v>
      </c>
      <c r="Y3" s="90" t="s">
        <v>12999</v>
      </c>
      <c r="Z3" s="90" t="s">
        <v>13000</v>
      </c>
      <c r="AA3" s="90" t="s">
        <v>12994</v>
      </c>
      <c r="AB3" s="90" t="s">
        <v>12995</v>
      </c>
      <c r="AC3" s="91" t="s">
        <v>12996</v>
      </c>
      <c r="AD3" s="91" t="s">
        <v>12997</v>
      </c>
      <c r="AE3" s="90" t="s">
        <v>12998</v>
      </c>
      <c r="AF3" s="90" t="s">
        <v>12999</v>
      </c>
      <c r="AG3" s="90" t="s">
        <v>13000</v>
      </c>
      <c r="AH3" s="90" t="s">
        <v>12994</v>
      </c>
      <c r="AI3" s="90" t="s">
        <v>12995</v>
      </c>
      <c r="AJ3" s="91" t="s">
        <v>12996</v>
      </c>
      <c r="AK3" s="119"/>
      <c r="AL3" s="117"/>
      <c r="AM3" s="120"/>
      <c r="AN3" s="121" t="s">
        <v>13008</v>
      </c>
      <c r="AO3" s="121" t="s">
        <v>13089</v>
      </c>
      <c r="AP3" s="126" t="s">
        <v>13009</v>
      </c>
    </row>
    <row r="4" s="56" customFormat="1" ht="16.5" spans="1:37">
      <c r="A4" s="23">
        <v>1</v>
      </c>
      <c r="B4" s="19" t="s">
        <v>9487</v>
      </c>
      <c r="C4" s="26" t="s">
        <v>13010</v>
      </c>
      <c r="D4" s="26" t="s">
        <v>9488</v>
      </c>
      <c r="E4" s="19" t="s">
        <v>13090</v>
      </c>
      <c r="F4" s="56">
        <v>8</v>
      </c>
      <c r="G4" s="56">
        <v>8</v>
      </c>
      <c r="J4" s="56">
        <v>8</v>
      </c>
      <c r="K4" s="56">
        <v>8</v>
      </c>
      <c r="L4" s="56">
        <v>8</v>
      </c>
      <c r="M4" s="56">
        <v>8</v>
      </c>
      <c r="N4" s="56">
        <v>8</v>
      </c>
      <c r="Q4" s="56">
        <v>8</v>
      </c>
      <c r="R4" s="56">
        <v>8</v>
      </c>
      <c r="S4" s="56">
        <v>8</v>
      </c>
      <c r="T4" s="56">
        <v>8</v>
      </c>
      <c r="U4" s="56">
        <v>8</v>
      </c>
      <c r="X4" s="56">
        <v>8</v>
      </c>
      <c r="Y4" s="56">
        <v>8</v>
      </c>
      <c r="Z4" s="56">
        <v>8</v>
      </c>
      <c r="AA4" s="56">
        <v>8</v>
      </c>
      <c r="AB4" s="56">
        <v>8</v>
      </c>
      <c r="AE4" s="56">
        <v>8</v>
      </c>
      <c r="AF4" s="56">
        <v>8</v>
      </c>
      <c r="AG4" s="56">
        <v>8</v>
      </c>
      <c r="AH4" s="56">
        <v>8</v>
      </c>
      <c r="AI4" s="56">
        <v>8</v>
      </c>
      <c r="AK4" s="56">
        <f t="shared" ref="AK4:AK42" si="0">SUM(F4:AJ4)/8</f>
        <v>22</v>
      </c>
    </row>
    <row r="5" s="56" customFormat="1" ht="16.5" spans="1:39">
      <c r="A5" s="23">
        <v>2</v>
      </c>
      <c r="B5" s="19" t="s">
        <v>9563</v>
      </c>
      <c r="C5" s="26" t="s">
        <v>13010</v>
      </c>
      <c r="D5" s="26" t="s">
        <v>9488</v>
      </c>
      <c r="E5" s="19" t="s">
        <v>9564</v>
      </c>
      <c r="F5" s="56">
        <v>8</v>
      </c>
      <c r="G5" s="56">
        <v>8</v>
      </c>
      <c r="J5" s="56">
        <v>8</v>
      </c>
      <c r="K5" s="56">
        <v>8</v>
      </c>
      <c r="L5" s="56">
        <v>8</v>
      </c>
      <c r="M5" s="56">
        <v>8</v>
      </c>
      <c r="N5" s="56">
        <v>8</v>
      </c>
      <c r="Q5" s="56">
        <v>8</v>
      </c>
      <c r="R5" s="56">
        <v>8</v>
      </c>
      <c r="S5" s="56">
        <v>8</v>
      </c>
      <c r="T5" s="56">
        <v>8</v>
      </c>
      <c r="U5" s="56">
        <v>8</v>
      </c>
      <c r="X5" s="56">
        <v>8</v>
      </c>
      <c r="Y5" s="56">
        <v>8</v>
      </c>
      <c r="Z5" s="56">
        <v>8</v>
      </c>
      <c r="AA5" s="56">
        <v>8</v>
      </c>
      <c r="AB5" s="56">
        <v>8</v>
      </c>
      <c r="AE5" s="56">
        <v>8</v>
      </c>
      <c r="AF5" s="56">
        <v>8</v>
      </c>
      <c r="AG5" s="56">
        <v>8</v>
      </c>
      <c r="AH5" s="93">
        <v>8</v>
      </c>
      <c r="AI5" s="93">
        <v>8</v>
      </c>
      <c r="AK5" s="56">
        <f t="shared" si="0"/>
        <v>22</v>
      </c>
      <c r="AL5" s="56">
        <v>5</v>
      </c>
      <c r="AM5" s="56">
        <v>2</v>
      </c>
    </row>
    <row r="6" s="56" customFormat="1" ht="16.5" spans="1:39">
      <c r="A6" s="23">
        <v>3</v>
      </c>
      <c r="B6" s="19" t="s">
        <v>9517</v>
      </c>
      <c r="C6" s="26" t="s">
        <v>13010</v>
      </c>
      <c r="D6" s="26" t="s">
        <v>9488</v>
      </c>
      <c r="E6" s="19" t="s">
        <v>9519</v>
      </c>
      <c r="F6" s="56">
        <v>8</v>
      </c>
      <c r="G6" s="56">
        <v>8</v>
      </c>
      <c r="J6" s="56">
        <v>8</v>
      </c>
      <c r="K6" s="56">
        <v>8</v>
      </c>
      <c r="L6" s="56">
        <v>8</v>
      </c>
      <c r="M6" s="56">
        <v>8</v>
      </c>
      <c r="N6" s="56">
        <v>8</v>
      </c>
      <c r="Q6" s="56">
        <v>8</v>
      </c>
      <c r="R6" s="56">
        <v>8</v>
      </c>
      <c r="S6" s="56">
        <v>8</v>
      </c>
      <c r="T6" s="56">
        <v>8</v>
      </c>
      <c r="U6" s="56">
        <v>8</v>
      </c>
      <c r="X6" s="56">
        <v>8</v>
      </c>
      <c r="Y6" s="56">
        <v>8</v>
      </c>
      <c r="Z6" s="56">
        <v>8</v>
      </c>
      <c r="AA6" s="56">
        <v>8</v>
      </c>
      <c r="AB6" s="56">
        <v>8</v>
      </c>
      <c r="AE6" s="56">
        <v>8</v>
      </c>
      <c r="AF6" s="56">
        <v>8</v>
      </c>
      <c r="AG6" s="56">
        <v>8</v>
      </c>
      <c r="AH6" s="56">
        <v>8</v>
      </c>
      <c r="AI6" s="56">
        <v>8</v>
      </c>
      <c r="AK6" s="56">
        <f t="shared" si="0"/>
        <v>22</v>
      </c>
      <c r="AL6" s="56">
        <v>21</v>
      </c>
      <c r="AM6" s="56">
        <v>10</v>
      </c>
    </row>
    <row r="7" s="56" customFormat="1" ht="16.5" spans="1:39">
      <c r="A7" s="23">
        <v>4</v>
      </c>
      <c r="B7" s="19" t="s">
        <v>9916</v>
      </c>
      <c r="C7" s="26" t="s">
        <v>13010</v>
      </c>
      <c r="D7" s="26" t="s">
        <v>9488</v>
      </c>
      <c r="E7" s="19" t="s">
        <v>9519</v>
      </c>
      <c r="F7" s="56">
        <v>8</v>
      </c>
      <c r="G7" s="56">
        <v>8</v>
      </c>
      <c r="J7" s="56">
        <v>8</v>
      </c>
      <c r="K7" s="56">
        <v>8</v>
      </c>
      <c r="L7" s="56">
        <v>8</v>
      </c>
      <c r="M7" s="56">
        <v>8</v>
      </c>
      <c r="N7" s="56">
        <v>8</v>
      </c>
      <c r="Q7" s="56">
        <v>0</v>
      </c>
      <c r="R7" s="56">
        <v>0</v>
      </c>
      <c r="S7" s="56">
        <v>0</v>
      </c>
      <c r="T7" s="56">
        <v>0</v>
      </c>
      <c r="U7" s="56">
        <v>0</v>
      </c>
      <c r="X7" s="56">
        <v>0</v>
      </c>
      <c r="Y7" s="56">
        <v>0</v>
      </c>
      <c r="Z7" s="56">
        <v>0</v>
      </c>
      <c r="AA7" s="56">
        <v>0</v>
      </c>
      <c r="AB7" s="56">
        <v>0</v>
      </c>
      <c r="AE7" s="56">
        <v>0</v>
      </c>
      <c r="AF7" s="56">
        <v>0</v>
      </c>
      <c r="AG7" s="56">
        <v>0</v>
      </c>
      <c r="AH7" s="56">
        <v>0</v>
      </c>
      <c r="AI7" s="56">
        <v>0</v>
      </c>
      <c r="AK7" s="56">
        <f t="shared" si="0"/>
        <v>7</v>
      </c>
      <c r="AL7" s="56">
        <v>5</v>
      </c>
      <c r="AM7" s="56">
        <v>4</v>
      </c>
    </row>
    <row r="8" s="56" customFormat="1" ht="16.5" spans="1:39">
      <c r="A8" s="23">
        <v>5</v>
      </c>
      <c r="B8" s="19" t="s">
        <v>9576</v>
      </c>
      <c r="C8" s="26" t="s">
        <v>13010</v>
      </c>
      <c r="D8" s="26" t="s">
        <v>9488</v>
      </c>
      <c r="E8" s="19" t="s">
        <v>9577</v>
      </c>
      <c r="F8" s="56">
        <v>8</v>
      </c>
      <c r="G8" s="56">
        <v>8</v>
      </c>
      <c r="J8" s="56">
        <v>8</v>
      </c>
      <c r="K8" s="56">
        <v>8</v>
      </c>
      <c r="L8" s="56">
        <v>8</v>
      </c>
      <c r="M8" s="56">
        <v>8</v>
      </c>
      <c r="N8" s="56">
        <v>8</v>
      </c>
      <c r="Q8" s="56">
        <v>8</v>
      </c>
      <c r="R8" s="56">
        <v>8</v>
      </c>
      <c r="S8" s="56">
        <v>8</v>
      </c>
      <c r="T8" s="56">
        <v>8</v>
      </c>
      <c r="U8" s="56">
        <v>8</v>
      </c>
      <c r="X8" s="56">
        <v>8</v>
      </c>
      <c r="Y8" s="56">
        <v>8</v>
      </c>
      <c r="Z8" s="56">
        <v>8</v>
      </c>
      <c r="AA8" s="56">
        <v>8</v>
      </c>
      <c r="AB8" s="56">
        <v>8</v>
      </c>
      <c r="AE8" s="56">
        <v>8</v>
      </c>
      <c r="AF8" s="56">
        <v>8</v>
      </c>
      <c r="AG8" s="56">
        <v>8</v>
      </c>
      <c r="AH8" s="56">
        <v>8</v>
      </c>
      <c r="AI8" s="56">
        <v>8</v>
      </c>
      <c r="AK8" s="56">
        <f t="shared" si="0"/>
        <v>22</v>
      </c>
      <c r="AL8" s="56">
        <v>0</v>
      </c>
      <c r="AM8" s="56">
        <v>0</v>
      </c>
    </row>
    <row r="9" s="56" customFormat="1" ht="16.5" spans="1:39">
      <c r="A9" s="23">
        <v>6</v>
      </c>
      <c r="B9" s="19" t="s">
        <v>9538</v>
      </c>
      <c r="C9" s="26" t="s">
        <v>13010</v>
      </c>
      <c r="D9" s="26" t="s">
        <v>9488</v>
      </c>
      <c r="E9" s="19" t="s">
        <v>13091</v>
      </c>
      <c r="F9" s="56">
        <v>8</v>
      </c>
      <c r="G9" s="56">
        <v>8</v>
      </c>
      <c r="J9" s="56">
        <v>8</v>
      </c>
      <c r="K9" s="56">
        <v>8</v>
      </c>
      <c r="L9" s="56">
        <v>8</v>
      </c>
      <c r="M9" s="56">
        <v>8</v>
      </c>
      <c r="N9" s="56">
        <v>8</v>
      </c>
      <c r="Q9" s="56">
        <v>8</v>
      </c>
      <c r="R9" s="56">
        <v>8</v>
      </c>
      <c r="S9" s="56">
        <v>8</v>
      </c>
      <c r="T9" s="56">
        <v>8</v>
      </c>
      <c r="U9" s="56">
        <v>8</v>
      </c>
      <c r="X9" s="56">
        <v>8</v>
      </c>
      <c r="Y9" s="56">
        <v>8</v>
      </c>
      <c r="Z9" s="56">
        <v>8</v>
      </c>
      <c r="AA9" s="56">
        <v>8</v>
      </c>
      <c r="AB9" s="56">
        <v>8</v>
      </c>
      <c r="AE9" s="56">
        <v>8</v>
      </c>
      <c r="AF9" s="56">
        <v>8</v>
      </c>
      <c r="AG9" s="56">
        <v>8</v>
      </c>
      <c r="AH9" s="56">
        <v>8</v>
      </c>
      <c r="AI9" s="56">
        <v>8</v>
      </c>
      <c r="AK9" s="56">
        <f t="shared" si="0"/>
        <v>22</v>
      </c>
      <c r="AL9" s="56">
        <v>16</v>
      </c>
      <c r="AM9" s="56">
        <v>14</v>
      </c>
    </row>
    <row r="10" s="56" customFormat="1" ht="16.5" spans="1:39">
      <c r="A10" s="23">
        <v>7</v>
      </c>
      <c r="B10" s="19" t="s">
        <v>9667</v>
      </c>
      <c r="C10" s="26" t="s">
        <v>13010</v>
      </c>
      <c r="D10" s="26" t="s">
        <v>9488</v>
      </c>
      <c r="E10" s="19" t="s">
        <v>9668</v>
      </c>
      <c r="F10" s="92">
        <v>8</v>
      </c>
      <c r="G10" s="56">
        <v>8</v>
      </c>
      <c r="J10" s="56">
        <v>8</v>
      </c>
      <c r="K10" s="56">
        <v>8</v>
      </c>
      <c r="L10" s="56">
        <v>8</v>
      </c>
      <c r="M10" s="56">
        <v>8</v>
      </c>
      <c r="N10" s="100">
        <v>8</v>
      </c>
      <c r="Q10" s="56">
        <v>8</v>
      </c>
      <c r="R10" s="56">
        <v>8</v>
      </c>
      <c r="S10" s="56">
        <v>8</v>
      </c>
      <c r="T10" s="56">
        <v>8</v>
      </c>
      <c r="U10" s="56">
        <v>8</v>
      </c>
      <c r="X10" s="56">
        <v>8</v>
      </c>
      <c r="Y10" s="56">
        <v>8</v>
      </c>
      <c r="Z10" s="56">
        <v>8</v>
      </c>
      <c r="AA10" s="92">
        <v>8</v>
      </c>
      <c r="AB10" s="56">
        <v>8</v>
      </c>
      <c r="AE10" s="56">
        <v>8</v>
      </c>
      <c r="AF10" s="56">
        <v>8</v>
      </c>
      <c r="AG10" s="92">
        <v>8</v>
      </c>
      <c r="AH10" s="56">
        <v>8</v>
      </c>
      <c r="AI10" s="56">
        <v>8</v>
      </c>
      <c r="AK10" s="56">
        <f t="shared" si="0"/>
        <v>22</v>
      </c>
      <c r="AL10" s="56">
        <v>11</v>
      </c>
      <c r="AM10" s="56">
        <v>4</v>
      </c>
    </row>
    <row r="11" s="56" customFormat="1" ht="16.5" spans="1:39">
      <c r="A11" s="23">
        <v>8</v>
      </c>
      <c r="B11" s="19" t="s">
        <v>9552</v>
      </c>
      <c r="C11" s="26" t="s">
        <v>13010</v>
      </c>
      <c r="D11" s="26" t="s">
        <v>9488</v>
      </c>
      <c r="E11" s="19" t="s">
        <v>9539</v>
      </c>
      <c r="F11" s="56">
        <v>8</v>
      </c>
      <c r="G11" s="56">
        <v>8</v>
      </c>
      <c r="J11" s="56">
        <v>8</v>
      </c>
      <c r="K11" s="56">
        <v>8</v>
      </c>
      <c r="L11" s="56">
        <v>8</v>
      </c>
      <c r="M11" s="56">
        <v>8</v>
      </c>
      <c r="N11" s="56">
        <v>8</v>
      </c>
      <c r="Q11" s="56">
        <v>8</v>
      </c>
      <c r="R11" s="56">
        <v>8</v>
      </c>
      <c r="S11" s="56">
        <v>8</v>
      </c>
      <c r="T11" s="56">
        <v>8</v>
      </c>
      <c r="U11" s="56">
        <v>8</v>
      </c>
      <c r="X11" s="56">
        <v>8</v>
      </c>
      <c r="Y11" s="56">
        <v>8</v>
      </c>
      <c r="Z11" s="56">
        <v>8</v>
      </c>
      <c r="AA11" s="56">
        <v>8</v>
      </c>
      <c r="AB11" s="100">
        <v>8</v>
      </c>
      <c r="AE11" s="93">
        <v>8</v>
      </c>
      <c r="AF11" s="93">
        <v>8</v>
      </c>
      <c r="AG11" s="56">
        <v>8</v>
      </c>
      <c r="AH11" s="56">
        <v>8</v>
      </c>
      <c r="AI11" s="56">
        <v>8</v>
      </c>
      <c r="AK11" s="56">
        <f t="shared" si="0"/>
        <v>22</v>
      </c>
      <c r="AL11" s="56">
        <v>2</v>
      </c>
      <c r="AM11" s="56">
        <v>1</v>
      </c>
    </row>
    <row r="12" s="56" customFormat="1" ht="16.5" spans="1:39">
      <c r="A12" s="23">
        <v>9</v>
      </c>
      <c r="B12" s="19" t="s">
        <v>9694</v>
      </c>
      <c r="C12" s="26" t="s">
        <v>13010</v>
      </c>
      <c r="D12" s="26" t="s">
        <v>9488</v>
      </c>
      <c r="E12" s="19" t="s">
        <v>9695</v>
      </c>
      <c r="F12" s="56">
        <v>8</v>
      </c>
      <c r="G12" s="56">
        <v>8</v>
      </c>
      <c r="J12" s="56">
        <v>8</v>
      </c>
      <c r="K12" s="56">
        <v>8</v>
      </c>
      <c r="L12" s="56">
        <v>8</v>
      </c>
      <c r="M12" s="56">
        <v>8</v>
      </c>
      <c r="N12" s="56">
        <v>8</v>
      </c>
      <c r="Q12" s="56">
        <v>8</v>
      </c>
      <c r="R12" s="56">
        <v>8</v>
      </c>
      <c r="S12" s="56">
        <v>8</v>
      </c>
      <c r="T12" s="56">
        <v>8</v>
      </c>
      <c r="U12" s="56">
        <v>8</v>
      </c>
      <c r="X12" s="56">
        <v>8</v>
      </c>
      <c r="Y12" s="56">
        <v>8</v>
      </c>
      <c r="Z12" s="56">
        <v>8</v>
      </c>
      <c r="AA12" s="56">
        <v>8</v>
      </c>
      <c r="AB12" s="56">
        <v>8</v>
      </c>
      <c r="AE12" s="56">
        <v>8</v>
      </c>
      <c r="AF12" s="56">
        <v>8</v>
      </c>
      <c r="AG12" s="56">
        <v>8</v>
      </c>
      <c r="AH12" s="56">
        <v>8</v>
      </c>
      <c r="AI12" s="56">
        <v>8</v>
      </c>
      <c r="AK12" s="56">
        <f t="shared" si="0"/>
        <v>22</v>
      </c>
      <c r="AL12" s="56">
        <v>18</v>
      </c>
      <c r="AM12" s="56">
        <v>13</v>
      </c>
    </row>
    <row r="13" s="56" customFormat="1" ht="16.5" spans="1:39">
      <c r="A13" s="23">
        <v>10</v>
      </c>
      <c r="B13" s="19" t="s">
        <v>9767</v>
      </c>
      <c r="C13" s="26" t="s">
        <v>13010</v>
      </c>
      <c r="D13" s="26" t="s">
        <v>9488</v>
      </c>
      <c r="E13" s="19" t="s">
        <v>9768</v>
      </c>
      <c r="F13" s="56">
        <v>8</v>
      </c>
      <c r="G13" s="56">
        <v>8</v>
      </c>
      <c r="J13" s="56">
        <v>8</v>
      </c>
      <c r="K13" s="56">
        <v>8</v>
      </c>
      <c r="L13" s="56">
        <v>8</v>
      </c>
      <c r="M13" s="56">
        <v>8</v>
      </c>
      <c r="N13" s="56">
        <v>8</v>
      </c>
      <c r="Q13" s="56">
        <v>8</v>
      </c>
      <c r="R13" s="56">
        <v>8</v>
      </c>
      <c r="S13" s="56">
        <v>8</v>
      </c>
      <c r="T13" s="56">
        <v>8</v>
      </c>
      <c r="U13" s="56">
        <v>8</v>
      </c>
      <c r="X13" s="56">
        <v>8</v>
      </c>
      <c r="Y13" s="56">
        <v>8</v>
      </c>
      <c r="Z13" s="56">
        <v>8</v>
      </c>
      <c r="AA13" s="56">
        <v>8</v>
      </c>
      <c r="AB13" s="56">
        <v>8</v>
      </c>
      <c r="AE13" s="56">
        <v>8</v>
      </c>
      <c r="AF13" s="56">
        <v>8</v>
      </c>
      <c r="AG13" s="56">
        <v>8</v>
      </c>
      <c r="AH13" s="56">
        <v>8</v>
      </c>
      <c r="AI13" s="56">
        <v>8</v>
      </c>
      <c r="AK13" s="56">
        <f t="shared" si="0"/>
        <v>22</v>
      </c>
      <c r="AL13" s="56">
        <v>13</v>
      </c>
      <c r="AM13" s="56">
        <v>7</v>
      </c>
    </row>
    <row r="14" s="56" customFormat="1" ht="16.5" spans="1:39">
      <c r="A14" s="23">
        <v>11</v>
      </c>
      <c r="B14" s="19" t="s">
        <v>9846</v>
      </c>
      <c r="C14" s="26" t="s">
        <v>13010</v>
      </c>
      <c r="D14" s="26" t="s">
        <v>9488</v>
      </c>
      <c r="E14" s="19" t="s">
        <v>13092</v>
      </c>
      <c r="F14" s="56">
        <v>8</v>
      </c>
      <c r="G14" s="56">
        <v>8</v>
      </c>
      <c r="J14" s="56">
        <v>8</v>
      </c>
      <c r="K14" s="56">
        <v>8</v>
      </c>
      <c r="L14" s="56">
        <v>8</v>
      </c>
      <c r="M14" s="56">
        <v>8</v>
      </c>
      <c r="N14" s="56">
        <v>8</v>
      </c>
      <c r="Q14" s="56">
        <v>8</v>
      </c>
      <c r="R14" s="56">
        <v>8</v>
      </c>
      <c r="S14" s="56">
        <v>8</v>
      </c>
      <c r="T14" s="56">
        <v>8</v>
      </c>
      <c r="U14" s="56">
        <v>8</v>
      </c>
      <c r="X14" s="56">
        <v>8</v>
      </c>
      <c r="Y14" s="56">
        <v>8</v>
      </c>
      <c r="Z14" s="56">
        <v>8</v>
      </c>
      <c r="AA14" s="56">
        <v>8</v>
      </c>
      <c r="AB14" s="56">
        <v>8</v>
      </c>
      <c r="AE14" s="56">
        <v>8</v>
      </c>
      <c r="AF14" s="56">
        <v>8</v>
      </c>
      <c r="AG14" s="56">
        <v>8</v>
      </c>
      <c r="AH14" s="56">
        <v>8</v>
      </c>
      <c r="AI14" s="56">
        <v>8</v>
      </c>
      <c r="AK14" s="56">
        <f t="shared" si="0"/>
        <v>22</v>
      </c>
      <c r="AL14" s="56">
        <v>20</v>
      </c>
      <c r="AM14" s="56">
        <v>14</v>
      </c>
    </row>
    <row r="15" s="56" customFormat="1" ht="16.5" spans="1:39">
      <c r="A15" s="23">
        <v>12</v>
      </c>
      <c r="B15" s="19" t="s">
        <v>9814</v>
      </c>
      <c r="C15" s="26" t="s">
        <v>13010</v>
      </c>
      <c r="D15" s="26" t="s">
        <v>9488</v>
      </c>
      <c r="E15" s="19" t="s">
        <v>9815</v>
      </c>
      <c r="F15" s="56">
        <v>8</v>
      </c>
      <c r="G15" s="93">
        <v>8</v>
      </c>
      <c r="J15" s="56">
        <v>8</v>
      </c>
      <c r="K15" s="56">
        <v>8</v>
      </c>
      <c r="L15" s="56">
        <v>8</v>
      </c>
      <c r="M15" s="56">
        <v>8</v>
      </c>
      <c r="N15" s="56">
        <v>8</v>
      </c>
      <c r="Q15" s="56">
        <v>8</v>
      </c>
      <c r="R15" s="56">
        <v>8</v>
      </c>
      <c r="S15" s="56">
        <v>8</v>
      </c>
      <c r="T15" s="56">
        <v>8</v>
      </c>
      <c r="U15" s="56">
        <v>8</v>
      </c>
      <c r="X15" s="56">
        <v>8</v>
      </c>
      <c r="Y15" s="56">
        <v>8</v>
      </c>
      <c r="Z15" s="56">
        <v>8</v>
      </c>
      <c r="AA15" s="56">
        <v>8</v>
      </c>
      <c r="AB15" s="114">
        <v>8</v>
      </c>
      <c r="AE15" s="56">
        <v>8</v>
      </c>
      <c r="AF15" s="56">
        <v>8</v>
      </c>
      <c r="AG15" s="56">
        <v>8</v>
      </c>
      <c r="AH15" s="56">
        <v>8</v>
      </c>
      <c r="AI15" s="56">
        <v>8</v>
      </c>
      <c r="AK15" s="56">
        <f t="shared" si="0"/>
        <v>22</v>
      </c>
      <c r="AL15" s="56">
        <v>0</v>
      </c>
      <c r="AM15" s="56">
        <v>0</v>
      </c>
    </row>
    <row r="16" s="56" customFormat="1" ht="16.5" spans="1:39">
      <c r="A16" s="23">
        <v>13</v>
      </c>
      <c r="B16" s="19" t="s">
        <v>9792</v>
      </c>
      <c r="C16" s="26" t="s">
        <v>13010</v>
      </c>
      <c r="D16" s="26" t="s">
        <v>9488</v>
      </c>
      <c r="E16" s="19" t="s">
        <v>13093</v>
      </c>
      <c r="F16" s="56">
        <v>8</v>
      </c>
      <c r="G16" s="56">
        <v>8</v>
      </c>
      <c r="J16" s="56">
        <v>8</v>
      </c>
      <c r="K16" s="56">
        <v>8</v>
      </c>
      <c r="L16" s="56">
        <v>8</v>
      </c>
      <c r="M16" s="56">
        <v>8</v>
      </c>
      <c r="N16" s="56">
        <v>8</v>
      </c>
      <c r="Q16" s="56">
        <v>8</v>
      </c>
      <c r="R16" s="100">
        <v>8</v>
      </c>
      <c r="S16" s="56">
        <v>8</v>
      </c>
      <c r="T16" s="56">
        <v>8</v>
      </c>
      <c r="U16" s="56">
        <v>8</v>
      </c>
      <c r="X16" s="56">
        <v>8</v>
      </c>
      <c r="Y16" s="56">
        <v>8</v>
      </c>
      <c r="Z16" s="56">
        <v>8</v>
      </c>
      <c r="AA16" s="56">
        <v>8</v>
      </c>
      <c r="AB16" s="56">
        <v>8</v>
      </c>
      <c r="AE16" s="56">
        <v>8</v>
      </c>
      <c r="AF16" s="56">
        <v>8</v>
      </c>
      <c r="AG16" s="56">
        <v>8</v>
      </c>
      <c r="AH16" s="56">
        <v>8</v>
      </c>
      <c r="AI16" s="100">
        <v>8</v>
      </c>
      <c r="AK16" s="56">
        <f t="shared" si="0"/>
        <v>22</v>
      </c>
      <c r="AL16" s="56">
        <v>10</v>
      </c>
      <c r="AM16" s="56">
        <v>1</v>
      </c>
    </row>
    <row r="17" s="56" customFormat="1" ht="16.5" spans="1:39">
      <c r="A17" s="23">
        <v>14</v>
      </c>
      <c r="B17" s="19" t="s">
        <v>9762</v>
      </c>
      <c r="C17" s="26" t="s">
        <v>13010</v>
      </c>
      <c r="D17" s="26" t="s">
        <v>9488</v>
      </c>
      <c r="E17" s="19" t="s">
        <v>9764</v>
      </c>
      <c r="F17" s="56">
        <v>8</v>
      </c>
      <c r="G17" s="56">
        <v>8</v>
      </c>
      <c r="J17" s="56">
        <v>8</v>
      </c>
      <c r="K17" s="56">
        <v>8</v>
      </c>
      <c r="L17" s="56">
        <v>8</v>
      </c>
      <c r="M17" s="56">
        <v>8</v>
      </c>
      <c r="N17" s="113">
        <v>6</v>
      </c>
      <c r="Q17" s="113">
        <v>6</v>
      </c>
      <c r="R17" s="56">
        <v>8</v>
      </c>
      <c r="S17" s="113">
        <v>5</v>
      </c>
      <c r="T17" s="56">
        <v>8</v>
      </c>
      <c r="U17" s="56">
        <v>8</v>
      </c>
      <c r="AK17" s="56">
        <f t="shared" si="0"/>
        <v>11.125</v>
      </c>
      <c r="AL17" s="56">
        <v>7</v>
      </c>
      <c r="AM17" s="56">
        <v>5</v>
      </c>
    </row>
    <row r="18" s="56" customFormat="1" ht="16.5" spans="1:39">
      <c r="A18" s="23">
        <v>15</v>
      </c>
      <c r="B18" s="19" t="s">
        <v>9784</v>
      </c>
      <c r="C18" s="26" t="s">
        <v>13010</v>
      </c>
      <c r="D18" s="26" t="s">
        <v>9488</v>
      </c>
      <c r="E18" s="19" t="s">
        <v>9785</v>
      </c>
      <c r="F18" s="56">
        <v>8</v>
      </c>
      <c r="G18" s="56">
        <v>8</v>
      </c>
      <c r="J18" s="56">
        <v>8</v>
      </c>
      <c r="K18" s="100">
        <v>8</v>
      </c>
      <c r="L18" s="100">
        <v>8</v>
      </c>
      <c r="M18" s="56">
        <v>8</v>
      </c>
      <c r="N18" s="56">
        <v>8</v>
      </c>
      <c r="Q18" s="56">
        <v>8</v>
      </c>
      <c r="R18" s="56">
        <v>8</v>
      </c>
      <c r="S18" s="56">
        <v>8</v>
      </c>
      <c r="T18" s="56">
        <v>8</v>
      </c>
      <c r="U18" s="56">
        <v>8</v>
      </c>
      <c r="X18" s="56">
        <v>8</v>
      </c>
      <c r="Y18" s="56">
        <v>8</v>
      </c>
      <c r="Z18" s="56">
        <v>8</v>
      </c>
      <c r="AA18" s="93">
        <v>8</v>
      </c>
      <c r="AB18" s="56">
        <v>8</v>
      </c>
      <c r="AE18" s="56">
        <v>8</v>
      </c>
      <c r="AF18" s="56">
        <v>8</v>
      </c>
      <c r="AG18" s="56">
        <v>8</v>
      </c>
      <c r="AH18" s="56">
        <v>8</v>
      </c>
      <c r="AI18" s="93">
        <v>8</v>
      </c>
      <c r="AK18" s="56">
        <f t="shared" si="0"/>
        <v>22</v>
      </c>
      <c r="AL18" s="56">
        <v>10</v>
      </c>
      <c r="AM18" s="56">
        <v>2</v>
      </c>
    </row>
    <row r="19" s="56" customFormat="1" ht="16.5" spans="1:41">
      <c r="A19" s="23">
        <v>16</v>
      </c>
      <c r="B19" s="19" t="s">
        <v>9640</v>
      </c>
      <c r="C19" s="26" t="s">
        <v>13010</v>
      </c>
      <c r="D19" s="26" t="s">
        <v>9488</v>
      </c>
      <c r="E19" s="19" t="s">
        <v>9641</v>
      </c>
      <c r="F19" s="56">
        <v>8</v>
      </c>
      <c r="G19" s="56">
        <v>8</v>
      </c>
      <c r="J19" s="100">
        <v>8</v>
      </c>
      <c r="K19" s="56">
        <v>8</v>
      </c>
      <c r="L19" s="56">
        <v>8</v>
      </c>
      <c r="M19" s="56">
        <v>8</v>
      </c>
      <c r="N19" s="56">
        <v>8</v>
      </c>
      <c r="Q19" s="56">
        <v>8</v>
      </c>
      <c r="R19" s="56">
        <v>8</v>
      </c>
      <c r="S19" s="56">
        <v>8</v>
      </c>
      <c r="T19" s="56">
        <v>8</v>
      </c>
      <c r="U19" s="56">
        <v>8</v>
      </c>
      <c r="X19" s="56">
        <v>8</v>
      </c>
      <c r="Y19" s="56">
        <v>8</v>
      </c>
      <c r="Z19" s="56">
        <v>8</v>
      </c>
      <c r="AA19" s="56">
        <v>8</v>
      </c>
      <c r="AB19" s="56">
        <v>8</v>
      </c>
      <c r="AE19" s="56">
        <v>8</v>
      </c>
      <c r="AF19" s="56">
        <v>8</v>
      </c>
      <c r="AG19" s="56">
        <v>8</v>
      </c>
      <c r="AH19" s="56">
        <v>8</v>
      </c>
      <c r="AI19" s="56">
        <v>8</v>
      </c>
      <c r="AK19" s="56">
        <f t="shared" si="0"/>
        <v>22</v>
      </c>
      <c r="AL19" s="56">
        <v>19</v>
      </c>
      <c r="AM19" s="56">
        <v>15</v>
      </c>
      <c r="AN19" s="56">
        <v>16</v>
      </c>
      <c r="AO19" s="56">
        <v>16</v>
      </c>
    </row>
    <row r="20" s="56" customFormat="1" ht="16.5" spans="1:39">
      <c r="A20" s="23">
        <v>17</v>
      </c>
      <c r="B20" s="19" t="s">
        <v>9490</v>
      </c>
      <c r="C20" s="26" t="s">
        <v>13010</v>
      </c>
      <c r="D20" s="26" t="s">
        <v>9488</v>
      </c>
      <c r="E20" s="19" t="s">
        <v>13094</v>
      </c>
      <c r="F20" s="56">
        <v>8</v>
      </c>
      <c r="G20" s="56">
        <v>8</v>
      </c>
      <c r="J20" s="56">
        <v>8</v>
      </c>
      <c r="K20" s="56">
        <v>8</v>
      </c>
      <c r="L20" s="56">
        <v>8</v>
      </c>
      <c r="M20" s="56">
        <v>8</v>
      </c>
      <c r="N20" s="56">
        <v>8</v>
      </c>
      <c r="Q20" s="56">
        <v>8</v>
      </c>
      <c r="R20" s="56">
        <v>8</v>
      </c>
      <c r="S20" s="56">
        <v>8</v>
      </c>
      <c r="T20" s="56">
        <v>8</v>
      </c>
      <c r="U20" s="56">
        <v>8</v>
      </c>
      <c r="X20" s="93">
        <v>8</v>
      </c>
      <c r="Y20" s="93">
        <v>8</v>
      </c>
      <c r="Z20" s="113">
        <v>0</v>
      </c>
      <c r="AA20" s="113">
        <v>0</v>
      </c>
      <c r="AB20" s="113">
        <v>0</v>
      </c>
      <c r="AE20" s="56">
        <v>8</v>
      </c>
      <c r="AF20" s="56">
        <v>8</v>
      </c>
      <c r="AG20" s="56">
        <v>8</v>
      </c>
      <c r="AH20" s="56">
        <v>8</v>
      </c>
      <c r="AI20" s="56">
        <v>8</v>
      </c>
      <c r="AK20" s="56">
        <v>17</v>
      </c>
      <c r="AL20" s="56">
        <v>0</v>
      </c>
      <c r="AM20" s="56">
        <v>0</v>
      </c>
    </row>
    <row r="21" s="56" customFormat="1" ht="16.5" spans="1:39">
      <c r="A21" s="23">
        <v>18</v>
      </c>
      <c r="B21" s="19" t="s">
        <v>9532</v>
      </c>
      <c r="C21" s="26" t="s">
        <v>13010</v>
      </c>
      <c r="D21" s="26" t="s">
        <v>9488</v>
      </c>
      <c r="E21" s="19" t="s">
        <v>2067</v>
      </c>
      <c r="F21" s="56">
        <v>8</v>
      </c>
      <c r="G21" s="56">
        <v>8</v>
      </c>
      <c r="J21" s="56">
        <v>8</v>
      </c>
      <c r="K21" s="56">
        <v>8</v>
      </c>
      <c r="L21" s="56">
        <v>8</v>
      </c>
      <c r="M21" s="56">
        <v>8</v>
      </c>
      <c r="N21" s="56">
        <v>8</v>
      </c>
      <c r="Q21" s="56">
        <v>8</v>
      </c>
      <c r="R21" s="56">
        <v>8</v>
      </c>
      <c r="S21" s="56">
        <v>8</v>
      </c>
      <c r="T21" s="56">
        <v>8</v>
      </c>
      <c r="U21" s="56">
        <v>8</v>
      </c>
      <c r="X21" s="56">
        <v>8</v>
      </c>
      <c r="Y21" s="56">
        <v>8</v>
      </c>
      <c r="Z21" s="56">
        <v>8</v>
      </c>
      <c r="AA21" s="56">
        <v>8</v>
      </c>
      <c r="AB21" s="56">
        <v>8</v>
      </c>
      <c r="AE21" s="56">
        <v>8</v>
      </c>
      <c r="AF21" s="56">
        <v>8</v>
      </c>
      <c r="AG21" s="56">
        <v>8</v>
      </c>
      <c r="AH21" s="56">
        <v>8</v>
      </c>
      <c r="AI21" s="56">
        <v>8</v>
      </c>
      <c r="AK21" s="56">
        <f t="shared" si="0"/>
        <v>22</v>
      </c>
      <c r="AL21" s="56">
        <v>0</v>
      </c>
      <c r="AM21" s="56">
        <v>0</v>
      </c>
    </row>
    <row r="22" s="56" customFormat="1" ht="17" customHeight="1" spans="1:39">
      <c r="A22" s="23">
        <v>19</v>
      </c>
      <c r="B22" s="19" t="s">
        <v>9831</v>
      </c>
      <c r="C22" s="26" t="s">
        <v>13010</v>
      </c>
      <c r="D22" s="26" t="s">
        <v>9488</v>
      </c>
      <c r="E22" s="19" t="s">
        <v>9832</v>
      </c>
      <c r="F22" s="56">
        <v>8</v>
      </c>
      <c r="G22" s="56">
        <v>8</v>
      </c>
      <c r="J22" s="56">
        <v>8</v>
      </c>
      <c r="K22" s="56">
        <v>8</v>
      </c>
      <c r="L22" s="56">
        <v>8</v>
      </c>
      <c r="M22" s="56">
        <v>8</v>
      </c>
      <c r="N22" s="56">
        <v>8</v>
      </c>
      <c r="Q22" s="56">
        <v>8</v>
      </c>
      <c r="R22" s="56">
        <v>8</v>
      </c>
      <c r="S22" s="56">
        <v>8</v>
      </c>
      <c r="T22" s="56">
        <v>8</v>
      </c>
      <c r="U22" s="56">
        <v>8</v>
      </c>
      <c r="X22" s="56">
        <v>8</v>
      </c>
      <c r="Y22" s="56">
        <v>8</v>
      </c>
      <c r="Z22" s="56">
        <v>8</v>
      </c>
      <c r="AA22" s="56">
        <v>8</v>
      </c>
      <c r="AB22" s="56">
        <v>8</v>
      </c>
      <c r="AE22" s="56">
        <v>8</v>
      </c>
      <c r="AF22" s="56">
        <v>8</v>
      </c>
      <c r="AG22" s="56">
        <v>8</v>
      </c>
      <c r="AH22" s="56">
        <v>8</v>
      </c>
      <c r="AI22" s="56">
        <v>8</v>
      </c>
      <c r="AK22" s="56">
        <f t="shared" si="0"/>
        <v>22</v>
      </c>
      <c r="AL22" s="56">
        <v>16</v>
      </c>
      <c r="AM22" s="56">
        <v>13</v>
      </c>
    </row>
    <row r="23" s="56" customFormat="1" ht="16.5" spans="1:41">
      <c r="A23" s="23">
        <v>20</v>
      </c>
      <c r="B23" s="19" t="s">
        <v>9867</v>
      </c>
      <c r="C23" s="26" t="s">
        <v>13010</v>
      </c>
      <c r="D23" s="26" t="s">
        <v>9488</v>
      </c>
      <c r="E23" s="19" t="s">
        <v>9868</v>
      </c>
      <c r="F23" s="56">
        <v>8</v>
      </c>
      <c r="G23" s="56">
        <v>8</v>
      </c>
      <c r="J23" s="56">
        <v>8</v>
      </c>
      <c r="K23" s="56">
        <v>8</v>
      </c>
      <c r="L23" s="56">
        <v>8</v>
      </c>
      <c r="M23" s="56">
        <v>8</v>
      </c>
      <c r="N23" s="56">
        <v>8</v>
      </c>
      <c r="Q23" s="56">
        <v>8</v>
      </c>
      <c r="R23" s="56">
        <v>8</v>
      </c>
      <c r="S23" s="56">
        <v>8</v>
      </c>
      <c r="T23" s="56">
        <v>8</v>
      </c>
      <c r="U23" s="56">
        <v>8</v>
      </c>
      <c r="X23" s="56">
        <v>8</v>
      </c>
      <c r="Y23" s="56">
        <v>8</v>
      </c>
      <c r="Z23" s="56">
        <v>8</v>
      </c>
      <c r="AA23" s="56">
        <v>8</v>
      </c>
      <c r="AB23" s="56">
        <v>8</v>
      </c>
      <c r="AE23" s="56">
        <v>8</v>
      </c>
      <c r="AF23" s="56">
        <v>8</v>
      </c>
      <c r="AG23" s="56">
        <v>8</v>
      </c>
      <c r="AH23" s="56">
        <v>8</v>
      </c>
      <c r="AI23" s="93">
        <v>8</v>
      </c>
      <c r="AK23" s="56">
        <f t="shared" si="0"/>
        <v>22</v>
      </c>
      <c r="AL23" s="56">
        <v>10</v>
      </c>
      <c r="AM23" s="56">
        <v>3</v>
      </c>
      <c r="AN23" s="122"/>
      <c r="AO23" s="122"/>
    </row>
    <row r="24" s="56" customFormat="1" ht="16.5" spans="1:41">
      <c r="A24" s="23">
        <v>21</v>
      </c>
      <c r="B24" s="19" t="s">
        <v>9654</v>
      </c>
      <c r="C24" s="26" t="s">
        <v>13010</v>
      </c>
      <c r="D24" s="26" t="s">
        <v>9488</v>
      </c>
      <c r="E24" s="19" t="s">
        <v>9655</v>
      </c>
      <c r="F24" s="56">
        <v>8</v>
      </c>
      <c r="G24" s="56">
        <v>8</v>
      </c>
      <c r="J24" s="56">
        <v>8</v>
      </c>
      <c r="K24" s="100">
        <v>8</v>
      </c>
      <c r="L24" s="56">
        <v>8</v>
      </c>
      <c r="M24" s="56">
        <v>8</v>
      </c>
      <c r="N24" s="56">
        <v>8</v>
      </c>
      <c r="Q24" s="56">
        <v>8</v>
      </c>
      <c r="R24" s="56">
        <v>8</v>
      </c>
      <c r="S24" s="56">
        <v>8</v>
      </c>
      <c r="T24" s="56">
        <v>8</v>
      </c>
      <c r="U24" s="100">
        <v>8</v>
      </c>
      <c r="X24" s="56">
        <v>8</v>
      </c>
      <c r="Y24" s="56">
        <v>8</v>
      </c>
      <c r="Z24" s="56">
        <v>8</v>
      </c>
      <c r="AA24" s="56">
        <v>8</v>
      </c>
      <c r="AB24" s="100">
        <v>8</v>
      </c>
      <c r="AE24" s="56">
        <v>8</v>
      </c>
      <c r="AF24" s="56">
        <v>8</v>
      </c>
      <c r="AG24" s="56">
        <v>8</v>
      </c>
      <c r="AH24" s="56">
        <v>8</v>
      </c>
      <c r="AI24" s="100">
        <v>8</v>
      </c>
      <c r="AK24" s="56">
        <f t="shared" si="0"/>
        <v>22</v>
      </c>
      <c r="AL24" s="56">
        <v>10</v>
      </c>
      <c r="AM24" s="56">
        <v>6</v>
      </c>
      <c r="AN24" s="122">
        <v>24</v>
      </c>
      <c r="AO24" s="122">
        <v>8</v>
      </c>
    </row>
    <row r="25" s="56" customFormat="1" ht="16.5" spans="1:41">
      <c r="A25" s="23">
        <v>22</v>
      </c>
      <c r="B25" s="94" t="s">
        <v>9498</v>
      </c>
      <c r="C25" s="26" t="s">
        <v>13010</v>
      </c>
      <c r="D25" s="26" t="s">
        <v>9488</v>
      </c>
      <c r="E25" s="95" t="s">
        <v>13095</v>
      </c>
      <c r="F25" s="56">
        <v>8</v>
      </c>
      <c r="G25" s="56">
        <v>8</v>
      </c>
      <c r="J25" s="56">
        <v>8</v>
      </c>
      <c r="K25" s="56">
        <v>8</v>
      </c>
      <c r="L25" s="56">
        <v>8</v>
      </c>
      <c r="M25" s="56">
        <v>8</v>
      </c>
      <c r="N25" s="56">
        <v>8</v>
      </c>
      <c r="Q25" s="56">
        <v>8</v>
      </c>
      <c r="R25" s="56">
        <v>8</v>
      </c>
      <c r="S25" s="56">
        <v>8</v>
      </c>
      <c r="T25" s="56">
        <v>8</v>
      </c>
      <c r="U25" s="56">
        <v>8</v>
      </c>
      <c r="X25" s="56">
        <v>8</v>
      </c>
      <c r="Y25" s="56">
        <v>8</v>
      </c>
      <c r="Z25" s="56">
        <v>8</v>
      </c>
      <c r="AA25" s="56">
        <v>8</v>
      </c>
      <c r="AB25" s="56">
        <v>8</v>
      </c>
      <c r="AE25" s="56">
        <v>8</v>
      </c>
      <c r="AF25" s="56">
        <v>8</v>
      </c>
      <c r="AG25" s="56">
        <v>8</v>
      </c>
      <c r="AH25" s="56">
        <v>8</v>
      </c>
      <c r="AI25" s="56">
        <v>8</v>
      </c>
      <c r="AK25" s="56">
        <f t="shared" si="0"/>
        <v>22</v>
      </c>
      <c r="AL25" s="56">
        <v>21</v>
      </c>
      <c r="AM25" s="56">
        <v>18</v>
      </c>
      <c r="AN25" s="122"/>
      <c r="AO25" s="122"/>
    </row>
    <row r="26" s="56" customFormat="1" ht="16.5" spans="1:41">
      <c r="A26" s="23">
        <v>23</v>
      </c>
      <c r="B26" s="94" t="s">
        <v>9902</v>
      </c>
      <c r="C26" s="26" t="s">
        <v>13010</v>
      </c>
      <c r="D26" s="26" t="s">
        <v>9488</v>
      </c>
      <c r="E26" s="95" t="s">
        <v>9903</v>
      </c>
      <c r="F26" s="56">
        <v>8</v>
      </c>
      <c r="G26" s="96">
        <v>8</v>
      </c>
      <c r="J26" s="56">
        <v>8</v>
      </c>
      <c r="K26" s="56">
        <v>8</v>
      </c>
      <c r="L26" s="56">
        <v>8</v>
      </c>
      <c r="M26" s="56">
        <v>8</v>
      </c>
      <c r="N26" s="56">
        <v>8</v>
      </c>
      <c r="Q26" s="113">
        <v>0</v>
      </c>
      <c r="R26" s="113">
        <v>0</v>
      </c>
      <c r="S26" s="113">
        <v>0</v>
      </c>
      <c r="T26" s="56">
        <v>8</v>
      </c>
      <c r="U26" s="56">
        <v>8</v>
      </c>
      <c r="X26" s="56">
        <v>8</v>
      </c>
      <c r="Y26" s="56">
        <v>8</v>
      </c>
      <c r="Z26" s="56">
        <v>8</v>
      </c>
      <c r="AA26" s="56">
        <v>8</v>
      </c>
      <c r="AB26" s="56">
        <v>8</v>
      </c>
      <c r="AE26" s="56">
        <v>8</v>
      </c>
      <c r="AF26" s="56">
        <v>8</v>
      </c>
      <c r="AG26" s="56">
        <v>8</v>
      </c>
      <c r="AH26" s="56">
        <v>8</v>
      </c>
      <c r="AI26" s="56">
        <v>8</v>
      </c>
      <c r="AK26" s="56">
        <f t="shared" si="0"/>
        <v>19</v>
      </c>
      <c r="AL26" s="56">
        <v>5</v>
      </c>
      <c r="AM26" s="56">
        <v>1</v>
      </c>
      <c r="AN26" s="122"/>
      <c r="AO26" s="122"/>
    </row>
    <row r="27" s="56" customFormat="1" ht="16.5" spans="1:41">
      <c r="A27" s="23">
        <v>24</v>
      </c>
      <c r="B27" s="97" t="s">
        <v>9673</v>
      </c>
      <c r="C27" s="26" t="s">
        <v>13010</v>
      </c>
      <c r="D27" s="26" t="s">
        <v>9488</v>
      </c>
      <c r="E27" s="98" t="s">
        <v>2213</v>
      </c>
      <c r="F27" s="56">
        <v>8</v>
      </c>
      <c r="G27" s="56">
        <v>8</v>
      </c>
      <c r="J27" s="56">
        <v>8</v>
      </c>
      <c r="K27" s="56">
        <v>8</v>
      </c>
      <c r="L27" s="56">
        <v>8</v>
      </c>
      <c r="M27" s="56">
        <v>8</v>
      </c>
      <c r="N27" s="56">
        <v>8</v>
      </c>
      <c r="Q27" s="56">
        <v>8</v>
      </c>
      <c r="R27" s="56">
        <v>8</v>
      </c>
      <c r="S27" s="56">
        <v>8</v>
      </c>
      <c r="T27" s="56">
        <v>8</v>
      </c>
      <c r="U27" s="56">
        <v>8</v>
      </c>
      <c r="X27" s="56">
        <v>8</v>
      </c>
      <c r="Y27" s="56">
        <v>8</v>
      </c>
      <c r="Z27" s="56">
        <v>8</v>
      </c>
      <c r="AA27" s="56">
        <v>8</v>
      </c>
      <c r="AB27" s="56">
        <v>8</v>
      </c>
      <c r="AE27" s="56">
        <v>8</v>
      </c>
      <c r="AF27" s="56">
        <v>8</v>
      </c>
      <c r="AG27" s="56">
        <v>8</v>
      </c>
      <c r="AH27" s="56">
        <v>8</v>
      </c>
      <c r="AI27" s="56">
        <v>8</v>
      </c>
      <c r="AK27" s="56">
        <f t="shared" si="0"/>
        <v>22</v>
      </c>
      <c r="AL27" s="56">
        <v>19</v>
      </c>
      <c r="AM27" s="56">
        <v>17</v>
      </c>
      <c r="AN27" s="122"/>
      <c r="AO27" s="122"/>
    </row>
    <row r="28" s="56" customFormat="1" ht="16.5" spans="1:41">
      <c r="A28" s="23">
        <v>25</v>
      </c>
      <c r="B28" s="97" t="s">
        <v>9713</v>
      </c>
      <c r="C28" s="26" t="s">
        <v>13010</v>
      </c>
      <c r="D28" s="26" t="s">
        <v>9488</v>
      </c>
      <c r="E28" s="98" t="s">
        <v>9655</v>
      </c>
      <c r="F28" s="56">
        <v>8</v>
      </c>
      <c r="G28" s="56">
        <v>8</v>
      </c>
      <c r="J28" s="56">
        <v>8</v>
      </c>
      <c r="K28" s="56">
        <v>8</v>
      </c>
      <c r="L28" s="56">
        <v>8</v>
      </c>
      <c r="M28" s="56">
        <v>8</v>
      </c>
      <c r="N28" s="56">
        <v>8</v>
      </c>
      <c r="Q28" s="56">
        <v>8</v>
      </c>
      <c r="R28" s="56">
        <v>8</v>
      </c>
      <c r="S28" s="56">
        <v>8</v>
      </c>
      <c r="T28" s="56">
        <v>8</v>
      </c>
      <c r="U28" s="56">
        <v>8</v>
      </c>
      <c r="X28" s="56">
        <v>8</v>
      </c>
      <c r="Y28" s="56">
        <v>8</v>
      </c>
      <c r="Z28" s="56">
        <v>8</v>
      </c>
      <c r="AA28" s="56">
        <v>8</v>
      </c>
      <c r="AB28" s="56">
        <v>8</v>
      </c>
      <c r="AE28" s="56">
        <v>8</v>
      </c>
      <c r="AF28" s="56">
        <v>8</v>
      </c>
      <c r="AG28" s="56">
        <v>8</v>
      </c>
      <c r="AH28" s="56">
        <v>8</v>
      </c>
      <c r="AI28" s="56">
        <v>8</v>
      </c>
      <c r="AK28" s="56">
        <f t="shared" si="0"/>
        <v>22</v>
      </c>
      <c r="AL28" s="56">
        <v>20</v>
      </c>
      <c r="AM28" s="56">
        <v>19</v>
      </c>
      <c r="AN28" s="122">
        <v>8</v>
      </c>
      <c r="AO28" s="122">
        <v>24</v>
      </c>
    </row>
    <row r="29" s="56" customFormat="1" ht="16.5" spans="1:41">
      <c r="A29" s="23">
        <v>26</v>
      </c>
      <c r="B29" s="99" t="s">
        <v>9608</v>
      </c>
      <c r="C29" s="26" t="s">
        <v>13010</v>
      </c>
      <c r="D29" s="26" t="s">
        <v>9488</v>
      </c>
      <c r="E29" s="98" t="s">
        <v>9610</v>
      </c>
      <c r="F29" s="56">
        <v>8</v>
      </c>
      <c r="G29" s="56">
        <v>8</v>
      </c>
      <c r="J29" s="56">
        <v>8</v>
      </c>
      <c r="K29" s="56">
        <v>8</v>
      </c>
      <c r="L29" s="56">
        <v>8</v>
      </c>
      <c r="M29" s="56">
        <v>8</v>
      </c>
      <c r="N29" s="56">
        <v>8</v>
      </c>
      <c r="Q29" s="56">
        <v>8</v>
      </c>
      <c r="R29" s="56">
        <v>8</v>
      </c>
      <c r="S29" s="56">
        <v>8</v>
      </c>
      <c r="T29" s="56">
        <v>8</v>
      </c>
      <c r="U29" s="56">
        <v>8</v>
      </c>
      <c r="X29" s="56">
        <v>8</v>
      </c>
      <c r="Y29" s="56">
        <v>8</v>
      </c>
      <c r="Z29" s="56">
        <v>8</v>
      </c>
      <c r="AA29" s="56">
        <v>8</v>
      </c>
      <c r="AB29" s="56">
        <v>8</v>
      </c>
      <c r="AE29" s="56">
        <v>8</v>
      </c>
      <c r="AF29" s="56">
        <v>8</v>
      </c>
      <c r="AG29" s="56">
        <v>8</v>
      </c>
      <c r="AH29" s="56">
        <v>8</v>
      </c>
      <c r="AI29" s="56">
        <v>8</v>
      </c>
      <c r="AK29" s="56">
        <f t="shared" si="0"/>
        <v>22</v>
      </c>
      <c r="AL29" s="56">
        <v>22</v>
      </c>
      <c r="AM29" s="56">
        <v>22</v>
      </c>
      <c r="AN29" s="122"/>
      <c r="AO29" s="122"/>
    </row>
    <row r="30" s="56" customFormat="1" ht="16.5" spans="1:41">
      <c r="A30" s="23">
        <v>27</v>
      </c>
      <c r="B30" s="99" t="s">
        <v>9735</v>
      </c>
      <c r="C30" s="26" t="s">
        <v>13010</v>
      </c>
      <c r="D30" s="26" t="s">
        <v>9488</v>
      </c>
      <c r="E30" s="98" t="s">
        <v>9655</v>
      </c>
      <c r="F30" s="56">
        <v>0</v>
      </c>
      <c r="G30" s="56">
        <v>0</v>
      </c>
      <c r="H30" s="56">
        <v>8</v>
      </c>
      <c r="J30" s="56">
        <v>0</v>
      </c>
      <c r="K30" s="56">
        <v>0</v>
      </c>
      <c r="L30" s="56">
        <v>8</v>
      </c>
      <c r="M30" s="56">
        <v>8</v>
      </c>
      <c r="N30" s="56">
        <v>8</v>
      </c>
      <c r="O30" s="56">
        <v>8</v>
      </c>
      <c r="Q30" s="56">
        <v>0</v>
      </c>
      <c r="R30" s="56">
        <v>8</v>
      </c>
      <c r="S30" s="56">
        <v>8</v>
      </c>
      <c r="T30" s="56">
        <v>0</v>
      </c>
      <c r="U30" s="56">
        <v>0</v>
      </c>
      <c r="V30" s="56">
        <v>0</v>
      </c>
      <c r="X30" s="100">
        <v>0</v>
      </c>
      <c r="Y30" s="56">
        <v>0</v>
      </c>
      <c r="Z30" s="56">
        <v>0</v>
      </c>
      <c r="AA30" s="56">
        <v>0</v>
      </c>
      <c r="AB30" s="56">
        <v>8</v>
      </c>
      <c r="AK30" s="56">
        <f t="shared" si="0"/>
        <v>8</v>
      </c>
      <c r="AL30" s="56">
        <v>0</v>
      </c>
      <c r="AM30" s="56">
        <v>0</v>
      </c>
      <c r="AN30" s="122">
        <v>24</v>
      </c>
      <c r="AO30" s="122">
        <v>8</v>
      </c>
    </row>
    <row r="31" s="56" customFormat="1" ht="16.5" spans="1:41">
      <c r="A31" s="23">
        <v>28</v>
      </c>
      <c r="B31" s="97" t="s">
        <v>9728</v>
      </c>
      <c r="C31" s="26" t="s">
        <v>13010</v>
      </c>
      <c r="D31" s="26" t="s">
        <v>9488</v>
      </c>
      <c r="E31" s="95" t="s">
        <v>9729</v>
      </c>
      <c r="F31" s="56">
        <v>8</v>
      </c>
      <c r="G31" s="100">
        <v>8</v>
      </c>
      <c r="J31" s="56">
        <v>8</v>
      </c>
      <c r="K31" s="56">
        <v>8</v>
      </c>
      <c r="L31" s="56">
        <v>8</v>
      </c>
      <c r="M31" s="100">
        <v>8</v>
      </c>
      <c r="N31" s="56">
        <v>8</v>
      </c>
      <c r="Q31" s="56">
        <v>8</v>
      </c>
      <c r="R31" s="56">
        <v>8</v>
      </c>
      <c r="S31" s="56">
        <v>8</v>
      </c>
      <c r="T31" s="100">
        <v>8</v>
      </c>
      <c r="U31" s="56">
        <v>8</v>
      </c>
      <c r="X31" s="56">
        <v>8</v>
      </c>
      <c r="Y31" s="56">
        <v>8</v>
      </c>
      <c r="Z31" s="56">
        <v>8</v>
      </c>
      <c r="AA31" s="100">
        <v>8</v>
      </c>
      <c r="AB31" s="56">
        <v>8</v>
      </c>
      <c r="AE31" s="56">
        <v>8</v>
      </c>
      <c r="AF31" s="56">
        <v>8</v>
      </c>
      <c r="AG31" s="56">
        <v>8</v>
      </c>
      <c r="AH31" s="100">
        <v>8</v>
      </c>
      <c r="AI31" s="56">
        <v>8</v>
      </c>
      <c r="AK31" s="56">
        <f t="shared" si="0"/>
        <v>22</v>
      </c>
      <c r="AL31" s="56">
        <v>4</v>
      </c>
      <c r="AM31" s="56">
        <v>3</v>
      </c>
      <c r="AN31" s="122">
        <v>24</v>
      </c>
      <c r="AO31" s="122">
        <v>8</v>
      </c>
    </row>
    <row r="32" s="56" customFormat="1" ht="16.5" spans="1:41">
      <c r="A32" s="23">
        <v>29</v>
      </c>
      <c r="B32" s="19" t="s">
        <v>9744</v>
      </c>
      <c r="C32" s="26" t="s">
        <v>13010</v>
      </c>
      <c r="D32" s="26" t="s">
        <v>9488</v>
      </c>
      <c r="E32" s="95" t="s">
        <v>1841</v>
      </c>
      <c r="F32" s="56">
        <v>8</v>
      </c>
      <c r="G32" s="56">
        <v>8</v>
      </c>
      <c r="J32" s="56">
        <v>8</v>
      </c>
      <c r="K32" s="56">
        <v>8</v>
      </c>
      <c r="L32" s="56">
        <v>8</v>
      </c>
      <c r="M32" s="56">
        <v>8</v>
      </c>
      <c r="N32" s="56">
        <v>8</v>
      </c>
      <c r="Q32" s="56">
        <v>8</v>
      </c>
      <c r="R32" s="56">
        <v>8</v>
      </c>
      <c r="S32" s="56">
        <v>8</v>
      </c>
      <c r="T32" s="56">
        <v>8</v>
      </c>
      <c r="U32" s="56">
        <v>8</v>
      </c>
      <c r="X32" s="56">
        <v>8</v>
      </c>
      <c r="Y32" s="56">
        <v>8</v>
      </c>
      <c r="Z32" s="56">
        <v>8</v>
      </c>
      <c r="AA32" s="56">
        <v>8</v>
      </c>
      <c r="AB32" s="56">
        <v>8</v>
      </c>
      <c r="AE32" s="56">
        <v>8</v>
      </c>
      <c r="AF32" s="56">
        <v>8</v>
      </c>
      <c r="AG32" s="56">
        <v>8</v>
      </c>
      <c r="AH32" s="56">
        <v>8</v>
      </c>
      <c r="AI32" s="56">
        <v>8</v>
      </c>
      <c r="AK32" s="56">
        <f t="shared" si="0"/>
        <v>22</v>
      </c>
      <c r="AL32" s="56">
        <v>11</v>
      </c>
      <c r="AM32" s="56">
        <v>9</v>
      </c>
      <c r="AN32" s="122"/>
      <c r="AO32" s="122"/>
    </row>
    <row r="33" s="56" customFormat="1" ht="16.5" spans="1:41">
      <c r="A33" s="23">
        <v>30</v>
      </c>
      <c r="B33" s="94" t="s">
        <v>9884</v>
      </c>
      <c r="C33" s="26" t="s">
        <v>13010</v>
      </c>
      <c r="D33" s="26" t="s">
        <v>9488</v>
      </c>
      <c r="E33" s="95" t="s">
        <v>9885</v>
      </c>
      <c r="F33" s="56">
        <v>8</v>
      </c>
      <c r="G33" s="56">
        <v>8</v>
      </c>
      <c r="J33" s="56">
        <v>8</v>
      </c>
      <c r="K33" s="56">
        <v>8</v>
      </c>
      <c r="L33" s="56">
        <v>8</v>
      </c>
      <c r="M33" s="56">
        <v>8</v>
      </c>
      <c r="N33" s="56">
        <v>8</v>
      </c>
      <c r="Q33" s="56">
        <v>8</v>
      </c>
      <c r="R33" s="56">
        <v>8</v>
      </c>
      <c r="S33" s="56">
        <v>8</v>
      </c>
      <c r="T33" s="56">
        <v>8</v>
      </c>
      <c r="U33" s="56">
        <v>8</v>
      </c>
      <c r="X33" s="56">
        <v>8</v>
      </c>
      <c r="Y33" s="56">
        <v>8</v>
      </c>
      <c r="Z33" s="56">
        <v>8</v>
      </c>
      <c r="AA33" s="56">
        <v>8</v>
      </c>
      <c r="AB33" s="56">
        <v>8</v>
      </c>
      <c r="AE33" s="56">
        <v>8</v>
      </c>
      <c r="AF33" s="56">
        <v>8</v>
      </c>
      <c r="AG33" s="56">
        <v>8</v>
      </c>
      <c r="AH33" s="56">
        <v>8</v>
      </c>
      <c r="AI33" s="56">
        <v>8</v>
      </c>
      <c r="AK33" s="56">
        <f t="shared" si="0"/>
        <v>22</v>
      </c>
      <c r="AL33" s="56">
        <v>19</v>
      </c>
      <c r="AM33" s="56">
        <v>18</v>
      </c>
      <c r="AN33" s="122"/>
      <c r="AO33" s="122"/>
    </row>
    <row r="34" s="56" customFormat="1" ht="16.5" spans="1:39">
      <c r="A34" s="23">
        <v>31</v>
      </c>
      <c r="B34" s="19" t="s">
        <v>9571</v>
      </c>
      <c r="C34" s="26" t="s">
        <v>13010</v>
      </c>
      <c r="D34" s="26" t="s">
        <v>9488</v>
      </c>
      <c r="E34" s="19" t="s">
        <v>3986</v>
      </c>
      <c r="F34" s="56">
        <v>8</v>
      </c>
      <c r="G34" s="56">
        <v>8</v>
      </c>
      <c r="J34" s="56">
        <v>8</v>
      </c>
      <c r="K34" s="56">
        <v>8</v>
      </c>
      <c r="L34" s="56">
        <v>8</v>
      </c>
      <c r="M34" s="56">
        <v>8</v>
      </c>
      <c r="N34" s="56">
        <v>8</v>
      </c>
      <c r="Q34" s="56">
        <v>8</v>
      </c>
      <c r="R34" s="56">
        <v>8</v>
      </c>
      <c r="S34" s="56">
        <v>8</v>
      </c>
      <c r="T34" s="56">
        <v>8</v>
      </c>
      <c r="U34" s="56">
        <v>8</v>
      </c>
      <c r="X34" s="56">
        <v>8</v>
      </c>
      <c r="Y34" s="56">
        <v>8</v>
      </c>
      <c r="Z34" s="56">
        <v>8</v>
      </c>
      <c r="AA34" s="56">
        <v>8</v>
      </c>
      <c r="AB34" s="56">
        <v>8</v>
      </c>
      <c r="AE34" s="56">
        <v>8</v>
      </c>
      <c r="AF34" s="56">
        <v>8</v>
      </c>
      <c r="AG34" s="56">
        <v>8</v>
      </c>
      <c r="AH34" s="56">
        <v>8</v>
      </c>
      <c r="AI34" s="56">
        <v>8</v>
      </c>
      <c r="AK34" s="56">
        <f t="shared" si="0"/>
        <v>22</v>
      </c>
      <c r="AL34" s="56">
        <v>0</v>
      </c>
      <c r="AM34" s="56">
        <v>0</v>
      </c>
    </row>
    <row r="35" s="56" customFormat="1" ht="16.5" spans="1:39">
      <c r="A35" s="23">
        <v>32</v>
      </c>
      <c r="B35" s="19" t="s">
        <v>9595</v>
      </c>
      <c r="C35" s="26" t="s">
        <v>13010</v>
      </c>
      <c r="D35" s="26" t="s">
        <v>9488</v>
      </c>
      <c r="E35" s="19" t="s">
        <v>13096</v>
      </c>
      <c r="F35" s="56">
        <v>8</v>
      </c>
      <c r="G35" s="56">
        <v>8</v>
      </c>
      <c r="J35" s="56">
        <v>8</v>
      </c>
      <c r="K35" s="100">
        <v>8</v>
      </c>
      <c r="L35" s="100">
        <v>8</v>
      </c>
      <c r="M35" s="56">
        <v>8</v>
      </c>
      <c r="N35" s="56">
        <v>8</v>
      </c>
      <c r="Q35" s="56">
        <v>8</v>
      </c>
      <c r="R35" s="56">
        <v>8</v>
      </c>
      <c r="S35" s="100">
        <v>8</v>
      </c>
      <c r="T35" s="56">
        <v>8</v>
      </c>
      <c r="U35" s="56">
        <v>8</v>
      </c>
      <c r="X35" s="56">
        <v>8</v>
      </c>
      <c r="Y35" s="56">
        <v>8</v>
      </c>
      <c r="Z35" s="100">
        <v>8</v>
      </c>
      <c r="AA35" s="56">
        <v>8</v>
      </c>
      <c r="AB35" s="56">
        <v>8</v>
      </c>
      <c r="AE35" s="56">
        <v>8</v>
      </c>
      <c r="AF35" s="56">
        <v>8</v>
      </c>
      <c r="AG35" s="100">
        <v>8</v>
      </c>
      <c r="AH35" s="56">
        <v>8</v>
      </c>
      <c r="AI35" s="100">
        <v>8</v>
      </c>
      <c r="AK35" s="56">
        <f t="shared" si="0"/>
        <v>22</v>
      </c>
      <c r="AL35" s="56">
        <v>0</v>
      </c>
      <c r="AM35" s="56">
        <v>0</v>
      </c>
    </row>
    <row r="36" s="56" customFormat="1" ht="16.5" spans="1:41">
      <c r="A36" s="23">
        <v>33</v>
      </c>
      <c r="B36" s="19" t="s">
        <v>9631</v>
      </c>
      <c r="C36" s="101" t="s">
        <v>13010</v>
      </c>
      <c r="D36" s="26" t="s">
        <v>9488</v>
      </c>
      <c r="E36" s="19" t="s">
        <v>9655</v>
      </c>
      <c r="F36" s="100">
        <v>8</v>
      </c>
      <c r="G36" s="56">
        <v>8</v>
      </c>
      <c r="J36" s="56">
        <v>8</v>
      </c>
      <c r="K36" s="56">
        <v>8</v>
      </c>
      <c r="L36" s="56">
        <v>8</v>
      </c>
      <c r="M36" s="56">
        <v>8</v>
      </c>
      <c r="N36" s="56">
        <v>8</v>
      </c>
      <c r="Q36" s="56">
        <v>8</v>
      </c>
      <c r="R36" s="56">
        <v>8</v>
      </c>
      <c r="S36" s="100">
        <v>8</v>
      </c>
      <c r="T36" s="56">
        <v>8</v>
      </c>
      <c r="U36" s="56">
        <v>8</v>
      </c>
      <c r="X36" s="56">
        <v>8</v>
      </c>
      <c r="Y36" s="56">
        <v>8</v>
      </c>
      <c r="Z36" s="56">
        <v>8</v>
      </c>
      <c r="AA36" s="56">
        <v>8</v>
      </c>
      <c r="AB36" s="56">
        <v>8</v>
      </c>
      <c r="AE36" s="56">
        <v>8</v>
      </c>
      <c r="AF36" s="56">
        <v>8</v>
      </c>
      <c r="AG36" s="56">
        <v>8</v>
      </c>
      <c r="AH36" s="56">
        <v>8</v>
      </c>
      <c r="AI36" s="56">
        <v>8</v>
      </c>
      <c r="AK36" s="56">
        <f t="shared" si="0"/>
        <v>22</v>
      </c>
      <c r="AL36" s="56">
        <v>19</v>
      </c>
      <c r="AM36" s="56">
        <v>10</v>
      </c>
      <c r="AN36" s="56">
        <v>16</v>
      </c>
      <c r="AO36" s="56">
        <v>8</v>
      </c>
    </row>
    <row r="37" s="56" customFormat="1" ht="16.5" spans="1:39">
      <c r="A37" s="23">
        <v>34</v>
      </c>
      <c r="B37" s="19" t="s">
        <v>9858</v>
      </c>
      <c r="C37" s="101" t="s">
        <v>13010</v>
      </c>
      <c r="D37" s="26" t="s">
        <v>9488</v>
      </c>
      <c r="E37" s="19" t="s">
        <v>9860</v>
      </c>
      <c r="F37" s="102"/>
      <c r="G37" s="102"/>
      <c r="H37" s="102"/>
      <c r="I37" s="102"/>
      <c r="J37" s="102"/>
      <c r="K37" s="102"/>
      <c r="L37" s="102"/>
      <c r="M37" s="102"/>
      <c r="N37" s="102"/>
      <c r="O37" s="102"/>
      <c r="P37" s="102"/>
      <c r="Q37" s="102"/>
      <c r="R37" s="102"/>
      <c r="S37" s="56">
        <v>8</v>
      </c>
      <c r="T37" s="56">
        <v>8</v>
      </c>
      <c r="U37" s="56">
        <v>8</v>
      </c>
      <c r="X37" s="56">
        <v>8</v>
      </c>
      <c r="Y37" s="56">
        <v>8</v>
      </c>
      <c r="Z37" s="56">
        <v>8</v>
      </c>
      <c r="AA37" s="56">
        <v>8</v>
      </c>
      <c r="AB37" s="56">
        <v>8</v>
      </c>
      <c r="AE37" s="56">
        <v>8</v>
      </c>
      <c r="AF37" s="56">
        <v>8</v>
      </c>
      <c r="AG37" s="56">
        <v>8</v>
      </c>
      <c r="AH37" s="56">
        <v>8</v>
      </c>
      <c r="AI37" s="56">
        <v>8</v>
      </c>
      <c r="AK37" s="56">
        <f t="shared" si="0"/>
        <v>13</v>
      </c>
      <c r="AL37" s="56">
        <v>4</v>
      </c>
      <c r="AM37" s="56">
        <v>3</v>
      </c>
    </row>
    <row r="38" s="56" customFormat="1" ht="16.5" spans="1:39">
      <c r="A38" s="23">
        <v>35</v>
      </c>
      <c r="B38" s="19" t="s">
        <v>9826</v>
      </c>
      <c r="C38" s="101" t="s">
        <v>13010</v>
      </c>
      <c r="D38" s="26" t="s">
        <v>9488</v>
      </c>
      <c r="E38" s="19" t="s">
        <v>894</v>
      </c>
      <c r="U38" s="56">
        <v>8</v>
      </c>
      <c r="X38" s="56">
        <v>8</v>
      </c>
      <c r="Y38" s="56">
        <v>8</v>
      </c>
      <c r="Z38" s="56">
        <v>8</v>
      </c>
      <c r="AA38" s="56">
        <v>8</v>
      </c>
      <c r="AB38" s="56">
        <v>8</v>
      </c>
      <c r="AE38" s="56">
        <v>8</v>
      </c>
      <c r="AF38" s="56">
        <v>8</v>
      </c>
      <c r="AG38" s="56">
        <v>8</v>
      </c>
      <c r="AH38" s="56">
        <v>8</v>
      </c>
      <c r="AI38" s="56">
        <v>8</v>
      </c>
      <c r="AK38" s="56">
        <f t="shared" si="0"/>
        <v>11</v>
      </c>
      <c r="AL38" s="56">
        <v>0</v>
      </c>
      <c r="AM38" s="56">
        <v>0</v>
      </c>
    </row>
    <row r="39" s="56" customFormat="1" ht="16.5" spans="1:39">
      <c r="A39" s="23">
        <v>36</v>
      </c>
      <c r="B39" s="19" t="s">
        <v>9741</v>
      </c>
      <c r="C39" s="101" t="s">
        <v>13010</v>
      </c>
      <c r="D39" s="26" t="s">
        <v>9488</v>
      </c>
      <c r="E39" s="19" t="s">
        <v>9655</v>
      </c>
      <c r="X39" s="56">
        <v>8</v>
      </c>
      <c r="Y39" s="56">
        <v>8</v>
      </c>
      <c r="Z39" s="56">
        <v>8</v>
      </c>
      <c r="AA39" s="56">
        <v>8</v>
      </c>
      <c r="AB39" s="56">
        <v>8</v>
      </c>
      <c r="AE39" s="56">
        <v>8</v>
      </c>
      <c r="AF39" s="100">
        <v>8</v>
      </c>
      <c r="AG39" s="56">
        <v>8</v>
      </c>
      <c r="AH39" s="56">
        <v>8</v>
      </c>
      <c r="AI39" s="56">
        <v>8</v>
      </c>
      <c r="AK39" s="56">
        <f t="shared" si="0"/>
        <v>10</v>
      </c>
      <c r="AL39" s="56">
        <v>2</v>
      </c>
      <c r="AM39" s="56">
        <v>1</v>
      </c>
    </row>
    <row r="40" s="56" customFormat="1" ht="16.5" spans="1:39">
      <c r="A40" s="23">
        <v>37</v>
      </c>
      <c r="B40" s="19" t="s">
        <v>9625</v>
      </c>
      <c r="C40" s="101" t="s">
        <v>13010</v>
      </c>
      <c r="D40" s="26" t="s">
        <v>9488</v>
      </c>
      <c r="E40" s="19" t="s">
        <v>9626</v>
      </c>
      <c r="AA40" s="56">
        <v>8</v>
      </c>
      <c r="AB40" s="56">
        <v>8</v>
      </c>
      <c r="AE40" s="56">
        <v>8</v>
      </c>
      <c r="AF40" s="56">
        <v>8</v>
      </c>
      <c r="AG40" s="56">
        <v>8</v>
      </c>
      <c r="AH40" s="56">
        <v>8</v>
      </c>
      <c r="AI40" s="56">
        <v>8</v>
      </c>
      <c r="AK40" s="56">
        <f t="shared" si="0"/>
        <v>7</v>
      </c>
      <c r="AL40" s="56">
        <v>5</v>
      </c>
      <c r="AM40" s="56">
        <v>1</v>
      </c>
    </row>
    <row r="41" s="56" customFormat="1" ht="16.5" spans="1:39">
      <c r="A41" s="23">
        <v>38</v>
      </c>
      <c r="B41" s="19" t="s">
        <v>9591</v>
      </c>
      <c r="C41" s="101" t="s">
        <v>13010</v>
      </c>
      <c r="D41" s="26" t="s">
        <v>9488</v>
      </c>
      <c r="E41" s="19" t="s">
        <v>9593</v>
      </c>
      <c r="AH41" s="56">
        <v>8</v>
      </c>
      <c r="AI41" s="56">
        <v>8</v>
      </c>
      <c r="AK41" s="56">
        <f t="shared" si="0"/>
        <v>2</v>
      </c>
      <c r="AL41" s="56">
        <v>0</v>
      </c>
      <c r="AM41" s="56">
        <v>0</v>
      </c>
    </row>
    <row r="42" s="56" customFormat="1" ht="16.5" spans="1:39">
      <c r="A42" s="23">
        <v>39</v>
      </c>
      <c r="B42" s="19" t="s">
        <v>9711</v>
      </c>
      <c r="C42" s="101" t="s">
        <v>13010</v>
      </c>
      <c r="D42" s="26" t="s">
        <v>9488</v>
      </c>
      <c r="E42" s="19" t="s">
        <v>9712</v>
      </c>
      <c r="AI42" s="56">
        <v>8</v>
      </c>
      <c r="AK42" s="56">
        <f t="shared" si="0"/>
        <v>1</v>
      </c>
      <c r="AL42" s="56">
        <v>0</v>
      </c>
      <c r="AM42" s="56">
        <v>0</v>
      </c>
    </row>
    <row r="46" ht="20.25" spans="1:35">
      <c r="A46" s="103" t="s">
        <v>13097</v>
      </c>
      <c r="B46" s="103"/>
      <c r="C46" s="103"/>
      <c r="D46" s="104"/>
      <c r="E46" s="104"/>
      <c r="F46" s="103"/>
      <c r="G46" s="103"/>
      <c r="H46" s="103"/>
      <c r="I46" s="103"/>
      <c r="J46" s="103"/>
      <c r="K46" s="104"/>
      <c r="L46" s="104"/>
      <c r="M46" s="103"/>
      <c r="N46" s="103"/>
      <c r="O46" s="103"/>
      <c r="P46" s="103"/>
      <c r="Q46" s="103"/>
      <c r="R46" s="104"/>
      <c r="S46" s="104"/>
      <c r="T46" s="103"/>
      <c r="U46" s="103"/>
      <c r="V46" s="103"/>
      <c r="W46" s="103"/>
      <c r="X46" s="103"/>
      <c r="Y46" s="104"/>
      <c r="Z46" s="104"/>
      <c r="AA46" s="103"/>
      <c r="AB46" s="103"/>
      <c r="AC46" s="103"/>
      <c r="AD46" s="103"/>
      <c r="AE46" s="103"/>
      <c r="AF46" s="104"/>
      <c r="AG46" s="103"/>
      <c r="AH46" s="103"/>
      <c r="AI46" s="103"/>
    </row>
    <row r="47" ht="18" spans="1:35">
      <c r="A47" s="105" t="s">
        <v>13098</v>
      </c>
      <c r="B47" s="106">
        <v>1</v>
      </c>
      <c r="C47" s="106">
        <v>2</v>
      </c>
      <c r="D47" s="107">
        <v>3</v>
      </c>
      <c r="E47" s="107">
        <v>4</v>
      </c>
      <c r="F47" s="106">
        <v>5</v>
      </c>
      <c r="G47" s="106">
        <v>6</v>
      </c>
      <c r="H47" s="106">
        <v>7</v>
      </c>
      <c r="I47" s="106">
        <v>8</v>
      </c>
      <c r="J47" s="106">
        <v>9</v>
      </c>
      <c r="K47" s="107">
        <v>10</v>
      </c>
      <c r="L47" s="107">
        <v>11</v>
      </c>
      <c r="M47" s="106">
        <v>12</v>
      </c>
      <c r="N47" s="106">
        <v>13</v>
      </c>
      <c r="O47" s="106">
        <v>14</v>
      </c>
      <c r="P47" s="106">
        <v>15</v>
      </c>
      <c r="Q47" s="106">
        <v>16</v>
      </c>
      <c r="R47" s="107">
        <v>17</v>
      </c>
      <c r="S47" s="107">
        <v>18</v>
      </c>
      <c r="T47" s="106">
        <v>19</v>
      </c>
      <c r="U47" s="106">
        <v>20</v>
      </c>
      <c r="V47" s="106">
        <v>21</v>
      </c>
      <c r="W47" s="106">
        <v>22</v>
      </c>
      <c r="X47" s="106">
        <v>23</v>
      </c>
      <c r="Y47" s="107">
        <v>24</v>
      </c>
      <c r="Z47" s="107">
        <v>25</v>
      </c>
      <c r="AA47" s="106">
        <v>26</v>
      </c>
      <c r="AB47" s="106">
        <v>27</v>
      </c>
      <c r="AC47" s="106">
        <v>28</v>
      </c>
      <c r="AD47" s="106">
        <v>29</v>
      </c>
      <c r="AE47" s="106">
        <v>30</v>
      </c>
      <c r="AF47" s="107">
        <v>31</v>
      </c>
      <c r="AG47" s="123" t="s">
        <v>13099</v>
      </c>
      <c r="AH47" s="123" t="s">
        <v>13100</v>
      </c>
      <c r="AI47" s="123" t="s">
        <v>13101</v>
      </c>
    </row>
    <row r="48" ht="18" spans="1:35">
      <c r="A48" s="108"/>
      <c r="B48" s="109" t="s">
        <v>13102</v>
      </c>
      <c r="C48" s="109" t="s">
        <v>13103</v>
      </c>
      <c r="D48" s="107" t="s">
        <v>6</v>
      </c>
      <c r="E48" s="107" t="s">
        <v>7</v>
      </c>
      <c r="F48" s="109" t="s">
        <v>13104</v>
      </c>
      <c r="G48" s="109" t="s">
        <v>13105</v>
      </c>
      <c r="H48" s="109" t="s">
        <v>13106</v>
      </c>
      <c r="I48" s="109" t="s">
        <v>13102</v>
      </c>
      <c r="J48" s="109" t="s">
        <v>13103</v>
      </c>
      <c r="K48" s="107" t="s">
        <v>6</v>
      </c>
      <c r="L48" s="107" t="s">
        <v>7</v>
      </c>
      <c r="M48" s="109" t="s">
        <v>13104</v>
      </c>
      <c r="N48" s="109" t="s">
        <v>13105</v>
      </c>
      <c r="O48" s="109" t="s">
        <v>13106</v>
      </c>
      <c r="P48" s="109" t="s">
        <v>13102</v>
      </c>
      <c r="Q48" s="109" t="s">
        <v>13103</v>
      </c>
      <c r="R48" s="107" t="s">
        <v>6</v>
      </c>
      <c r="S48" s="107" t="s">
        <v>7</v>
      </c>
      <c r="T48" s="109" t="s">
        <v>13104</v>
      </c>
      <c r="U48" s="109" t="s">
        <v>13105</v>
      </c>
      <c r="V48" s="109" t="s">
        <v>13106</v>
      </c>
      <c r="W48" s="109" t="s">
        <v>13102</v>
      </c>
      <c r="X48" s="109" t="s">
        <v>13103</v>
      </c>
      <c r="Y48" s="107" t="s">
        <v>6</v>
      </c>
      <c r="Z48" s="107" t="s">
        <v>7</v>
      </c>
      <c r="AA48" s="109" t="s">
        <v>13104</v>
      </c>
      <c r="AB48" s="109" t="s">
        <v>13105</v>
      </c>
      <c r="AC48" s="109" t="s">
        <v>13106</v>
      </c>
      <c r="AD48" s="109" t="s">
        <v>13102</v>
      </c>
      <c r="AE48" s="109" t="s">
        <v>13103</v>
      </c>
      <c r="AF48" s="107" t="s">
        <v>6</v>
      </c>
      <c r="AG48" s="124"/>
      <c r="AH48" s="124"/>
      <c r="AI48" s="124"/>
    </row>
    <row r="49" ht="17.25" spans="1:35">
      <c r="A49" s="110" t="s">
        <v>9654</v>
      </c>
      <c r="B49" s="111" t="s">
        <v>13107</v>
      </c>
      <c r="C49" s="111" t="s">
        <v>13107</v>
      </c>
      <c r="D49" s="112" t="s">
        <v>13108</v>
      </c>
      <c r="E49" s="112" t="s">
        <v>13107</v>
      </c>
      <c r="F49" s="111" t="s">
        <v>13107</v>
      </c>
      <c r="G49" s="111" t="s">
        <v>13108</v>
      </c>
      <c r="H49" s="111" t="s">
        <v>13107</v>
      </c>
      <c r="I49" s="111" t="s">
        <v>13107</v>
      </c>
      <c r="J49" s="111" t="s">
        <v>13107</v>
      </c>
      <c r="K49" s="112" t="s">
        <v>13108</v>
      </c>
      <c r="L49" s="112" t="s">
        <v>13107</v>
      </c>
      <c r="M49" s="111" t="s">
        <v>13107</v>
      </c>
      <c r="N49" s="111" t="s">
        <v>13107</v>
      </c>
      <c r="O49" s="111" t="s">
        <v>13107</v>
      </c>
      <c r="P49" s="111" t="s">
        <v>13107</v>
      </c>
      <c r="Q49" s="111" t="s">
        <v>13108</v>
      </c>
      <c r="R49" s="112" t="s">
        <v>13107</v>
      </c>
      <c r="S49" s="112" t="s">
        <v>13107</v>
      </c>
      <c r="T49" s="111" t="s">
        <v>13107</v>
      </c>
      <c r="U49" s="111" t="s">
        <v>13107</v>
      </c>
      <c r="V49" s="111" t="s">
        <v>13107</v>
      </c>
      <c r="W49" s="111" t="s">
        <v>13107</v>
      </c>
      <c r="X49" s="111" t="s">
        <v>13108</v>
      </c>
      <c r="Y49" s="112" t="s">
        <v>13108</v>
      </c>
      <c r="Z49" s="112" t="s">
        <v>13107</v>
      </c>
      <c r="AA49" s="111" t="s">
        <v>13107</v>
      </c>
      <c r="AB49" s="111" t="s">
        <v>13107</v>
      </c>
      <c r="AC49" s="111" t="s">
        <v>13107</v>
      </c>
      <c r="AD49" s="111" t="s">
        <v>13107</v>
      </c>
      <c r="AE49" s="111" t="s">
        <v>13108</v>
      </c>
      <c r="AF49" s="112" t="s">
        <v>13108</v>
      </c>
      <c r="AG49" s="111">
        <v>0</v>
      </c>
      <c r="AH49" s="111">
        <v>0</v>
      </c>
      <c r="AI49" s="111"/>
    </row>
    <row r="50" ht="17.25" spans="1:35">
      <c r="A50" s="110" t="s">
        <v>9728</v>
      </c>
      <c r="B50" s="111" t="s">
        <v>13107</v>
      </c>
      <c r="C50" s="111" t="s">
        <v>13108</v>
      </c>
      <c r="D50" s="112" t="s">
        <v>13107</v>
      </c>
      <c r="E50" s="112" t="s">
        <v>13108</v>
      </c>
      <c r="F50" s="111" t="s">
        <v>13107</v>
      </c>
      <c r="G50" s="111" t="s">
        <v>13107</v>
      </c>
      <c r="H50" s="111" t="s">
        <v>13107</v>
      </c>
      <c r="I50" s="111" t="s">
        <v>13108</v>
      </c>
      <c r="J50" s="111" t="s">
        <v>13107</v>
      </c>
      <c r="K50" s="112" t="s">
        <v>13107</v>
      </c>
      <c r="L50" s="112" t="s">
        <v>13108</v>
      </c>
      <c r="M50" s="111" t="s">
        <v>13107</v>
      </c>
      <c r="N50" s="111" t="s">
        <v>13107</v>
      </c>
      <c r="O50" s="111" t="s">
        <v>13107</v>
      </c>
      <c r="P50" s="111" t="s">
        <v>13108</v>
      </c>
      <c r="Q50" s="111" t="s">
        <v>13107</v>
      </c>
      <c r="R50" s="112" t="s">
        <v>13107</v>
      </c>
      <c r="S50" s="112" t="s">
        <v>13108</v>
      </c>
      <c r="T50" s="111" t="s">
        <v>13107</v>
      </c>
      <c r="U50" s="111" t="s">
        <v>13107</v>
      </c>
      <c r="V50" s="111" t="s">
        <v>13107</v>
      </c>
      <c r="W50" s="111" t="s">
        <v>13108</v>
      </c>
      <c r="X50" s="111" t="s">
        <v>13107</v>
      </c>
      <c r="Y50" s="112" t="s">
        <v>13107</v>
      </c>
      <c r="Z50" s="112" t="s">
        <v>13108</v>
      </c>
      <c r="AA50" s="111" t="s">
        <v>13107</v>
      </c>
      <c r="AB50" s="111" t="s">
        <v>13107</v>
      </c>
      <c r="AC50" s="111" t="s">
        <v>13107</v>
      </c>
      <c r="AD50" s="111" t="s">
        <v>13108</v>
      </c>
      <c r="AE50" s="111" t="s">
        <v>13107</v>
      </c>
      <c r="AF50" s="112" t="s">
        <v>13107</v>
      </c>
      <c r="AG50" s="111">
        <v>0</v>
      </c>
      <c r="AH50" s="111">
        <v>3.5</v>
      </c>
      <c r="AI50" s="111"/>
    </row>
    <row r="51" ht="17.25" spans="1:35">
      <c r="A51" s="110" t="s">
        <v>9735</v>
      </c>
      <c r="B51" s="111" t="s">
        <v>13013</v>
      </c>
      <c r="C51" s="111" t="s">
        <v>13013</v>
      </c>
      <c r="D51" s="112" t="s">
        <v>13107</v>
      </c>
      <c r="E51" s="112" t="s">
        <v>13108</v>
      </c>
      <c r="F51" s="111" t="s">
        <v>13108</v>
      </c>
      <c r="G51" s="111" t="s">
        <v>13013</v>
      </c>
      <c r="H51" s="111" t="s">
        <v>13107</v>
      </c>
      <c r="I51" s="111" t="s">
        <v>13107</v>
      </c>
      <c r="J51" s="111" t="s">
        <v>13107</v>
      </c>
      <c r="K51" s="112" t="s">
        <v>13107</v>
      </c>
      <c r="L51" s="112" t="s">
        <v>13108</v>
      </c>
      <c r="M51" s="111" t="s">
        <v>13108</v>
      </c>
      <c r="N51" s="111" t="s">
        <v>13107</v>
      </c>
      <c r="O51" s="111" t="s">
        <v>13107</v>
      </c>
      <c r="P51" s="111" t="s">
        <v>13013</v>
      </c>
      <c r="Q51" s="111" t="s">
        <v>13013</v>
      </c>
      <c r="R51" s="112" t="s">
        <v>13013</v>
      </c>
      <c r="S51" s="112" t="s">
        <v>13108</v>
      </c>
      <c r="T51" s="111" t="s">
        <v>13108</v>
      </c>
      <c r="U51" s="111" t="s">
        <v>13013</v>
      </c>
      <c r="V51" s="111" t="s">
        <v>13013</v>
      </c>
      <c r="W51" s="111" t="s">
        <v>13013</v>
      </c>
      <c r="X51" s="111" t="s">
        <v>13107</v>
      </c>
      <c r="Y51" s="112"/>
      <c r="Z51" s="112"/>
      <c r="AA51" s="111"/>
      <c r="AB51" s="111"/>
      <c r="AC51" s="111"/>
      <c r="AD51" s="111"/>
      <c r="AE51" s="111"/>
      <c r="AF51" s="112"/>
      <c r="AG51" s="111">
        <v>0</v>
      </c>
      <c r="AH51" s="111">
        <v>0</v>
      </c>
      <c r="AI51" s="111"/>
    </row>
    <row r="52" ht="17.25" spans="1:35">
      <c r="A52" s="111" t="s">
        <v>9631</v>
      </c>
      <c r="B52" s="111" t="s">
        <v>13108</v>
      </c>
      <c r="C52" s="111" t="s">
        <v>13107</v>
      </c>
      <c r="D52" s="112" t="s">
        <v>13108</v>
      </c>
      <c r="E52" s="112" t="s">
        <v>13107</v>
      </c>
      <c r="F52" s="111" t="s">
        <v>13107</v>
      </c>
      <c r="G52" s="111" t="s">
        <v>13107</v>
      </c>
      <c r="H52" s="111" t="s">
        <v>13107</v>
      </c>
      <c r="I52" s="111" t="s">
        <v>13107</v>
      </c>
      <c r="J52" s="111" t="s">
        <v>13107</v>
      </c>
      <c r="K52" s="112" t="s">
        <v>13108</v>
      </c>
      <c r="L52" s="112" t="s">
        <v>13107</v>
      </c>
      <c r="M52" s="111" t="s">
        <v>13107</v>
      </c>
      <c r="N52" s="111" t="s">
        <v>13107</v>
      </c>
      <c r="O52" s="111" t="s">
        <v>13108</v>
      </c>
      <c r="P52" s="111" t="s">
        <v>13107</v>
      </c>
      <c r="Q52" s="111" t="s">
        <v>13107</v>
      </c>
      <c r="R52" s="112" t="s">
        <v>13108</v>
      </c>
      <c r="S52" s="112" t="s">
        <v>13107</v>
      </c>
      <c r="T52" s="111" t="s">
        <v>13107</v>
      </c>
      <c r="U52" s="111" t="s">
        <v>13107</v>
      </c>
      <c r="V52" s="111" t="s">
        <v>13107</v>
      </c>
      <c r="W52" s="111" t="s">
        <v>13107</v>
      </c>
      <c r="X52" s="111" t="s">
        <v>13107</v>
      </c>
      <c r="Y52" s="112" t="s">
        <v>13108</v>
      </c>
      <c r="Z52" s="112" t="s">
        <v>13107</v>
      </c>
      <c r="AA52" s="111" t="s">
        <v>13107</v>
      </c>
      <c r="AB52" s="111" t="s">
        <v>13107</v>
      </c>
      <c r="AC52" s="111" t="s">
        <v>13108</v>
      </c>
      <c r="AD52" s="111" t="s">
        <v>13107</v>
      </c>
      <c r="AE52" s="111" t="s">
        <v>13107</v>
      </c>
      <c r="AF52" s="112" t="s">
        <v>13108</v>
      </c>
      <c r="AG52" s="111">
        <v>1</v>
      </c>
      <c r="AH52" s="111">
        <v>1</v>
      </c>
      <c r="AI52" s="111"/>
    </row>
    <row r="53" ht="17.25" spans="1:35">
      <c r="A53" s="111" t="s">
        <v>9741</v>
      </c>
      <c r="B53" s="111"/>
      <c r="C53" s="111"/>
      <c r="D53" s="112"/>
      <c r="E53" s="112"/>
      <c r="F53" s="111"/>
      <c r="G53" s="111"/>
      <c r="H53" s="111"/>
      <c r="I53" s="111"/>
      <c r="J53" s="111"/>
      <c r="K53" s="112"/>
      <c r="L53" s="112"/>
      <c r="M53" s="111"/>
      <c r="N53" s="111"/>
      <c r="O53" s="111"/>
      <c r="P53" s="111"/>
      <c r="Q53" s="111"/>
      <c r="R53" s="112"/>
      <c r="S53" s="112"/>
      <c r="T53" s="111" t="s">
        <v>13107</v>
      </c>
      <c r="U53" s="111" t="s">
        <v>13107</v>
      </c>
      <c r="V53" s="111" t="s">
        <v>13107</v>
      </c>
      <c r="W53" s="111" t="s">
        <v>13107</v>
      </c>
      <c r="X53" s="111" t="s">
        <v>13107</v>
      </c>
      <c r="Y53" s="112" t="s">
        <v>13107</v>
      </c>
      <c r="Z53" s="112" t="s">
        <v>13108</v>
      </c>
      <c r="AA53" s="111" t="s">
        <v>13107</v>
      </c>
      <c r="AB53" s="111" t="s">
        <v>13108</v>
      </c>
      <c r="AC53" s="111" t="s">
        <v>13107</v>
      </c>
      <c r="AD53" s="111" t="s">
        <v>13107</v>
      </c>
      <c r="AE53" s="111" t="s">
        <v>13107</v>
      </c>
      <c r="AF53" s="112" t="s">
        <v>13107</v>
      </c>
      <c r="AG53" s="111">
        <v>1</v>
      </c>
      <c r="AH53" s="111">
        <v>1</v>
      </c>
      <c r="AI53" s="111"/>
    </row>
    <row r="54" ht="17.25" spans="1:35">
      <c r="A54" s="111" t="s">
        <v>9640</v>
      </c>
      <c r="B54" s="111"/>
      <c r="C54" s="111"/>
      <c r="D54" s="112"/>
      <c r="E54" s="112"/>
      <c r="F54" s="111" t="s">
        <v>13108</v>
      </c>
      <c r="G54" s="111"/>
      <c r="H54" s="111"/>
      <c r="I54" s="111"/>
      <c r="J54" s="111"/>
      <c r="K54" s="112"/>
      <c r="L54" s="112"/>
      <c r="M54" s="111"/>
      <c r="N54" s="111"/>
      <c r="O54" s="111"/>
      <c r="P54" s="111"/>
      <c r="Q54" s="111"/>
      <c r="R54" s="112"/>
      <c r="S54" s="112"/>
      <c r="T54" s="111"/>
      <c r="U54" s="111"/>
      <c r="V54" s="111"/>
      <c r="W54" s="111"/>
      <c r="X54" s="111"/>
      <c r="Y54" s="112"/>
      <c r="Z54" s="112"/>
      <c r="AA54" s="111"/>
      <c r="AB54" s="111"/>
      <c r="AC54" s="111"/>
      <c r="AD54" s="111"/>
      <c r="AE54" s="111"/>
      <c r="AF54" s="112"/>
      <c r="AG54" s="111"/>
      <c r="AH54" s="111">
        <v>3</v>
      </c>
      <c r="AI54" s="111"/>
    </row>
    <row r="55" ht="17.25" spans="1:35">
      <c r="A55" s="111"/>
      <c r="B55" s="111"/>
      <c r="C55" s="111"/>
      <c r="D55" s="112"/>
      <c r="E55" s="112"/>
      <c r="F55" s="111"/>
      <c r="G55" s="111"/>
      <c r="H55" s="111"/>
      <c r="I55" s="111"/>
      <c r="J55" s="111"/>
      <c r="K55" s="112"/>
      <c r="L55" s="112"/>
      <c r="M55" s="111"/>
      <c r="N55" s="111"/>
      <c r="O55" s="111"/>
      <c r="P55" s="111"/>
      <c r="Q55" s="111"/>
      <c r="R55" s="112"/>
      <c r="S55" s="112"/>
      <c r="T55" s="111"/>
      <c r="U55" s="111"/>
      <c r="V55" s="111"/>
      <c r="W55" s="111"/>
      <c r="X55" s="111"/>
      <c r="Y55" s="112"/>
      <c r="Z55" s="112"/>
      <c r="AA55" s="111"/>
      <c r="AB55" s="111"/>
      <c r="AC55" s="111"/>
      <c r="AD55" s="111"/>
      <c r="AE55" s="111"/>
      <c r="AF55" s="112"/>
      <c r="AG55" s="111"/>
      <c r="AH55" s="111"/>
      <c r="AI55" s="111"/>
    </row>
    <row r="56" ht="17.25" spans="1:35">
      <c r="A56" s="111"/>
      <c r="B56" s="111"/>
      <c r="C56" s="111"/>
      <c r="D56" s="112"/>
      <c r="E56" s="112"/>
      <c r="F56" s="111"/>
      <c r="G56" s="111"/>
      <c r="H56" s="111"/>
      <c r="I56" s="111"/>
      <c r="J56" s="111"/>
      <c r="K56" s="112"/>
      <c r="L56" s="112"/>
      <c r="M56" s="111"/>
      <c r="N56" s="111"/>
      <c r="O56" s="111"/>
      <c r="P56" s="111"/>
      <c r="Q56" s="111"/>
      <c r="R56" s="112"/>
      <c r="S56" s="112"/>
      <c r="T56" s="111"/>
      <c r="U56" s="111"/>
      <c r="V56" s="111"/>
      <c r="W56" s="111"/>
      <c r="X56" s="111"/>
      <c r="Y56" s="112"/>
      <c r="Z56" s="112"/>
      <c r="AA56" s="111"/>
      <c r="AB56" s="111"/>
      <c r="AC56" s="111"/>
      <c r="AD56" s="111"/>
      <c r="AE56" s="111"/>
      <c r="AF56" s="112"/>
      <c r="AG56" s="111"/>
      <c r="AH56" s="111"/>
      <c r="AI56" s="111"/>
    </row>
    <row r="57" ht="17.25" spans="1:35">
      <c r="A57" s="111"/>
      <c r="B57" s="111"/>
      <c r="C57" s="111"/>
      <c r="D57" s="112"/>
      <c r="E57" s="112"/>
      <c r="F57" s="111"/>
      <c r="G57" s="111"/>
      <c r="H57" s="111"/>
      <c r="I57" s="111"/>
      <c r="J57" s="111"/>
      <c r="K57" s="112"/>
      <c r="L57" s="112"/>
      <c r="M57" s="111"/>
      <c r="N57" s="111"/>
      <c r="O57" s="111"/>
      <c r="P57" s="111"/>
      <c r="Q57" s="111"/>
      <c r="R57" s="112"/>
      <c r="S57" s="112"/>
      <c r="T57" s="111"/>
      <c r="U57" s="111"/>
      <c r="V57" s="111"/>
      <c r="W57" s="111"/>
      <c r="X57" s="111"/>
      <c r="Y57" s="112"/>
      <c r="Z57" s="112"/>
      <c r="AA57" s="111"/>
      <c r="AB57" s="111"/>
      <c r="AC57" s="111"/>
      <c r="AD57" s="111"/>
      <c r="AE57" s="111"/>
      <c r="AF57" s="112"/>
      <c r="AG57" s="111"/>
      <c r="AH57" s="111"/>
      <c r="AI57" s="111"/>
    </row>
    <row r="58" ht="17.25" spans="1:35">
      <c r="A58" s="111"/>
      <c r="B58" s="111"/>
      <c r="C58" s="111"/>
      <c r="D58" s="112"/>
      <c r="E58" s="112"/>
      <c r="F58" s="111"/>
      <c r="G58" s="111"/>
      <c r="H58" s="111"/>
      <c r="I58" s="111"/>
      <c r="J58" s="111"/>
      <c r="K58" s="112"/>
      <c r="L58" s="112"/>
      <c r="M58" s="111"/>
      <c r="N58" s="111"/>
      <c r="O58" s="111"/>
      <c r="P58" s="111"/>
      <c r="Q58" s="111"/>
      <c r="R58" s="112"/>
      <c r="S58" s="112"/>
      <c r="T58" s="111"/>
      <c r="U58" s="111"/>
      <c r="V58" s="111"/>
      <c r="W58" s="111"/>
      <c r="X58" s="111"/>
      <c r="Y58" s="112"/>
      <c r="Z58" s="112"/>
      <c r="AA58" s="111"/>
      <c r="AB58" s="111"/>
      <c r="AC58" s="111"/>
      <c r="AD58" s="111"/>
      <c r="AE58" s="111"/>
      <c r="AF58" s="112"/>
      <c r="AG58" s="111"/>
      <c r="AH58" s="111"/>
      <c r="AI58" s="111"/>
    </row>
    <row r="59" ht="17.25" spans="1:35">
      <c r="A59" s="111"/>
      <c r="B59" s="111"/>
      <c r="C59" s="111"/>
      <c r="D59" s="112"/>
      <c r="E59" s="112"/>
      <c r="F59" s="111"/>
      <c r="G59" s="111"/>
      <c r="H59" s="111"/>
      <c r="I59" s="111"/>
      <c r="J59" s="111"/>
      <c r="K59" s="112"/>
      <c r="L59" s="112"/>
      <c r="M59" s="111"/>
      <c r="N59" s="111"/>
      <c r="O59" s="111"/>
      <c r="P59" s="111"/>
      <c r="Q59" s="111"/>
      <c r="R59" s="112"/>
      <c r="S59" s="112"/>
      <c r="T59" s="111"/>
      <c r="U59" s="111"/>
      <c r="V59" s="111"/>
      <c r="W59" s="111"/>
      <c r="X59" s="111"/>
      <c r="Y59" s="112"/>
      <c r="Z59" s="112"/>
      <c r="AA59" s="111"/>
      <c r="AB59" s="111"/>
      <c r="AC59" s="111"/>
      <c r="AD59" s="111"/>
      <c r="AE59" s="111"/>
      <c r="AF59" s="112"/>
      <c r="AG59" s="111"/>
      <c r="AH59" s="111"/>
      <c r="AI59" s="111"/>
    </row>
    <row r="60" ht="17.25" spans="1:35">
      <c r="A60" s="111"/>
      <c r="B60" s="111"/>
      <c r="C60" s="111"/>
      <c r="D60" s="112"/>
      <c r="E60" s="112"/>
      <c r="F60" s="111"/>
      <c r="G60" s="111"/>
      <c r="H60" s="111"/>
      <c r="I60" s="111"/>
      <c r="J60" s="111"/>
      <c r="K60" s="112"/>
      <c r="L60" s="112"/>
      <c r="M60" s="111"/>
      <c r="N60" s="111"/>
      <c r="O60" s="111"/>
      <c r="P60" s="111"/>
      <c r="Q60" s="111"/>
      <c r="R60" s="112"/>
      <c r="S60" s="112"/>
      <c r="T60" s="111"/>
      <c r="U60" s="111"/>
      <c r="V60" s="111"/>
      <c r="W60" s="111"/>
      <c r="X60" s="111"/>
      <c r="Y60" s="112"/>
      <c r="Z60" s="112"/>
      <c r="AA60" s="111"/>
      <c r="AB60" s="111"/>
      <c r="AC60" s="111"/>
      <c r="AD60" s="111"/>
      <c r="AE60" s="111"/>
      <c r="AF60" s="112"/>
      <c r="AG60" s="111"/>
      <c r="AH60" s="111"/>
      <c r="AI60" s="111"/>
    </row>
    <row r="61" ht="17.25" spans="1:35">
      <c r="A61" s="111"/>
      <c r="B61" s="111"/>
      <c r="C61" s="111"/>
      <c r="D61" s="112"/>
      <c r="E61" s="112"/>
      <c r="F61" s="111"/>
      <c r="G61" s="111"/>
      <c r="H61" s="111"/>
      <c r="I61" s="111"/>
      <c r="J61" s="111"/>
      <c r="K61" s="112"/>
      <c r="L61" s="112"/>
      <c r="M61" s="111"/>
      <c r="N61" s="111"/>
      <c r="O61" s="111"/>
      <c r="P61" s="111"/>
      <c r="Q61" s="111"/>
      <c r="R61" s="112"/>
      <c r="S61" s="112"/>
      <c r="T61" s="111"/>
      <c r="U61" s="111"/>
      <c r="V61" s="111"/>
      <c r="W61" s="111"/>
      <c r="X61" s="111"/>
      <c r="Y61" s="112"/>
      <c r="Z61" s="112"/>
      <c r="AA61" s="111"/>
      <c r="AB61" s="111"/>
      <c r="AC61" s="111"/>
      <c r="AD61" s="111"/>
      <c r="AE61" s="111"/>
      <c r="AF61" s="112"/>
      <c r="AG61" s="111"/>
      <c r="AH61" s="111"/>
      <c r="AI61" s="111"/>
    </row>
    <row r="62" ht="17.25" spans="1:35">
      <c r="A62" s="111"/>
      <c r="B62" s="111"/>
      <c r="C62" s="111"/>
      <c r="D62" s="112"/>
      <c r="E62" s="112"/>
      <c r="F62" s="111"/>
      <c r="G62" s="111"/>
      <c r="H62" s="111"/>
      <c r="I62" s="111"/>
      <c r="J62" s="111"/>
      <c r="K62" s="112"/>
      <c r="L62" s="112"/>
      <c r="M62" s="111"/>
      <c r="N62" s="111"/>
      <c r="O62" s="111"/>
      <c r="P62" s="111"/>
      <c r="Q62" s="111"/>
      <c r="R62" s="112"/>
      <c r="S62" s="112"/>
      <c r="T62" s="111"/>
      <c r="U62" s="111"/>
      <c r="V62" s="111"/>
      <c r="W62" s="111"/>
      <c r="X62" s="111"/>
      <c r="Y62" s="112"/>
      <c r="Z62" s="112"/>
      <c r="AA62" s="111"/>
      <c r="AB62" s="111"/>
      <c r="AC62" s="111"/>
      <c r="AD62" s="111"/>
      <c r="AE62" s="111"/>
      <c r="AF62" s="112"/>
      <c r="AG62" s="111"/>
      <c r="AH62" s="111"/>
      <c r="AI62" s="111"/>
    </row>
    <row r="63" ht="17.25" spans="1:35">
      <c r="A63" s="111"/>
      <c r="B63" s="111"/>
      <c r="C63" s="111"/>
      <c r="D63" s="112"/>
      <c r="E63" s="112"/>
      <c r="F63" s="111"/>
      <c r="G63" s="111"/>
      <c r="H63" s="111"/>
      <c r="I63" s="111"/>
      <c r="J63" s="111"/>
      <c r="K63" s="112"/>
      <c r="L63" s="112"/>
      <c r="M63" s="111"/>
      <c r="N63" s="111"/>
      <c r="O63" s="111"/>
      <c r="P63" s="111"/>
      <c r="Q63" s="111"/>
      <c r="R63" s="112"/>
      <c r="S63" s="112"/>
      <c r="T63" s="111"/>
      <c r="U63" s="111"/>
      <c r="V63" s="111"/>
      <c r="W63" s="111"/>
      <c r="X63" s="111"/>
      <c r="Y63" s="112"/>
      <c r="Z63" s="112"/>
      <c r="AA63" s="111"/>
      <c r="AB63" s="111"/>
      <c r="AC63" s="111"/>
      <c r="AD63" s="111"/>
      <c r="AE63" s="111"/>
      <c r="AF63" s="112"/>
      <c r="AG63" s="111"/>
      <c r="AH63" s="111"/>
      <c r="AI63" s="111"/>
    </row>
    <row r="64" ht="17.25" spans="1:35">
      <c r="A64" s="111"/>
      <c r="B64" s="111"/>
      <c r="C64" s="111"/>
      <c r="D64" s="112"/>
      <c r="E64" s="112"/>
      <c r="F64" s="111"/>
      <c r="G64" s="111"/>
      <c r="H64" s="111"/>
      <c r="I64" s="111"/>
      <c r="J64" s="111"/>
      <c r="K64" s="112"/>
      <c r="L64" s="112"/>
      <c r="M64" s="111"/>
      <c r="N64" s="111"/>
      <c r="O64" s="111"/>
      <c r="P64" s="111"/>
      <c r="Q64" s="111"/>
      <c r="R64" s="112"/>
      <c r="S64" s="112"/>
      <c r="T64" s="111"/>
      <c r="U64" s="111"/>
      <c r="V64" s="111"/>
      <c r="W64" s="111"/>
      <c r="X64" s="111"/>
      <c r="Y64" s="112"/>
      <c r="Z64" s="112"/>
      <c r="AA64" s="111"/>
      <c r="AB64" s="111"/>
      <c r="AC64" s="111"/>
      <c r="AD64" s="111"/>
      <c r="AE64" s="111"/>
      <c r="AF64" s="112"/>
      <c r="AG64" s="111"/>
      <c r="AH64" s="111"/>
      <c r="AI64" s="111"/>
    </row>
    <row r="65" ht="17.25" spans="1:35">
      <c r="A65" s="127" t="s">
        <v>13109</v>
      </c>
      <c r="B65" s="128"/>
      <c r="C65" s="128"/>
      <c r="D65" s="129"/>
      <c r="E65" s="129"/>
      <c r="F65" s="128"/>
      <c r="G65" s="128"/>
      <c r="H65" s="128"/>
      <c r="I65" s="128"/>
      <c r="J65" s="128"/>
      <c r="K65" s="129"/>
      <c r="L65" s="129"/>
      <c r="M65" s="128"/>
      <c r="N65" s="128"/>
      <c r="O65" s="128"/>
      <c r="P65" s="128"/>
      <c r="Q65" s="128"/>
      <c r="R65" s="129"/>
      <c r="S65" s="129"/>
      <c r="T65" s="128"/>
      <c r="U65" s="128"/>
      <c r="V65" s="128"/>
      <c r="W65" s="128"/>
      <c r="X65" s="128"/>
      <c r="Y65" s="129"/>
      <c r="Z65" s="129"/>
      <c r="AA65" s="128"/>
      <c r="AB65" s="128"/>
      <c r="AC65" s="128"/>
      <c r="AD65" s="128"/>
      <c r="AE65" s="128"/>
      <c r="AF65" s="129"/>
      <c r="AG65" s="128"/>
      <c r="AH65" s="128"/>
      <c r="AI65" s="133"/>
    </row>
    <row r="68" ht="20.25" spans="1:33">
      <c r="A68" s="103" t="s">
        <v>13110</v>
      </c>
      <c r="B68" s="103"/>
      <c r="C68" s="103"/>
      <c r="D68" s="104"/>
      <c r="E68" s="104"/>
      <c r="F68" s="103"/>
      <c r="G68" s="103"/>
      <c r="H68" s="103"/>
      <c r="I68" s="103"/>
      <c r="J68" s="103"/>
      <c r="K68" s="104"/>
      <c r="L68" s="104"/>
      <c r="M68" s="103"/>
      <c r="N68" s="103"/>
      <c r="O68" s="103"/>
      <c r="P68" s="103"/>
      <c r="Q68" s="103"/>
      <c r="R68" s="104"/>
      <c r="S68" s="104"/>
      <c r="T68" s="103"/>
      <c r="U68" s="103"/>
      <c r="V68" s="103"/>
      <c r="W68" s="103"/>
      <c r="X68" s="103"/>
      <c r="Y68" s="104"/>
      <c r="Z68" s="104"/>
      <c r="AA68" s="103"/>
      <c r="AB68" s="103"/>
      <c r="AC68" s="103"/>
      <c r="AD68" s="103"/>
      <c r="AE68" s="103"/>
      <c r="AF68" s="104"/>
      <c r="AG68" s="103"/>
    </row>
    <row r="69" ht="18" spans="1:33">
      <c r="A69" s="105" t="s">
        <v>13098</v>
      </c>
      <c r="B69" s="106">
        <v>1</v>
      </c>
      <c r="C69" s="106">
        <v>2</v>
      </c>
      <c r="D69" s="107">
        <v>3</v>
      </c>
      <c r="E69" s="107">
        <v>4</v>
      </c>
      <c r="F69" s="106">
        <v>5</v>
      </c>
      <c r="G69" s="106">
        <v>6</v>
      </c>
      <c r="H69" s="106">
        <v>7</v>
      </c>
      <c r="I69" s="106">
        <v>8</v>
      </c>
      <c r="J69" s="106">
        <v>9</v>
      </c>
      <c r="K69" s="107">
        <v>10</v>
      </c>
      <c r="L69" s="107">
        <v>11</v>
      </c>
      <c r="M69" s="106">
        <v>12</v>
      </c>
      <c r="N69" s="106">
        <v>13</v>
      </c>
      <c r="O69" s="106">
        <v>14</v>
      </c>
      <c r="P69" s="106">
        <v>15</v>
      </c>
      <c r="Q69" s="106">
        <v>16</v>
      </c>
      <c r="R69" s="107">
        <v>17</v>
      </c>
      <c r="S69" s="107">
        <v>18</v>
      </c>
      <c r="T69" s="106">
        <v>19</v>
      </c>
      <c r="U69" s="106">
        <v>20</v>
      </c>
      <c r="V69" s="106">
        <v>21</v>
      </c>
      <c r="W69" s="106">
        <v>22</v>
      </c>
      <c r="X69" s="106">
        <v>23</v>
      </c>
      <c r="Y69" s="107">
        <v>24</v>
      </c>
      <c r="Z69" s="107">
        <v>25</v>
      </c>
      <c r="AA69" s="106">
        <v>26</v>
      </c>
      <c r="AB69" s="106">
        <v>27</v>
      </c>
      <c r="AC69" s="106">
        <v>28</v>
      </c>
      <c r="AD69" s="106">
        <v>29</v>
      </c>
      <c r="AE69" s="106">
        <v>30</v>
      </c>
      <c r="AF69" s="107">
        <v>31</v>
      </c>
      <c r="AG69" s="106" t="s">
        <v>13101</v>
      </c>
    </row>
    <row r="70" ht="18" spans="1:33">
      <c r="A70" s="108"/>
      <c r="B70" s="109" t="s">
        <v>13102</v>
      </c>
      <c r="C70" s="109" t="s">
        <v>13103</v>
      </c>
      <c r="D70" s="107" t="s">
        <v>6</v>
      </c>
      <c r="E70" s="107" t="s">
        <v>7</v>
      </c>
      <c r="F70" s="109" t="s">
        <v>13104</v>
      </c>
      <c r="G70" s="109" t="s">
        <v>13105</v>
      </c>
      <c r="H70" s="109" t="s">
        <v>13106</v>
      </c>
      <c r="I70" s="109" t="s">
        <v>13102</v>
      </c>
      <c r="J70" s="109" t="s">
        <v>13103</v>
      </c>
      <c r="K70" s="107" t="s">
        <v>6</v>
      </c>
      <c r="L70" s="107" t="s">
        <v>7</v>
      </c>
      <c r="M70" s="109" t="s">
        <v>13104</v>
      </c>
      <c r="N70" s="109" t="s">
        <v>13105</v>
      </c>
      <c r="O70" s="109" t="s">
        <v>13106</v>
      </c>
      <c r="P70" s="109" t="s">
        <v>13102</v>
      </c>
      <c r="Q70" s="109" t="s">
        <v>13103</v>
      </c>
      <c r="R70" s="107" t="s">
        <v>6</v>
      </c>
      <c r="S70" s="107" t="s">
        <v>7</v>
      </c>
      <c r="T70" s="109" t="s">
        <v>13104</v>
      </c>
      <c r="U70" s="109" t="s">
        <v>13105</v>
      </c>
      <c r="V70" s="109" t="s">
        <v>13106</v>
      </c>
      <c r="W70" s="109" t="s">
        <v>13102</v>
      </c>
      <c r="X70" s="109" t="s">
        <v>13103</v>
      </c>
      <c r="Y70" s="107" t="s">
        <v>6</v>
      </c>
      <c r="Z70" s="107" t="s">
        <v>7</v>
      </c>
      <c r="AA70" s="109" t="s">
        <v>13104</v>
      </c>
      <c r="AB70" s="109" t="s">
        <v>13105</v>
      </c>
      <c r="AC70" s="109" t="s">
        <v>13106</v>
      </c>
      <c r="AD70" s="109" t="s">
        <v>13102</v>
      </c>
      <c r="AE70" s="109" t="s">
        <v>13103</v>
      </c>
      <c r="AF70" s="107" t="s">
        <v>6</v>
      </c>
      <c r="AG70" s="106"/>
    </row>
    <row r="71" ht="18" spans="1:33">
      <c r="A71" s="130" t="s">
        <v>9767</v>
      </c>
      <c r="B71" s="130" t="s">
        <v>13111</v>
      </c>
      <c r="C71" s="130" t="s">
        <v>13111</v>
      </c>
      <c r="D71" s="131"/>
      <c r="E71" s="131"/>
      <c r="F71" s="130" t="s">
        <v>13111</v>
      </c>
      <c r="G71" s="130" t="s">
        <v>13111</v>
      </c>
      <c r="H71" s="130" t="s">
        <v>13111</v>
      </c>
      <c r="I71" s="130" t="s">
        <v>13111</v>
      </c>
      <c r="J71" s="130" t="s">
        <v>13111</v>
      </c>
      <c r="K71" s="131"/>
      <c r="L71" s="131"/>
      <c r="M71" s="130" t="s">
        <v>13111</v>
      </c>
      <c r="N71" s="130" t="s">
        <v>13111</v>
      </c>
      <c r="O71" s="130" t="s">
        <v>13111</v>
      </c>
      <c r="P71" s="130" t="s">
        <v>13111</v>
      </c>
      <c r="Q71" s="130" t="s">
        <v>13111</v>
      </c>
      <c r="R71" s="131"/>
      <c r="S71" s="131"/>
      <c r="T71" s="130" t="s">
        <v>13111</v>
      </c>
      <c r="U71" s="130" t="s">
        <v>13111</v>
      </c>
      <c r="V71" s="130" t="s">
        <v>13111</v>
      </c>
      <c r="W71" s="130" t="s">
        <v>13111</v>
      </c>
      <c r="X71" s="130" t="s">
        <v>13111</v>
      </c>
      <c r="Y71" s="131"/>
      <c r="Z71" s="131"/>
      <c r="AA71" s="130" t="s">
        <v>13111</v>
      </c>
      <c r="AB71" s="130" t="s">
        <v>13111</v>
      </c>
      <c r="AC71" s="130" t="s">
        <v>13111</v>
      </c>
      <c r="AD71" s="130" t="s">
        <v>13111</v>
      </c>
      <c r="AE71" s="130" t="s">
        <v>13111</v>
      </c>
      <c r="AF71" s="131"/>
      <c r="AG71" s="111"/>
    </row>
    <row r="72" ht="18" spans="1:33">
      <c r="A72" s="130" t="s">
        <v>9792</v>
      </c>
      <c r="B72" s="130" t="s">
        <v>13111</v>
      </c>
      <c r="C72" s="130" t="s">
        <v>13111</v>
      </c>
      <c r="D72" s="131"/>
      <c r="E72" s="131"/>
      <c r="F72" s="130" t="s">
        <v>13111</v>
      </c>
      <c r="G72" s="130" t="s">
        <v>13111</v>
      </c>
      <c r="H72" s="130" t="s">
        <v>13111</v>
      </c>
      <c r="I72" s="130" t="s">
        <v>13111</v>
      </c>
      <c r="J72" s="130" t="s">
        <v>13111</v>
      </c>
      <c r="K72" s="131" t="s">
        <v>13112</v>
      </c>
      <c r="L72" s="131"/>
      <c r="M72" s="130" t="s">
        <v>13111</v>
      </c>
      <c r="N72" s="132" t="s">
        <v>13113</v>
      </c>
      <c r="O72" s="130" t="s">
        <v>13111</v>
      </c>
      <c r="P72" s="130" t="s">
        <v>13111</v>
      </c>
      <c r="Q72" s="130" t="s">
        <v>13111</v>
      </c>
      <c r="R72" s="131" t="s">
        <v>13112</v>
      </c>
      <c r="S72" s="131"/>
      <c r="T72" s="130" t="s">
        <v>13111</v>
      </c>
      <c r="U72" s="130" t="s">
        <v>13111</v>
      </c>
      <c r="V72" s="130" t="s">
        <v>13111</v>
      </c>
      <c r="W72" s="130" t="s">
        <v>13111</v>
      </c>
      <c r="X72" s="130" t="s">
        <v>13111</v>
      </c>
      <c r="Y72" s="131"/>
      <c r="Z72" s="131"/>
      <c r="AA72" s="130" t="s">
        <v>13111</v>
      </c>
      <c r="AB72" s="130" t="s">
        <v>13111</v>
      </c>
      <c r="AC72" s="130" t="s">
        <v>13111</v>
      </c>
      <c r="AD72" s="130" t="s">
        <v>13111</v>
      </c>
      <c r="AE72" s="132" t="s">
        <v>13113</v>
      </c>
      <c r="AF72" s="131"/>
      <c r="AG72" s="111"/>
    </row>
    <row r="73" ht="18" spans="1:33">
      <c r="A73" s="130" t="s">
        <v>9784</v>
      </c>
      <c r="B73" s="130" t="s">
        <v>13111</v>
      </c>
      <c r="C73" s="130" t="s">
        <v>13111</v>
      </c>
      <c r="D73" s="131"/>
      <c r="E73" s="131"/>
      <c r="F73" s="130" t="s">
        <v>13111</v>
      </c>
      <c r="G73" s="132" t="s">
        <v>13113</v>
      </c>
      <c r="H73" s="132" t="s">
        <v>13113</v>
      </c>
      <c r="I73" s="130" t="s">
        <v>13111</v>
      </c>
      <c r="J73" s="130" t="s">
        <v>13111</v>
      </c>
      <c r="K73" s="131"/>
      <c r="L73" s="131"/>
      <c r="M73" s="130" t="s">
        <v>13111</v>
      </c>
      <c r="N73" s="130" t="s">
        <v>13111</v>
      </c>
      <c r="O73" s="130" t="s">
        <v>13111</v>
      </c>
      <c r="P73" s="130" t="s">
        <v>13111</v>
      </c>
      <c r="Q73" s="130" t="s">
        <v>13111</v>
      </c>
      <c r="R73" s="131"/>
      <c r="S73" s="131"/>
      <c r="T73" s="130" t="s">
        <v>13111</v>
      </c>
      <c r="U73" s="130" t="s">
        <v>13111</v>
      </c>
      <c r="V73" s="130" t="s">
        <v>13111</v>
      </c>
      <c r="W73" s="132" t="s">
        <v>3951</v>
      </c>
      <c r="X73" s="130" t="s">
        <v>13111</v>
      </c>
      <c r="Y73" s="131"/>
      <c r="Z73" s="131"/>
      <c r="AA73" s="130" t="s">
        <v>13111</v>
      </c>
      <c r="AB73" s="130" t="s">
        <v>13111</v>
      </c>
      <c r="AC73" s="130" t="s">
        <v>13111</v>
      </c>
      <c r="AD73" s="130" t="s">
        <v>13111</v>
      </c>
      <c r="AE73" s="132" t="s">
        <v>3951</v>
      </c>
      <c r="AF73" s="131"/>
      <c r="AG73" s="111"/>
    </row>
    <row r="74" ht="18" spans="1:33">
      <c r="A74" s="130" t="s">
        <v>9814</v>
      </c>
      <c r="B74" s="130" t="s">
        <v>13111</v>
      </c>
      <c r="C74" s="132" t="s">
        <v>3951</v>
      </c>
      <c r="D74" s="131"/>
      <c r="E74" s="131"/>
      <c r="F74" s="130" t="s">
        <v>13111</v>
      </c>
      <c r="G74" s="130" t="s">
        <v>13111</v>
      </c>
      <c r="H74" s="130" t="s">
        <v>13111</v>
      </c>
      <c r="I74" s="130" t="s">
        <v>13111</v>
      </c>
      <c r="J74" s="130" t="s">
        <v>13111</v>
      </c>
      <c r="K74" s="131"/>
      <c r="L74" s="131"/>
      <c r="M74" s="130" t="s">
        <v>13111</v>
      </c>
      <c r="N74" s="130" t="s">
        <v>13111</v>
      </c>
      <c r="O74" s="130" t="s">
        <v>13111</v>
      </c>
      <c r="P74" s="130" t="s">
        <v>13111</v>
      </c>
      <c r="Q74" s="130" t="s">
        <v>13111</v>
      </c>
      <c r="R74" s="131"/>
      <c r="S74" s="131"/>
      <c r="T74" s="130" t="s">
        <v>13111</v>
      </c>
      <c r="U74" s="130" t="s">
        <v>13111</v>
      </c>
      <c r="V74" s="130" t="s">
        <v>13111</v>
      </c>
      <c r="W74" s="130" t="s">
        <v>13111</v>
      </c>
      <c r="X74" s="132" t="s">
        <v>13114</v>
      </c>
      <c r="Y74" s="131"/>
      <c r="Z74" s="131"/>
      <c r="AA74" s="130" t="s">
        <v>13111</v>
      </c>
      <c r="AB74" s="130" t="s">
        <v>13111</v>
      </c>
      <c r="AC74" s="130" t="s">
        <v>13111</v>
      </c>
      <c r="AD74" s="130" t="s">
        <v>13111</v>
      </c>
      <c r="AE74" s="130" t="s">
        <v>13111</v>
      </c>
      <c r="AF74" s="131"/>
      <c r="AG74" s="111"/>
    </row>
    <row r="75" ht="18" spans="1:33">
      <c r="A75" s="130" t="s">
        <v>9831</v>
      </c>
      <c r="B75" s="130" t="s">
        <v>13111</v>
      </c>
      <c r="C75" s="130" t="s">
        <v>13111</v>
      </c>
      <c r="D75" s="131" t="s">
        <v>13112</v>
      </c>
      <c r="E75" s="131" t="s">
        <v>13112</v>
      </c>
      <c r="F75" s="130" t="s">
        <v>13111</v>
      </c>
      <c r="G75" s="130" t="s">
        <v>13111</v>
      </c>
      <c r="H75" s="130" t="s">
        <v>13111</v>
      </c>
      <c r="I75" s="130" t="s">
        <v>13111</v>
      </c>
      <c r="J75" s="130" t="s">
        <v>13111</v>
      </c>
      <c r="K75" s="131"/>
      <c r="L75" s="131" t="s">
        <v>13112</v>
      </c>
      <c r="M75" s="130" t="s">
        <v>13111</v>
      </c>
      <c r="N75" s="130" t="s">
        <v>13111</v>
      </c>
      <c r="O75" s="130" t="s">
        <v>13111</v>
      </c>
      <c r="P75" s="130" t="s">
        <v>13111</v>
      </c>
      <c r="Q75" s="130" t="s">
        <v>13111</v>
      </c>
      <c r="R75" s="131"/>
      <c r="S75" s="131" t="s">
        <v>13112</v>
      </c>
      <c r="T75" s="130" t="s">
        <v>13111</v>
      </c>
      <c r="U75" s="130" t="s">
        <v>13111</v>
      </c>
      <c r="V75" s="130" t="s">
        <v>13111</v>
      </c>
      <c r="W75" s="130" t="s">
        <v>13111</v>
      </c>
      <c r="X75" s="130" t="s">
        <v>13111</v>
      </c>
      <c r="Y75" s="131"/>
      <c r="Z75" s="131" t="s">
        <v>13112</v>
      </c>
      <c r="AA75" s="130" t="s">
        <v>13111</v>
      </c>
      <c r="AB75" s="130" t="s">
        <v>13111</v>
      </c>
      <c r="AC75" s="130" t="s">
        <v>13111</v>
      </c>
      <c r="AD75" s="130" t="s">
        <v>13111</v>
      </c>
      <c r="AE75" s="130" t="s">
        <v>13111</v>
      </c>
      <c r="AF75" s="131"/>
      <c r="AG75" s="111"/>
    </row>
    <row r="76" ht="18" spans="1:33">
      <c r="A76" s="130" t="s">
        <v>9846</v>
      </c>
      <c r="B76" s="130" t="s">
        <v>13111</v>
      </c>
      <c r="C76" s="130" t="s">
        <v>13111</v>
      </c>
      <c r="D76" s="131"/>
      <c r="E76" s="131"/>
      <c r="F76" s="130" t="s">
        <v>13111</v>
      </c>
      <c r="G76" s="130" t="s">
        <v>13111</v>
      </c>
      <c r="H76" s="130" t="s">
        <v>13111</v>
      </c>
      <c r="I76" s="130" t="s">
        <v>13111</v>
      </c>
      <c r="J76" s="130" t="s">
        <v>13111</v>
      </c>
      <c r="K76" s="131"/>
      <c r="L76" s="131"/>
      <c r="M76" s="130" t="s">
        <v>13111</v>
      </c>
      <c r="N76" s="130" t="s">
        <v>13111</v>
      </c>
      <c r="O76" s="130" t="s">
        <v>13111</v>
      </c>
      <c r="P76" s="130" t="s">
        <v>13111</v>
      </c>
      <c r="Q76" s="130" t="s">
        <v>13111</v>
      </c>
      <c r="R76" s="131"/>
      <c r="S76" s="131"/>
      <c r="T76" s="130" t="s">
        <v>13111</v>
      </c>
      <c r="U76" s="130" t="s">
        <v>13111</v>
      </c>
      <c r="V76" s="130" t="s">
        <v>13111</v>
      </c>
      <c r="W76" s="130" t="s">
        <v>13111</v>
      </c>
      <c r="X76" s="130" t="s">
        <v>13111</v>
      </c>
      <c r="Y76" s="131"/>
      <c r="Z76" s="131"/>
      <c r="AA76" s="130" t="s">
        <v>13111</v>
      </c>
      <c r="AB76" s="130" t="s">
        <v>13111</v>
      </c>
      <c r="AC76" s="130" t="s">
        <v>13111</v>
      </c>
      <c r="AD76" s="130" t="s">
        <v>13111</v>
      </c>
      <c r="AE76" s="130" t="s">
        <v>13111</v>
      </c>
      <c r="AF76" s="131"/>
      <c r="AG76" s="111"/>
    </row>
    <row r="77" ht="18" spans="1:33">
      <c r="A77" s="130" t="s">
        <v>9538</v>
      </c>
      <c r="B77" s="130" t="s">
        <v>13111</v>
      </c>
      <c r="C77" s="130" t="s">
        <v>13111</v>
      </c>
      <c r="D77" s="131"/>
      <c r="E77" s="131"/>
      <c r="F77" s="130" t="s">
        <v>13111</v>
      </c>
      <c r="G77" s="130" t="s">
        <v>13111</v>
      </c>
      <c r="H77" s="130" t="s">
        <v>13111</v>
      </c>
      <c r="I77" s="130" t="s">
        <v>13111</v>
      </c>
      <c r="J77" s="130" t="s">
        <v>13111</v>
      </c>
      <c r="K77" s="131"/>
      <c r="L77" s="131"/>
      <c r="M77" s="130" t="s">
        <v>13111</v>
      </c>
      <c r="N77" s="130" t="s">
        <v>13111</v>
      </c>
      <c r="O77" s="130" t="s">
        <v>13111</v>
      </c>
      <c r="P77" s="130" t="s">
        <v>13111</v>
      </c>
      <c r="Q77" s="130" t="s">
        <v>13111</v>
      </c>
      <c r="R77" s="131"/>
      <c r="S77" s="131"/>
      <c r="T77" s="130" t="s">
        <v>13111</v>
      </c>
      <c r="U77" s="130" t="s">
        <v>13111</v>
      </c>
      <c r="V77" s="130" t="s">
        <v>13111</v>
      </c>
      <c r="W77" s="130" t="s">
        <v>13111</v>
      </c>
      <c r="X77" s="130" t="s">
        <v>13111</v>
      </c>
      <c r="Y77" s="131"/>
      <c r="Z77" s="131"/>
      <c r="AA77" s="130" t="s">
        <v>13111</v>
      </c>
      <c r="AB77" s="130" t="s">
        <v>13111</v>
      </c>
      <c r="AC77" s="130" t="s">
        <v>13111</v>
      </c>
      <c r="AD77" s="130" t="s">
        <v>13111</v>
      </c>
      <c r="AE77" s="130" t="s">
        <v>13111</v>
      </c>
      <c r="AF77" s="131"/>
      <c r="AG77" s="111"/>
    </row>
    <row r="78" ht="18" spans="1:33">
      <c r="A78" s="130" t="s">
        <v>9826</v>
      </c>
      <c r="B78" s="130"/>
      <c r="C78" s="130"/>
      <c r="D78" s="131"/>
      <c r="E78" s="131"/>
      <c r="F78" s="130"/>
      <c r="G78" s="130"/>
      <c r="H78" s="130"/>
      <c r="I78" s="130"/>
      <c r="J78" s="130"/>
      <c r="K78" s="131"/>
      <c r="L78" s="131"/>
      <c r="M78" s="130"/>
      <c r="N78" s="130"/>
      <c r="O78" s="130"/>
      <c r="P78" s="130"/>
      <c r="Q78" s="130" t="s">
        <v>13115</v>
      </c>
      <c r="R78" s="131"/>
      <c r="S78" s="131"/>
      <c r="T78" s="130" t="s">
        <v>13111</v>
      </c>
      <c r="U78" s="130" t="s">
        <v>13111</v>
      </c>
      <c r="V78" s="130" t="s">
        <v>13111</v>
      </c>
      <c r="W78" s="130" t="s">
        <v>13111</v>
      </c>
      <c r="X78" s="130" t="s">
        <v>13111</v>
      </c>
      <c r="Y78" s="131"/>
      <c r="Z78" s="131"/>
      <c r="AA78" s="130" t="s">
        <v>13111</v>
      </c>
      <c r="AB78" s="130" t="s">
        <v>13111</v>
      </c>
      <c r="AC78" s="130" t="s">
        <v>13111</v>
      </c>
      <c r="AD78" s="130" t="s">
        <v>13111</v>
      </c>
      <c r="AE78" s="130" t="s">
        <v>13111</v>
      </c>
      <c r="AF78" s="131"/>
      <c r="AG78" s="111"/>
    </row>
    <row r="79" ht="18" spans="1:33">
      <c r="A79" s="130" t="s">
        <v>9762</v>
      </c>
      <c r="B79" s="130" t="s">
        <v>13111</v>
      </c>
      <c r="C79" s="130" t="s">
        <v>13111</v>
      </c>
      <c r="D79" s="131"/>
      <c r="E79" s="131"/>
      <c r="F79" s="130" t="s">
        <v>13111</v>
      </c>
      <c r="G79" s="130" t="s">
        <v>13111</v>
      </c>
      <c r="H79" s="130" t="s">
        <v>13111</v>
      </c>
      <c r="I79" s="130" t="s">
        <v>13111</v>
      </c>
      <c r="J79" s="130" t="s">
        <v>13111</v>
      </c>
      <c r="K79" s="131"/>
      <c r="L79" s="131"/>
      <c r="M79" s="130" t="s">
        <v>13111</v>
      </c>
      <c r="N79" s="130" t="s">
        <v>13111</v>
      </c>
      <c r="O79" s="130" t="s">
        <v>13111</v>
      </c>
      <c r="P79" s="130" t="s">
        <v>13111</v>
      </c>
      <c r="Q79" s="130" t="s">
        <v>13116</v>
      </c>
      <c r="R79" s="131"/>
      <c r="S79" s="131"/>
      <c r="T79" s="130"/>
      <c r="U79" s="130"/>
      <c r="V79" s="130"/>
      <c r="W79" s="130"/>
      <c r="X79" s="130"/>
      <c r="Y79" s="131"/>
      <c r="Z79" s="131"/>
      <c r="AA79" s="130"/>
      <c r="AB79" s="130"/>
      <c r="AC79" s="130"/>
      <c r="AD79" s="130"/>
      <c r="AE79" s="130"/>
      <c r="AF79" s="131"/>
      <c r="AG79" s="111"/>
    </row>
    <row r="80" ht="17.25" spans="1:33">
      <c r="A80" s="111"/>
      <c r="B80" s="111"/>
      <c r="C80" s="111"/>
      <c r="D80" s="112"/>
      <c r="E80" s="112"/>
      <c r="F80" s="111"/>
      <c r="G80" s="111"/>
      <c r="H80" s="111"/>
      <c r="I80" s="111"/>
      <c r="J80" s="111"/>
      <c r="K80" s="112"/>
      <c r="L80" s="112"/>
      <c r="M80" s="111"/>
      <c r="N80" s="111"/>
      <c r="O80" s="111"/>
      <c r="P80" s="111"/>
      <c r="Q80" s="111"/>
      <c r="R80" s="112"/>
      <c r="S80" s="112"/>
      <c r="T80" s="111"/>
      <c r="U80" s="111"/>
      <c r="V80" s="111"/>
      <c r="W80" s="111"/>
      <c r="X80" s="111"/>
      <c r="Y80" s="112"/>
      <c r="Z80" s="112"/>
      <c r="AA80" s="111"/>
      <c r="AB80" s="111"/>
      <c r="AC80" s="111"/>
      <c r="AD80" s="111"/>
      <c r="AE80" s="111"/>
      <c r="AF80" s="112"/>
      <c r="AG80" s="111"/>
    </row>
    <row r="81" ht="17.25" spans="1:33">
      <c r="A81" s="111"/>
      <c r="B81" s="111"/>
      <c r="C81" s="111"/>
      <c r="D81" s="112"/>
      <c r="E81" s="112"/>
      <c r="F81" s="111"/>
      <c r="G81" s="111"/>
      <c r="H81" s="111"/>
      <c r="I81" s="111"/>
      <c r="J81" s="111"/>
      <c r="K81" s="112"/>
      <c r="L81" s="112"/>
      <c r="M81" s="111"/>
      <c r="N81" s="111"/>
      <c r="O81" s="111"/>
      <c r="P81" s="111"/>
      <c r="Q81" s="111"/>
      <c r="R81" s="112"/>
      <c r="S81" s="112"/>
      <c r="T81" s="111"/>
      <c r="U81" s="111"/>
      <c r="V81" s="111"/>
      <c r="W81" s="111"/>
      <c r="X81" s="111"/>
      <c r="Y81" s="112"/>
      <c r="Z81" s="112"/>
      <c r="AA81" s="111"/>
      <c r="AB81" s="111"/>
      <c r="AC81" s="111"/>
      <c r="AD81" s="111"/>
      <c r="AE81" s="111"/>
      <c r="AF81" s="112"/>
      <c r="AG81" s="111"/>
    </row>
    <row r="82" ht="17.25" spans="1:33">
      <c r="A82" s="111"/>
      <c r="B82" s="111"/>
      <c r="C82" s="111"/>
      <c r="D82" s="112"/>
      <c r="E82" s="112"/>
      <c r="F82" s="111"/>
      <c r="G82" s="111"/>
      <c r="H82" s="111"/>
      <c r="I82" s="111"/>
      <c r="J82" s="111"/>
      <c r="K82" s="112"/>
      <c r="L82" s="112"/>
      <c r="M82" s="111"/>
      <c r="N82" s="111"/>
      <c r="O82" s="111"/>
      <c r="P82" s="111"/>
      <c r="Q82" s="111"/>
      <c r="R82" s="112"/>
      <c r="S82" s="112"/>
      <c r="T82" s="111"/>
      <c r="U82" s="111"/>
      <c r="V82" s="111"/>
      <c r="W82" s="111"/>
      <c r="X82" s="111"/>
      <c r="Y82" s="112"/>
      <c r="Z82" s="112"/>
      <c r="AA82" s="111"/>
      <c r="AB82" s="111"/>
      <c r="AC82" s="111"/>
      <c r="AD82" s="111"/>
      <c r="AE82" s="111"/>
      <c r="AF82" s="112"/>
      <c r="AG82" s="111"/>
    </row>
    <row r="83" ht="17.25" spans="1:33">
      <c r="A83" s="111"/>
      <c r="B83" s="111"/>
      <c r="C83" s="111"/>
      <c r="D83" s="112"/>
      <c r="E83" s="112"/>
      <c r="F83" s="111"/>
      <c r="G83" s="111"/>
      <c r="H83" s="111"/>
      <c r="I83" s="111"/>
      <c r="J83" s="111"/>
      <c r="K83" s="112"/>
      <c r="L83" s="112"/>
      <c r="M83" s="111"/>
      <c r="N83" s="111"/>
      <c r="O83" s="111"/>
      <c r="P83" s="111"/>
      <c r="Q83" s="111"/>
      <c r="R83" s="112"/>
      <c r="S83" s="112"/>
      <c r="T83" s="111"/>
      <c r="U83" s="111"/>
      <c r="V83" s="111"/>
      <c r="W83" s="111"/>
      <c r="X83" s="111"/>
      <c r="Y83" s="112"/>
      <c r="Z83" s="112"/>
      <c r="AA83" s="111"/>
      <c r="AB83" s="111"/>
      <c r="AC83" s="111"/>
      <c r="AD83" s="111"/>
      <c r="AE83" s="111"/>
      <c r="AF83" s="112"/>
      <c r="AG83" s="111"/>
    </row>
    <row r="84" ht="17.25" spans="1:33">
      <c r="A84" s="111"/>
      <c r="B84" s="111"/>
      <c r="C84" s="111"/>
      <c r="D84" s="112"/>
      <c r="E84" s="112"/>
      <c r="F84" s="111"/>
      <c r="G84" s="111"/>
      <c r="H84" s="111"/>
      <c r="I84" s="111"/>
      <c r="J84" s="111"/>
      <c r="K84" s="112"/>
      <c r="L84" s="112"/>
      <c r="M84" s="111"/>
      <c r="N84" s="111"/>
      <c r="O84" s="111"/>
      <c r="P84" s="111"/>
      <c r="Q84" s="111"/>
      <c r="R84" s="112"/>
      <c r="S84" s="112"/>
      <c r="T84" s="111"/>
      <c r="U84" s="111"/>
      <c r="V84" s="111"/>
      <c r="W84" s="111"/>
      <c r="X84" s="111"/>
      <c r="Y84" s="112"/>
      <c r="Z84" s="112"/>
      <c r="AA84" s="111"/>
      <c r="AB84" s="111"/>
      <c r="AC84" s="111"/>
      <c r="AD84" s="111"/>
      <c r="AE84" s="111"/>
      <c r="AF84" s="112"/>
      <c r="AG84" s="111"/>
    </row>
    <row r="85" ht="17.25" spans="1:33">
      <c r="A85" s="111"/>
      <c r="B85" s="111"/>
      <c r="C85" s="111"/>
      <c r="D85" s="112"/>
      <c r="E85" s="112"/>
      <c r="F85" s="111"/>
      <c r="G85" s="111"/>
      <c r="H85" s="111"/>
      <c r="I85" s="111"/>
      <c r="J85" s="111"/>
      <c r="K85" s="112"/>
      <c r="L85" s="112"/>
      <c r="M85" s="111"/>
      <c r="N85" s="111"/>
      <c r="O85" s="111"/>
      <c r="P85" s="111"/>
      <c r="Q85" s="111"/>
      <c r="R85" s="112"/>
      <c r="S85" s="112"/>
      <c r="T85" s="111"/>
      <c r="U85" s="111"/>
      <c r="V85" s="111"/>
      <c r="W85" s="111"/>
      <c r="X85" s="111"/>
      <c r="Y85" s="112"/>
      <c r="Z85" s="112"/>
      <c r="AA85" s="111"/>
      <c r="AB85" s="111"/>
      <c r="AC85" s="111"/>
      <c r="AD85" s="111"/>
      <c r="AE85" s="111"/>
      <c r="AF85" s="112"/>
      <c r="AG85" s="111"/>
    </row>
    <row r="86" ht="17.25" spans="1:33">
      <c r="A86" s="111"/>
      <c r="B86" s="111"/>
      <c r="C86" s="111"/>
      <c r="D86" s="112"/>
      <c r="E86" s="112"/>
      <c r="F86" s="111"/>
      <c r="G86" s="111"/>
      <c r="H86" s="111"/>
      <c r="I86" s="111"/>
      <c r="J86" s="111"/>
      <c r="K86" s="112"/>
      <c r="L86" s="112"/>
      <c r="M86" s="111"/>
      <c r="N86" s="111"/>
      <c r="O86" s="111"/>
      <c r="P86" s="111"/>
      <c r="Q86" s="111"/>
      <c r="R86" s="112"/>
      <c r="S86" s="112"/>
      <c r="T86" s="111"/>
      <c r="U86" s="111"/>
      <c r="V86" s="111"/>
      <c r="W86" s="111"/>
      <c r="X86" s="111"/>
      <c r="Y86" s="112"/>
      <c r="Z86" s="112"/>
      <c r="AA86" s="111"/>
      <c r="AB86" s="111"/>
      <c r="AC86" s="111"/>
      <c r="AD86" s="111"/>
      <c r="AE86" s="111"/>
      <c r="AF86" s="112"/>
      <c r="AG86" s="111"/>
    </row>
    <row r="87" ht="17.25" spans="1:33">
      <c r="A87" s="127" t="s">
        <v>13109</v>
      </c>
      <c r="B87" s="128"/>
      <c r="C87" s="128"/>
      <c r="D87" s="129"/>
      <c r="E87" s="129"/>
      <c r="F87" s="128"/>
      <c r="G87" s="128"/>
      <c r="H87" s="128"/>
      <c r="I87" s="128"/>
      <c r="J87" s="128"/>
      <c r="K87" s="129"/>
      <c r="L87" s="129"/>
      <c r="M87" s="128"/>
      <c r="N87" s="128"/>
      <c r="O87" s="128"/>
      <c r="P87" s="128"/>
      <c r="Q87" s="128"/>
      <c r="R87" s="129"/>
      <c r="S87" s="129"/>
      <c r="T87" s="128"/>
      <c r="U87" s="128"/>
      <c r="V87" s="128"/>
      <c r="W87" s="128"/>
      <c r="X87" s="128"/>
      <c r="Y87" s="129"/>
      <c r="Z87" s="129"/>
      <c r="AA87" s="128"/>
      <c r="AB87" s="128"/>
      <c r="AC87" s="128"/>
      <c r="AD87" s="128"/>
      <c r="AE87" s="128"/>
      <c r="AF87" s="129"/>
      <c r="AG87" s="133"/>
    </row>
  </sheetData>
  <mergeCells count="20">
    <mergeCell ref="A1:AP1"/>
    <mergeCell ref="AN2:AP2"/>
    <mergeCell ref="A46:AI46"/>
    <mergeCell ref="A65:AI65"/>
    <mergeCell ref="A68:AG68"/>
    <mergeCell ref="A87:AG87"/>
    <mergeCell ref="A2:A3"/>
    <mergeCell ref="A47:A48"/>
    <mergeCell ref="A69:A70"/>
    <mergeCell ref="B2:B3"/>
    <mergeCell ref="C2:C3"/>
    <mergeCell ref="D2:D3"/>
    <mergeCell ref="E2:E3"/>
    <mergeCell ref="AG47:AG48"/>
    <mergeCell ref="AG69:AG70"/>
    <mergeCell ref="AH47:AH48"/>
    <mergeCell ref="AI47:AI48"/>
    <mergeCell ref="AK2:AK3"/>
    <mergeCell ref="AL2:AL3"/>
    <mergeCell ref="AM2:AM3"/>
  </mergeCells>
  <conditionalFormatting sqref="B17">
    <cfRule type="duplicateValues" dxfId="1" priority="38"/>
    <cfRule type="duplicateValues" dxfId="1" priority="37" stopIfTrue="1"/>
    <cfRule type="duplicateValues" dxfId="1" priority="36" stopIfTrue="1"/>
    <cfRule type="duplicateValues" dxfId="1" priority="35" stopIfTrue="1"/>
    <cfRule type="duplicateValues" dxfId="1" priority="34" stopIfTrue="1"/>
    <cfRule type="duplicateValues" dxfId="1" priority="33"/>
    <cfRule type="duplicateValues" dxfId="1" priority="32"/>
  </conditionalFormatting>
  <conditionalFormatting sqref="B29">
    <cfRule type="duplicateValues" dxfId="1" priority="24"/>
    <cfRule type="duplicateValues" dxfId="1" priority="23"/>
    <cfRule type="duplicateValues" dxfId="1" priority="22"/>
    <cfRule type="duplicateValues" dxfId="1" priority="21"/>
    <cfRule type="duplicateValues" dxfId="1" priority="20"/>
    <cfRule type="duplicateValues" dxfId="1" priority="19"/>
  </conditionalFormatting>
  <conditionalFormatting sqref="E29">
    <cfRule type="duplicateValues" dxfId="1" priority="6"/>
    <cfRule type="duplicateValues" dxfId="1" priority="5"/>
    <cfRule type="duplicateValues" dxfId="1" priority="4"/>
    <cfRule type="duplicateValues" dxfId="1" priority="3"/>
    <cfRule type="duplicateValues" dxfId="1" priority="2"/>
    <cfRule type="duplicateValues" dxfId="1" priority="1"/>
  </conditionalFormatting>
  <conditionalFormatting sqref="B30">
    <cfRule type="duplicateValues" dxfId="1" priority="18"/>
    <cfRule type="duplicateValues" dxfId="1" priority="17"/>
    <cfRule type="duplicateValues" dxfId="1" priority="16"/>
    <cfRule type="duplicateValues" dxfId="1" priority="15"/>
    <cfRule type="duplicateValues" dxfId="1" priority="14"/>
    <cfRule type="duplicateValues" dxfId="1" priority="13"/>
  </conditionalFormatting>
  <conditionalFormatting sqref="B32">
    <cfRule type="duplicateValues" dxfId="1" priority="12"/>
    <cfRule type="duplicateValues" dxfId="1" priority="11"/>
    <cfRule type="duplicateValues" dxfId="1" priority="10"/>
    <cfRule type="duplicateValues" dxfId="1" priority="9"/>
    <cfRule type="duplicateValues" dxfId="1" priority="8"/>
    <cfRule type="duplicateValues" dxfId="1" priority="7"/>
  </conditionalFormatting>
  <conditionalFormatting sqref="B14:B16">
    <cfRule type="duplicateValues" dxfId="1" priority="44"/>
    <cfRule type="duplicateValues" dxfId="1" priority="43"/>
    <cfRule type="duplicateValues" dxfId="1" priority="42"/>
    <cfRule type="duplicateValues" dxfId="1" priority="41"/>
    <cfRule type="duplicateValues" dxfId="1" priority="40"/>
    <cfRule type="duplicateValues" dxfId="1" priority="39"/>
  </conditionalFormatting>
  <conditionalFormatting sqref="B18:B20">
    <cfRule type="duplicateValues" dxfId="1" priority="31"/>
    <cfRule type="duplicateValues" dxfId="1" priority="30" stopIfTrue="1"/>
    <cfRule type="duplicateValues" dxfId="1" priority="29" stopIfTrue="1"/>
    <cfRule type="duplicateValues" dxfId="1" priority="28" stopIfTrue="1"/>
    <cfRule type="duplicateValues" dxfId="1" priority="27" stopIfTrue="1"/>
    <cfRule type="duplicateValues" dxfId="1" priority="26"/>
    <cfRule type="duplicateValues" dxfId="1" priority="25"/>
  </conditionalFormatting>
  <pageMargins left="0.75" right="0.75" top="1" bottom="1" header="0.511805555555556" footer="0.511805555555556"/>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I71"/>
  <sheetViews>
    <sheetView topLeftCell="A4" workbookViewId="0">
      <pane xSplit="2" ySplit="2" topLeftCell="C6" activePane="bottomRight" state="frozen"/>
      <selection/>
      <selection pane="topRight"/>
      <selection pane="bottomLeft"/>
      <selection pane="bottomRight" activeCell="A4" sqref="A4:A5"/>
    </sheetView>
  </sheetViews>
  <sheetFormatPr defaultColWidth="9" defaultRowHeight="14.25"/>
  <cols>
    <col min="1" max="1" width="4.375" style="39" customWidth="1"/>
    <col min="2" max="2" width="6.625" style="39" customWidth="1"/>
    <col min="3" max="3" width="4.875" style="39" customWidth="1"/>
    <col min="4" max="4" width="3" style="39" customWidth="1"/>
    <col min="5" max="6" width="3.125" style="39" customWidth="1"/>
    <col min="7" max="7" width="3" style="39" customWidth="1"/>
    <col min="8" max="8" width="3.125" style="39" customWidth="1"/>
    <col min="9" max="10" width="3" style="39" customWidth="1"/>
    <col min="11" max="11" width="3.25" style="39" customWidth="1"/>
    <col min="12" max="12" width="2.875" style="39" customWidth="1"/>
    <col min="13" max="13" width="3" style="39" customWidth="1"/>
    <col min="14" max="14" width="3.125" style="39" customWidth="1"/>
    <col min="15" max="15" width="2.875" style="39" customWidth="1"/>
    <col min="16" max="16" width="3.125" style="39" customWidth="1"/>
    <col min="17" max="17" width="3" style="39" customWidth="1"/>
    <col min="18" max="18" width="3.25" style="39" customWidth="1"/>
    <col min="19" max="19" width="3.125" style="39" customWidth="1"/>
    <col min="20" max="20" width="3.25" style="39" customWidth="1"/>
    <col min="21" max="21" width="2.875" style="39" customWidth="1"/>
    <col min="22" max="23" width="3.125" style="39" customWidth="1"/>
    <col min="24" max="24" width="3.25" style="39" customWidth="1"/>
    <col min="25" max="25" width="3" style="39" customWidth="1"/>
    <col min="26" max="26" width="3.25" style="39" customWidth="1"/>
    <col min="27" max="27" width="3" style="39" customWidth="1"/>
    <col min="28" max="28" width="2.875" style="39" customWidth="1"/>
    <col min="29" max="29" width="3.125" style="39" customWidth="1"/>
    <col min="30" max="30" width="3" style="39" customWidth="1"/>
    <col min="31" max="31" width="3.125" style="39" customWidth="1"/>
    <col min="32" max="32" width="3" style="39" customWidth="1"/>
    <col min="33" max="34" width="3.125" style="39" customWidth="1"/>
    <col min="35" max="35" width="11.875" style="39" customWidth="1"/>
    <col min="36" max="36" width="11.625" style="39" customWidth="1"/>
    <col min="37" max="16384" width="9" style="39"/>
  </cols>
  <sheetData>
    <row r="3" s="39" customFormat="1" ht="22.5" spans="1:35">
      <c r="A3" s="41" t="s">
        <v>13117</v>
      </c>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row>
    <row r="4" s="39" customFormat="1" ht="16.5" customHeight="1" spans="1:35">
      <c r="A4" s="43" t="s">
        <v>13086</v>
      </c>
      <c r="B4" s="43" t="s">
        <v>0</v>
      </c>
      <c r="C4" s="44" t="s">
        <v>13118</v>
      </c>
      <c r="D4" s="45" t="s">
        <v>13004</v>
      </c>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4" t="s">
        <v>13101</v>
      </c>
    </row>
    <row r="5" s="39" customFormat="1" ht="16.5" customHeight="1" spans="1:35">
      <c r="A5" s="43"/>
      <c r="B5" s="43"/>
      <c r="C5" s="46"/>
      <c r="D5" s="43">
        <v>1</v>
      </c>
      <c r="E5" s="43">
        <v>2</v>
      </c>
      <c r="F5" s="43">
        <v>3</v>
      </c>
      <c r="G5" s="43">
        <v>4</v>
      </c>
      <c r="H5" s="43">
        <v>5</v>
      </c>
      <c r="I5" s="43">
        <v>6</v>
      </c>
      <c r="J5" s="43">
        <v>7</v>
      </c>
      <c r="K5" s="43">
        <v>8</v>
      </c>
      <c r="L5" s="43">
        <v>9</v>
      </c>
      <c r="M5" s="43">
        <v>10</v>
      </c>
      <c r="N5" s="43">
        <v>11</v>
      </c>
      <c r="O5" s="43">
        <v>12</v>
      </c>
      <c r="P5" s="43">
        <v>13</v>
      </c>
      <c r="Q5" s="43">
        <v>14</v>
      </c>
      <c r="R5" s="43">
        <v>15</v>
      </c>
      <c r="S5" s="43">
        <v>16</v>
      </c>
      <c r="T5" s="43">
        <v>17</v>
      </c>
      <c r="U5" s="43">
        <v>18</v>
      </c>
      <c r="V5" s="43">
        <v>19</v>
      </c>
      <c r="W5" s="43">
        <v>20</v>
      </c>
      <c r="X5" s="43">
        <v>21</v>
      </c>
      <c r="Y5" s="43">
        <v>22</v>
      </c>
      <c r="Z5" s="43">
        <v>23</v>
      </c>
      <c r="AA5" s="43">
        <v>24</v>
      </c>
      <c r="AB5" s="43">
        <v>25</v>
      </c>
      <c r="AC5" s="43">
        <v>26</v>
      </c>
      <c r="AD5" s="43">
        <v>27</v>
      </c>
      <c r="AE5" s="43">
        <v>28</v>
      </c>
      <c r="AF5" s="43">
        <v>29</v>
      </c>
      <c r="AG5" s="43">
        <v>30</v>
      </c>
      <c r="AH5" s="43">
        <v>31</v>
      </c>
      <c r="AI5" s="46"/>
    </row>
    <row r="6" s="39" customFormat="1" ht="16.5" customHeight="1" spans="1:35">
      <c r="A6" s="24">
        <v>1</v>
      </c>
      <c r="B6" s="24" t="s">
        <v>9929</v>
      </c>
      <c r="C6" s="24" t="s">
        <v>13119</v>
      </c>
      <c r="D6" s="47" t="s">
        <v>2469</v>
      </c>
      <c r="E6" s="47" t="s">
        <v>2469</v>
      </c>
      <c r="F6" s="47"/>
      <c r="G6" s="47"/>
      <c r="H6" s="47" t="s">
        <v>2469</v>
      </c>
      <c r="I6" s="47" t="s">
        <v>2469</v>
      </c>
      <c r="J6" s="47" t="s">
        <v>2469</v>
      </c>
      <c r="K6" s="47" t="s">
        <v>2469</v>
      </c>
      <c r="L6" s="47" t="s">
        <v>2469</v>
      </c>
      <c r="M6" s="47"/>
      <c r="N6" s="47"/>
      <c r="O6" s="47" t="s">
        <v>2469</v>
      </c>
      <c r="P6" s="47" t="s">
        <v>2469</v>
      </c>
      <c r="Q6" s="47" t="s">
        <v>2469</v>
      </c>
      <c r="R6" s="47" t="s">
        <v>2469</v>
      </c>
      <c r="S6" s="47" t="s">
        <v>2469</v>
      </c>
      <c r="T6" s="47"/>
      <c r="U6" s="47"/>
      <c r="V6" s="47" t="s">
        <v>2469</v>
      </c>
      <c r="W6" s="47" t="s">
        <v>2469</v>
      </c>
      <c r="X6" s="47" t="s">
        <v>2469</v>
      </c>
      <c r="Y6" s="47" t="s">
        <v>2469</v>
      </c>
      <c r="Z6" s="47" t="s">
        <v>2469</v>
      </c>
      <c r="AA6" s="47"/>
      <c r="AB6" s="47"/>
      <c r="AC6" s="47" t="s">
        <v>2469</v>
      </c>
      <c r="AD6" s="47" t="s">
        <v>2469</v>
      </c>
      <c r="AE6" s="47" t="s">
        <v>2469</v>
      </c>
      <c r="AF6" s="47" t="s">
        <v>2469</v>
      </c>
      <c r="AG6" s="47" t="s">
        <v>2469</v>
      </c>
      <c r="AH6" s="47"/>
      <c r="AI6" s="7"/>
    </row>
    <row r="7" s="39" customFormat="1" ht="16.5" customHeight="1" spans="1:35">
      <c r="A7" s="24">
        <v>2</v>
      </c>
      <c r="B7" s="24" t="s">
        <v>9938</v>
      </c>
      <c r="C7" s="24"/>
      <c r="D7" s="47" t="s">
        <v>2469</v>
      </c>
      <c r="E7" s="47" t="s">
        <v>2469</v>
      </c>
      <c r="F7" s="43"/>
      <c r="G7" s="43"/>
      <c r="H7" s="47" t="s">
        <v>2469</v>
      </c>
      <c r="I7" s="47" t="s">
        <v>2469</v>
      </c>
      <c r="J7" s="47" t="s">
        <v>2469</v>
      </c>
      <c r="K7" s="47" t="s">
        <v>2469</v>
      </c>
      <c r="L7" s="47" t="s">
        <v>2469</v>
      </c>
      <c r="M7" s="69"/>
      <c r="N7" s="69"/>
      <c r="O7" s="47" t="s">
        <v>2469</v>
      </c>
      <c r="P7" s="47" t="s">
        <v>2469</v>
      </c>
      <c r="Q7" s="47" t="s">
        <v>2469</v>
      </c>
      <c r="R7" s="47" t="s">
        <v>2469</v>
      </c>
      <c r="S7" s="47" t="s">
        <v>2469</v>
      </c>
      <c r="T7" s="47"/>
      <c r="U7" s="47"/>
      <c r="V7" s="47" t="s">
        <v>2469</v>
      </c>
      <c r="W7" s="47" t="s">
        <v>2469</v>
      </c>
      <c r="X7" s="47" t="s">
        <v>2469</v>
      </c>
      <c r="Y7" s="47" t="s">
        <v>2469</v>
      </c>
      <c r="Z7" s="47" t="s">
        <v>2469</v>
      </c>
      <c r="AA7" s="47"/>
      <c r="AB7" s="47"/>
      <c r="AC7" s="47" t="s">
        <v>2469</v>
      </c>
      <c r="AD7" s="47" t="s">
        <v>2469</v>
      </c>
      <c r="AE7" s="47" t="s">
        <v>2469</v>
      </c>
      <c r="AF7" s="47" t="s">
        <v>2469</v>
      </c>
      <c r="AG7" s="47" t="s">
        <v>2469</v>
      </c>
      <c r="AH7" s="47"/>
      <c r="AI7" s="7" t="s">
        <v>13120</v>
      </c>
    </row>
    <row r="8" s="39" customFormat="1" ht="16.5" customHeight="1" spans="1:35">
      <c r="A8" s="24">
        <v>3</v>
      </c>
      <c r="B8" s="24" t="s">
        <v>9936</v>
      </c>
      <c r="C8" s="24"/>
      <c r="D8" s="47" t="s">
        <v>2469</v>
      </c>
      <c r="E8" s="47" t="s">
        <v>2469</v>
      </c>
      <c r="F8" s="43"/>
      <c r="G8" s="43"/>
      <c r="H8" s="47" t="s">
        <v>2469</v>
      </c>
      <c r="I8" s="47" t="s">
        <v>2469</v>
      </c>
      <c r="J8" s="47" t="s">
        <v>2469</v>
      </c>
      <c r="K8" s="47" t="s">
        <v>2469</v>
      </c>
      <c r="L8" s="47" t="s">
        <v>2469</v>
      </c>
      <c r="M8" s="47"/>
      <c r="N8" s="69"/>
      <c r="O8" s="47" t="s">
        <v>2469</v>
      </c>
      <c r="P8" s="47" t="s">
        <v>2469</v>
      </c>
      <c r="Q8" s="47" t="s">
        <v>2469</v>
      </c>
      <c r="R8" s="47" t="s">
        <v>2469</v>
      </c>
      <c r="S8" s="47" t="s">
        <v>2469</v>
      </c>
      <c r="T8" s="47"/>
      <c r="U8" s="24"/>
      <c r="V8" s="47" t="s">
        <v>2469</v>
      </c>
      <c r="W8" s="47" t="s">
        <v>2469</v>
      </c>
      <c r="X8" s="47" t="s">
        <v>2469</v>
      </c>
      <c r="Y8" s="47" t="s">
        <v>2469</v>
      </c>
      <c r="Z8" s="47" t="s">
        <v>2469</v>
      </c>
      <c r="AA8" s="47"/>
      <c r="AB8" s="47"/>
      <c r="AC8" s="47" t="s">
        <v>2469</v>
      </c>
      <c r="AD8" s="47" t="s">
        <v>2469</v>
      </c>
      <c r="AE8" s="47" t="s">
        <v>2469</v>
      </c>
      <c r="AF8" s="47" t="s">
        <v>2469</v>
      </c>
      <c r="AG8" s="47" t="s">
        <v>2469</v>
      </c>
      <c r="AH8" s="47"/>
      <c r="AI8" s="7"/>
    </row>
    <row r="9" s="39" customFormat="1" ht="16.5" customHeight="1" spans="1:35">
      <c r="A9" s="24">
        <v>4</v>
      </c>
      <c r="B9" s="24" t="s">
        <v>9920</v>
      </c>
      <c r="C9" s="24"/>
      <c r="D9" s="24" t="s">
        <v>13121</v>
      </c>
      <c r="E9" s="24" t="s">
        <v>13122</v>
      </c>
      <c r="F9" s="43"/>
      <c r="G9" s="43"/>
      <c r="H9" s="24" t="s">
        <v>33</v>
      </c>
      <c r="I9" s="47" t="s">
        <v>2469</v>
      </c>
      <c r="J9" s="47" t="s">
        <v>2469</v>
      </c>
      <c r="K9" s="47" t="s">
        <v>2469</v>
      </c>
      <c r="L9" s="47" t="s">
        <v>2469</v>
      </c>
      <c r="M9" s="69"/>
      <c r="N9" s="47" t="s">
        <v>2469</v>
      </c>
      <c r="O9" s="47" t="s">
        <v>2469</v>
      </c>
      <c r="P9" s="47" t="s">
        <v>2469</v>
      </c>
      <c r="Q9" s="47" t="s">
        <v>2469</v>
      </c>
      <c r="R9" s="47" t="s">
        <v>2469</v>
      </c>
      <c r="S9" s="47" t="s">
        <v>2469</v>
      </c>
      <c r="T9" s="47"/>
      <c r="U9" s="47"/>
      <c r="V9" s="47" t="s">
        <v>2469</v>
      </c>
      <c r="W9" s="47" t="s">
        <v>2469</v>
      </c>
      <c r="X9" s="47" t="s">
        <v>2469</v>
      </c>
      <c r="Y9" s="47"/>
      <c r="Z9" s="47"/>
      <c r="AA9" s="47"/>
      <c r="AB9" s="47"/>
      <c r="AC9" s="47"/>
      <c r="AD9" s="47"/>
      <c r="AE9" s="47"/>
      <c r="AF9" s="24"/>
      <c r="AG9" s="24"/>
      <c r="AH9" s="47"/>
      <c r="AI9" s="7"/>
    </row>
    <row r="10" s="39" customFormat="1" ht="16.5" customHeight="1" spans="1:35">
      <c r="A10" s="24">
        <v>5</v>
      </c>
      <c r="B10" s="24" t="s">
        <v>9968</v>
      </c>
      <c r="C10" s="24"/>
      <c r="D10" s="24" t="s">
        <v>13123</v>
      </c>
      <c r="E10" s="43" t="s">
        <v>13108</v>
      </c>
      <c r="F10" s="43" t="s">
        <v>13123</v>
      </c>
      <c r="G10" s="43" t="s">
        <v>13123</v>
      </c>
      <c r="H10" s="24" t="s">
        <v>13123</v>
      </c>
      <c r="I10" s="24" t="s">
        <v>13108</v>
      </c>
      <c r="J10" s="24" t="s">
        <v>13123</v>
      </c>
      <c r="K10" s="24" t="s">
        <v>13123</v>
      </c>
      <c r="L10" s="24" t="s">
        <v>13108</v>
      </c>
      <c r="M10" s="69" t="s">
        <v>13123</v>
      </c>
      <c r="N10" s="69" t="s">
        <v>13123</v>
      </c>
      <c r="O10" s="24" t="s">
        <v>13123</v>
      </c>
      <c r="P10" s="24" t="s">
        <v>13123</v>
      </c>
      <c r="Q10" s="24" t="s">
        <v>13108</v>
      </c>
      <c r="R10" s="24" t="s">
        <v>13123</v>
      </c>
      <c r="S10" s="24" t="s">
        <v>13123</v>
      </c>
      <c r="T10" s="24" t="s">
        <v>13123</v>
      </c>
      <c r="U10" s="24" t="s">
        <v>13123</v>
      </c>
      <c r="V10" s="24" t="s">
        <v>13123</v>
      </c>
      <c r="W10" s="24" t="s">
        <v>13108</v>
      </c>
      <c r="X10" s="24" t="s">
        <v>13123</v>
      </c>
      <c r="Y10" s="24" t="s">
        <v>13123</v>
      </c>
      <c r="Z10" s="24" t="s">
        <v>13108</v>
      </c>
      <c r="AA10" s="24" t="s">
        <v>13123</v>
      </c>
      <c r="AB10" s="24" t="s">
        <v>13123</v>
      </c>
      <c r="AC10" s="24" t="s">
        <v>13123</v>
      </c>
      <c r="AD10" s="24" t="s">
        <v>13123</v>
      </c>
      <c r="AE10" s="24" t="s">
        <v>13123</v>
      </c>
      <c r="AF10" s="24" t="s">
        <v>13123</v>
      </c>
      <c r="AG10" s="24" t="s">
        <v>13108</v>
      </c>
      <c r="AH10" s="24" t="s">
        <v>13123</v>
      </c>
      <c r="AI10" s="7"/>
    </row>
    <row r="11" s="39" customFormat="1" ht="16.5" customHeight="1" spans="1:35">
      <c r="A11" s="24">
        <v>6</v>
      </c>
      <c r="B11" s="24" t="s">
        <v>9966</v>
      </c>
      <c r="C11" s="24"/>
      <c r="D11" s="24" t="s">
        <v>13124</v>
      </c>
      <c r="E11" s="47" t="s">
        <v>2469</v>
      </c>
      <c r="F11" s="43" t="s">
        <v>13123</v>
      </c>
      <c r="G11" s="43" t="s">
        <v>13108</v>
      </c>
      <c r="H11" s="47" t="s">
        <v>2469</v>
      </c>
      <c r="I11" s="24" t="s">
        <v>13108</v>
      </c>
      <c r="J11" s="24" t="s">
        <v>13125</v>
      </c>
      <c r="K11" s="47" t="s">
        <v>2469</v>
      </c>
      <c r="L11" s="24" t="s">
        <v>13123</v>
      </c>
      <c r="M11" s="24" t="s">
        <v>13108</v>
      </c>
      <c r="N11" s="69" t="s">
        <v>13123</v>
      </c>
      <c r="O11" s="47" t="s">
        <v>2469</v>
      </c>
      <c r="P11" s="24" t="s">
        <v>13123</v>
      </c>
      <c r="Q11" s="47" t="s">
        <v>2469</v>
      </c>
      <c r="R11" s="24" t="s">
        <v>13123</v>
      </c>
      <c r="S11" s="24" t="s">
        <v>13108</v>
      </c>
      <c r="T11" s="24" t="s">
        <v>13108</v>
      </c>
      <c r="U11" s="24" t="s">
        <v>13126</v>
      </c>
      <c r="V11" s="24" t="s">
        <v>13123</v>
      </c>
      <c r="W11" s="47" t="s">
        <v>2469</v>
      </c>
      <c r="X11" s="24" t="s">
        <v>13123</v>
      </c>
      <c r="Y11" s="24" t="s">
        <v>13108</v>
      </c>
      <c r="Z11" s="24" t="s">
        <v>13127</v>
      </c>
      <c r="AA11" s="24" t="s">
        <v>13127</v>
      </c>
      <c r="AB11" s="24" t="s">
        <v>13108</v>
      </c>
      <c r="AC11" s="24" t="s">
        <v>13127</v>
      </c>
      <c r="AD11" s="24" t="s">
        <v>13128</v>
      </c>
      <c r="AE11" s="24" t="s">
        <v>13127</v>
      </c>
      <c r="AF11" s="24" t="s">
        <v>13108</v>
      </c>
      <c r="AG11" s="24" t="s">
        <v>13123</v>
      </c>
      <c r="AH11" s="24" t="s">
        <v>13126</v>
      </c>
      <c r="AI11" s="7" t="s">
        <v>13129</v>
      </c>
    </row>
    <row r="12" s="39" customFormat="1" ht="16.5" customHeight="1" spans="1:35">
      <c r="A12" s="24">
        <v>7</v>
      </c>
      <c r="B12" s="24" t="s">
        <v>9961</v>
      </c>
      <c r="C12" s="24"/>
      <c r="D12" s="24" t="s">
        <v>13125</v>
      </c>
      <c r="E12" s="24" t="s">
        <v>13108</v>
      </c>
      <c r="F12" s="24" t="s">
        <v>13108</v>
      </c>
      <c r="G12" s="43" t="s">
        <v>13123</v>
      </c>
      <c r="H12" s="47" t="s">
        <v>2469</v>
      </c>
      <c r="I12" s="24" t="s">
        <v>13123</v>
      </c>
      <c r="J12" s="47" t="s">
        <v>2469</v>
      </c>
      <c r="K12" s="24" t="s">
        <v>13125</v>
      </c>
      <c r="L12" s="24" t="s">
        <v>13123</v>
      </c>
      <c r="M12" s="69" t="s">
        <v>13108</v>
      </c>
      <c r="N12" s="69" t="s">
        <v>13108</v>
      </c>
      <c r="O12" s="24" t="s">
        <v>13108</v>
      </c>
      <c r="P12" s="24" t="s">
        <v>13108</v>
      </c>
      <c r="Q12" s="24" t="s">
        <v>13108</v>
      </c>
      <c r="R12" s="24" t="s">
        <v>13104</v>
      </c>
      <c r="S12" s="24" t="s">
        <v>13130</v>
      </c>
      <c r="T12" s="24" t="s">
        <v>13127</v>
      </c>
      <c r="U12" s="24" t="s">
        <v>13128</v>
      </c>
      <c r="V12" s="47" t="s">
        <v>2469</v>
      </c>
      <c r="W12" s="24" t="s">
        <v>13108</v>
      </c>
      <c r="X12" s="24" t="s">
        <v>13123</v>
      </c>
      <c r="Y12" s="47" t="s">
        <v>2469</v>
      </c>
      <c r="Z12" s="47" t="s">
        <v>2469</v>
      </c>
      <c r="AA12" s="24" t="s">
        <v>13123</v>
      </c>
      <c r="AB12" s="24" t="s">
        <v>13108</v>
      </c>
      <c r="AC12" s="47" t="s">
        <v>2469</v>
      </c>
      <c r="AD12" s="24" t="s">
        <v>13131</v>
      </c>
      <c r="AE12" s="24" t="s">
        <v>13132</v>
      </c>
      <c r="AF12" s="24" t="s">
        <v>13123</v>
      </c>
      <c r="AG12" s="47" t="s">
        <v>2469</v>
      </c>
      <c r="AH12" s="24" t="s">
        <v>13108</v>
      </c>
      <c r="AI12" s="7" t="s">
        <v>13133</v>
      </c>
    </row>
    <row r="13" s="39" customFormat="1" ht="16.5" customHeight="1" spans="1:35">
      <c r="A13" s="24">
        <v>8</v>
      </c>
      <c r="B13" s="24" t="s">
        <v>9967</v>
      </c>
      <c r="C13" s="24"/>
      <c r="D13" s="24" t="s">
        <v>13123</v>
      </c>
      <c r="E13" s="24" t="s">
        <v>13123</v>
      </c>
      <c r="F13" s="43" t="s">
        <v>13108</v>
      </c>
      <c r="G13" s="43" t="s">
        <v>13126</v>
      </c>
      <c r="H13" s="24" t="s">
        <v>13123</v>
      </c>
      <c r="I13" s="24" t="s">
        <v>13125</v>
      </c>
      <c r="J13" s="24" t="s">
        <v>13123</v>
      </c>
      <c r="K13" s="47" t="s">
        <v>2469</v>
      </c>
      <c r="L13" s="24" t="s">
        <v>13108</v>
      </c>
      <c r="M13" s="24" t="s">
        <v>13108</v>
      </c>
      <c r="N13" s="69" t="s">
        <v>13126</v>
      </c>
      <c r="O13" s="24" t="s">
        <v>13123</v>
      </c>
      <c r="P13" s="47" t="s">
        <v>2469</v>
      </c>
      <c r="Q13" s="24" t="s">
        <v>13123</v>
      </c>
      <c r="R13" s="47" t="s">
        <v>2469</v>
      </c>
      <c r="S13" s="47" t="s">
        <v>2469</v>
      </c>
      <c r="T13" s="24" t="s">
        <v>13108</v>
      </c>
      <c r="U13" s="24" t="s">
        <v>13108</v>
      </c>
      <c r="V13" s="24" t="s">
        <v>13123</v>
      </c>
      <c r="W13" s="47" t="s">
        <v>2469</v>
      </c>
      <c r="X13" s="24" t="s">
        <v>13134</v>
      </c>
      <c r="Y13" s="24" t="s">
        <v>13135</v>
      </c>
      <c r="Z13" s="24" t="s">
        <v>13123</v>
      </c>
      <c r="AA13" s="24" t="s">
        <v>13126</v>
      </c>
      <c r="AB13" s="24" t="s">
        <v>13108</v>
      </c>
      <c r="AC13" s="24" t="s">
        <v>13123</v>
      </c>
      <c r="AD13" s="47" t="s">
        <v>2469</v>
      </c>
      <c r="AE13" s="24" t="s">
        <v>13108</v>
      </c>
      <c r="AF13" s="24" t="s">
        <v>13123</v>
      </c>
      <c r="AG13" s="47" t="s">
        <v>2469</v>
      </c>
      <c r="AH13" s="24" t="s">
        <v>13123</v>
      </c>
      <c r="AI13" s="7" t="s">
        <v>13133</v>
      </c>
    </row>
    <row r="14" s="39" customFormat="1" ht="16.5" customHeight="1" spans="1:35">
      <c r="A14" s="24">
        <v>9</v>
      </c>
      <c r="B14" s="24" t="s">
        <v>9926</v>
      </c>
      <c r="C14" s="24"/>
      <c r="D14" s="24" t="s">
        <v>13121</v>
      </c>
      <c r="E14" s="24" t="s">
        <v>13122</v>
      </c>
      <c r="F14" s="43"/>
      <c r="G14" s="43"/>
      <c r="H14" s="47" t="s">
        <v>33</v>
      </c>
      <c r="I14" s="47" t="s">
        <v>2469</v>
      </c>
      <c r="J14" s="47" t="s">
        <v>2469</v>
      </c>
      <c r="K14" s="47" t="s">
        <v>2469</v>
      </c>
      <c r="L14" s="47" t="s">
        <v>2469</v>
      </c>
      <c r="M14" s="47"/>
      <c r="N14" s="47" t="s">
        <v>2469</v>
      </c>
      <c r="O14" s="47" t="s">
        <v>2469</v>
      </c>
      <c r="P14" s="47" t="s">
        <v>2469</v>
      </c>
      <c r="Q14" s="47" t="s">
        <v>2469</v>
      </c>
      <c r="R14" s="47" t="s">
        <v>2469</v>
      </c>
      <c r="S14" s="47" t="s">
        <v>2469</v>
      </c>
      <c r="T14" s="47"/>
      <c r="U14" s="47"/>
      <c r="V14" s="47" t="s">
        <v>2469</v>
      </c>
      <c r="W14" s="47" t="s">
        <v>2469</v>
      </c>
      <c r="X14" s="47" t="s">
        <v>2469</v>
      </c>
      <c r="Y14" s="24"/>
      <c r="Z14" s="24"/>
      <c r="AA14" s="47"/>
      <c r="AB14" s="47"/>
      <c r="AC14" s="47"/>
      <c r="AD14" s="47"/>
      <c r="AE14" s="47"/>
      <c r="AF14" s="24"/>
      <c r="AG14" s="24"/>
      <c r="AH14" s="47"/>
      <c r="AI14" s="7"/>
    </row>
    <row r="15" s="39" customFormat="1" ht="16.5" customHeight="1" spans="1:35">
      <c r="A15" s="24">
        <v>10</v>
      </c>
      <c r="B15" s="24" t="s">
        <v>9946</v>
      </c>
      <c r="C15" s="24"/>
      <c r="D15" s="47" t="s">
        <v>2469</v>
      </c>
      <c r="E15" s="47" t="s">
        <v>2469</v>
      </c>
      <c r="F15" s="43"/>
      <c r="G15" s="43"/>
      <c r="H15" s="24" t="s">
        <v>13136</v>
      </c>
      <c r="I15" s="24" t="s">
        <v>13137</v>
      </c>
      <c r="J15" s="24" t="s">
        <v>13138</v>
      </c>
      <c r="K15" s="24" t="s">
        <v>13139</v>
      </c>
      <c r="L15" s="24" t="s">
        <v>13140</v>
      </c>
      <c r="M15" s="47"/>
      <c r="N15" s="69"/>
      <c r="O15" s="24" t="s">
        <v>13123</v>
      </c>
      <c r="P15" s="24" t="s">
        <v>13123</v>
      </c>
      <c r="Q15" s="24" t="s">
        <v>13123</v>
      </c>
      <c r="R15" s="24" t="s">
        <v>13123</v>
      </c>
      <c r="S15" s="24" t="s">
        <v>13123</v>
      </c>
      <c r="T15" s="47"/>
      <c r="U15" s="47"/>
      <c r="V15" s="47" t="s">
        <v>2469</v>
      </c>
      <c r="W15" s="47" t="s">
        <v>2469</v>
      </c>
      <c r="X15" s="47" t="s">
        <v>2469</v>
      </c>
      <c r="Y15" s="47" t="s">
        <v>2469</v>
      </c>
      <c r="Z15" s="47" t="s">
        <v>2469</v>
      </c>
      <c r="AA15" s="47"/>
      <c r="AB15" s="47"/>
      <c r="AC15" s="47" t="s">
        <v>2469</v>
      </c>
      <c r="AD15" s="47" t="s">
        <v>2469</v>
      </c>
      <c r="AE15" s="47" t="s">
        <v>2469</v>
      </c>
      <c r="AF15" s="47" t="s">
        <v>2469</v>
      </c>
      <c r="AG15" s="47" t="s">
        <v>2469</v>
      </c>
      <c r="AH15" s="47"/>
      <c r="AI15" s="7" t="s">
        <v>13141</v>
      </c>
    </row>
    <row r="16" s="39" customFormat="1" ht="16.5" customHeight="1" spans="1:35">
      <c r="A16" s="24">
        <v>11</v>
      </c>
      <c r="B16" s="24" t="s">
        <v>9942</v>
      </c>
      <c r="C16" s="24"/>
      <c r="D16" s="47" t="s">
        <v>2469</v>
      </c>
      <c r="E16" s="47" t="s">
        <v>2469</v>
      </c>
      <c r="F16" s="43"/>
      <c r="G16" s="43"/>
      <c r="H16" s="47" t="s">
        <v>2469</v>
      </c>
      <c r="I16" s="47" t="s">
        <v>2469</v>
      </c>
      <c r="J16" s="47" t="s">
        <v>2469</v>
      </c>
      <c r="K16" s="24" t="s">
        <v>13142</v>
      </c>
      <c r="L16" s="47" t="s">
        <v>2469</v>
      </c>
      <c r="M16" s="47"/>
      <c r="N16" s="69"/>
      <c r="O16" s="47" t="s">
        <v>2469</v>
      </c>
      <c r="P16" s="47" t="s">
        <v>2469</v>
      </c>
      <c r="Q16" s="47" t="s">
        <v>2469</v>
      </c>
      <c r="R16" s="47" t="s">
        <v>2469</v>
      </c>
      <c r="S16" s="47" t="s">
        <v>2469</v>
      </c>
      <c r="T16" s="47"/>
      <c r="U16" s="47"/>
      <c r="V16" s="47" t="s">
        <v>2469</v>
      </c>
      <c r="W16" s="47" t="s">
        <v>2469</v>
      </c>
      <c r="X16" s="47" t="s">
        <v>2469</v>
      </c>
      <c r="Y16" s="47" t="s">
        <v>2469</v>
      </c>
      <c r="Z16" s="47" t="s">
        <v>2469</v>
      </c>
      <c r="AA16" s="47"/>
      <c r="AB16" s="47"/>
      <c r="AC16" s="47" t="s">
        <v>2469</v>
      </c>
      <c r="AD16" s="47" t="s">
        <v>2469</v>
      </c>
      <c r="AE16" s="24" t="s">
        <v>13127</v>
      </c>
      <c r="AF16" s="24" t="s">
        <v>13128</v>
      </c>
      <c r="AG16" s="24" t="s">
        <v>13123</v>
      </c>
      <c r="AH16" s="47"/>
      <c r="AI16" s="7"/>
    </row>
    <row r="17" s="39" customFormat="1" ht="16.5" customHeight="1" spans="1:35">
      <c r="A17" s="24">
        <v>12</v>
      </c>
      <c r="B17" s="43" t="s">
        <v>9950</v>
      </c>
      <c r="C17" s="24"/>
      <c r="D17" s="47" t="s">
        <v>2469</v>
      </c>
      <c r="E17" s="47" t="s">
        <v>2469</v>
      </c>
      <c r="F17" s="43"/>
      <c r="G17" s="43"/>
      <c r="H17" s="47" t="s">
        <v>2469</v>
      </c>
      <c r="I17" s="47" t="s">
        <v>2469</v>
      </c>
      <c r="J17" s="47" t="s">
        <v>2469</v>
      </c>
      <c r="K17" s="47" t="s">
        <v>2469</v>
      </c>
      <c r="L17" s="47" t="s">
        <v>2469</v>
      </c>
      <c r="M17" s="47"/>
      <c r="N17" s="69"/>
      <c r="O17" s="47" t="s">
        <v>2469</v>
      </c>
      <c r="P17" s="47" t="s">
        <v>2469</v>
      </c>
      <c r="Q17" s="47" t="s">
        <v>2469</v>
      </c>
      <c r="R17" s="47" t="s">
        <v>2469</v>
      </c>
      <c r="S17" s="47" t="s">
        <v>2469</v>
      </c>
      <c r="T17" s="47"/>
      <c r="U17" s="47"/>
      <c r="V17" s="47" t="s">
        <v>2469</v>
      </c>
      <c r="W17" s="47" t="s">
        <v>2469</v>
      </c>
      <c r="X17" s="47" t="s">
        <v>2469</v>
      </c>
      <c r="Y17" s="47" t="s">
        <v>2469</v>
      </c>
      <c r="Z17" s="47" t="s">
        <v>2469</v>
      </c>
      <c r="AA17" s="24"/>
      <c r="AB17" s="47"/>
      <c r="AC17" s="47" t="s">
        <v>2469</v>
      </c>
      <c r="AD17" s="47" t="s">
        <v>2469</v>
      </c>
      <c r="AE17" s="47" t="s">
        <v>2469</v>
      </c>
      <c r="AF17" s="47" t="s">
        <v>2469</v>
      </c>
      <c r="AG17" s="47" t="s">
        <v>2469</v>
      </c>
      <c r="AH17" s="24"/>
      <c r="AI17" s="7"/>
    </row>
    <row r="18" s="39" customFormat="1" ht="16.5" customHeight="1" spans="1:35">
      <c r="A18" s="24">
        <v>13</v>
      </c>
      <c r="B18" s="24" t="s">
        <v>9934</v>
      </c>
      <c r="C18" s="24"/>
      <c r="D18" s="47" t="s">
        <v>2469</v>
      </c>
      <c r="E18" s="47" t="s">
        <v>2469</v>
      </c>
      <c r="F18" s="43"/>
      <c r="G18" s="43" t="s">
        <v>13108</v>
      </c>
      <c r="H18" s="43" t="s">
        <v>13108</v>
      </c>
      <c r="I18" s="47" t="s">
        <v>2469</v>
      </c>
      <c r="J18" s="47" t="s">
        <v>2469</v>
      </c>
      <c r="K18" s="47" t="s">
        <v>2469</v>
      </c>
      <c r="L18" s="47" t="s">
        <v>2469</v>
      </c>
      <c r="M18" s="47"/>
      <c r="N18" s="69" t="s">
        <v>13108</v>
      </c>
      <c r="O18" s="24" t="s">
        <v>13108</v>
      </c>
      <c r="P18" s="47" t="s">
        <v>2469</v>
      </c>
      <c r="Q18" s="47" t="s">
        <v>2469</v>
      </c>
      <c r="R18" s="47" t="s">
        <v>2469</v>
      </c>
      <c r="S18" s="47" t="s">
        <v>2469</v>
      </c>
      <c r="T18" s="47"/>
      <c r="U18" s="24" t="s">
        <v>13108</v>
      </c>
      <c r="V18" s="24" t="s">
        <v>13108</v>
      </c>
      <c r="W18" s="47" t="s">
        <v>2469</v>
      </c>
      <c r="X18" s="47" t="s">
        <v>2469</v>
      </c>
      <c r="Y18" s="47" t="s">
        <v>2469</v>
      </c>
      <c r="Z18" s="47" t="s">
        <v>2469</v>
      </c>
      <c r="AA18" s="24"/>
      <c r="AB18" s="24" t="s">
        <v>13108</v>
      </c>
      <c r="AC18" s="24" t="s">
        <v>13108</v>
      </c>
      <c r="AD18" s="47" t="s">
        <v>2469</v>
      </c>
      <c r="AE18" s="24" t="s">
        <v>13108</v>
      </c>
      <c r="AF18" s="47" t="s">
        <v>2469</v>
      </c>
      <c r="AG18" s="47" t="s">
        <v>2469</v>
      </c>
      <c r="AH18" s="24"/>
      <c r="AI18" s="7" t="s">
        <v>13143</v>
      </c>
    </row>
    <row r="19" s="39" customFormat="1" ht="16.5" customHeight="1" spans="1:35">
      <c r="A19" s="24">
        <v>14</v>
      </c>
      <c r="B19" s="24" t="s">
        <v>9940</v>
      </c>
      <c r="C19" s="24"/>
      <c r="D19" s="47" t="s">
        <v>2469</v>
      </c>
      <c r="E19" s="24" t="s">
        <v>13108</v>
      </c>
      <c r="F19" s="43" t="s">
        <v>13108</v>
      </c>
      <c r="G19" s="43"/>
      <c r="H19" s="43" t="s">
        <v>13136</v>
      </c>
      <c r="I19" s="24" t="s">
        <v>7</v>
      </c>
      <c r="J19" s="24" t="s">
        <v>13144</v>
      </c>
      <c r="K19" s="47" t="s">
        <v>2469</v>
      </c>
      <c r="L19" s="24" t="s">
        <v>13108</v>
      </c>
      <c r="M19" s="24" t="s">
        <v>13108</v>
      </c>
      <c r="N19" s="69"/>
      <c r="O19" s="47" t="s">
        <v>2469</v>
      </c>
      <c r="P19" s="47" t="s">
        <v>2469</v>
      </c>
      <c r="Q19" s="24" t="s">
        <v>13123</v>
      </c>
      <c r="R19" s="47" t="s">
        <v>2469</v>
      </c>
      <c r="S19" s="24" t="s">
        <v>13108</v>
      </c>
      <c r="T19" s="24" t="s">
        <v>13108</v>
      </c>
      <c r="U19" s="47"/>
      <c r="V19" s="47" t="s">
        <v>2469</v>
      </c>
      <c r="W19" s="47" t="s">
        <v>2469</v>
      </c>
      <c r="X19" s="24" t="s">
        <v>13123</v>
      </c>
      <c r="Y19" s="47" t="s">
        <v>2469</v>
      </c>
      <c r="Z19" s="24" t="s">
        <v>13108</v>
      </c>
      <c r="AA19" s="24" t="s">
        <v>13108</v>
      </c>
      <c r="AB19" s="47"/>
      <c r="AC19" s="47" t="s">
        <v>2469</v>
      </c>
      <c r="AD19" s="47" t="s">
        <v>2469</v>
      </c>
      <c r="AE19" s="24" t="s">
        <v>13123</v>
      </c>
      <c r="AF19" s="47" t="s">
        <v>2469</v>
      </c>
      <c r="AG19" s="47" t="s">
        <v>2469</v>
      </c>
      <c r="AH19" s="24" t="s">
        <v>13108</v>
      </c>
      <c r="AI19" s="7"/>
    </row>
    <row r="20" s="39" customFormat="1" ht="16.5" customHeight="1" spans="1:35">
      <c r="A20" s="24">
        <v>15</v>
      </c>
      <c r="B20" s="24" t="s">
        <v>9949</v>
      </c>
      <c r="C20" s="24"/>
      <c r="D20" s="47" t="s">
        <v>2469</v>
      </c>
      <c r="E20" s="24" t="s">
        <v>13108</v>
      </c>
      <c r="F20" s="43" t="s">
        <v>13108</v>
      </c>
      <c r="G20" s="43" t="s">
        <v>13123</v>
      </c>
      <c r="H20" s="24" t="s">
        <v>13123</v>
      </c>
      <c r="I20" s="47" t="s">
        <v>2469</v>
      </c>
      <c r="J20" s="47" t="s">
        <v>2469</v>
      </c>
      <c r="K20" s="47" t="s">
        <v>2469</v>
      </c>
      <c r="L20" s="69" t="s">
        <v>13108</v>
      </c>
      <c r="M20" s="24" t="s">
        <v>13108</v>
      </c>
      <c r="N20" s="24" t="s">
        <v>13123</v>
      </c>
      <c r="O20" s="24" t="s">
        <v>13123</v>
      </c>
      <c r="P20" s="47" t="s">
        <v>2469</v>
      </c>
      <c r="Q20" s="47" t="s">
        <v>2469</v>
      </c>
      <c r="R20" s="47" t="s">
        <v>2469</v>
      </c>
      <c r="S20" s="24" t="s">
        <v>13108</v>
      </c>
      <c r="T20" s="24" t="s">
        <v>13108</v>
      </c>
      <c r="U20" s="47"/>
      <c r="V20" s="24" t="s">
        <v>13123</v>
      </c>
      <c r="W20" s="47" t="s">
        <v>2469</v>
      </c>
      <c r="X20" s="47" t="s">
        <v>2469</v>
      </c>
      <c r="Y20" s="47" t="s">
        <v>2469</v>
      </c>
      <c r="Z20" s="24" t="s">
        <v>13108</v>
      </c>
      <c r="AA20" s="24" t="s">
        <v>13108</v>
      </c>
      <c r="AB20" s="24" t="s">
        <v>13123</v>
      </c>
      <c r="AC20" s="24" t="s">
        <v>13123</v>
      </c>
      <c r="AD20" s="47" t="s">
        <v>2469</v>
      </c>
      <c r="AE20" s="47" t="s">
        <v>2469</v>
      </c>
      <c r="AF20" s="47" t="s">
        <v>2469</v>
      </c>
      <c r="AG20" s="24" t="s">
        <v>13108</v>
      </c>
      <c r="AH20" s="24" t="s">
        <v>13108</v>
      </c>
      <c r="AI20" s="7"/>
    </row>
    <row r="21" s="39" customFormat="1" ht="16.5" customHeight="1" spans="1:35">
      <c r="A21" s="24">
        <v>16</v>
      </c>
      <c r="B21" s="24" t="s">
        <v>9957</v>
      </c>
      <c r="C21" s="24"/>
      <c r="D21" s="24" t="s">
        <v>13123</v>
      </c>
      <c r="E21" s="47" t="s">
        <v>2469</v>
      </c>
      <c r="F21" s="43"/>
      <c r="G21" s="43" t="s">
        <v>13108</v>
      </c>
      <c r="H21" s="24" t="s">
        <v>13108</v>
      </c>
      <c r="I21" s="47" t="s">
        <v>2469</v>
      </c>
      <c r="J21" s="47" t="s">
        <v>2469</v>
      </c>
      <c r="K21" s="24" t="s">
        <v>13123</v>
      </c>
      <c r="L21" s="47" t="s">
        <v>2469</v>
      </c>
      <c r="M21" s="47"/>
      <c r="N21" s="69" t="s">
        <v>13108</v>
      </c>
      <c r="O21" s="69" t="s">
        <v>13108</v>
      </c>
      <c r="P21" s="47" t="s">
        <v>2469</v>
      </c>
      <c r="Q21" s="47" t="s">
        <v>2469</v>
      </c>
      <c r="R21" s="24" t="s">
        <v>13123</v>
      </c>
      <c r="S21" s="47" t="s">
        <v>2469</v>
      </c>
      <c r="T21" s="47"/>
      <c r="U21" s="24" t="s">
        <v>13123</v>
      </c>
      <c r="V21" s="24" t="s">
        <v>13108</v>
      </c>
      <c r="W21" s="47" t="s">
        <v>2469</v>
      </c>
      <c r="X21" s="47" t="s">
        <v>2469</v>
      </c>
      <c r="Y21" s="24" t="s">
        <v>13123</v>
      </c>
      <c r="Z21" s="47" t="s">
        <v>2469</v>
      </c>
      <c r="AA21" s="47"/>
      <c r="AB21" s="24" t="s">
        <v>13108</v>
      </c>
      <c r="AC21" s="24" t="s">
        <v>13108</v>
      </c>
      <c r="AD21" s="47" t="s">
        <v>2469</v>
      </c>
      <c r="AE21" s="47" t="s">
        <v>2469</v>
      </c>
      <c r="AF21" s="24" t="s">
        <v>13123</v>
      </c>
      <c r="AG21" s="47" t="s">
        <v>2469</v>
      </c>
      <c r="AH21" s="47"/>
      <c r="AI21" s="7"/>
    </row>
    <row r="22" s="39" customFormat="1" ht="16.5" customHeight="1" spans="1:35">
      <c r="A22" s="24">
        <v>17</v>
      </c>
      <c r="B22" s="24" t="s">
        <v>9958</v>
      </c>
      <c r="C22" s="24"/>
      <c r="D22" s="47" t="s">
        <v>2469</v>
      </c>
      <c r="E22" s="47" t="s">
        <v>2469</v>
      </c>
      <c r="F22" s="43" t="s">
        <v>13123</v>
      </c>
      <c r="G22" s="43" t="s">
        <v>13108</v>
      </c>
      <c r="H22" s="43" t="s">
        <v>13108</v>
      </c>
      <c r="I22" s="24" t="s">
        <v>13123</v>
      </c>
      <c r="J22" s="24" t="s">
        <v>13123</v>
      </c>
      <c r="K22" s="47" t="s">
        <v>2469</v>
      </c>
      <c r="L22" s="47" t="s">
        <v>2469</v>
      </c>
      <c r="M22" s="24" t="s">
        <v>13123</v>
      </c>
      <c r="N22" s="69" t="s">
        <v>13108</v>
      </c>
      <c r="O22" s="69" t="s">
        <v>13108</v>
      </c>
      <c r="P22" s="24" t="s">
        <v>13123</v>
      </c>
      <c r="Q22" s="47" t="s">
        <v>2469</v>
      </c>
      <c r="R22" s="47" t="s">
        <v>2469</v>
      </c>
      <c r="S22" s="47" t="s">
        <v>2469</v>
      </c>
      <c r="T22" s="24" t="s">
        <v>13123</v>
      </c>
      <c r="U22" s="24" t="s">
        <v>13108</v>
      </c>
      <c r="V22" s="24" t="s">
        <v>13108</v>
      </c>
      <c r="W22" s="24" t="s">
        <v>13123</v>
      </c>
      <c r="X22" s="47" t="s">
        <v>2469</v>
      </c>
      <c r="Y22" s="47" t="s">
        <v>2469</v>
      </c>
      <c r="Z22" s="47" t="s">
        <v>2469</v>
      </c>
      <c r="AA22" s="24" t="s">
        <v>13123</v>
      </c>
      <c r="AB22" s="24" t="s">
        <v>13108</v>
      </c>
      <c r="AC22" s="24" t="s">
        <v>13108</v>
      </c>
      <c r="AD22" s="24" t="s">
        <v>13123</v>
      </c>
      <c r="AE22" s="47" t="s">
        <v>2469</v>
      </c>
      <c r="AF22" s="24" t="s">
        <v>13123</v>
      </c>
      <c r="AG22" s="24" t="s">
        <v>13123</v>
      </c>
      <c r="AH22" s="24" t="s">
        <v>13123</v>
      </c>
      <c r="AI22" s="7"/>
    </row>
    <row r="23" s="39" customFormat="1" ht="18.5" customHeight="1" spans="1:35">
      <c r="A23" s="24">
        <v>18</v>
      </c>
      <c r="B23" s="24" t="s">
        <v>9941</v>
      </c>
      <c r="C23" s="24"/>
      <c r="D23" s="47" t="s">
        <v>2469</v>
      </c>
      <c r="E23" s="47" t="s">
        <v>2469</v>
      </c>
      <c r="F23" s="43" t="s">
        <v>13108</v>
      </c>
      <c r="G23" s="43" t="s">
        <v>13108</v>
      </c>
      <c r="H23" s="47" t="s">
        <v>2469</v>
      </c>
      <c r="I23" s="47" t="s">
        <v>2469</v>
      </c>
      <c r="J23" s="47" t="s">
        <v>2469</v>
      </c>
      <c r="K23" s="47" t="s">
        <v>2469</v>
      </c>
      <c r="L23" s="47" t="s">
        <v>2469</v>
      </c>
      <c r="M23" s="24" t="s">
        <v>13108</v>
      </c>
      <c r="N23" s="69" t="s">
        <v>13108</v>
      </c>
      <c r="O23" s="47" t="s">
        <v>2469</v>
      </c>
      <c r="P23" s="47" t="s">
        <v>2469</v>
      </c>
      <c r="Q23" s="47" t="s">
        <v>2469</v>
      </c>
      <c r="R23" s="47" t="s">
        <v>2469</v>
      </c>
      <c r="S23" s="47" t="s">
        <v>2469</v>
      </c>
      <c r="T23" s="24" t="s">
        <v>13108</v>
      </c>
      <c r="U23" s="24" t="s">
        <v>13108</v>
      </c>
      <c r="V23" s="47" t="s">
        <v>2469</v>
      </c>
      <c r="W23" s="47" t="s">
        <v>2469</v>
      </c>
      <c r="X23" s="47" t="s">
        <v>2469</v>
      </c>
      <c r="Y23" s="47" t="s">
        <v>2469</v>
      </c>
      <c r="Z23" s="47" t="s">
        <v>2469</v>
      </c>
      <c r="AA23" s="24" t="s">
        <v>13108</v>
      </c>
      <c r="AB23" s="24" t="s">
        <v>13108</v>
      </c>
      <c r="AC23" s="47" t="s">
        <v>2469</v>
      </c>
      <c r="AD23" s="47" t="s">
        <v>2469</v>
      </c>
      <c r="AE23" s="47" t="s">
        <v>2469</v>
      </c>
      <c r="AF23" s="47" t="s">
        <v>2469</v>
      </c>
      <c r="AG23" s="47" t="s">
        <v>2469</v>
      </c>
      <c r="AH23" s="24" t="s">
        <v>13108</v>
      </c>
      <c r="AI23" s="7"/>
    </row>
    <row r="24" s="39" customFormat="1" ht="16.5" customHeight="1" spans="1:35">
      <c r="A24" s="24">
        <v>19</v>
      </c>
      <c r="B24" s="43" t="s">
        <v>9951</v>
      </c>
      <c r="C24" s="24"/>
      <c r="D24" s="47" t="s">
        <v>2469</v>
      </c>
      <c r="E24" s="24" t="s">
        <v>13123</v>
      </c>
      <c r="F24" s="43"/>
      <c r="G24" s="43" t="s">
        <v>13108</v>
      </c>
      <c r="H24" s="24" t="s">
        <v>13108</v>
      </c>
      <c r="I24" s="47" t="s">
        <v>2469</v>
      </c>
      <c r="J24" s="47" t="s">
        <v>2469</v>
      </c>
      <c r="K24" s="47" t="s">
        <v>2469</v>
      </c>
      <c r="L24" s="24" t="s">
        <v>13123</v>
      </c>
      <c r="M24" s="47"/>
      <c r="N24" s="69" t="s">
        <v>13108</v>
      </c>
      <c r="O24" s="24" t="s">
        <v>13108</v>
      </c>
      <c r="P24" s="47" t="s">
        <v>2469</v>
      </c>
      <c r="Q24" s="47" t="s">
        <v>2469</v>
      </c>
      <c r="R24" s="47" t="s">
        <v>2469</v>
      </c>
      <c r="S24" s="24" t="s">
        <v>13123</v>
      </c>
      <c r="T24" s="47"/>
      <c r="U24" s="24" t="s">
        <v>13108</v>
      </c>
      <c r="V24" s="24" t="s">
        <v>13108</v>
      </c>
      <c r="W24" s="47" t="s">
        <v>2469</v>
      </c>
      <c r="X24" s="47" t="s">
        <v>2469</v>
      </c>
      <c r="Y24" s="47" t="s">
        <v>2469</v>
      </c>
      <c r="Z24" s="24" t="s">
        <v>13123</v>
      </c>
      <c r="AA24" s="24" t="s">
        <v>13123</v>
      </c>
      <c r="AB24" s="24" t="s">
        <v>13108</v>
      </c>
      <c r="AC24" s="24" t="s">
        <v>13108</v>
      </c>
      <c r="AD24" s="24" t="s">
        <v>13136</v>
      </c>
      <c r="AE24" s="24" t="s">
        <v>13139</v>
      </c>
      <c r="AF24" s="24" t="s">
        <v>13140</v>
      </c>
      <c r="AG24" s="24" t="s">
        <v>13123</v>
      </c>
      <c r="AH24" s="47"/>
      <c r="AI24" s="7"/>
    </row>
    <row r="25" s="39" customFormat="1" ht="16.5" customHeight="1" spans="1:35">
      <c r="A25" s="24">
        <v>20</v>
      </c>
      <c r="B25" s="24" t="s">
        <v>9932</v>
      </c>
      <c r="C25" s="24"/>
      <c r="D25" s="47" t="s">
        <v>2469</v>
      </c>
      <c r="E25" s="47" t="s">
        <v>2469</v>
      </c>
      <c r="F25" s="43"/>
      <c r="G25" s="43"/>
      <c r="H25" s="47" t="s">
        <v>2469</v>
      </c>
      <c r="I25" s="47" t="s">
        <v>2469</v>
      </c>
      <c r="J25" s="47" t="s">
        <v>2469</v>
      </c>
      <c r="K25" s="47" t="s">
        <v>2469</v>
      </c>
      <c r="L25" s="47" t="s">
        <v>2469</v>
      </c>
      <c r="M25" s="47"/>
      <c r="N25" s="69"/>
      <c r="O25" s="47" t="s">
        <v>2469</v>
      </c>
      <c r="P25" s="47" t="s">
        <v>2469</v>
      </c>
      <c r="Q25" s="47" t="s">
        <v>2469</v>
      </c>
      <c r="R25" s="47" t="s">
        <v>2469</v>
      </c>
      <c r="S25" s="47" t="s">
        <v>2469</v>
      </c>
      <c r="T25" s="47"/>
      <c r="U25" s="47"/>
      <c r="V25" s="47" t="s">
        <v>2469</v>
      </c>
      <c r="W25" s="47" t="s">
        <v>2469</v>
      </c>
      <c r="X25" s="47" t="s">
        <v>2469</v>
      </c>
      <c r="Y25" s="47" t="s">
        <v>2469</v>
      </c>
      <c r="Z25" s="47" t="s">
        <v>2469</v>
      </c>
      <c r="AA25" s="47"/>
      <c r="AB25" s="47"/>
      <c r="AC25" s="47" t="s">
        <v>2469</v>
      </c>
      <c r="AD25" s="47" t="s">
        <v>2469</v>
      </c>
      <c r="AE25" s="47" t="s">
        <v>2469</v>
      </c>
      <c r="AF25" s="47" t="s">
        <v>2469</v>
      </c>
      <c r="AG25" s="47" t="s">
        <v>2469</v>
      </c>
      <c r="AH25" s="24"/>
      <c r="AI25" s="7"/>
    </row>
    <row r="26" s="39" customFormat="1" ht="15" spans="1:35">
      <c r="A26" s="7">
        <v>21</v>
      </c>
      <c r="B26" s="43" t="s">
        <v>9959</v>
      </c>
      <c r="C26" s="43"/>
      <c r="D26" s="47" t="s">
        <v>2469</v>
      </c>
      <c r="E26" s="47" t="s">
        <v>2469</v>
      </c>
      <c r="F26" s="43"/>
      <c r="G26" s="43"/>
      <c r="H26" s="47" t="s">
        <v>2469</v>
      </c>
      <c r="I26" s="47" t="s">
        <v>2469</v>
      </c>
      <c r="J26" s="47" t="s">
        <v>2469</v>
      </c>
      <c r="K26" s="47" t="s">
        <v>2469</v>
      </c>
      <c r="L26" s="47" t="s">
        <v>2469</v>
      </c>
      <c r="M26" s="47"/>
      <c r="N26" s="70"/>
      <c r="O26" s="47" t="s">
        <v>2469</v>
      </c>
      <c r="P26" s="47" t="s">
        <v>2469</v>
      </c>
      <c r="Q26" s="47" t="s">
        <v>2469</v>
      </c>
      <c r="R26" s="47" t="s">
        <v>2469</v>
      </c>
      <c r="S26" s="47" t="s">
        <v>2469</v>
      </c>
      <c r="T26" s="7"/>
      <c r="U26" s="7"/>
      <c r="V26" s="47" t="s">
        <v>2469</v>
      </c>
      <c r="W26" s="47" t="s">
        <v>2469</v>
      </c>
      <c r="X26" s="47" t="s">
        <v>2469</v>
      </c>
      <c r="Y26" s="47" t="s">
        <v>2469</v>
      </c>
      <c r="Z26" s="47" t="s">
        <v>2469</v>
      </c>
      <c r="AA26" s="7"/>
      <c r="AB26" s="7"/>
      <c r="AC26" s="47" t="s">
        <v>2469</v>
      </c>
      <c r="AD26" s="47" t="s">
        <v>2469</v>
      </c>
      <c r="AE26" s="47" t="s">
        <v>2469</v>
      </c>
      <c r="AF26" s="47" t="s">
        <v>2469</v>
      </c>
      <c r="AG26" s="47" t="s">
        <v>2469</v>
      </c>
      <c r="AH26" s="7"/>
      <c r="AI26" s="7" t="s">
        <v>13145</v>
      </c>
    </row>
    <row r="27" s="39" customFormat="1" ht="15" spans="1:35">
      <c r="A27" s="7">
        <v>22</v>
      </c>
      <c r="B27" s="43" t="s">
        <v>2467</v>
      </c>
      <c r="C27" s="43"/>
      <c r="D27" s="47" t="s">
        <v>2469</v>
      </c>
      <c r="E27" s="47" t="s">
        <v>2469</v>
      </c>
      <c r="F27" s="43"/>
      <c r="G27" s="43"/>
      <c r="H27" s="47" t="s">
        <v>2469</v>
      </c>
      <c r="I27" s="47" t="s">
        <v>2469</v>
      </c>
      <c r="J27" s="47" t="s">
        <v>2469</v>
      </c>
      <c r="K27" s="47" t="s">
        <v>2469</v>
      </c>
      <c r="L27" s="47" t="s">
        <v>2469</v>
      </c>
      <c r="M27" s="47"/>
      <c r="N27" s="70"/>
      <c r="O27" s="47" t="s">
        <v>2469</v>
      </c>
      <c r="P27" s="47" t="s">
        <v>2469</v>
      </c>
      <c r="Q27" s="47" t="s">
        <v>2469</v>
      </c>
      <c r="R27" s="47" t="s">
        <v>2469</v>
      </c>
      <c r="S27" s="47" t="s">
        <v>2469</v>
      </c>
      <c r="T27" s="7"/>
      <c r="U27" s="7"/>
      <c r="V27" s="47" t="s">
        <v>2469</v>
      </c>
      <c r="W27" s="47" t="s">
        <v>2469</v>
      </c>
      <c r="X27" s="47" t="s">
        <v>2469</v>
      </c>
      <c r="Y27" s="24" t="s">
        <v>2470</v>
      </c>
      <c r="Z27" s="24"/>
      <c r="AA27" s="7"/>
      <c r="AB27" s="7"/>
      <c r="AC27" s="47"/>
      <c r="AD27" s="47"/>
      <c r="AE27" s="47"/>
      <c r="AF27" s="47"/>
      <c r="AG27" s="7"/>
      <c r="AH27" s="7"/>
      <c r="AI27" s="47"/>
    </row>
    <row r="28" s="40" customFormat="1" ht="15" spans="1:35">
      <c r="A28" s="7">
        <v>23</v>
      </c>
      <c r="B28" s="43" t="s">
        <v>9955</v>
      </c>
      <c r="C28" s="43"/>
      <c r="D28" s="47" t="s">
        <v>2469</v>
      </c>
      <c r="E28" s="24" t="s">
        <v>13108</v>
      </c>
      <c r="F28" s="43" t="s">
        <v>13108</v>
      </c>
      <c r="G28" s="43"/>
      <c r="H28" s="47" t="s">
        <v>2469</v>
      </c>
      <c r="I28" s="47" t="s">
        <v>2469</v>
      </c>
      <c r="J28" s="47" t="s">
        <v>2469</v>
      </c>
      <c r="K28" s="47" t="s">
        <v>2469</v>
      </c>
      <c r="L28" s="70" t="s">
        <v>13108</v>
      </c>
      <c r="M28" s="70" t="s">
        <v>13108</v>
      </c>
      <c r="N28" s="70"/>
      <c r="O28" s="47" t="s">
        <v>2469</v>
      </c>
      <c r="P28" s="47" t="s">
        <v>2469</v>
      </c>
      <c r="Q28" s="47" t="s">
        <v>2469</v>
      </c>
      <c r="R28" s="47" t="s">
        <v>2469</v>
      </c>
      <c r="S28" s="24" t="s">
        <v>13108</v>
      </c>
      <c r="T28" s="7" t="s">
        <v>13108</v>
      </c>
      <c r="U28" s="7"/>
      <c r="V28" s="47" t="s">
        <v>2469</v>
      </c>
      <c r="W28" s="47" t="s">
        <v>2469</v>
      </c>
      <c r="X28" s="47" t="s">
        <v>2469</v>
      </c>
      <c r="Y28" s="47" t="s">
        <v>2469</v>
      </c>
      <c r="Z28" s="7" t="s">
        <v>13108</v>
      </c>
      <c r="AA28" s="7" t="s">
        <v>13108</v>
      </c>
      <c r="AB28" s="7"/>
      <c r="AC28" s="47" t="s">
        <v>2469</v>
      </c>
      <c r="AD28" s="47" t="s">
        <v>2469</v>
      </c>
      <c r="AE28" s="47" t="s">
        <v>2469</v>
      </c>
      <c r="AF28" s="47" t="s">
        <v>2469</v>
      </c>
      <c r="AG28" s="7" t="s">
        <v>13108</v>
      </c>
      <c r="AH28" s="7" t="s">
        <v>13108</v>
      </c>
      <c r="AI28" s="7"/>
    </row>
    <row r="29" s="39" customFormat="1" ht="15" spans="2:32">
      <c r="B29" s="48"/>
      <c r="C29" s="48"/>
      <c r="D29" s="49"/>
      <c r="E29" s="50"/>
      <c r="F29" s="48"/>
      <c r="G29" s="48"/>
      <c r="H29" s="49"/>
      <c r="I29" s="49"/>
      <c r="J29" s="49"/>
      <c r="K29" s="49"/>
      <c r="L29" s="71"/>
      <c r="M29" s="71"/>
      <c r="N29" s="71"/>
      <c r="O29" s="49"/>
      <c r="P29" s="49"/>
      <c r="Q29" s="49"/>
      <c r="R29" s="49"/>
      <c r="S29" s="50"/>
      <c r="V29" s="49"/>
      <c r="W29" s="49"/>
      <c r="X29" s="49"/>
      <c r="Y29" s="49"/>
      <c r="AC29" s="49"/>
      <c r="AD29" s="49"/>
      <c r="AE29" s="49"/>
      <c r="AF29" s="49"/>
    </row>
    <row r="30" s="39" customFormat="1" ht="15" spans="2:32">
      <c r="B30" s="48"/>
      <c r="C30" s="48"/>
      <c r="D30" s="49"/>
      <c r="E30" s="50"/>
      <c r="F30" s="48"/>
      <c r="G30" s="48"/>
      <c r="H30" s="49"/>
      <c r="I30" s="49"/>
      <c r="J30" s="49"/>
      <c r="K30" s="49"/>
      <c r="L30" s="71"/>
      <c r="M30" s="71"/>
      <c r="N30" s="71"/>
      <c r="O30" s="49"/>
      <c r="P30" s="49"/>
      <c r="Q30" s="49"/>
      <c r="R30" s="49"/>
      <c r="S30" s="50"/>
      <c r="V30" s="49"/>
      <c r="W30" s="49"/>
      <c r="X30" s="49"/>
      <c r="Y30" s="49"/>
      <c r="AC30" s="49"/>
      <c r="AD30" s="49"/>
      <c r="AE30" s="49"/>
      <c r="AF30" s="49"/>
    </row>
    <row r="31" s="39" customFormat="1" ht="15" spans="2:32">
      <c r="B31" s="48"/>
      <c r="C31" s="48"/>
      <c r="D31" s="49"/>
      <c r="E31" s="49"/>
      <c r="F31" s="48"/>
      <c r="G31" s="48"/>
      <c r="H31" s="49"/>
      <c r="I31" s="49"/>
      <c r="J31" s="49"/>
      <c r="K31" s="49"/>
      <c r="L31" s="71"/>
      <c r="M31" s="71"/>
      <c r="N31" s="71"/>
      <c r="O31" s="49"/>
      <c r="P31" s="49"/>
      <c r="Q31" s="49"/>
      <c r="S31" s="49"/>
      <c r="X31" s="49"/>
      <c r="AC31" s="49"/>
      <c r="AD31" s="49"/>
      <c r="AE31" s="49"/>
      <c r="AF31" s="49"/>
    </row>
    <row r="32" s="39" customFormat="1" ht="15" spans="2:32">
      <c r="B32" s="48"/>
      <c r="C32" s="48"/>
      <c r="D32" s="49"/>
      <c r="E32" s="49"/>
      <c r="F32" s="48"/>
      <c r="G32" s="48"/>
      <c r="H32" s="49"/>
      <c r="I32" s="49"/>
      <c r="J32" s="49"/>
      <c r="K32" s="49"/>
      <c r="L32" s="71"/>
      <c r="M32" s="71"/>
      <c r="N32" s="71"/>
      <c r="O32" s="49"/>
      <c r="P32" s="49"/>
      <c r="Q32" s="49"/>
      <c r="S32" s="49"/>
      <c r="X32" s="49"/>
      <c r="AC32" s="49"/>
      <c r="AD32" s="49"/>
      <c r="AE32" s="49"/>
      <c r="AF32" s="49"/>
    </row>
    <row r="33" s="39" customFormat="1" ht="15" spans="1:35">
      <c r="A33" s="7">
        <v>24</v>
      </c>
      <c r="B33" s="43" t="s">
        <v>9965</v>
      </c>
      <c r="C33" s="43"/>
      <c r="D33" s="47" t="s">
        <v>2469</v>
      </c>
      <c r="E33" s="43" t="s">
        <v>13123</v>
      </c>
      <c r="F33" s="43" t="s">
        <v>13108</v>
      </c>
      <c r="G33" s="43" t="s">
        <v>13108</v>
      </c>
      <c r="H33" s="24" t="s">
        <v>13125</v>
      </c>
      <c r="I33" s="47" t="s">
        <v>2469</v>
      </c>
      <c r="J33" s="24" t="s">
        <v>13108</v>
      </c>
      <c r="K33" s="24" t="s">
        <v>13123</v>
      </c>
      <c r="L33" s="47" t="s">
        <v>2469</v>
      </c>
      <c r="M33" s="7" t="s">
        <v>13126</v>
      </c>
      <c r="N33" s="7" t="s">
        <v>13108</v>
      </c>
      <c r="O33" s="24" t="s">
        <v>13123</v>
      </c>
      <c r="P33" s="24" t="s">
        <v>13108</v>
      </c>
      <c r="Q33" s="24" t="s">
        <v>13108</v>
      </c>
      <c r="R33" s="47" t="s">
        <v>2469</v>
      </c>
      <c r="S33" s="47" t="s">
        <v>2469</v>
      </c>
      <c r="T33" s="7" t="s">
        <v>13126</v>
      </c>
      <c r="U33" s="7" t="s">
        <v>13123</v>
      </c>
      <c r="V33" s="47" t="s">
        <v>2469</v>
      </c>
      <c r="W33" s="7" t="s">
        <v>13108</v>
      </c>
      <c r="X33" s="47" t="s">
        <v>2469</v>
      </c>
      <c r="Y33" s="7" t="s">
        <v>13123</v>
      </c>
      <c r="Z33" s="47" t="s">
        <v>2469</v>
      </c>
      <c r="AA33" s="7" t="s">
        <v>13108</v>
      </c>
      <c r="AB33" s="7" t="s">
        <v>13123</v>
      </c>
      <c r="AC33" s="47" t="s">
        <v>2469</v>
      </c>
      <c r="AD33" s="24" t="s">
        <v>13123</v>
      </c>
      <c r="AE33" s="47" t="s">
        <v>2469</v>
      </c>
      <c r="AF33" s="47" t="s">
        <v>2469</v>
      </c>
      <c r="AG33" s="7" t="s">
        <v>13123</v>
      </c>
      <c r="AH33" s="7" t="s">
        <v>13108</v>
      </c>
      <c r="AI33" s="7"/>
    </row>
    <row r="34" s="39" customFormat="1" ht="18.75" spans="1:35">
      <c r="A34" s="7">
        <v>25</v>
      </c>
      <c r="B34" s="43" t="s">
        <v>9964</v>
      </c>
      <c r="C34" s="43"/>
      <c r="D34" s="43" t="s">
        <v>13123</v>
      </c>
      <c r="E34" s="43" t="s">
        <v>13125</v>
      </c>
      <c r="F34" s="43" t="s">
        <v>13126</v>
      </c>
      <c r="G34" s="43" t="s">
        <v>13108</v>
      </c>
      <c r="H34" s="43" t="s">
        <v>13123</v>
      </c>
      <c r="I34" s="43" t="s">
        <v>13123</v>
      </c>
      <c r="J34" s="47" t="s">
        <v>2469</v>
      </c>
      <c r="K34" s="24" t="s">
        <v>13108</v>
      </c>
      <c r="L34" s="24" t="s">
        <v>13125</v>
      </c>
      <c r="M34" s="24" t="s">
        <v>13123</v>
      </c>
      <c r="N34" s="7" t="s">
        <v>13108</v>
      </c>
      <c r="O34" s="47" t="s">
        <v>2469</v>
      </c>
      <c r="P34" s="47" t="s">
        <v>2469</v>
      </c>
      <c r="Q34" s="24" t="s">
        <v>13123</v>
      </c>
      <c r="R34" s="24" t="s">
        <v>13108</v>
      </c>
      <c r="S34" s="24" t="s">
        <v>13123</v>
      </c>
      <c r="T34" s="74" t="s">
        <v>13123</v>
      </c>
      <c r="U34" s="7" t="s">
        <v>13108</v>
      </c>
      <c r="V34" s="47" t="s">
        <v>2469</v>
      </c>
      <c r="W34" s="24" t="s">
        <v>13123</v>
      </c>
      <c r="X34" s="47" t="s">
        <v>2469</v>
      </c>
      <c r="Y34" s="47" t="s">
        <v>2469</v>
      </c>
      <c r="Z34" s="24" t="s">
        <v>13123</v>
      </c>
      <c r="AA34" s="7" t="s">
        <v>13108</v>
      </c>
      <c r="AB34" s="7" t="s">
        <v>13126</v>
      </c>
      <c r="AC34" s="24" t="s">
        <v>13123</v>
      </c>
      <c r="AD34" s="47" t="s">
        <v>2469</v>
      </c>
      <c r="AE34" s="24" t="s">
        <v>13123</v>
      </c>
      <c r="AF34" s="47" t="s">
        <v>2469</v>
      </c>
      <c r="AG34" s="7" t="s">
        <v>13108</v>
      </c>
      <c r="AH34" s="7" t="s">
        <v>13108</v>
      </c>
      <c r="AI34" s="47" t="s">
        <v>13146</v>
      </c>
    </row>
    <row r="35" s="39" customFormat="1" ht="15" spans="1:35">
      <c r="A35" s="7">
        <v>26</v>
      </c>
      <c r="B35" s="43" t="s">
        <v>9956</v>
      </c>
      <c r="C35" s="43"/>
      <c r="D35" s="47" t="s">
        <v>2469</v>
      </c>
      <c r="E35" s="47" t="s">
        <v>2469</v>
      </c>
      <c r="F35" s="43"/>
      <c r="G35" s="43" t="s">
        <v>13108</v>
      </c>
      <c r="H35" s="43" t="s">
        <v>13108</v>
      </c>
      <c r="I35" s="43" t="s">
        <v>13108</v>
      </c>
      <c r="J35" s="47" t="s">
        <v>2469</v>
      </c>
      <c r="K35" s="47" t="s">
        <v>2469</v>
      </c>
      <c r="L35" s="47" t="s">
        <v>2469</v>
      </c>
      <c r="M35" s="47"/>
      <c r="N35" s="47" t="s">
        <v>2469</v>
      </c>
      <c r="O35" s="47" t="s">
        <v>2469</v>
      </c>
      <c r="P35" s="7" t="s">
        <v>13108</v>
      </c>
      <c r="Q35" s="7" t="s">
        <v>13108</v>
      </c>
      <c r="R35" s="47" t="s">
        <v>2469</v>
      </c>
      <c r="S35" s="47" t="s">
        <v>2469</v>
      </c>
      <c r="T35" s="7"/>
      <c r="U35" s="7" t="s">
        <v>13108</v>
      </c>
      <c r="V35" s="7" t="s">
        <v>13108</v>
      </c>
      <c r="W35" s="47" t="s">
        <v>2469</v>
      </c>
      <c r="X35" s="47" t="s">
        <v>2469</v>
      </c>
      <c r="Y35" s="47" t="s">
        <v>2469</v>
      </c>
      <c r="Z35" s="47" t="s">
        <v>2469</v>
      </c>
      <c r="AA35" s="7"/>
      <c r="AB35" s="7" t="s">
        <v>13108</v>
      </c>
      <c r="AC35" s="7" t="s">
        <v>13108</v>
      </c>
      <c r="AD35" s="47" t="s">
        <v>2469</v>
      </c>
      <c r="AE35" s="47" t="s">
        <v>2469</v>
      </c>
      <c r="AF35" s="47" t="s">
        <v>2469</v>
      </c>
      <c r="AG35" s="47" t="s">
        <v>2469</v>
      </c>
      <c r="AH35" s="7"/>
      <c r="AI35" s="7" t="s">
        <v>13147</v>
      </c>
    </row>
    <row r="36" s="39" customFormat="1" ht="15" spans="1:35">
      <c r="A36" s="7">
        <v>27</v>
      </c>
      <c r="B36" s="43" t="s">
        <v>9948</v>
      </c>
      <c r="C36" s="43"/>
      <c r="D36" s="47" t="s">
        <v>2469</v>
      </c>
      <c r="E36" s="43" t="s">
        <v>13108</v>
      </c>
      <c r="F36" s="43" t="s">
        <v>13108</v>
      </c>
      <c r="G36" s="43"/>
      <c r="H36" s="47" t="s">
        <v>2469</v>
      </c>
      <c r="I36" s="47" t="s">
        <v>2469</v>
      </c>
      <c r="J36" s="47" t="s">
        <v>2469</v>
      </c>
      <c r="K36" s="47" t="s">
        <v>2469</v>
      </c>
      <c r="L36" s="24" t="s">
        <v>13108</v>
      </c>
      <c r="M36" s="24" t="s">
        <v>13108</v>
      </c>
      <c r="N36" s="7"/>
      <c r="O36" s="47" t="s">
        <v>2469</v>
      </c>
      <c r="P36" s="47" t="s">
        <v>2469</v>
      </c>
      <c r="Q36" s="47" t="s">
        <v>2469</v>
      </c>
      <c r="R36" s="47" t="s">
        <v>2469</v>
      </c>
      <c r="S36" s="7" t="s">
        <v>13108</v>
      </c>
      <c r="T36" s="7" t="s">
        <v>13108</v>
      </c>
      <c r="U36" s="7"/>
      <c r="V36" s="47" t="s">
        <v>2469</v>
      </c>
      <c r="W36" s="47" t="s">
        <v>2469</v>
      </c>
      <c r="X36" s="47" t="s">
        <v>2469</v>
      </c>
      <c r="Y36" s="47" t="s">
        <v>2469</v>
      </c>
      <c r="Z36" s="7" t="s">
        <v>13108</v>
      </c>
      <c r="AA36" s="7" t="s">
        <v>13108</v>
      </c>
      <c r="AB36" s="7"/>
      <c r="AC36" s="47" t="s">
        <v>2469</v>
      </c>
      <c r="AD36" s="47" t="s">
        <v>2469</v>
      </c>
      <c r="AE36" s="47" t="s">
        <v>2469</v>
      </c>
      <c r="AF36" s="47" t="s">
        <v>2469</v>
      </c>
      <c r="AG36" s="7" t="s">
        <v>13108</v>
      </c>
      <c r="AH36" s="7" t="s">
        <v>13108</v>
      </c>
      <c r="AI36" s="7"/>
    </row>
    <row r="37" s="39" customFormat="1" ht="15" spans="1:35">
      <c r="A37" s="7">
        <v>28</v>
      </c>
      <c r="B37" s="43" t="s">
        <v>9943</v>
      </c>
      <c r="C37" s="43"/>
      <c r="D37" s="47" t="s">
        <v>2469</v>
      </c>
      <c r="E37" s="47" t="s">
        <v>2469</v>
      </c>
      <c r="F37" s="43"/>
      <c r="G37" s="43"/>
      <c r="H37" s="47" t="s">
        <v>2469</v>
      </c>
      <c r="I37" s="43" t="s">
        <v>13108</v>
      </c>
      <c r="J37" s="43" t="s">
        <v>13108</v>
      </c>
      <c r="K37" s="47" t="s">
        <v>2469</v>
      </c>
      <c r="L37" s="47" t="s">
        <v>2469</v>
      </c>
      <c r="M37" s="7"/>
      <c r="N37" s="7"/>
      <c r="O37" s="47" t="s">
        <v>2469</v>
      </c>
      <c r="P37" s="7" t="s">
        <v>13108</v>
      </c>
      <c r="Q37" s="7" t="s">
        <v>13108</v>
      </c>
      <c r="R37" s="47" t="s">
        <v>2469</v>
      </c>
      <c r="S37" s="47" t="s">
        <v>2469</v>
      </c>
      <c r="T37" s="7"/>
      <c r="U37" s="7"/>
      <c r="V37" s="47" t="s">
        <v>2469</v>
      </c>
      <c r="W37" s="7" t="s">
        <v>13108</v>
      </c>
      <c r="X37" s="7" t="s">
        <v>13108</v>
      </c>
      <c r="Y37" s="47" t="s">
        <v>2469</v>
      </c>
      <c r="Z37" s="47" t="s">
        <v>2469</v>
      </c>
      <c r="AA37" s="7"/>
      <c r="AB37" s="7"/>
      <c r="AC37" s="47" t="s">
        <v>2469</v>
      </c>
      <c r="AD37" s="7" t="s">
        <v>13108</v>
      </c>
      <c r="AE37" s="47" t="s">
        <v>2469</v>
      </c>
      <c r="AF37" s="47" t="s">
        <v>2469</v>
      </c>
      <c r="AG37" s="47" t="s">
        <v>2469</v>
      </c>
      <c r="AH37" s="7"/>
      <c r="AI37" s="7"/>
    </row>
    <row r="38" s="39" customFormat="1" ht="15" spans="1:35">
      <c r="A38" s="7">
        <v>29</v>
      </c>
      <c r="B38" s="43" t="s">
        <v>9960</v>
      </c>
      <c r="C38" s="43"/>
      <c r="D38" s="47" t="s">
        <v>2469</v>
      </c>
      <c r="E38" s="47" t="s">
        <v>2469</v>
      </c>
      <c r="F38" s="43"/>
      <c r="G38" s="43"/>
      <c r="H38" s="47" t="s">
        <v>2469</v>
      </c>
      <c r="I38" s="47" t="s">
        <v>2469</v>
      </c>
      <c r="J38" s="43" t="s">
        <v>13108</v>
      </c>
      <c r="K38" s="47" t="s">
        <v>2469</v>
      </c>
      <c r="L38" s="47" t="s">
        <v>2469</v>
      </c>
      <c r="M38" s="47"/>
      <c r="N38" s="7" t="s">
        <v>13108</v>
      </c>
      <c r="O38" s="7" t="s">
        <v>13108</v>
      </c>
      <c r="P38" s="47" t="s">
        <v>2469</v>
      </c>
      <c r="Q38" s="47" t="s">
        <v>2469</v>
      </c>
      <c r="R38" s="47" t="s">
        <v>2469</v>
      </c>
      <c r="S38" s="47" t="s">
        <v>2469</v>
      </c>
      <c r="T38" s="7"/>
      <c r="U38" s="7"/>
      <c r="V38" s="47" t="s">
        <v>2469</v>
      </c>
      <c r="W38" s="7" t="s">
        <v>13108</v>
      </c>
      <c r="X38" s="7" t="s">
        <v>13108</v>
      </c>
      <c r="Y38" s="47" t="s">
        <v>2469</v>
      </c>
      <c r="Z38" s="47" t="s">
        <v>2469</v>
      </c>
      <c r="AA38" s="7"/>
      <c r="AB38" s="7"/>
      <c r="AC38" s="47" t="s">
        <v>2469</v>
      </c>
      <c r="AD38" s="7" t="s">
        <v>13108</v>
      </c>
      <c r="AE38" s="7" t="s">
        <v>13108</v>
      </c>
      <c r="AF38" s="47" t="s">
        <v>2469</v>
      </c>
      <c r="AG38" s="47" t="s">
        <v>2469</v>
      </c>
      <c r="AH38" s="7"/>
      <c r="AI38" s="7"/>
    </row>
    <row r="39" s="39" customFormat="1" ht="15" spans="1:35">
      <c r="A39" s="7">
        <v>30</v>
      </c>
      <c r="B39" s="43" t="s">
        <v>9944</v>
      </c>
      <c r="C39" s="43"/>
      <c r="D39" s="47"/>
      <c r="E39" s="47" t="s">
        <v>2469</v>
      </c>
      <c r="F39" s="43"/>
      <c r="G39" s="43"/>
      <c r="H39" s="47" t="s">
        <v>2469</v>
      </c>
      <c r="I39" s="47" t="s">
        <v>2469</v>
      </c>
      <c r="J39" s="47" t="s">
        <v>2469</v>
      </c>
      <c r="K39" s="47" t="s">
        <v>2469</v>
      </c>
      <c r="L39" s="47" t="s">
        <v>2469</v>
      </c>
      <c r="M39" s="47"/>
      <c r="N39" s="7"/>
      <c r="O39" s="47" t="s">
        <v>2469</v>
      </c>
      <c r="P39" s="47" t="s">
        <v>2469</v>
      </c>
      <c r="Q39" s="47" t="s">
        <v>2469</v>
      </c>
      <c r="R39" s="47" t="s">
        <v>2469</v>
      </c>
      <c r="S39" s="47" t="s">
        <v>2469</v>
      </c>
      <c r="T39" s="7"/>
      <c r="U39" s="7"/>
      <c r="V39" s="47" t="s">
        <v>2469</v>
      </c>
      <c r="W39" s="47" t="s">
        <v>2469</v>
      </c>
      <c r="X39" s="47" t="s">
        <v>2469</v>
      </c>
      <c r="Y39" s="47" t="s">
        <v>2469</v>
      </c>
      <c r="Z39" s="47" t="s">
        <v>2469</v>
      </c>
      <c r="AA39" s="7"/>
      <c r="AB39" s="7"/>
      <c r="AC39" s="47" t="s">
        <v>2469</v>
      </c>
      <c r="AD39" s="47" t="s">
        <v>2469</v>
      </c>
      <c r="AE39" s="47" t="s">
        <v>2469</v>
      </c>
      <c r="AF39" s="47" t="s">
        <v>2469</v>
      </c>
      <c r="AG39" s="47" t="s">
        <v>2469</v>
      </c>
      <c r="AH39" s="7"/>
      <c r="AI39" s="7"/>
    </row>
    <row r="40" s="39" customFormat="1" ht="15" spans="1:35">
      <c r="A40" s="7">
        <v>31</v>
      </c>
      <c r="B40" s="43" t="s">
        <v>9952</v>
      </c>
      <c r="C40" s="43"/>
      <c r="D40" s="47" t="s">
        <v>2469</v>
      </c>
      <c r="E40" s="47" t="s">
        <v>2469</v>
      </c>
      <c r="F40" s="43" t="s">
        <v>13108</v>
      </c>
      <c r="G40" s="43" t="s">
        <v>13108</v>
      </c>
      <c r="H40" s="43" t="s">
        <v>13128</v>
      </c>
      <c r="I40" s="47" t="s">
        <v>2469</v>
      </c>
      <c r="J40" s="43" t="s">
        <v>13148</v>
      </c>
      <c r="K40" s="47" t="s">
        <v>2469</v>
      </c>
      <c r="L40" s="47" t="s">
        <v>2469</v>
      </c>
      <c r="M40" s="24" t="s">
        <v>13108</v>
      </c>
      <c r="N40" s="7" t="s">
        <v>13108</v>
      </c>
      <c r="O40" s="47" t="s">
        <v>2469</v>
      </c>
      <c r="P40" s="47" t="s">
        <v>2469</v>
      </c>
      <c r="Q40" s="7" t="s">
        <v>13148</v>
      </c>
      <c r="R40" s="47" t="s">
        <v>2469</v>
      </c>
      <c r="S40" s="47" t="s">
        <v>2469</v>
      </c>
      <c r="T40" s="7" t="s">
        <v>13108</v>
      </c>
      <c r="U40" s="7" t="s">
        <v>13108</v>
      </c>
      <c r="V40" s="47" t="s">
        <v>2469</v>
      </c>
      <c r="W40" s="47" t="s">
        <v>2469</v>
      </c>
      <c r="X40" s="7" t="s">
        <v>13148</v>
      </c>
      <c r="Y40" s="47" t="s">
        <v>2469</v>
      </c>
      <c r="Z40" s="47" t="s">
        <v>2469</v>
      </c>
      <c r="AA40" s="7" t="s">
        <v>13108</v>
      </c>
      <c r="AB40" s="7" t="s">
        <v>13108</v>
      </c>
      <c r="AC40" s="47" t="s">
        <v>2469</v>
      </c>
      <c r="AD40" s="47" t="s">
        <v>2469</v>
      </c>
      <c r="AE40" s="7" t="s">
        <v>13148</v>
      </c>
      <c r="AF40" s="47" t="s">
        <v>2469</v>
      </c>
      <c r="AG40" s="47" t="s">
        <v>2469</v>
      </c>
      <c r="AH40" s="7" t="s">
        <v>13108</v>
      </c>
      <c r="AI40" s="7"/>
    </row>
    <row r="41" s="39" customFormat="1" ht="15" spans="1:35">
      <c r="A41" s="7">
        <v>32</v>
      </c>
      <c r="B41" s="43" t="s">
        <v>9954</v>
      </c>
      <c r="C41" s="43"/>
      <c r="D41" s="47"/>
      <c r="E41" s="47"/>
      <c r="F41" s="43"/>
      <c r="G41" s="43"/>
      <c r="H41" s="43"/>
      <c r="I41" s="47" t="s">
        <v>2469</v>
      </c>
      <c r="J41" s="47" t="s">
        <v>2469</v>
      </c>
      <c r="K41" s="47" t="s">
        <v>2469</v>
      </c>
      <c r="L41" s="47" t="s">
        <v>2469</v>
      </c>
      <c r="M41" s="47"/>
      <c r="N41" s="7"/>
      <c r="O41" s="47" t="s">
        <v>2469</v>
      </c>
      <c r="P41" s="47" t="s">
        <v>2469</v>
      </c>
      <c r="Q41" s="7" t="s">
        <v>13128</v>
      </c>
      <c r="R41" s="47" t="s">
        <v>2469</v>
      </c>
      <c r="S41" s="47" t="s">
        <v>2469</v>
      </c>
      <c r="T41" s="7"/>
      <c r="U41" s="7"/>
      <c r="V41" s="47" t="s">
        <v>2469</v>
      </c>
      <c r="W41" s="47" t="s">
        <v>2469</v>
      </c>
      <c r="X41" s="47" t="s">
        <v>2469</v>
      </c>
      <c r="Y41" s="47" t="s">
        <v>2469</v>
      </c>
      <c r="Z41" s="47" t="s">
        <v>2469</v>
      </c>
      <c r="AA41" s="7"/>
      <c r="AB41" s="7"/>
      <c r="AC41" s="47" t="s">
        <v>2469</v>
      </c>
      <c r="AD41" s="47" t="s">
        <v>2469</v>
      </c>
      <c r="AE41" s="47" t="s">
        <v>2469</v>
      </c>
      <c r="AF41" s="47" t="s">
        <v>2469</v>
      </c>
      <c r="AG41" s="47" t="s">
        <v>2469</v>
      </c>
      <c r="AH41" s="7"/>
      <c r="AI41" s="7"/>
    </row>
    <row r="42" s="39" customFormat="1" ht="15" spans="1:35">
      <c r="A42" s="7">
        <v>33</v>
      </c>
      <c r="B42" s="43" t="s">
        <v>9927</v>
      </c>
      <c r="C42" s="43"/>
      <c r="D42" s="47" t="s">
        <v>2469</v>
      </c>
      <c r="E42" s="47" t="s">
        <v>2469</v>
      </c>
      <c r="F42" s="43"/>
      <c r="G42" s="43"/>
      <c r="H42" s="47" t="s">
        <v>2469</v>
      </c>
      <c r="I42" s="47" t="s">
        <v>2469</v>
      </c>
      <c r="J42" s="47" t="s">
        <v>2469</v>
      </c>
      <c r="K42" s="47" t="s">
        <v>2469</v>
      </c>
      <c r="L42" s="47" t="s">
        <v>2469</v>
      </c>
      <c r="M42" s="47"/>
      <c r="N42" s="7"/>
      <c r="O42" s="47" t="s">
        <v>2469</v>
      </c>
      <c r="P42" s="47" t="s">
        <v>2469</v>
      </c>
      <c r="Q42" s="47" t="s">
        <v>2469</v>
      </c>
      <c r="R42" s="47" t="s">
        <v>2469</v>
      </c>
      <c r="S42" s="47" t="s">
        <v>2469</v>
      </c>
      <c r="T42" s="7"/>
      <c r="U42" s="7"/>
      <c r="V42" s="47" t="s">
        <v>2469</v>
      </c>
      <c r="W42" s="47" t="s">
        <v>2469</v>
      </c>
      <c r="X42" s="47" t="s">
        <v>2469</v>
      </c>
      <c r="Y42" s="47" t="s">
        <v>2469</v>
      </c>
      <c r="Z42" s="47" t="s">
        <v>2469</v>
      </c>
      <c r="AA42" s="7"/>
      <c r="AB42" s="7"/>
      <c r="AC42" s="47" t="s">
        <v>2469</v>
      </c>
      <c r="AD42" s="47" t="s">
        <v>2469</v>
      </c>
      <c r="AE42" s="47" t="s">
        <v>2469</v>
      </c>
      <c r="AF42" s="47" t="s">
        <v>2469</v>
      </c>
      <c r="AG42" s="47" t="s">
        <v>2469</v>
      </c>
      <c r="AH42" s="7"/>
      <c r="AI42" s="7" t="s">
        <v>13149</v>
      </c>
    </row>
    <row r="43" s="39" customFormat="1" spans="1:35">
      <c r="A43" s="7"/>
      <c r="B43" s="43"/>
      <c r="C43" s="43"/>
      <c r="D43" s="43"/>
      <c r="E43" s="43"/>
      <c r="F43" s="43"/>
      <c r="G43" s="43"/>
      <c r="H43" s="43"/>
      <c r="I43" s="43"/>
      <c r="J43" s="43"/>
      <c r="K43" s="7"/>
      <c r="L43" s="7"/>
      <c r="M43" s="7"/>
      <c r="N43" s="7"/>
      <c r="O43" s="7"/>
      <c r="P43" s="7"/>
      <c r="Q43" s="7"/>
      <c r="R43" s="7"/>
      <c r="S43" s="7"/>
      <c r="T43" s="7"/>
      <c r="U43" s="7"/>
      <c r="V43" s="7"/>
      <c r="W43" s="7"/>
      <c r="X43" s="7"/>
      <c r="Y43" s="7"/>
      <c r="Z43" s="7"/>
      <c r="AA43" s="7"/>
      <c r="AB43" s="7"/>
      <c r="AC43" s="7"/>
      <c r="AD43" s="7"/>
      <c r="AE43" s="7"/>
      <c r="AF43" s="7"/>
      <c r="AG43" s="7"/>
      <c r="AH43" s="7"/>
      <c r="AI43" s="7"/>
    </row>
    <row r="44" s="39" customFormat="1" spans="1:35">
      <c r="A44" s="7"/>
      <c r="B44" s="43"/>
      <c r="C44" s="43"/>
      <c r="D44" s="43"/>
      <c r="E44" s="43"/>
      <c r="F44" s="43"/>
      <c r="G44" s="43"/>
      <c r="H44" s="43"/>
      <c r="I44" s="43"/>
      <c r="J44" s="43"/>
      <c r="K44" s="7"/>
      <c r="L44" s="7"/>
      <c r="M44" s="7"/>
      <c r="N44" s="7"/>
      <c r="O44" s="7"/>
      <c r="P44" s="7"/>
      <c r="Q44" s="7"/>
      <c r="R44" s="7"/>
      <c r="S44" s="7"/>
      <c r="T44" s="7"/>
      <c r="U44" s="7"/>
      <c r="V44" s="7"/>
      <c r="W44" s="7"/>
      <c r="X44" s="7"/>
      <c r="Y44" s="7"/>
      <c r="Z44" s="7"/>
      <c r="AA44" s="7"/>
      <c r="AB44" s="7"/>
      <c r="AC44" s="7"/>
      <c r="AD44" s="7"/>
      <c r="AE44" s="7"/>
      <c r="AF44" s="7"/>
      <c r="AG44" s="7"/>
      <c r="AH44" s="7"/>
      <c r="AI44" s="7"/>
    </row>
    <row r="45" s="39" customFormat="1" spans="1:35">
      <c r="A45" s="7"/>
      <c r="B45" s="43"/>
      <c r="C45" s="43"/>
      <c r="D45" s="43"/>
      <c r="E45" s="43"/>
      <c r="F45" s="43"/>
      <c r="G45" s="43"/>
      <c r="H45" s="43"/>
      <c r="I45" s="43"/>
      <c r="J45" s="43"/>
      <c r="K45" s="7"/>
      <c r="L45" s="7"/>
      <c r="M45" s="7"/>
      <c r="N45" s="7"/>
      <c r="O45" s="7"/>
      <c r="P45" s="7"/>
      <c r="Q45" s="7"/>
      <c r="R45" s="7"/>
      <c r="S45" s="7"/>
      <c r="T45" s="7"/>
      <c r="U45" s="7"/>
      <c r="V45" s="7"/>
      <c r="W45" s="7"/>
      <c r="X45" s="7"/>
      <c r="Y45" s="7"/>
      <c r="Z45" s="7"/>
      <c r="AA45" s="7"/>
      <c r="AB45" s="7"/>
      <c r="AC45" s="7"/>
      <c r="AD45" s="7"/>
      <c r="AE45" s="7"/>
      <c r="AF45" s="7"/>
      <c r="AG45" s="7"/>
      <c r="AH45" s="7"/>
      <c r="AI45" s="7"/>
    </row>
    <row r="46" s="39" customFormat="1" spans="1:35">
      <c r="A46" s="7"/>
      <c r="B46" s="51"/>
      <c r="C46" s="51"/>
      <c r="D46" s="43"/>
      <c r="E46" s="43"/>
      <c r="F46" s="43"/>
      <c r="G46" s="43"/>
      <c r="H46" s="43"/>
      <c r="I46" s="43"/>
      <c r="J46" s="43"/>
      <c r="K46" s="7"/>
      <c r="L46" s="7"/>
      <c r="M46" s="7"/>
      <c r="N46" s="7"/>
      <c r="O46" s="7"/>
      <c r="P46" s="7"/>
      <c r="Q46" s="7"/>
      <c r="R46" s="7"/>
      <c r="S46" s="7"/>
      <c r="T46" s="7"/>
      <c r="U46" s="7"/>
      <c r="V46" s="7"/>
      <c r="W46" s="7"/>
      <c r="X46" s="7"/>
      <c r="Y46" s="7"/>
      <c r="Z46" s="7"/>
      <c r="AA46" s="7"/>
      <c r="AB46" s="7"/>
      <c r="AC46" s="7"/>
      <c r="AD46" s="7"/>
      <c r="AE46" s="7"/>
      <c r="AF46" s="7"/>
      <c r="AG46" s="7"/>
      <c r="AH46" s="7"/>
      <c r="AI46" s="7"/>
    </row>
    <row r="47" s="39" customFormat="1" ht="15" spans="1:35">
      <c r="A47" s="7">
        <v>34</v>
      </c>
      <c r="B47" s="39" t="s">
        <v>12634</v>
      </c>
      <c r="C47" s="43"/>
      <c r="D47" s="47" t="s">
        <v>2469</v>
      </c>
      <c r="E47" s="47" t="s">
        <v>2469</v>
      </c>
      <c r="F47" s="43"/>
      <c r="G47" s="43"/>
      <c r="H47" s="47" t="s">
        <v>2469</v>
      </c>
      <c r="I47" s="47" t="s">
        <v>2469</v>
      </c>
      <c r="J47" s="47" t="s">
        <v>2469</v>
      </c>
      <c r="K47" s="47" t="s">
        <v>2469</v>
      </c>
      <c r="L47" s="47" t="s">
        <v>2469</v>
      </c>
      <c r="M47" s="47"/>
      <c r="N47" s="24"/>
      <c r="O47" s="47" t="s">
        <v>2469</v>
      </c>
      <c r="P47" s="47" t="s">
        <v>2469</v>
      </c>
      <c r="Q47" s="47" t="s">
        <v>2469</v>
      </c>
      <c r="R47" s="47" t="s">
        <v>2469</v>
      </c>
      <c r="S47" s="47" t="s">
        <v>2469</v>
      </c>
      <c r="T47" s="7"/>
      <c r="U47" s="7"/>
      <c r="V47" s="47" t="s">
        <v>2469</v>
      </c>
      <c r="W47" s="47" t="s">
        <v>2469</v>
      </c>
      <c r="X47" s="47" t="s">
        <v>2469</v>
      </c>
      <c r="Y47" s="47" t="s">
        <v>2469</v>
      </c>
      <c r="Z47" s="47" t="s">
        <v>2469</v>
      </c>
      <c r="AA47" s="7"/>
      <c r="AB47" s="7"/>
      <c r="AC47" s="47" t="s">
        <v>2469</v>
      </c>
      <c r="AD47" s="47" t="s">
        <v>2469</v>
      </c>
      <c r="AE47" s="47" t="s">
        <v>2469</v>
      </c>
      <c r="AF47" s="47" t="s">
        <v>2469</v>
      </c>
      <c r="AG47" s="47" t="s">
        <v>2469</v>
      </c>
      <c r="AH47" s="7"/>
      <c r="AI47" s="7"/>
    </row>
    <row r="48" s="39" customFormat="1" ht="15" spans="1:35">
      <c r="A48" s="7">
        <v>35</v>
      </c>
      <c r="B48" s="7" t="s">
        <v>9931</v>
      </c>
      <c r="C48" s="7"/>
      <c r="D48" s="47" t="s">
        <v>2469</v>
      </c>
      <c r="E48" s="47" t="s">
        <v>2469</v>
      </c>
      <c r="F48" s="7"/>
      <c r="G48" s="7"/>
      <c r="H48" s="47" t="s">
        <v>2469</v>
      </c>
      <c r="I48" s="47" t="s">
        <v>2469</v>
      </c>
      <c r="J48" s="47" t="s">
        <v>2469</v>
      </c>
      <c r="K48" s="47" t="s">
        <v>2469</v>
      </c>
      <c r="L48" s="47" t="s">
        <v>2469</v>
      </c>
      <c r="M48" s="47"/>
      <c r="N48" s="47"/>
      <c r="O48" s="47" t="s">
        <v>2469</v>
      </c>
      <c r="P48" s="47" t="s">
        <v>2469</v>
      </c>
      <c r="Q48" s="47" t="s">
        <v>2469</v>
      </c>
      <c r="R48" s="47" t="s">
        <v>2469</v>
      </c>
      <c r="S48" s="47" t="s">
        <v>2469</v>
      </c>
      <c r="T48" s="7"/>
      <c r="U48" s="7"/>
      <c r="V48" s="47" t="s">
        <v>2469</v>
      </c>
      <c r="W48" s="47" t="s">
        <v>2469</v>
      </c>
      <c r="X48" s="47" t="s">
        <v>2469</v>
      </c>
      <c r="Y48" s="47" t="s">
        <v>2469</v>
      </c>
      <c r="Z48" s="47" t="s">
        <v>2469</v>
      </c>
      <c r="AA48" s="7"/>
      <c r="AB48" s="7"/>
      <c r="AC48" s="47" t="s">
        <v>2469</v>
      </c>
      <c r="AD48" s="47" t="s">
        <v>2469</v>
      </c>
      <c r="AE48" s="47" t="s">
        <v>2469</v>
      </c>
      <c r="AF48" s="47" t="s">
        <v>2469</v>
      </c>
      <c r="AG48" s="47" t="s">
        <v>2469</v>
      </c>
      <c r="AH48" s="7"/>
      <c r="AI48" s="7" t="s">
        <v>13150</v>
      </c>
    </row>
    <row r="50" s="39" customFormat="1" spans="1:35">
      <c r="A50" s="52"/>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77"/>
    </row>
    <row r="51" s="39" customFormat="1" spans="1:35">
      <c r="A51" s="54"/>
      <c r="D51" s="39" t="s">
        <v>13151</v>
      </c>
      <c r="AI51" s="78"/>
    </row>
    <row r="52" s="39" customFormat="1" spans="1:35">
      <c r="A52" s="54"/>
      <c r="F52" s="7" t="s">
        <v>13152</v>
      </c>
      <c r="AI52" s="78"/>
    </row>
    <row r="53" s="39" customFormat="1" spans="1:35">
      <c r="A53" s="55"/>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79"/>
    </row>
    <row r="57" ht="20.25" spans="1:33">
      <c r="A57" s="56"/>
      <c r="B57" s="56"/>
      <c r="C57" s="57"/>
      <c r="D57" s="57"/>
      <c r="E57" s="57"/>
      <c r="F57" s="57"/>
      <c r="G57" s="57"/>
      <c r="H57" s="57"/>
      <c r="I57" s="57"/>
      <c r="J57" s="57"/>
      <c r="K57" s="57"/>
      <c r="L57" s="57"/>
      <c r="M57" s="57"/>
      <c r="N57" s="72" t="s">
        <v>13153</v>
      </c>
      <c r="O57" s="57"/>
      <c r="P57" s="57"/>
      <c r="Q57" s="57"/>
      <c r="R57" s="57"/>
      <c r="S57" s="57"/>
      <c r="T57" s="57"/>
      <c r="U57" s="57"/>
      <c r="V57" s="57"/>
      <c r="W57" s="57"/>
      <c r="X57" s="57"/>
      <c r="Y57" s="57"/>
      <c r="Z57" s="57"/>
      <c r="AA57" s="57"/>
      <c r="AB57" s="57"/>
      <c r="AC57" s="57"/>
      <c r="AD57" s="57"/>
      <c r="AE57" s="57"/>
      <c r="AF57" s="57"/>
      <c r="AG57" s="57"/>
    </row>
    <row r="58" ht="15.75" spans="1:33">
      <c r="A58" s="56"/>
      <c r="B58" s="58" t="s">
        <v>13154</v>
      </c>
      <c r="C58" s="58"/>
      <c r="D58" s="59"/>
      <c r="E58" s="58"/>
      <c r="F58" s="58"/>
      <c r="G58" s="58"/>
      <c r="H58" s="58"/>
      <c r="I58" s="58"/>
      <c r="J58" s="58"/>
      <c r="K58" s="58"/>
      <c r="L58" s="58"/>
      <c r="M58" s="58"/>
      <c r="N58" s="58"/>
      <c r="O58" s="73"/>
      <c r="P58" s="73"/>
      <c r="Q58" s="73"/>
      <c r="R58" s="75"/>
      <c r="S58" s="73"/>
      <c r="T58" s="73"/>
      <c r="U58" s="73"/>
      <c r="V58" s="76" t="s">
        <v>13155</v>
      </c>
      <c r="W58" s="73"/>
      <c r="X58" s="73"/>
      <c r="Y58" s="73"/>
      <c r="Z58" s="73"/>
      <c r="AA58" s="73"/>
      <c r="AB58" s="73"/>
      <c r="AC58" s="73"/>
      <c r="AD58" s="73"/>
      <c r="AE58" s="73"/>
      <c r="AF58" s="73"/>
      <c r="AG58" s="58"/>
    </row>
    <row r="59" ht="15.75" spans="1:33">
      <c r="A59" s="56"/>
      <c r="B59" s="58"/>
      <c r="C59" s="58"/>
      <c r="D59" s="59"/>
      <c r="E59" s="58"/>
      <c r="F59" s="58"/>
      <c r="G59" s="58"/>
      <c r="H59" s="58"/>
      <c r="I59" s="58"/>
      <c r="J59" s="58"/>
      <c r="K59" s="58"/>
      <c r="L59" s="58"/>
      <c r="M59" s="58"/>
      <c r="N59" s="58"/>
      <c r="O59" s="73"/>
      <c r="P59" s="73"/>
      <c r="Q59" s="73"/>
      <c r="R59" s="73"/>
      <c r="S59" s="73"/>
      <c r="T59" s="73"/>
      <c r="U59" s="73"/>
      <c r="V59" s="73"/>
      <c r="W59" s="73"/>
      <c r="X59" s="73"/>
      <c r="Y59" s="73"/>
      <c r="Z59" s="73"/>
      <c r="AA59" s="73"/>
      <c r="AB59" s="73"/>
      <c r="AC59" s="73"/>
      <c r="AD59" s="73"/>
      <c r="AE59" s="73"/>
      <c r="AF59" s="73"/>
      <c r="AG59" s="58"/>
    </row>
    <row r="60" spans="1:33">
      <c r="A60" s="60" t="s">
        <v>13086</v>
      </c>
      <c r="B60" s="61" t="s">
        <v>0</v>
      </c>
      <c r="C60" s="62" t="s">
        <v>13156</v>
      </c>
      <c r="D60" s="62" t="s">
        <v>13157</v>
      </c>
      <c r="E60" s="62" t="s">
        <v>6</v>
      </c>
      <c r="F60" s="62" t="s">
        <v>7</v>
      </c>
      <c r="G60" s="62" t="s">
        <v>13158</v>
      </c>
      <c r="H60" s="62" t="s">
        <v>13159</v>
      </c>
      <c r="I60" s="62" t="s">
        <v>13160</v>
      </c>
      <c r="J60" s="62" t="s">
        <v>13156</v>
      </c>
      <c r="K60" s="62" t="s">
        <v>13157</v>
      </c>
      <c r="L60" s="62" t="s">
        <v>6</v>
      </c>
      <c r="M60" s="62" t="s">
        <v>7</v>
      </c>
      <c r="N60" s="62" t="s">
        <v>13158</v>
      </c>
      <c r="O60" s="62" t="s">
        <v>13159</v>
      </c>
      <c r="P60" s="62" t="s">
        <v>13160</v>
      </c>
      <c r="Q60" s="62" t="s">
        <v>13156</v>
      </c>
      <c r="R60" s="62" t="s">
        <v>13157</v>
      </c>
      <c r="S60" s="62" t="s">
        <v>6</v>
      </c>
      <c r="T60" s="62" t="s">
        <v>7</v>
      </c>
      <c r="U60" s="62" t="s">
        <v>13158</v>
      </c>
      <c r="V60" s="62" t="s">
        <v>13159</v>
      </c>
      <c r="W60" s="62" t="s">
        <v>13160</v>
      </c>
      <c r="X60" s="62" t="s">
        <v>13156</v>
      </c>
      <c r="Y60" s="62" t="s">
        <v>13157</v>
      </c>
      <c r="Z60" s="62" t="s">
        <v>6</v>
      </c>
      <c r="AA60" s="62" t="s">
        <v>7</v>
      </c>
      <c r="AB60" s="62" t="s">
        <v>13158</v>
      </c>
      <c r="AC60" s="62" t="s">
        <v>13159</v>
      </c>
      <c r="AD60" s="62" t="s">
        <v>13160</v>
      </c>
      <c r="AE60" s="62" t="s">
        <v>13156</v>
      </c>
      <c r="AF60" s="62" t="s">
        <v>13157</v>
      </c>
      <c r="AG60" s="60" t="s">
        <v>13101</v>
      </c>
    </row>
    <row r="61" spans="1:33">
      <c r="A61" s="63"/>
      <c r="B61" s="64"/>
      <c r="C61" s="65">
        <v>1</v>
      </c>
      <c r="D61" s="62">
        <v>2</v>
      </c>
      <c r="E61" s="62">
        <v>3</v>
      </c>
      <c r="F61" s="62">
        <v>4</v>
      </c>
      <c r="G61" s="62">
        <v>5</v>
      </c>
      <c r="H61" s="62">
        <v>6</v>
      </c>
      <c r="I61" s="62">
        <v>7</v>
      </c>
      <c r="J61" s="62">
        <v>8</v>
      </c>
      <c r="K61" s="62">
        <v>9</v>
      </c>
      <c r="L61" s="62">
        <v>10</v>
      </c>
      <c r="M61" s="62">
        <v>11</v>
      </c>
      <c r="N61" s="62">
        <v>12</v>
      </c>
      <c r="O61" s="62">
        <v>13</v>
      </c>
      <c r="P61" s="62">
        <v>14</v>
      </c>
      <c r="Q61" s="62">
        <v>15</v>
      </c>
      <c r="R61" s="62">
        <v>16</v>
      </c>
      <c r="S61" s="12" t="s">
        <v>13161</v>
      </c>
      <c r="T61" s="62">
        <v>18</v>
      </c>
      <c r="U61" s="62">
        <v>19</v>
      </c>
      <c r="V61" s="62">
        <v>20</v>
      </c>
      <c r="W61" s="62">
        <v>21</v>
      </c>
      <c r="X61" s="62">
        <v>22</v>
      </c>
      <c r="Y61" s="62">
        <v>23</v>
      </c>
      <c r="Z61" s="62">
        <v>24</v>
      </c>
      <c r="AA61" s="62">
        <v>25</v>
      </c>
      <c r="AB61" s="62">
        <v>26</v>
      </c>
      <c r="AC61" s="62">
        <v>27</v>
      </c>
      <c r="AD61" s="62">
        <v>28</v>
      </c>
      <c r="AE61" s="62">
        <v>29</v>
      </c>
      <c r="AF61" s="62">
        <v>30</v>
      </c>
      <c r="AG61" s="62"/>
    </row>
    <row r="62" spans="1:33">
      <c r="A62" s="66">
        <v>1</v>
      </c>
      <c r="B62" s="67" t="s">
        <v>5848</v>
      </c>
      <c r="C62" s="12" t="s">
        <v>13161</v>
      </c>
      <c r="D62" s="12" t="s">
        <v>13161</v>
      </c>
      <c r="E62" s="68" t="s">
        <v>6</v>
      </c>
      <c r="F62" s="68" t="s">
        <v>7</v>
      </c>
      <c r="G62" s="12" t="s">
        <v>13161</v>
      </c>
      <c r="H62" s="12" t="s">
        <v>13161</v>
      </c>
      <c r="I62" s="12" t="s">
        <v>13161</v>
      </c>
      <c r="J62" s="12" t="s">
        <v>13161</v>
      </c>
      <c r="K62" s="12" t="s">
        <v>13161</v>
      </c>
      <c r="L62" s="68" t="s">
        <v>6</v>
      </c>
      <c r="M62" s="68" t="s">
        <v>7</v>
      </c>
      <c r="N62" s="12" t="s">
        <v>13161</v>
      </c>
      <c r="O62" s="12" t="s">
        <v>13161</v>
      </c>
      <c r="P62" s="12" t="s">
        <v>13161</v>
      </c>
      <c r="Q62" s="12" t="s">
        <v>13161</v>
      </c>
      <c r="R62" s="12" t="s">
        <v>13161</v>
      </c>
      <c r="S62" s="68" t="s">
        <v>6</v>
      </c>
      <c r="T62" s="68" t="s">
        <v>7</v>
      </c>
      <c r="U62" s="12" t="s">
        <v>13161</v>
      </c>
      <c r="V62" s="12" t="s">
        <v>13161</v>
      </c>
      <c r="W62" s="12" t="s">
        <v>13161</v>
      </c>
      <c r="X62" s="12" t="s">
        <v>13161</v>
      </c>
      <c r="Y62" s="12" t="s">
        <v>13161</v>
      </c>
      <c r="Z62" s="68" t="s">
        <v>6</v>
      </c>
      <c r="AA62" s="68" t="s">
        <v>7</v>
      </c>
      <c r="AB62" s="12" t="s">
        <v>13161</v>
      </c>
      <c r="AC62" s="12" t="s">
        <v>13161</v>
      </c>
      <c r="AD62" s="12" t="s">
        <v>13161</v>
      </c>
      <c r="AE62" s="12" t="s">
        <v>13161</v>
      </c>
      <c r="AF62" s="12" t="s">
        <v>13161</v>
      </c>
      <c r="AG62" s="80"/>
    </row>
    <row r="63" ht="13.5" spans="1:33">
      <c r="A63" s="23">
        <v>2</v>
      </c>
      <c r="B63" s="68" t="s">
        <v>5845</v>
      </c>
      <c r="C63" s="12" t="s">
        <v>13161</v>
      </c>
      <c r="D63" s="12" t="s">
        <v>13161</v>
      </c>
      <c r="E63" s="68" t="s">
        <v>6</v>
      </c>
      <c r="F63" s="68" t="s">
        <v>7</v>
      </c>
      <c r="G63" s="12" t="s">
        <v>13161</v>
      </c>
      <c r="H63" s="12" t="s">
        <v>13161</v>
      </c>
      <c r="I63" s="12" t="s">
        <v>13161</v>
      </c>
      <c r="J63" s="12" t="s">
        <v>13161</v>
      </c>
      <c r="K63" s="12" t="s">
        <v>13161</v>
      </c>
      <c r="L63" s="68" t="s">
        <v>6</v>
      </c>
      <c r="M63" s="68" t="s">
        <v>7</v>
      </c>
      <c r="N63" s="12" t="s">
        <v>13161</v>
      </c>
      <c r="O63" s="12" t="s">
        <v>13161</v>
      </c>
      <c r="P63" s="12" t="s">
        <v>13161</v>
      </c>
      <c r="Q63" s="12" t="s">
        <v>13161</v>
      </c>
      <c r="R63" s="12" t="s">
        <v>13161</v>
      </c>
      <c r="S63" s="68" t="s">
        <v>6</v>
      </c>
      <c r="T63" s="68" t="s">
        <v>7</v>
      </c>
      <c r="U63" s="12" t="s">
        <v>13161</v>
      </c>
      <c r="V63" s="12" t="s">
        <v>13161</v>
      </c>
      <c r="W63" s="12" t="s">
        <v>13161</v>
      </c>
      <c r="X63" s="12" t="s">
        <v>13161</v>
      </c>
      <c r="Y63" s="12" t="s">
        <v>13161</v>
      </c>
      <c r="Z63" s="68" t="s">
        <v>6</v>
      </c>
      <c r="AA63" s="68" t="s">
        <v>7</v>
      </c>
      <c r="AB63" s="12" t="s">
        <v>13161</v>
      </c>
      <c r="AC63" s="12" t="s">
        <v>13161</v>
      </c>
      <c r="AD63" s="12" t="s">
        <v>13161</v>
      </c>
      <c r="AE63" s="12" t="s">
        <v>13161</v>
      </c>
      <c r="AF63" s="12" t="s">
        <v>13161</v>
      </c>
      <c r="AG63" s="81"/>
    </row>
    <row r="64" ht="13.5" spans="1:33">
      <c r="A64" s="23">
        <v>3</v>
      </c>
      <c r="B64" s="68" t="s">
        <v>5853</v>
      </c>
      <c r="C64" s="12" t="s">
        <v>13161</v>
      </c>
      <c r="D64" s="12" t="s">
        <v>13161</v>
      </c>
      <c r="E64" s="68" t="s">
        <v>6</v>
      </c>
      <c r="F64" s="68" t="s">
        <v>7</v>
      </c>
      <c r="G64" s="12" t="s">
        <v>13161</v>
      </c>
      <c r="H64" s="12" t="s">
        <v>13161</v>
      </c>
      <c r="I64" s="12" t="s">
        <v>13161</v>
      </c>
      <c r="J64" s="12" t="s">
        <v>13161</v>
      </c>
      <c r="K64" s="12" t="s">
        <v>13161</v>
      </c>
      <c r="L64" s="68" t="s">
        <v>6</v>
      </c>
      <c r="M64" s="68" t="s">
        <v>7</v>
      </c>
      <c r="N64" s="12" t="s">
        <v>13161</v>
      </c>
      <c r="O64" s="12" t="s">
        <v>13161</v>
      </c>
      <c r="P64" s="12" t="s">
        <v>13161</v>
      </c>
      <c r="Q64" s="12" t="s">
        <v>13161</v>
      </c>
      <c r="R64" s="12" t="s">
        <v>13161</v>
      </c>
      <c r="S64" s="68" t="s">
        <v>6</v>
      </c>
      <c r="T64" s="68" t="s">
        <v>7</v>
      </c>
      <c r="U64" s="12" t="s">
        <v>13161</v>
      </c>
      <c r="V64" s="12" t="s">
        <v>13161</v>
      </c>
      <c r="W64" s="12" t="s">
        <v>13161</v>
      </c>
      <c r="X64" s="12" t="s">
        <v>13161</v>
      </c>
      <c r="Y64" s="12" t="s">
        <v>13161</v>
      </c>
      <c r="Z64" s="68" t="s">
        <v>6</v>
      </c>
      <c r="AA64" s="68" t="s">
        <v>7</v>
      </c>
      <c r="AB64" s="12" t="s">
        <v>13161</v>
      </c>
      <c r="AC64" s="12" t="s">
        <v>13161</v>
      </c>
      <c r="AD64" s="12" t="s">
        <v>13161</v>
      </c>
      <c r="AE64" s="12" t="s">
        <v>13161</v>
      </c>
      <c r="AF64" s="12" t="s">
        <v>13161</v>
      </c>
      <c r="AG64" s="81"/>
    </row>
    <row r="65" ht="13.5" spans="1:33">
      <c r="A65" s="23">
        <v>4</v>
      </c>
      <c r="B65" s="68" t="s">
        <v>5854</v>
      </c>
      <c r="C65" s="12" t="s">
        <v>13161</v>
      </c>
      <c r="D65" s="12" t="s">
        <v>13161</v>
      </c>
      <c r="E65" s="68" t="s">
        <v>6</v>
      </c>
      <c r="F65" s="68" t="s">
        <v>7</v>
      </c>
      <c r="G65" s="12" t="s">
        <v>13161</v>
      </c>
      <c r="H65" s="12" t="s">
        <v>13161</v>
      </c>
      <c r="I65" s="12" t="s">
        <v>13161</v>
      </c>
      <c r="J65" s="12" t="s">
        <v>13161</v>
      </c>
      <c r="K65" s="12" t="s">
        <v>13161</v>
      </c>
      <c r="L65" s="68" t="s">
        <v>6</v>
      </c>
      <c r="M65" s="68" t="s">
        <v>7</v>
      </c>
      <c r="N65" s="12" t="s">
        <v>13161</v>
      </c>
      <c r="O65" s="12" t="s">
        <v>13161</v>
      </c>
      <c r="P65" s="12" t="s">
        <v>13161</v>
      </c>
      <c r="Q65" s="12" t="s">
        <v>13161</v>
      </c>
      <c r="R65" s="12" t="s">
        <v>13161</v>
      </c>
      <c r="S65" s="68" t="s">
        <v>6</v>
      </c>
      <c r="T65" s="68" t="s">
        <v>7</v>
      </c>
      <c r="U65" s="12" t="s">
        <v>13161</v>
      </c>
      <c r="V65" s="12" t="s">
        <v>13161</v>
      </c>
      <c r="W65" s="12" t="s">
        <v>13161</v>
      </c>
      <c r="X65" s="12" t="s">
        <v>13161</v>
      </c>
      <c r="Y65" s="12" t="s">
        <v>13161</v>
      </c>
      <c r="Z65" s="68" t="s">
        <v>6</v>
      </c>
      <c r="AA65" s="68" t="s">
        <v>7</v>
      </c>
      <c r="AB65" s="12" t="s">
        <v>13161</v>
      </c>
      <c r="AC65" s="12" t="s">
        <v>13161</v>
      </c>
      <c r="AD65" s="12" t="s">
        <v>13161</v>
      </c>
      <c r="AE65" s="12" t="s">
        <v>13161</v>
      </c>
      <c r="AF65" s="12" t="s">
        <v>13161</v>
      </c>
      <c r="AG65" s="81"/>
    </row>
    <row r="66" ht="13.5" spans="1:33">
      <c r="A66" s="23">
        <v>5</v>
      </c>
      <c r="B66" s="82" t="s">
        <v>13162</v>
      </c>
      <c r="C66" s="12" t="s">
        <v>13161</v>
      </c>
      <c r="D66" s="12" t="s">
        <v>13161</v>
      </c>
      <c r="E66" s="68" t="s">
        <v>6</v>
      </c>
      <c r="F66" s="68" t="s">
        <v>7</v>
      </c>
      <c r="G66" s="12" t="s">
        <v>13161</v>
      </c>
      <c r="H66" s="12" t="s">
        <v>13161</v>
      </c>
      <c r="I66" s="12" t="s">
        <v>13161</v>
      </c>
      <c r="J66" s="12" t="s">
        <v>13161</v>
      </c>
      <c r="K66" s="12" t="s">
        <v>13161</v>
      </c>
      <c r="L66" s="68" t="s">
        <v>6</v>
      </c>
      <c r="M66" s="68" t="s">
        <v>7</v>
      </c>
      <c r="N66" s="12" t="s">
        <v>13161</v>
      </c>
      <c r="O66" s="12" t="s">
        <v>13161</v>
      </c>
      <c r="P66" s="12" t="s">
        <v>13161</v>
      </c>
      <c r="Q66" s="12" t="s">
        <v>13161</v>
      </c>
      <c r="R66" s="12" t="s">
        <v>13161</v>
      </c>
      <c r="S66" s="68" t="s">
        <v>6</v>
      </c>
      <c r="T66" s="68" t="s">
        <v>7</v>
      </c>
      <c r="U66" s="12" t="s">
        <v>13161</v>
      </c>
      <c r="V66" s="12" t="s">
        <v>13161</v>
      </c>
      <c r="W66" s="12" t="s">
        <v>13161</v>
      </c>
      <c r="X66" s="12" t="s">
        <v>13161</v>
      </c>
      <c r="Y66" s="12" t="s">
        <v>13161</v>
      </c>
      <c r="Z66" s="68" t="s">
        <v>6</v>
      </c>
      <c r="AA66" s="68" t="s">
        <v>7</v>
      </c>
      <c r="AB66" s="12" t="s">
        <v>13161</v>
      </c>
      <c r="AC66" s="12" t="s">
        <v>13161</v>
      </c>
      <c r="AD66" s="12" t="s">
        <v>13161</v>
      </c>
      <c r="AE66" s="12" t="s">
        <v>13161</v>
      </c>
      <c r="AF66" s="12" t="s">
        <v>13161</v>
      </c>
      <c r="AG66" s="81"/>
    </row>
    <row r="67" ht="13.5" spans="1:33">
      <c r="A67" s="23">
        <v>6</v>
      </c>
      <c r="B67" s="68" t="s">
        <v>13163</v>
      </c>
      <c r="C67" s="12" t="s">
        <v>13161</v>
      </c>
      <c r="D67" s="12" t="s">
        <v>13161</v>
      </c>
      <c r="E67" s="68" t="s">
        <v>6</v>
      </c>
      <c r="F67" s="68" t="s">
        <v>7</v>
      </c>
      <c r="G67" s="12" t="s">
        <v>13161</v>
      </c>
      <c r="H67" s="12" t="s">
        <v>13161</v>
      </c>
      <c r="I67" s="12" t="s">
        <v>13161</v>
      </c>
      <c r="J67" s="12" t="s">
        <v>13161</v>
      </c>
      <c r="K67" s="12" t="s">
        <v>13161</v>
      </c>
      <c r="L67" s="68" t="s">
        <v>6</v>
      </c>
      <c r="M67" s="68" t="s">
        <v>7</v>
      </c>
      <c r="N67" s="12" t="s">
        <v>13161</v>
      </c>
      <c r="O67" s="12" t="s">
        <v>13161</v>
      </c>
      <c r="P67" s="12" t="s">
        <v>13161</v>
      </c>
      <c r="Q67" s="12" t="s">
        <v>13161</v>
      </c>
      <c r="R67" s="12" t="s">
        <v>13161</v>
      </c>
      <c r="S67" s="68" t="s">
        <v>6</v>
      </c>
      <c r="T67" s="68" t="s">
        <v>7</v>
      </c>
      <c r="U67" s="12" t="s">
        <v>13161</v>
      </c>
      <c r="V67" s="12" t="s">
        <v>13161</v>
      </c>
      <c r="W67" s="12" t="s">
        <v>13161</v>
      </c>
      <c r="X67" s="12" t="s">
        <v>13161</v>
      </c>
      <c r="Y67" s="12" t="s">
        <v>13161</v>
      </c>
      <c r="Z67" s="68" t="s">
        <v>6</v>
      </c>
      <c r="AA67" s="68" t="s">
        <v>7</v>
      </c>
      <c r="AB67" s="12" t="s">
        <v>13161</v>
      </c>
      <c r="AC67" s="12" t="s">
        <v>13161</v>
      </c>
      <c r="AD67" s="12" t="s">
        <v>13161</v>
      </c>
      <c r="AE67" s="12" t="s">
        <v>13161</v>
      </c>
      <c r="AF67" s="12" t="s">
        <v>13161</v>
      </c>
      <c r="AG67" s="81"/>
    </row>
    <row r="68" spans="1:33">
      <c r="A68" s="23">
        <v>7</v>
      </c>
      <c r="B68" s="68"/>
      <c r="C68" s="83"/>
      <c r="D68" s="83"/>
      <c r="E68" s="83"/>
      <c r="F68" s="83"/>
      <c r="G68" s="6"/>
      <c r="H68" s="6"/>
      <c r="I68" s="6"/>
      <c r="J68" s="6"/>
      <c r="K68" s="6"/>
      <c r="L68" s="83"/>
      <c r="M68" s="83"/>
      <c r="N68" s="83"/>
      <c r="O68" s="62"/>
      <c r="P68" s="62"/>
      <c r="Q68" s="12"/>
      <c r="R68" s="12"/>
      <c r="S68" s="12"/>
      <c r="T68" s="12"/>
      <c r="U68" s="12"/>
      <c r="V68" s="62"/>
      <c r="W68" s="62"/>
      <c r="X68" s="12"/>
      <c r="Y68" s="12"/>
      <c r="Z68" s="12"/>
      <c r="AA68" s="12"/>
      <c r="AB68" s="12"/>
      <c r="AC68" s="12"/>
      <c r="AD68" s="12"/>
      <c r="AE68" s="12"/>
      <c r="AF68" s="12"/>
      <c r="AG68" s="81"/>
    </row>
    <row r="69" spans="1:33">
      <c r="A69" s="23">
        <v>8</v>
      </c>
      <c r="B69" s="68"/>
      <c r="C69" s="83"/>
      <c r="D69" s="83"/>
      <c r="E69" s="83"/>
      <c r="F69" s="83"/>
      <c r="G69" s="6"/>
      <c r="H69" s="6"/>
      <c r="I69" s="6"/>
      <c r="J69" s="6"/>
      <c r="K69" s="6"/>
      <c r="L69" s="83"/>
      <c r="M69" s="83"/>
      <c r="N69" s="83"/>
      <c r="O69" s="62"/>
      <c r="P69" s="62"/>
      <c r="Q69" s="12"/>
      <c r="R69" s="12"/>
      <c r="S69" s="12"/>
      <c r="T69" s="12"/>
      <c r="U69" s="12"/>
      <c r="V69" s="62"/>
      <c r="W69" s="62"/>
      <c r="X69" s="12"/>
      <c r="Y69" s="12"/>
      <c r="Z69" s="12"/>
      <c r="AA69" s="12"/>
      <c r="AB69" s="12"/>
      <c r="AC69" s="12"/>
      <c r="AD69" s="12"/>
      <c r="AE69" s="12"/>
      <c r="AF69" s="12"/>
      <c r="AG69" s="81"/>
    </row>
    <row r="70" spans="1:33">
      <c r="A70" s="23">
        <v>9</v>
      </c>
      <c r="B70" s="62"/>
      <c r="C70" s="83"/>
      <c r="D70" s="83"/>
      <c r="E70" s="83"/>
      <c r="F70" s="83"/>
      <c r="G70" s="83"/>
      <c r="H70" s="83"/>
      <c r="I70" s="83"/>
      <c r="J70" s="83"/>
      <c r="K70" s="83"/>
      <c r="L70" s="83"/>
      <c r="M70" s="83"/>
      <c r="N70" s="83"/>
      <c r="O70" s="62"/>
      <c r="P70" s="62"/>
      <c r="Q70" s="12"/>
      <c r="R70" s="12"/>
      <c r="S70" s="12"/>
      <c r="T70" s="12"/>
      <c r="U70" s="12"/>
      <c r="V70" s="62"/>
      <c r="W70" s="62"/>
      <c r="X70" s="12"/>
      <c r="Y70" s="12"/>
      <c r="Z70" s="12"/>
      <c r="AA70" s="12"/>
      <c r="AB70" s="12"/>
      <c r="AC70" s="12"/>
      <c r="AD70" s="12"/>
      <c r="AE70" s="12"/>
      <c r="AF70" s="12"/>
      <c r="AG70" s="80"/>
    </row>
    <row r="71" ht="15.75" spans="1:33">
      <c r="A71" s="56"/>
      <c r="B71" s="58"/>
      <c r="C71" s="58"/>
      <c r="D71" s="58"/>
      <c r="E71" s="59"/>
      <c r="F71" s="58"/>
      <c r="G71" s="58"/>
      <c r="H71" s="58"/>
      <c r="I71" s="58"/>
      <c r="J71" s="58"/>
      <c r="K71" s="58"/>
      <c r="L71" s="58"/>
      <c r="M71" s="58"/>
      <c r="N71" s="58"/>
      <c r="O71" s="73" t="s">
        <v>13164</v>
      </c>
      <c r="P71" s="73"/>
      <c r="Q71" s="73"/>
      <c r="R71" s="73" t="s">
        <v>13165</v>
      </c>
      <c r="S71" s="73" t="s">
        <v>13166</v>
      </c>
      <c r="T71" s="73"/>
      <c r="U71" s="73"/>
      <c r="V71" s="73"/>
      <c r="W71" s="73"/>
      <c r="X71" s="73"/>
      <c r="Y71" s="73"/>
      <c r="Z71" s="73"/>
      <c r="AA71" s="73"/>
      <c r="AB71" s="73"/>
      <c r="AC71" s="73"/>
      <c r="AD71" s="73"/>
      <c r="AE71" s="73"/>
      <c r="AF71" s="73"/>
      <c r="AG71" s="58" t="s">
        <v>13167</v>
      </c>
    </row>
  </sheetData>
  <mergeCells count="6">
    <mergeCell ref="A3:AI3"/>
    <mergeCell ref="D4:AH4"/>
    <mergeCell ref="A4:A5"/>
    <mergeCell ref="B4:B5"/>
    <mergeCell ref="C4:C5"/>
    <mergeCell ref="AI4:AI5"/>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57"/>
  <sheetViews>
    <sheetView workbookViewId="0">
      <selection activeCell="A1" sqref="A1"/>
    </sheetView>
  </sheetViews>
  <sheetFormatPr defaultColWidth="9" defaultRowHeight="13.5"/>
  <sheetData>
    <row r="1" spans="13:13">
      <c r="M1">
        <v>0.125</v>
      </c>
    </row>
    <row r="3" spans="1:19">
      <c r="A3" t="s">
        <v>13168</v>
      </c>
      <c r="B3" t="s">
        <v>13169</v>
      </c>
      <c r="E3" t="s">
        <v>13170</v>
      </c>
      <c r="F3" t="s">
        <v>13171</v>
      </c>
      <c r="R3" t="s">
        <v>13172</v>
      </c>
      <c r="S3" t="s">
        <v>13173</v>
      </c>
    </row>
    <row r="4" spans="1:23">
      <c r="A4" t="s">
        <v>3488</v>
      </c>
      <c r="B4">
        <v>4</v>
      </c>
      <c r="E4" t="s">
        <v>13168</v>
      </c>
      <c r="F4" t="s">
        <v>13174</v>
      </c>
      <c r="G4" t="s">
        <v>13175</v>
      </c>
      <c r="H4" t="s">
        <v>13176</v>
      </c>
      <c r="I4" t="s">
        <v>3951</v>
      </c>
      <c r="J4" t="s">
        <v>13177</v>
      </c>
      <c r="K4" t="s">
        <v>13178</v>
      </c>
      <c r="L4" t="s">
        <v>897</v>
      </c>
      <c r="M4" t="s">
        <v>2470</v>
      </c>
      <c r="N4" t="s">
        <v>13179</v>
      </c>
      <c r="O4" t="s">
        <v>13180</v>
      </c>
      <c r="R4" t="s">
        <v>13168</v>
      </c>
      <c r="S4" t="s">
        <v>13181</v>
      </c>
      <c r="T4" t="s">
        <v>13180</v>
      </c>
      <c r="V4" t="s">
        <v>13168</v>
      </c>
      <c r="W4" t="s">
        <v>13172</v>
      </c>
    </row>
    <row r="5" spans="1:23">
      <c r="A5" t="s">
        <v>1855</v>
      </c>
      <c r="B5">
        <v>4</v>
      </c>
      <c r="E5" t="s">
        <v>3488</v>
      </c>
      <c r="F5">
        <v>0</v>
      </c>
      <c r="G5">
        <v>0</v>
      </c>
      <c r="H5">
        <v>0</v>
      </c>
      <c r="I5">
        <v>0</v>
      </c>
      <c r="J5">
        <v>0</v>
      </c>
      <c r="K5">
        <v>0</v>
      </c>
      <c r="L5">
        <v>1</v>
      </c>
      <c r="M5">
        <v>0</v>
      </c>
      <c r="N5">
        <f>G5+J5</f>
        <v>0</v>
      </c>
      <c r="O5">
        <v>1</v>
      </c>
      <c r="R5" t="s">
        <v>1855</v>
      </c>
      <c r="S5">
        <v>0.25</v>
      </c>
      <c r="T5">
        <v>0.25</v>
      </c>
      <c r="V5" t="s">
        <v>5839</v>
      </c>
      <c r="W5">
        <v>4</v>
      </c>
    </row>
    <row r="6" spans="1:23">
      <c r="A6" t="s">
        <v>9306</v>
      </c>
      <c r="B6">
        <v>2</v>
      </c>
      <c r="E6" t="s">
        <v>1855</v>
      </c>
      <c r="F6">
        <v>0</v>
      </c>
      <c r="G6">
        <v>0</v>
      </c>
      <c r="H6">
        <v>0</v>
      </c>
      <c r="I6">
        <v>0</v>
      </c>
      <c r="J6">
        <v>0</v>
      </c>
      <c r="K6">
        <v>0</v>
      </c>
      <c r="L6">
        <v>0</v>
      </c>
      <c r="M6">
        <v>0.125</v>
      </c>
      <c r="N6">
        <f t="shared" ref="N6:N69" si="0">G6+J6</f>
        <v>0</v>
      </c>
      <c r="O6">
        <v>0.125</v>
      </c>
      <c r="R6" t="s">
        <v>7850</v>
      </c>
      <c r="S6">
        <v>1</v>
      </c>
      <c r="T6">
        <v>1</v>
      </c>
      <c r="V6" t="s">
        <v>3806</v>
      </c>
      <c r="W6">
        <v>1.25</v>
      </c>
    </row>
    <row r="7" spans="1:23">
      <c r="A7" t="s">
        <v>9576</v>
      </c>
      <c r="B7">
        <v>3</v>
      </c>
      <c r="E7" t="s">
        <v>3115</v>
      </c>
      <c r="F7">
        <v>0</v>
      </c>
      <c r="G7">
        <v>0</v>
      </c>
      <c r="H7">
        <v>0</v>
      </c>
      <c r="I7">
        <v>0</v>
      </c>
      <c r="J7">
        <v>0</v>
      </c>
      <c r="K7">
        <v>0</v>
      </c>
      <c r="L7">
        <v>0</v>
      </c>
      <c r="M7">
        <v>0.375</v>
      </c>
      <c r="N7">
        <f t="shared" si="0"/>
        <v>0</v>
      </c>
      <c r="O7">
        <v>0.375</v>
      </c>
      <c r="R7" t="s">
        <v>1772</v>
      </c>
      <c r="S7">
        <v>1</v>
      </c>
      <c r="T7">
        <v>1</v>
      </c>
      <c r="V7" t="s">
        <v>4067</v>
      </c>
      <c r="W7">
        <v>2</v>
      </c>
    </row>
    <row r="8" spans="1:23">
      <c r="A8" t="s">
        <v>5679</v>
      </c>
      <c r="B8">
        <v>4</v>
      </c>
      <c r="E8" t="s">
        <v>3096</v>
      </c>
      <c r="F8">
        <v>0</v>
      </c>
      <c r="G8">
        <v>0</v>
      </c>
      <c r="H8">
        <v>0</v>
      </c>
      <c r="I8">
        <v>0</v>
      </c>
      <c r="J8">
        <v>0</v>
      </c>
      <c r="K8">
        <v>0</v>
      </c>
      <c r="L8">
        <v>0</v>
      </c>
      <c r="M8">
        <v>1.125</v>
      </c>
      <c r="N8">
        <f t="shared" si="0"/>
        <v>0</v>
      </c>
      <c r="O8">
        <v>1.125</v>
      </c>
      <c r="R8" t="s">
        <v>4067</v>
      </c>
      <c r="S8">
        <v>1</v>
      </c>
      <c r="T8">
        <v>1</v>
      </c>
      <c r="V8" t="s">
        <v>5641</v>
      </c>
      <c r="W8">
        <v>3</v>
      </c>
    </row>
    <row r="9" spans="1:23">
      <c r="A9" t="s">
        <v>245</v>
      </c>
      <c r="B9">
        <v>2</v>
      </c>
      <c r="E9" t="s">
        <v>4295</v>
      </c>
      <c r="F9">
        <v>0</v>
      </c>
      <c r="G9">
        <v>0</v>
      </c>
      <c r="H9">
        <v>0</v>
      </c>
      <c r="I9">
        <v>0.5</v>
      </c>
      <c r="J9">
        <v>0</v>
      </c>
      <c r="K9">
        <v>0</v>
      </c>
      <c r="L9">
        <v>0</v>
      </c>
      <c r="M9">
        <v>0</v>
      </c>
      <c r="N9">
        <f t="shared" si="0"/>
        <v>0</v>
      </c>
      <c r="O9">
        <v>0.5</v>
      </c>
      <c r="R9" t="s">
        <v>3557</v>
      </c>
      <c r="S9">
        <v>0.875</v>
      </c>
      <c r="T9">
        <v>0.875</v>
      </c>
      <c r="V9" t="s">
        <v>4145</v>
      </c>
      <c r="W9">
        <v>1</v>
      </c>
    </row>
    <row r="10" spans="1:23">
      <c r="A10" t="s">
        <v>3096</v>
      </c>
      <c r="B10">
        <v>3</v>
      </c>
      <c r="E10" t="s">
        <v>5483</v>
      </c>
      <c r="F10">
        <v>0</v>
      </c>
      <c r="G10">
        <v>0</v>
      </c>
      <c r="H10">
        <v>0</v>
      </c>
      <c r="I10">
        <v>0</v>
      </c>
      <c r="J10">
        <v>0</v>
      </c>
      <c r="K10">
        <v>0</v>
      </c>
      <c r="L10">
        <v>2</v>
      </c>
      <c r="M10">
        <v>0</v>
      </c>
      <c r="N10">
        <f t="shared" si="0"/>
        <v>0</v>
      </c>
      <c r="O10">
        <v>2</v>
      </c>
      <c r="R10" t="s">
        <v>2322</v>
      </c>
      <c r="S10">
        <v>0.375</v>
      </c>
      <c r="T10">
        <v>0.375</v>
      </c>
      <c r="V10" t="s">
        <v>9490</v>
      </c>
      <c r="W10">
        <v>2</v>
      </c>
    </row>
    <row r="11" spans="1:23">
      <c r="A11" t="s">
        <v>8120</v>
      </c>
      <c r="B11">
        <v>1</v>
      </c>
      <c r="E11" t="s">
        <v>3075</v>
      </c>
      <c r="F11">
        <v>0</v>
      </c>
      <c r="G11">
        <v>0</v>
      </c>
      <c r="H11">
        <v>0</v>
      </c>
      <c r="I11">
        <v>0</v>
      </c>
      <c r="J11">
        <v>0</v>
      </c>
      <c r="K11">
        <v>0</v>
      </c>
      <c r="L11">
        <v>0</v>
      </c>
      <c r="M11">
        <v>2.25</v>
      </c>
      <c r="N11">
        <f t="shared" si="0"/>
        <v>0</v>
      </c>
      <c r="O11">
        <v>2.25</v>
      </c>
      <c r="R11" t="s">
        <v>5982</v>
      </c>
      <c r="S11">
        <v>0.625</v>
      </c>
      <c r="T11">
        <v>0.625</v>
      </c>
      <c r="V11" t="s">
        <v>7863</v>
      </c>
      <c r="W11">
        <v>2</v>
      </c>
    </row>
    <row r="12" spans="1:23">
      <c r="A12" t="s">
        <v>4835</v>
      </c>
      <c r="B12">
        <v>2</v>
      </c>
      <c r="E12" t="s">
        <v>4835</v>
      </c>
      <c r="F12">
        <v>0</v>
      </c>
      <c r="G12">
        <v>0</v>
      </c>
      <c r="H12">
        <v>0</v>
      </c>
      <c r="I12">
        <v>1</v>
      </c>
      <c r="J12">
        <v>0</v>
      </c>
      <c r="K12">
        <v>0</v>
      </c>
      <c r="L12">
        <v>0</v>
      </c>
      <c r="M12">
        <v>1</v>
      </c>
      <c r="N12">
        <f t="shared" si="0"/>
        <v>0</v>
      </c>
      <c r="O12">
        <v>2</v>
      </c>
      <c r="R12" t="s">
        <v>3349</v>
      </c>
      <c r="S12">
        <v>0.375</v>
      </c>
      <c r="T12">
        <v>0.375</v>
      </c>
      <c r="V12" t="s">
        <v>3925</v>
      </c>
      <c r="W12">
        <v>1.25</v>
      </c>
    </row>
    <row r="13" spans="1:23">
      <c r="A13" t="s">
        <v>1184</v>
      </c>
      <c r="B13">
        <v>1</v>
      </c>
      <c r="E13" t="s">
        <v>1184</v>
      </c>
      <c r="F13">
        <v>0</v>
      </c>
      <c r="G13">
        <v>0</v>
      </c>
      <c r="H13">
        <v>0</v>
      </c>
      <c r="I13">
        <v>1</v>
      </c>
      <c r="J13">
        <v>0</v>
      </c>
      <c r="K13">
        <v>0</v>
      </c>
      <c r="L13">
        <v>1</v>
      </c>
      <c r="M13">
        <v>0</v>
      </c>
      <c r="N13">
        <f t="shared" si="0"/>
        <v>0</v>
      </c>
      <c r="O13">
        <v>2</v>
      </c>
      <c r="R13" t="s">
        <v>1915</v>
      </c>
      <c r="S13">
        <v>1</v>
      </c>
      <c r="T13">
        <v>1</v>
      </c>
      <c r="V13" t="s">
        <v>641</v>
      </c>
      <c r="W13">
        <v>0.5625</v>
      </c>
    </row>
    <row r="14" spans="1:23">
      <c r="A14" t="s">
        <v>3054</v>
      </c>
      <c r="B14">
        <v>3</v>
      </c>
      <c r="E14" t="s">
        <v>4529</v>
      </c>
      <c r="F14">
        <v>0</v>
      </c>
      <c r="G14">
        <v>0</v>
      </c>
      <c r="H14">
        <v>0</v>
      </c>
      <c r="I14">
        <v>6</v>
      </c>
      <c r="J14">
        <v>0</v>
      </c>
      <c r="K14">
        <v>0</v>
      </c>
      <c r="L14">
        <v>0</v>
      </c>
      <c r="M14">
        <v>0</v>
      </c>
      <c r="N14">
        <f t="shared" si="0"/>
        <v>0</v>
      </c>
      <c r="O14">
        <v>6</v>
      </c>
      <c r="R14" t="s">
        <v>4688</v>
      </c>
      <c r="S14">
        <v>3</v>
      </c>
      <c r="T14">
        <v>3</v>
      </c>
      <c r="V14" t="s">
        <v>9902</v>
      </c>
      <c r="W14">
        <v>1</v>
      </c>
    </row>
    <row r="15" spans="1:23">
      <c r="A15" t="s">
        <v>9415</v>
      </c>
      <c r="B15">
        <v>1</v>
      </c>
      <c r="E15" t="s">
        <v>3054</v>
      </c>
      <c r="F15">
        <v>0</v>
      </c>
      <c r="G15">
        <v>0</v>
      </c>
      <c r="H15">
        <v>0</v>
      </c>
      <c r="I15">
        <v>0</v>
      </c>
      <c r="J15">
        <v>0</v>
      </c>
      <c r="K15">
        <v>0</v>
      </c>
      <c r="L15">
        <v>0</v>
      </c>
      <c r="M15">
        <v>0.625</v>
      </c>
      <c r="N15">
        <f t="shared" si="0"/>
        <v>0</v>
      </c>
      <c r="O15">
        <v>0.625</v>
      </c>
      <c r="R15" t="s">
        <v>3293</v>
      </c>
      <c r="S15">
        <v>0.5</v>
      </c>
      <c r="T15">
        <v>0.5</v>
      </c>
      <c r="V15" t="s">
        <v>5572</v>
      </c>
      <c r="W15">
        <v>7</v>
      </c>
    </row>
    <row r="16" spans="1:23">
      <c r="A16" t="s">
        <v>9355</v>
      </c>
      <c r="B16">
        <v>1</v>
      </c>
      <c r="E16" t="s">
        <v>9355</v>
      </c>
      <c r="F16">
        <v>0</v>
      </c>
      <c r="G16">
        <v>0</v>
      </c>
      <c r="H16">
        <v>0</v>
      </c>
      <c r="I16">
        <v>1</v>
      </c>
      <c r="J16">
        <v>0</v>
      </c>
      <c r="K16">
        <v>0</v>
      </c>
      <c r="L16">
        <v>0</v>
      </c>
      <c r="M16">
        <v>0</v>
      </c>
      <c r="N16">
        <f t="shared" si="0"/>
        <v>0</v>
      </c>
      <c r="O16">
        <v>1</v>
      </c>
      <c r="R16" t="s">
        <v>3472</v>
      </c>
      <c r="S16">
        <v>0.25</v>
      </c>
      <c r="T16">
        <v>0.25</v>
      </c>
      <c r="V16" t="s">
        <v>4112</v>
      </c>
      <c r="W16">
        <v>1.0625</v>
      </c>
    </row>
    <row r="17" spans="1:23">
      <c r="A17" t="s">
        <v>9846</v>
      </c>
      <c r="B17">
        <v>2</v>
      </c>
      <c r="E17" t="s">
        <v>831</v>
      </c>
      <c r="F17">
        <v>0</v>
      </c>
      <c r="G17">
        <v>0</v>
      </c>
      <c r="H17">
        <v>0</v>
      </c>
      <c r="I17">
        <v>0</v>
      </c>
      <c r="J17">
        <v>0</v>
      </c>
      <c r="K17">
        <v>0</v>
      </c>
      <c r="L17">
        <v>0</v>
      </c>
      <c r="M17">
        <v>0.625</v>
      </c>
      <c r="N17">
        <f t="shared" si="0"/>
        <v>0</v>
      </c>
      <c r="O17">
        <v>0.625</v>
      </c>
      <c r="R17" t="s">
        <v>9436</v>
      </c>
      <c r="S17">
        <v>0.5</v>
      </c>
      <c r="T17">
        <v>0.5</v>
      </c>
      <c r="V17" t="s">
        <v>3895</v>
      </c>
      <c r="W17">
        <v>0.625</v>
      </c>
    </row>
    <row r="18" spans="1:23">
      <c r="A18" t="s">
        <v>3367</v>
      </c>
      <c r="B18">
        <v>1</v>
      </c>
      <c r="E18" t="s">
        <v>1092</v>
      </c>
      <c r="F18">
        <v>0</v>
      </c>
      <c r="G18">
        <v>0</v>
      </c>
      <c r="H18">
        <v>0</v>
      </c>
      <c r="I18">
        <v>3</v>
      </c>
      <c r="J18">
        <v>0</v>
      </c>
      <c r="K18">
        <v>0</v>
      </c>
      <c r="L18">
        <v>0</v>
      </c>
      <c r="M18">
        <v>0</v>
      </c>
      <c r="N18">
        <f t="shared" si="0"/>
        <v>0</v>
      </c>
      <c r="O18">
        <v>3</v>
      </c>
      <c r="R18" t="s">
        <v>641</v>
      </c>
      <c r="S18">
        <v>0.625</v>
      </c>
      <c r="T18">
        <v>0.625</v>
      </c>
      <c r="V18" t="s">
        <v>3723</v>
      </c>
      <c r="W18">
        <v>4.625</v>
      </c>
    </row>
    <row r="19" spans="1:23">
      <c r="A19" t="s">
        <v>3033</v>
      </c>
      <c r="B19">
        <v>1</v>
      </c>
      <c r="E19" t="s">
        <v>355</v>
      </c>
      <c r="F19">
        <v>0</v>
      </c>
      <c r="G19">
        <v>0</v>
      </c>
      <c r="H19">
        <v>2</v>
      </c>
      <c r="I19">
        <v>0</v>
      </c>
      <c r="J19">
        <v>0</v>
      </c>
      <c r="K19">
        <v>0</v>
      </c>
      <c r="L19">
        <v>0</v>
      </c>
      <c r="M19">
        <v>0</v>
      </c>
      <c r="N19">
        <f t="shared" si="0"/>
        <v>0</v>
      </c>
      <c r="O19">
        <v>2</v>
      </c>
      <c r="R19" t="s">
        <v>2734</v>
      </c>
      <c r="S19">
        <v>2.125</v>
      </c>
      <c r="T19">
        <v>2.125</v>
      </c>
      <c r="V19" t="s">
        <v>5599</v>
      </c>
      <c r="W19">
        <v>6</v>
      </c>
    </row>
    <row r="20" spans="1:23">
      <c r="A20" t="s">
        <v>831</v>
      </c>
      <c r="B20">
        <v>1</v>
      </c>
      <c r="E20" t="s">
        <v>1839</v>
      </c>
      <c r="F20">
        <v>0</v>
      </c>
      <c r="G20">
        <v>0</v>
      </c>
      <c r="H20">
        <v>0</v>
      </c>
      <c r="I20">
        <v>0</v>
      </c>
      <c r="J20">
        <v>0</v>
      </c>
      <c r="K20">
        <v>0</v>
      </c>
      <c r="L20">
        <v>1</v>
      </c>
      <c r="M20">
        <v>1</v>
      </c>
      <c r="N20">
        <f t="shared" si="0"/>
        <v>0</v>
      </c>
      <c r="O20">
        <v>2</v>
      </c>
      <c r="R20" t="s">
        <v>3626</v>
      </c>
      <c r="S20">
        <v>1</v>
      </c>
      <c r="T20">
        <v>1</v>
      </c>
      <c r="V20" t="s">
        <v>7857</v>
      </c>
      <c r="W20">
        <v>1.5875</v>
      </c>
    </row>
    <row r="21" spans="1:23">
      <c r="A21" t="s">
        <v>7850</v>
      </c>
      <c r="B21">
        <v>3</v>
      </c>
      <c r="E21" t="s">
        <v>7942</v>
      </c>
      <c r="F21">
        <v>0</v>
      </c>
      <c r="G21">
        <v>0</v>
      </c>
      <c r="H21">
        <v>0</v>
      </c>
      <c r="I21">
        <v>0</v>
      </c>
      <c r="J21">
        <v>0</v>
      </c>
      <c r="K21">
        <v>0</v>
      </c>
      <c r="L21">
        <v>0</v>
      </c>
      <c r="M21">
        <v>1.125</v>
      </c>
      <c r="N21">
        <f t="shared" si="0"/>
        <v>0</v>
      </c>
      <c r="O21">
        <v>1.125</v>
      </c>
      <c r="R21" t="s">
        <v>9199</v>
      </c>
      <c r="S21">
        <v>3.5</v>
      </c>
      <c r="T21">
        <v>3.5</v>
      </c>
      <c r="V21" t="s">
        <v>3802</v>
      </c>
      <c r="W21">
        <v>0.75</v>
      </c>
    </row>
    <row r="22" spans="1:23">
      <c r="A22" t="s">
        <v>9831</v>
      </c>
      <c r="B22">
        <v>2</v>
      </c>
      <c r="E22" t="s">
        <v>336</v>
      </c>
      <c r="F22">
        <v>0</v>
      </c>
      <c r="G22">
        <v>0</v>
      </c>
      <c r="H22">
        <v>0</v>
      </c>
      <c r="I22">
        <v>4</v>
      </c>
      <c r="J22">
        <v>0</v>
      </c>
      <c r="K22">
        <v>0</v>
      </c>
      <c r="L22">
        <v>0</v>
      </c>
      <c r="M22">
        <v>0</v>
      </c>
      <c r="N22">
        <f t="shared" si="0"/>
        <v>0</v>
      </c>
      <c r="O22">
        <v>4</v>
      </c>
      <c r="R22" t="s">
        <v>872</v>
      </c>
      <c r="S22">
        <v>4.625</v>
      </c>
      <c r="T22">
        <v>4.625</v>
      </c>
      <c r="V22" t="s">
        <v>3915</v>
      </c>
      <c r="W22">
        <v>0.625</v>
      </c>
    </row>
    <row r="23" spans="1:23">
      <c r="A23" t="s">
        <v>222</v>
      </c>
      <c r="B23">
        <v>3</v>
      </c>
      <c r="E23" t="s">
        <v>6797</v>
      </c>
      <c r="F23">
        <v>0</v>
      </c>
      <c r="G23">
        <v>0</v>
      </c>
      <c r="H23">
        <v>0</v>
      </c>
      <c r="I23">
        <v>0</v>
      </c>
      <c r="J23">
        <v>0</v>
      </c>
      <c r="K23">
        <v>0</v>
      </c>
      <c r="L23">
        <v>3</v>
      </c>
      <c r="M23">
        <v>0</v>
      </c>
      <c r="N23">
        <f t="shared" si="0"/>
        <v>0</v>
      </c>
      <c r="O23">
        <v>3</v>
      </c>
      <c r="R23" t="s">
        <v>1905</v>
      </c>
      <c r="S23">
        <v>1</v>
      </c>
      <c r="T23">
        <v>1</v>
      </c>
      <c r="V23" t="s">
        <v>576</v>
      </c>
      <c r="W23">
        <v>0.4125</v>
      </c>
    </row>
    <row r="24" spans="1:23">
      <c r="A24" t="s">
        <v>355</v>
      </c>
      <c r="B24">
        <v>2</v>
      </c>
      <c r="E24" t="s">
        <v>7844</v>
      </c>
      <c r="F24">
        <v>0</v>
      </c>
      <c r="G24">
        <v>0</v>
      </c>
      <c r="H24">
        <v>0</v>
      </c>
      <c r="I24">
        <v>2</v>
      </c>
      <c r="J24">
        <v>0</v>
      </c>
      <c r="K24">
        <v>0</v>
      </c>
      <c r="L24">
        <v>0</v>
      </c>
      <c r="M24">
        <v>0.375</v>
      </c>
      <c r="N24">
        <f t="shared" si="0"/>
        <v>0</v>
      </c>
      <c r="O24">
        <v>2.375</v>
      </c>
      <c r="R24" t="s">
        <v>3521</v>
      </c>
      <c r="S24">
        <v>1</v>
      </c>
      <c r="T24">
        <v>1</v>
      </c>
      <c r="V24" t="s">
        <v>529</v>
      </c>
      <c r="W24">
        <v>0.8375</v>
      </c>
    </row>
    <row r="25" spans="1:23">
      <c r="A25" t="s">
        <v>2635</v>
      </c>
      <c r="B25">
        <v>4</v>
      </c>
      <c r="E25" t="s">
        <v>3678</v>
      </c>
      <c r="F25">
        <v>0</v>
      </c>
      <c r="G25">
        <v>22</v>
      </c>
      <c r="H25">
        <v>0</v>
      </c>
      <c r="I25">
        <v>0</v>
      </c>
      <c r="J25">
        <v>0</v>
      </c>
      <c r="K25">
        <v>0</v>
      </c>
      <c r="L25">
        <v>0</v>
      </c>
      <c r="M25">
        <v>0</v>
      </c>
      <c r="N25">
        <f t="shared" si="0"/>
        <v>22</v>
      </c>
      <c r="O25">
        <v>22</v>
      </c>
      <c r="R25" t="s">
        <v>910</v>
      </c>
      <c r="S25">
        <v>1.625</v>
      </c>
      <c r="T25">
        <v>1.625</v>
      </c>
      <c r="V25" t="s">
        <v>3790</v>
      </c>
      <c r="W25">
        <v>1.6375</v>
      </c>
    </row>
    <row r="26" spans="1:23">
      <c r="A26" t="s">
        <v>9744</v>
      </c>
      <c r="B26">
        <v>1</v>
      </c>
      <c r="E26" t="s">
        <v>7875</v>
      </c>
      <c r="F26">
        <v>0</v>
      </c>
      <c r="G26">
        <v>0</v>
      </c>
      <c r="H26">
        <v>0</v>
      </c>
      <c r="I26">
        <v>0</v>
      </c>
      <c r="J26">
        <v>0</v>
      </c>
      <c r="K26">
        <v>0</v>
      </c>
      <c r="L26">
        <v>1.5</v>
      </c>
      <c r="M26">
        <v>0</v>
      </c>
      <c r="N26">
        <f t="shared" si="0"/>
        <v>0</v>
      </c>
      <c r="O26">
        <v>1.5</v>
      </c>
      <c r="R26" t="s">
        <v>1890</v>
      </c>
      <c r="S26">
        <v>2</v>
      </c>
      <c r="T26">
        <v>2</v>
      </c>
      <c r="V26" t="s">
        <v>3886</v>
      </c>
      <c r="W26">
        <v>1</v>
      </c>
    </row>
    <row r="27" spans="1:23">
      <c r="A27" t="s">
        <v>336</v>
      </c>
      <c r="B27">
        <v>1</v>
      </c>
      <c r="E27" t="s">
        <v>9563</v>
      </c>
      <c r="F27">
        <v>0</v>
      </c>
      <c r="G27">
        <v>0</v>
      </c>
      <c r="H27">
        <v>0</v>
      </c>
      <c r="I27">
        <v>2</v>
      </c>
      <c r="J27">
        <v>0</v>
      </c>
      <c r="K27">
        <v>0</v>
      </c>
      <c r="L27">
        <v>0</v>
      </c>
      <c r="M27">
        <v>0</v>
      </c>
      <c r="N27">
        <f t="shared" si="0"/>
        <v>0</v>
      </c>
      <c r="O27">
        <v>2</v>
      </c>
      <c r="R27" t="s">
        <v>3613</v>
      </c>
      <c r="S27">
        <v>1</v>
      </c>
      <c r="T27">
        <v>1</v>
      </c>
      <c r="V27" t="s">
        <v>5381</v>
      </c>
      <c r="W27">
        <v>0.625</v>
      </c>
    </row>
    <row r="28" spans="1:23">
      <c r="A28" t="s">
        <v>3806</v>
      </c>
      <c r="B28">
        <v>1</v>
      </c>
      <c r="E28" t="s">
        <v>2244</v>
      </c>
      <c r="F28">
        <v>0</v>
      </c>
      <c r="G28">
        <v>0</v>
      </c>
      <c r="H28">
        <v>0</v>
      </c>
      <c r="I28">
        <v>0</v>
      </c>
      <c r="J28">
        <v>0</v>
      </c>
      <c r="K28">
        <v>0</v>
      </c>
      <c r="L28">
        <v>2.25</v>
      </c>
      <c r="M28">
        <v>0</v>
      </c>
      <c r="N28">
        <f t="shared" si="0"/>
        <v>0</v>
      </c>
      <c r="O28">
        <v>2.25</v>
      </c>
      <c r="R28" t="s">
        <v>4030</v>
      </c>
      <c r="S28">
        <v>0.5</v>
      </c>
      <c r="T28">
        <v>0.5</v>
      </c>
      <c r="V28" t="s">
        <v>508</v>
      </c>
      <c r="W28">
        <v>0.625</v>
      </c>
    </row>
    <row r="29" spans="1:23">
      <c r="A29" t="s">
        <v>9498</v>
      </c>
      <c r="B29">
        <v>4</v>
      </c>
      <c r="E29" t="s">
        <v>4352</v>
      </c>
      <c r="F29">
        <v>0</v>
      </c>
      <c r="G29">
        <v>0</v>
      </c>
      <c r="H29">
        <v>0</v>
      </c>
      <c r="I29">
        <v>0</v>
      </c>
      <c r="J29">
        <v>0</v>
      </c>
      <c r="K29">
        <v>0</v>
      </c>
      <c r="L29">
        <v>0</v>
      </c>
      <c r="M29">
        <v>2</v>
      </c>
      <c r="N29">
        <f t="shared" si="0"/>
        <v>0</v>
      </c>
      <c r="O29">
        <v>2</v>
      </c>
      <c r="R29" t="s">
        <v>4370</v>
      </c>
      <c r="S29">
        <v>2</v>
      </c>
      <c r="T29">
        <v>2</v>
      </c>
      <c r="V29" t="s">
        <v>5758</v>
      </c>
      <c r="W29">
        <v>1.375</v>
      </c>
    </row>
    <row r="30" spans="1:23">
      <c r="A30" t="s">
        <v>663</v>
      </c>
      <c r="B30">
        <v>1</v>
      </c>
      <c r="E30" t="s">
        <v>4067</v>
      </c>
      <c r="F30">
        <v>0</v>
      </c>
      <c r="G30">
        <v>0</v>
      </c>
      <c r="H30">
        <v>0</v>
      </c>
      <c r="I30">
        <v>2</v>
      </c>
      <c r="J30">
        <v>0</v>
      </c>
      <c r="K30">
        <v>0</v>
      </c>
      <c r="L30">
        <v>0</v>
      </c>
      <c r="M30">
        <v>0</v>
      </c>
      <c r="N30">
        <f t="shared" si="0"/>
        <v>0</v>
      </c>
      <c r="O30">
        <v>2</v>
      </c>
      <c r="R30" t="s">
        <v>9138</v>
      </c>
      <c r="S30">
        <v>1</v>
      </c>
      <c r="T30">
        <v>1</v>
      </c>
      <c r="V30" t="s">
        <v>3905</v>
      </c>
      <c r="W30">
        <v>1.25</v>
      </c>
    </row>
    <row r="31" spans="1:23">
      <c r="A31" t="s">
        <v>7875</v>
      </c>
      <c r="B31">
        <v>1</v>
      </c>
      <c r="E31" t="s">
        <v>5881</v>
      </c>
      <c r="F31">
        <v>2.875</v>
      </c>
      <c r="G31">
        <v>0</v>
      </c>
      <c r="H31">
        <v>0</v>
      </c>
      <c r="I31">
        <v>0</v>
      </c>
      <c r="J31">
        <v>0</v>
      </c>
      <c r="K31">
        <v>0</v>
      </c>
      <c r="L31">
        <v>1.25</v>
      </c>
      <c r="M31">
        <v>0</v>
      </c>
      <c r="N31">
        <f t="shared" si="0"/>
        <v>0</v>
      </c>
      <c r="O31">
        <v>4.125</v>
      </c>
      <c r="R31" t="s">
        <v>4893</v>
      </c>
      <c r="S31">
        <v>1</v>
      </c>
      <c r="T31">
        <v>1</v>
      </c>
      <c r="V31" t="s">
        <v>487</v>
      </c>
      <c r="W31">
        <v>0.8125</v>
      </c>
    </row>
    <row r="32" spans="1:23">
      <c r="A32" t="s">
        <v>9563</v>
      </c>
      <c r="B32">
        <v>2</v>
      </c>
      <c r="E32" t="s">
        <v>3013</v>
      </c>
      <c r="F32">
        <v>0</v>
      </c>
      <c r="G32">
        <v>0</v>
      </c>
      <c r="H32">
        <v>0</v>
      </c>
      <c r="I32">
        <v>0</v>
      </c>
      <c r="J32">
        <v>0</v>
      </c>
      <c r="K32">
        <v>0</v>
      </c>
      <c r="L32">
        <v>0</v>
      </c>
      <c r="M32">
        <v>1.125</v>
      </c>
      <c r="N32">
        <f t="shared" si="0"/>
        <v>0</v>
      </c>
      <c r="O32">
        <v>1.125</v>
      </c>
      <c r="R32" t="s">
        <v>2946</v>
      </c>
      <c r="S32">
        <v>0.75</v>
      </c>
      <c r="T32">
        <v>0.75</v>
      </c>
      <c r="V32" t="s">
        <v>5742</v>
      </c>
      <c r="W32">
        <v>0.625</v>
      </c>
    </row>
    <row r="33" spans="1:23">
      <c r="A33" t="s">
        <v>5881</v>
      </c>
      <c r="B33">
        <v>3</v>
      </c>
      <c r="E33" t="s">
        <v>4145</v>
      </c>
      <c r="F33">
        <v>0</v>
      </c>
      <c r="G33">
        <v>0</v>
      </c>
      <c r="H33">
        <v>0</v>
      </c>
      <c r="I33">
        <v>0.5</v>
      </c>
      <c r="J33">
        <v>0</v>
      </c>
      <c r="K33">
        <v>0</v>
      </c>
      <c r="L33">
        <v>0</v>
      </c>
      <c r="M33">
        <v>0</v>
      </c>
      <c r="N33">
        <f t="shared" si="0"/>
        <v>0</v>
      </c>
      <c r="O33">
        <v>0.375</v>
      </c>
      <c r="R33" t="s">
        <v>2281</v>
      </c>
      <c r="S33">
        <v>0.875</v>
      </c>
      <c r="T33">
        <v>0.875</v>
      </c>
      <c r="V33" t="s">
        <v>5730</v>
      </c>
      <c r="W33">
        <v>1</v>
      </c>
    </row>
    <row r="34" spans="1:23">
      <c r="A34" t="s">
        <v>10049</v>
      </c>
      <c r="B34">
        <v>1</v>
      </c>
      <c r="E34" t="s">
        <v>3967</v>
      </c>
      <c r="F34">
        <v>0</v>
      </c>
      <c r="G34">
        <v>0</v>
      </c>
      <c r="H34">
        <v>0</v>
      </c>
      <c r="I34">
        <v>1</v>
      </c>
      <c r="J34">
        <v>0</v>
      </c>
      <c r="K34">
        <v>0</v>
      </c>
      <c r="L34">
        <v>0</v>
      </c>
      <c r="M34">
        <v>0</v>
      </c>
      <c r="N34">
        <f t="shared" si="0"/>
        <v>0</v>
      </c>
      <c r="O34">
        <v>1</v>
      </c>
      <c r="R34" t="s">
        <v>9097</v>
      </c>
      <c r="S34">
        <v>3.25</v>
      </c>
      <c r="T34">
        <v>3.25</v>
      </c>
      <c r="V34" t="s">
        <v>5715</v>
      </c>
      <c r="W34">
        <v>0.625</v>
      </c>
    </row>
    <row r="35" spans="1:23">
      <c r="A35" t="s">
        <v>4830</v>
      </c>
      <c r="B35">
        <v>3</v>
      </c>
      <c r="E35" t="s">
        <v>2322</v>
      </c>
      <c r="F35">
        <v>0</v>
      </c>
      <c r="G35">
        <v>0</v>
      </c>
      <c r="H35">
        <v>0</v>
      </c>
      <c r="I35">
        <v>1</v>
      </c>
      <c r="J35">
        <v>0</v>
      </c>
      <c r="K35">
        <v>0</v>
      </c>
      <c r="L35">
        <v>0</v>
      </c>
      <c r="M35">
        <v>1</v>
      </c>
      <c r="N35">
        <f t="shared" si="0"/>
        <v>0</v>
      </c>
      <c r="O35">
        <v>2</v>
      </c>
      <c r="R35" t="s">
        <v>4647</v>
      </c>
      <c r="S35">
        <v>4</v>
      </c>
      <c r="T35">
        <v>4</v>
      </c>
      <c r="V35" t="s">
        <v>3766</v>
      </c>
      <c r="W35">
        <v>0.75</v>
      </c>
    </row>
    <row r="36" spans="1:23">
      <c r="A36" t="s">
        <v>3557</v>
      </c>
      <c r="B36">
        <v>2</v>
      </c>
      <c r="E36" t="s">
        <v>5154</v>
      </c>
      <c r="F36">
        <v>0</v>
      </c>
      <c r="G36">
        <v>0</v>
      </c>
      <c r="H36">
        <v>0</v>
      </c>
      <c r="I36">
        <v>2</v>
      </c>
      <c r="J36">
        <v>0</v>
      </c>
      <c r="K36">
        <v>0</v>
      </c>
      <c r="L36">
        <v>1.375</v>
      </c>
      <c r="M36">
        <v>0</v>
      </c>
      <c r="N36">
        <f t="shared" si="0"/>
        <v>0</v>
      </c>
      <c r="O36">
        <v>3.375</v>
      </c>
      <c r="R36" t="s">
        <v>597</v>
      </c>
      <c r="S36">
        <v>1.875</v>
      </c>
      <c r="T36">
        <v>1.875</v>
      </c>
      <c r="V36" t="s">
        <v>3876</v>
      </c>
      <c r="W36">
        <v>2.425</v>
      </c>
    </row>
    <row r="37" spans="1:23">
      <c r="A37" t="s">
        <v>1734</v>
      </c>
      <c r="B37">
        <v>1</v>
      </c>
      <c r="E37" t="s">
        <v>2905</v>
      </c>
      <c r="F37">
        <v>0</v>
      </c>
      <c r="G37">
        <v>0</v>
      </c>
      <c r="H37">
        <v>0</v>
      </c>
      <c r="I37">
        <v>0</v>
      </c>
      <c r="J37">
        <v>0</v>
      </c>
      <c r="K37">
        <v>0</v>
      </c>
      <c r="L37">
        <v>0</v>
      </c>
      <c r="M37">
        <v>0.125</v>
      </c>
      <c r="N37">
        <f t="shared" si="0"/>
        <v>0</v>
      </c>
      <c r="O37">
        <v>0.125</v>
      </c>
      <c r="R37" t="s">
        <v>3660</v>
      </c>
      <c r="S37">
        <v>1</v>
      </c>
      <c r="T37">
        <v>1</v>
      </c>
      <c r="V37" t="s">
        <v>3746</v>
      </c>
      <c r="W37">
        <v>1.6875</v>
      </c>
    </row>
    <row r="38" spans="1:23">
      <c r="A38" t="s">
        <v>4729</v>
      </c>
      <c r="B38">
        <v>1</v>
      </c>
      <c r="E38" t="s">
        <v>9966</v>
      </c>
      <c r="F38">
        <v>0</v>
      </c>
      <c r="G38">
        <v>0</v>
      </c>
      <c r="H38">
        <v>0</v>
      </c>
      <c r="I38">
        <v>5</v>
      </c>
      <c r="J38">
        <v>0</v>
      </c>
      <c r="K38">
        <v>0</v>
      </c>
      <c r="L38">
        <v>0</v>
      </c>
      <c r="M38">
        <v>0</v>
      </c>
      <c r="N38">
        <f t="shared" si="0"/>
        <v>0</v>
      </c>
      <c r="O38">
        <v>5</v>
      </c>
      <c r="R38" t="s">
        <v>7788</v>
      </c>
      <c r="S38">
        <v>0.875</v>
      </c>
      <c r="T38">
        <v>0.875</v>
      </c>
      <c r="V38" t="s">
        <v>458</v>
      </c>
      <c r="W38">
        <v>2</v>
      </c>
    </row>
    <row r="39" spans="1:23">
      <c r="A39" t="s">
        <v>2905</v>
      </c>
      <c r="B39">
        <v>1</v>
      </c>
      <c r="E39" t="s">
        <v>3364</v>
      </c>
      <c r="F39">
        <v>0</v>
      </c>
      <c r="G39">
        <v>22</v>
      </c>
      <c r="H39">
        <v>0</v>
      </c>
      <c r="I39">
        <v>2</v>
      </c>
      <c r="J39">
        <v>0</v>
      </c>
      <c r="K39">
        <v>0</v>
      </c>
      <c r="L39">
        <v>0</v>
      </c>
      <c r="M39">
        <v>0</v>
      </c>
      <c r="N39">
        <f t="shared" si="0"/>
        <v>22</v>
      </c>
      <c r="O39">
        <v>24</v>
      </c>
      <c r="R39" t="s">
        <v>4637</v>
      </c>
      <c r="S39">
        <v>4</v>
      </c>
      <c r="T39">
        <v>4</v>
      </c>
      <c r="V39" t="s">
        <v>3864</v>
      </c>
      <c r="W39">
        <v>3.875</v>
      </c>
    </row>
    <row r="40" spans="1:23">
      <c r="A40" t="s">
        <v>2003</v>
      </c>
      <c r="B40">
        <v>4</v>
      </c>
      <c r="E40" t="s">
        <v>2003</v>
      </c>
      <c r="F40">
        <v>0</v>
      </c>
      <c r="G40">
        <v>0</v>
      </c>
      <c r="H40">
        <v>0</v>
      </c>
      <c r="I40">
        <v>0</v>
      </c>
      <c r="J40">
        <v>0</v>
      </c>
      <c r="K40">
        <v>0</v>
      </c>
      <c r="L40">
        <v>1</v>
      </c>
      <c r="M40">
        <v>0</v>
      </c>
      <c r="N40">
        <f t="shared" si="0"/>
        <v>0</v>
      </c>
      <c r="O40">
        <v>1</v>
      </c>
      <c r="R40" t="s">
        <v>851</v>
      </c>
      <c r="S40">
        <v>4</v>
      </c>
      <c r="T40">
        <v>4</v>
      </c>
      <c r="V40" t="s">
        <v>3736</v>
      </c>
      <c r="W40">
        <v>0.6875</v>
      </c>
    </row>
    <row r="41" spans="1:23">
      <c r="A41" t="s">
        <v>9741</v>
      </c>
      <c r="B41">
        <v>4</v>
      </c>
      <c r="E41" t="s">
        <v>5824</v>
      </c>
      <c r="F41">
        <v>0</v>
      </c>
      <c r="G41">
        <v>0</v>
      </c>
      <c r="H41">
        <v>0</v>
      </c>
      <c r="I41">
        <v>0</v>
      </c>
      <c r="J41">
        <v>0</v>
      </c>
      <c r="K41">
        <v>0</v>
      </c>
      <c r="L41">
        <v>4</v>
      </c>
      <c r="M41">
        <v>0</v>
      </c>
      <c r="N41">
        <f t="shared" si="0"/>
        <v>0</v>
      </c>
      <c r="O41">
        <v>4</v>
      </c>
      <c r="R41" t="s">
        <v>3790</v>
      </c>
      <c r="S41">
        <v>0.75</v>
      </c>
      <c r="T41">
        <v>0.75</v>
      </c>
      <c r="V41" t="s">
        <v>13180</v>
      </c>
      <c r="W41">
        <v>62.5875</v>
      </c>
    </row>
    <row r="42" spans="1:20">
      <c r="A42" t="s">
        <v>5558</v>
      </c>
      <c r="B42">
        <v>1</v>
      </c>
      <c r="E42" t="s">
        <v>9371</v>
      </c>
      <c r="F42">
        <v>0</v>
      </c>
      <c r="G42">
        <v>0</v>
      </c>
      <c r="H42">
        <v>0</v>
      </c>
      <c r="I42">
        <v>1.5</v>
      </c>
      <c r="J42">
        <v>0</v>
      </c>
      <c r="K42">
        <v>0</v>
      </c>
      <c r="L42">
        <v>0</v>
      </c>
      <c r="M42">
        <v>0</v>
      </c>
      <c r="N42">
        <f t="shared" si="0"/>
        <v>0</v>
      </c>
      <c r="O42">
        <v>1.5</v>
      </c>
      <c r="R42" t="s">
        <v>4628</v>
      </c>
      <c r="S42">
        <v>1</v>
      </c>
      <c r="T42">
        <v>1</v>
      </c>
    </row>
    <row r="43" spans="1:20">
      <c r="A43" t="s">
        <v>5627</v>
      </c>
      <c r="B43">
        <v>1</v>
      </c>
      <c r="E43" t="s">
        <v>5558</v>
      </c>
      <c r="F43">
        <v>0</v>
      </c>
      <c r="G43">
        <v>0</v>
      </c>
      <c r="H43">
        <v>0</v>
      </c>
      <c r="I43">
        <v>0.5</v>
      </c>
      <c r="J43">
        <v>0</v>
      </c>
      <c r="K43">
        <v>0</v>
      </c>
      <c r="L43">
        <v>0</v>
      </c>
      <c r="M43">
        <v>0</v>
      </c>
      <c r="N43">
        <f t="shared" si="0"/>
        <v>0</v>
      </c>
      <c r="O43">
        <v>0.5</v>
      </c>
      <c r="R43" t="s">
        <v>3250</v>
      </c>
      <c r="S43">
        <v>0.5</v>
      </c>
      <c r="T43">
        <v>0.5</v>
      </c>
    </row>
    <row r="44" spans="1:20">
      <c r="A44" t="s">
        <v>919</v>
      </c>
      <c r="B44">
        <v>3</v>
      </c>
      <c r="E44" t="s">
        <v>5627</v>
      </c>
      <c r="F44">
        <v>0</v>
      </c>
      <c r="G44">
        <v>0</v>
      </c>
      <c r="H44">
        <v>0</v>
      </c>
      <c r="I44">
        <v>0</v>
      </c>
      <c r="J44">
        <v>0</v>
      </c>
      <c r="K44">
        <v>0</v>
      </c>
      <c r="L44">
        <v>0.625</v>
      </c>
      <c r="M44">
        <v>0</v>
      </c>
      <c r="N44">
        <f t="shared" si="0"/>
        <v>0</v>
      </c>
      <c r="O44">
        <v>0.625</v>
      </c>
      <c r="R44" t="s">
        <v>7683</v>
      </c>
      <c r="S44">
        <v>4</v>
      </c>
      <c r="T44">
        <v>4</v>
      </c>
    </row>
    <row r="45" spans="1:20">
      <c r="A45" t="s">
        <v>3933</v>
      </c>
      <c r="B45">
        <v>3</v>
      </c>
      <c r="E45" t="s">
        <v>919</v>
      </c>
      <c r="F45">
        <v>0</v>
      </c>
      <c r="G45">
        <v>0</v>
      </c>
      <c r="H45">
        <v>0</v>
      </c>
      <c r="I45">
        <v>2.5</v>
      </c>
      <c r="J45">
        <v>0</v>
      </c>
      <c r="K45">
        <v>0</v>
      </c>
      <c r="L45">
        <v>0</v>
      </c>
      <c r="M45">
        <v>0</v>
      </c>
      <c r="N45">
        <f t="shared" si="0"/>
        <v>0</v>
      </c>
      <c r="O45">
        <v>2.5</v>
      </c>
      <c r="R45" t="s">
        <v>7895</v>
      </c>
      <c r="S45">
        <v>0.625</v>
      </c>
      <c r="T45">
        <v>0.625</v>
      </c>
    </row>
    <row r="46" spans="1:20">
      <c r="A46" t="s">
        <v>9490</v>
      </c>
      <c r="B46">
        <v>3</v>
      </c>
      <c r="E46" t="s">
        <v>5135</v>
      </c>
      <c r="F46">
        <v>0</v>
      </c>
      <c r="G46">
        <v>0</v>
      </c>
      <c r="H46">
        <v>0</v>
      </c>
      <c r="I46">
        <v>0</v>
      </c>
      <c r="J46">
        <v>0</v>
      </c>
      <c r="K46">
        <v>0</v>
      </c>
      <c r="L46">
        <v>0</v>
      </c>
      <c r="M46">
        <v>4</v>
      </c>
      <c r="N46">
        <f t="shared" si="0"/>
        <v>0</v>
      </c>
      <c r="O46">
        <v>4</v>
      </c>
      <c r="R46" t="s">
        <v>7769</v>
      </c>
      <c r="S46">
        <v>1</v>
      </c>
      <c r="T46">
        <v>1</v>
      </c>
    </row>
    <row r="47" spans="1:20">
      <c r="A47" t="s">
        <v>5982</v>
      </c>
      <c r="B47">
        <v>1</v>
      </c>
      <c r="E47" t="s">
        <v>10036</v>
      </c>
      <c r="F47">
        <v>0</v>
      </c>
      <c r="G47">
        <v>0</v>
      </c>
      <c r="H47">
        <v>0</v>
      </c>
      <c r="I47">
        <v>0</v>
      </c>
      <c r="J47">
        <v>0</v>
      </c>
      <c r="K47">
        <v>0</v>
      </c>
      <c r="L47">
        <v>8.375</v>
      </c>
      <c r="M47">
        <v>0</v>
      </c>
      <c r="N47">
        <f t="shared" si="0"/>
        <v>0</v>
      </c>
      <c r="O47">
        <v>8.375</v>
      </c>
      <c r="R47" t="s">
        <v>4615</v>
      </c>
      <c r="S47">
        <v>8</v>
      </c>
      <c r="T47">
        <v>8</v>
      </c>
    </row>
    <row r="48" spans="1:20">
      <c r="A48" t="s">
        <v>7832</v>
      </c>
      <c r="B48">
        <v>1</v>
      </c>
      <c r="E48" t="s">
        <v>2217</v>
      </c>
      <c r="F48">
        <v>0</v>
      </c>
      <c r="G48">
        <v>0</v>
      </c>
      <c r="H48">
        <v>0</v>
      </c>
      <c r="I48">
        <v>0</v>
      </c>
      <c r="J48">
        <v>0</v>
      </c>
      <c r="K48">
        <v>0</v>
      </c>
      <c r="L48">
        <v>0</v>
      </c>
      <c r="M48">
        <v>1.75</v>
      </c>
      <c r="N48">
        <f t="shared" si="0"/>
        <v>0</v>
      </c>
      <c r="O48">
        <v>1.75</v>
      </c>
      <c r="R48" t="s">
        <v>4597</v>
      </c>
      <c r="S48">
        <v>3</v>
      </c>
      <c r="T48">
        <v>3</v>
      </c>
    </row>
    <row r="49" spans="1:20">
      <c r="A49" t="s">
        <v>4944</v>
      </c>
      <c r="B49">
        <v>3</v>
      </c>
      <c r="E49" t="s">
        <v>9490</v>
      </c>
      <c r="F49">
        <v>0</v>
      </c>
      <c r="G49">
        <v>0</v>
      </c>
      <c r="H49">
        <v>0</v>
      </c>
      <c r="I49">
        <v>2</v>
      </c>
      <c r="J49">
        <v>0</v>
      </c>
      <c r="K49">
        <v>0</v>
      </c>
      <c r="L49">
        <v>3</v>
      </c>
      <c r="M49">
        <v>0</v>
      </c>
      <c r="N49">
        <f t="shared" si="0"/>
        <v>0</v>
      </c>
      <c r="O49">
        <v>5</v>
      </c>
      <c r="R49" t="s">
        <v>7727</v>
      </c>
      <c r="S49">
        <v>0.75</v>
      </c>
      <c r="T49">
        <v>0.75</v>
      </c>
    </row>
    <row r="50" spans="1:20">
      <c r="A50" t="s">
        <v>3349</v>
      </c>
      <c r="B50">
        <v>2</v>
      </c>
      <c r="E50" t="s">
        <v>7832</v>
      </c>
      <c r="F50">
        <v>0</v>
      </c>
      <c r="G50">
        <v>0</v>
      </c>
      <c r="H50">
        <v>0</v>
      </c>
      <c r="I50">
        <v>0</v>
      </c>
      <c r="J50">
        <v>0</v>
      </c>
      <c r="K50">
        <v>0</v>
      </c>
      <c r="L50">
        <v>0</v>
      </c>
      <c r="M50">
        <v>1</v>
      </c>
      <c r="N50">
        <f t="shared" si="0"/>
        <v>0</v>
      </c>
      <c r="O50">
        <v>1</v>
      </c>
      <c r="R50" t="s">
        <v>4589</v>
      </c>
      <c r="S50">
        <v>2</v>
      </c>
      <c r="T50">
        <v>2</v>
      </c>
    </row>
    <row r="51" spans="1:20">
      <c r="A51" t="s">
        <v>3338</v>
      </c>
      <c r="B51">
        <v>3</v>
      </c>
      <c r="E51" t="s">
        <v>1348</v>
      </c>
      <c r="F51">
        <v>0</v>
      </c>
      <c r="G51">
        <v>0</v>
      </c>
      <c r="H51">
        <v>0</v>
      </c>
      <c r="I51">
        <v>0</v>
      </c>
      <c r="J51">
        <v>0</v>
      </c>
      <c r="K51">
        <v>0</v>
      </c>
      <c r="L51">
        <v>1</v>
      </c>
      <c r="M51">
        <v>0</v>
      </c>
      <c r="N51">
        <f t="shared" si="0"/>
        <v>0</v>
      </c>
      <c r="O51">
        <v>1</v>
      </c>
      <c r="R51" t="s">
        <v>7708</v>
      </c>
      <c r="S51">
        <v>1</v>
      </c>
      <c r="T51">
        <v>1</v>
      </c>
    </row>
    <row r="52" spans="1:20">
      <c r="A52" t="s">
        <v>3321</v>
      </c>
      <c r="B52">
        <v>1</v>
      </c>
      <c r="E52" t="s">
        <v>3321</v>
      </c>
      <c r="F52">
        <v>0</v>
      </c>
      <c r="G52">
        <v>0</v>
      </c>
      <c r="H52">
        <v>0</v>
      </c>
      <c r="I52">
        <v>0</v>
      </c>
      <c r="J52">
        <v>0</v>
      </c>
      <c r="K52">
        <v>0</v>
      </c>
      <c r="L52">
        <v>0</v>
      </c>
      <c r="M52">
        <v>0.625</v>
      </c>
      <c r="N52">
        <f t="shared" si="0"/>
        <v>0</v>
      </c>
      <c r="O52">
        <v>0.625</v>
      </c>
      <c r="R52" t="s">
        <v>4788</v>
      </c>
      <c r="S52">
        <v>0.75</v>
      </c>
      <c r="T52">
        <v>0.75</v>
      </c>
    </row>
    <row r="53" spans="1:20">
      <c r="A53" t="s">
        <v>2990</v>
      </c>
      <c r="B53">
        <v>2</v>
      </c>
      <c r="E53" t="s">
        <v>2990</v>
      </c>
      <c r="F53">
        <v>0</v>
      </c>
      <c r="G53">
        <v>0</v>
      </c>
      <c r="H53">
        <v>0</v>
      </c>
      <c r="I53">
        <v>0</v>
      </c>
      <c r="J53">
        <v>0</v>
      </c>
      <c r="K53">
        <v>0</v>
      </c>
      <c r="L53">
        <v>0</v>
      </c>
      <c r="M53">
        <v>3.375</v>
      </c>
      <c r="N53">
        <f t="shared" si="0"/>
        <v>0</v>
      </c>
      <c r="O53">
        <v>3.375</v>
      </c>
      <c r="R53" t="s">
        <v>7295</v>
      </c>
      <c r="S53">
        <v>0.875</v>
      </c>
      <c r="T53">
        <v>0.875</v>
      </c>
    </row>
    <row r="54" spans="1:20">
      <c r="A54" t="s">
        <v>4933</v>
      </c>
      <c r="B54">
        <v>2</v>
      </c>
      <c r="E54" t="s">
        <v>4933</v>
      </c>
      <c r="F54">
        <v>0</v>
      </c>
      <c r="G54">
        <v>0</v>
      </c>
      <c r="H54">
        <v>0</v>
      </c>
      <c r="I54">
        <v>0</v>
      </c>
      <c r="J54">
        <v>0</v>
      </c>
      <c r="K54">
        <v>0</v>
      </c>
      <c r="L54">
        <v>0</v>
      </c>
      <c r="M54">
        <v>0.625</v>
      </c>
      <c r="N54">
        <f t="shared" si="0"/>
        <v>0</v>
      </c>
      <c r="O54">
        <v>0.625</v>
      </c>
      <c r="R54" t="s">
        <v>791</v>
      </c>
      <c r="S54">
        <v>0.5</v>
      </c>
      <c r="T54">
        <v>0.5</v>
      </c>
    </row>
    <row r="55" spans="1:20">
      <c r="A55" t="s">
        <v>1915</v>
      </c>
      <c r="B55">
        <v>1</v>
      </c>
      <c r="E55" t="s">
        <v>6734</v>
      </c>
      <c r="F55">
        <v>0</v>
      </c>
      <c r="G55">
        <v>0</v>
      </c>
      <c r="H55">
        <v>0</v>
      </c>
      <c r="I55">
        <v>0</v>
      </c>
      <c r="J55">
        <v>7</v>
      </c>
      <c r="K55">
        <v>0</v>
      </c>
      <c r="L55">
        <v>0</v>
      </c>
      <c r="M55">
        <v>0</v>
      </c>
      <c r="N55">
        <f t="shared" si="0"/>
        <v>7</v>
      </c>
      <c r="O55">
        <v>7</v>
      </c>
      <c r="R55" t="s">
        <v>4565</v>
      </c>
      <c r="S55">
        <v>1</v>
      </c>
      <c r="T55">
        <v>1</v>
      </c>
    </row>
    <row r="56" spans="1:20">
      <c r="A56" t="s">
        <v>2759</v>
      </c>
      <c r="B56">
        <v>1</v>
      </c>
      <c r="E56" t="s">
        <v>1915</v>
      </c>
      <c r="F56">
        <v>0</v>
      </c>
      <c r="G56">
        <v>0</v>
      </c>
      <c r="H56">
        <v>0</v>
      </c>
      <c r="I56">
        <v>0</v>
      </c>
      <c r="J56">
        <v>0</v>
      </c>
      <c r="K56">
        <v>0</v>
      </c>
      <c r="L56">
        <v>0</v>
      </c>
      <c r="M56">
        <v>1</v>
      </c>
      <c r="N56">
        <f t="shared" si="0"/>
        <v>0</v>
      </c>
      <c r="O56">
        <v>1</v>
      </c>
      <c r="R56" t="s">
        <v>3766</v>
      </c>
      <c r="S56">
        <v>0.625</v>
      </c>
      <c r="T56">
        <v>0.625</v>
      </c>
    </row>
    <row r="57" spans="1:20">
      <c r="A57" t="s">
        <v>4688</v>
      </c>
      <c r="B57">
        <v>4</v>
      </c>
      <c r="E57" t="s">
        <v>2759</v>
      </c>
      <c r="F57">
        <v>0</v>
      </c>
      <c r="G57">
        <v>0</v>
      </c>
      <c r="H57">
        <v>0</v>
      </c>
      <c r="I57">
        <v>0</v>
      </c>
      <c r="J57">
        <v>0</v>
      </c>
      <c r="K57">
        <v>0</v>
      </c>
      <c r="L57">
        <v>0</v>
      </c>
      <c r="M57">
        <v>0.5</v>
      </c>
      <c r="N57">
        <f t="shared" si="0"/>
        <v>0</v>
      </c>
      <c r="O57">
        <v>0.5</v>
      </c>
      <c r="R57" t="s">
        <v>7880</v>
      </c>
      <c r="S57">
        <v>1</v>
      </c>
      <c r="T57">
        <v>1</v>
      </c>
    </row>
    <row r="58" spans="1:20">
      <c r="A58" t="s">
        <v>3308</v>
      </c>
      <c r="B58">
        <v>2</v>
      </c>
      <c r="E58" t="s">
        <v>4688</v>
      </c>
      <c r="F58">
        <v>0</v>
      </c>
      <c r="G58">
        <v>0</v>
      </c>
      <c r="H58">
        <v>0</v>
      </c>
      <c r="I58">
        <v>0</v>
      </c>
      <c r="J58">
        <v>0</v>
      </c>
      <c r="K58">
        <v>0</v>
      </c>
      <c r="L58">
        <v>0</v>
      </c>
      <c r="M58">
        <v>4</v>
      </c>
      <c r="N58">
        <f t="shared" si="0"/>
        <v>0</v>
      </c>
      <c r="O58">
        <v>4</v>
      </c>
      <c r="R58" t="s">
        <v>13180</v>
      </c>
      <c r="S58">
        <v>81.75</v>
      </c>
      <c r="T58">
        <v>81.75</v>
      </c>
    </row>
    <row r="59" spans="1:15">
      <c r="A59" t="s">
        <v>1702</v>
      </c>
      <c r="B59">
        <v>7</v>
      </c>
      <c r="E59" t="s">
        <v>3308</v>
      </c>
      <c r="F59">
        <v>0</v>
      </c>
      <c r="G59">
        <v>0</v>
      </c>
      <c r="H59">
        <v>0</v>
      </c>
      <c r="I59">
        <v>0</v>
      </c>
      <c r="J59">
        <v>0</v>
      </c>
      <c r="K59">
        <v>0</v>
      </c>
      <c r="L59">
        <v>2</v>
      </c>
      <c r="M59">
        <v>3</v>
      </c>
      <c r="N59">
        <f t="shared" si="0"/>
        <v>0</v>
      </c>
      <c r="O59">
        <v>5</v>
      </c>
    </row>
    <row r="60" spans="1:15">
      <c r="A60" t="s">
        <v>5963</v>
      </c>
      <c r="B60">
        <v>2</v>
      </c>
      <c r="E60" t="s">
        <v>1702</v>
      </c>
      <c r="F60">
        <v>0</v>
      </c>
      <c r="G60">
        <v>0</v>
      </c>
      <c r="H60">
        <v>0</v>
      </c>
      <c r="I60">
        <v>3</v>
      </c>
      <c r="J60">
        <v>0</v>
      </c>
      <c r="K60">
        <v>0</v>
      </c>
      <c r="L60">
        <v>0</v>
      </c>
      <c r="M60">
        <v>1.875</v>
      </c>
      <c r="N60">
        <f t="shared" si="0"/>
        <v>0</v>
      </c>
      <c r="O60">
        <v>4.875</v>
      </c>
    </row>
    <row r="61" spans="1:15">
      <c r="A61" t="s">
        <v>376</v>
      </c>
      <c r="B61">
        <v>2</v>
      </c>
      <c r="E61" t="s">
        <v>5963</v>
      </c>
      <c r="F61">
        <v>0</v>
      </c>
      <c r="G61">
        <v>0</v>
      </c>
      <c r="H61">
        <v>0</v>
      </c>
      <c r="I61">
        <v>3.5</v>
      </c>
      <c r="J61">
        <v>0</v>
      </c>
      <c r="K61">
        <v>0</v>
      </c>
      <c r="L61">
        <v>0</v>
      </c>
      <c r="M61">
        <v>0</v>
      </c>
      <c r="N61">
        <f t="shared" si="0"/>
        <v>0</v>
      </c>
      <c r="O61">
        <v>3.5</v>
      </c>
    </row>
    <row r="62" spans="1:15">
      <c r="A62" t="s">
        <v>7818</v>
      </c>
      <c r="B62">
        <v>2</v>
      </c>
      <c r="E62" t="s">
        <v>10117</v>
      </c>
      <c r="F62">
        <v>0</v>
      </c>
      <c r="G62">
        <v>0</v>
      </c>
      <c r="H62">
        <v>0</v>
      </c>
      <c r="I62">
        <v>0</v>
      </c>
      <c r="J62">
        <v>0</v>
      </c>
      <c r="K62">
        <v>0</v>
      </c>
      <c r="L62">
        <v>1</v>
      </c>
      <c r="M62">
        <v>0</v>
      </c>
      <c r="N62">
        <f t="shared" si="0"/>
        <v>0</v>
      </c>
      <c r="O62">
        <v>1</v>
      </c>
    </row>
    <row r="63" spans="1:15">
      <c r="A63" t="s">
        <v>9343</v>
      </c>
      <c r="B63">
        <v>2</v>
      </c>
      <c r="E63" t="s">
        <v>7818</v>
      </c>
      <c r="F63">
        <v>0</v>
      </c>
      <c r="G63">
        <v>0</v>
      </c>
      <c r="H63">
        <v>0</v>
      </c>
      <c r="I63">
        <v>0</v>
      </c>
      <c r="J63">
        <v>0</v>
      </c>
      <c r="K63">
        <v>0</v>
      </c>
      <c r="L63">
        <v>0</v>
      </c>
      <c r="M63">
        <v>0.125</v>
      </c>
      <c r="N63">
        <f t="shared" si="0"/>
        <v>0</v>
      </c>
      <c r="O63">
        <v>0.125</v>
      </c>
    </row>
    <row r="64" spans="1:15">
      <c r="A64" t="s">
        <v>4491</v>
      </c>
      <c r="B64">
        <v>1</v>
      </c>
      <c r="E64" t="s">
        <v>4924</v>
      </c>
      <c r="F64">
        <v>0</v>
      </c>
      <c r="G64">
        <v>0</v>
      </c>
      <c r="H64">
        <v>0</v>
      </c>
      <c r="I64">
        <v>0</v>
      </c>
      <c r="J64">
        <v>0</v>
      </c>
      <c r="K64">
        <v>0</v>
      </c>
      <c r="L64">
        <v>0</v>
      </c>
      <c r="M64">
        <v>0.75</v>
      </c>
      <c r="N64">
        <f t="shared" si="0"/>
        <v>0</v>
      </c>
      <c r="O64">
        <v>0.75</v>
      </c>
    </row>
    <row r="65" spans="1:15">
      <c r="A65" t="s">
        <v>7863</v>
      </c>
      <c r="B65">
        <v>3</v>
      </c>
      <c r="E65" t="s">
        <v>9343</v>
      </c>
      <c r="F65">
        <v>0</v>
      </c>
      <c r="G65">
        <v>0</v>
      </c>
      <c r="H65">
        <v>0</v>
      </c>
      <c r="I65">
        <v>0</v>
      </c>
      <c r="J65">
        <v>0</v>
      </c>
      <c r="K65">
        <v>0</v>
      </c>
      <c r="L65">
        <v>0.5</v>
      </c>
      <c r="M65">
        <v>0</v>
      </c>
      <c r="N65">
        <f t="shared" si="0"/>
        <v>0</v>
      </c>
      <c r="O65">
        <v>0.5</v>
      </c>
    </row>
    <row r="66" spans="1:15">
      <c r="A66" t="s">
        <v>2449</v>
      </c>
      <c r="B66">
        <v>1</v>
      </c>
      <c r="E66" t="s">
        <v>5464</v>
      </c>
      <c r="F66">
        <v>0</v>
      </c>
      <c r="G66">
        <v>0</v>
      </c>
      <c r="H66">
        <v>0</v>
      </c>
      <c r="I66">
        <v>0</v>
      </c>
      <c r="J66">
        <v>0</v>
      </c>
      <c r="K66">
        <v>0</v>
      </c>
      <c r="L66">
        <v>1</v>
      </c>
      <c r="M66">
        <v>0</v>
      </c>
      <c r="N66">
        <f t="shared" si="0"/>
        <v>0</v>
      </c>
      <c r="O66">
        <v>1</v>
      </c>
    </row>
    <row r="67" spans="1:15">
      <c r="A67" t="s">
        <v>5189</v>
      </c>
      <c r="B67">
        <v>3</v>
      </c>
      <c r="E67" t="s">
        <v>7863</v>
      </c>
      <c r="F67">
        <v>0</v>
      </c>
      <c r="G67">
        <v>0</v>
      </c>
      <c r="H67">
        <v>0</v>
      </c>
      <c r="I67">
        <v>0</v>
      </c>
      <c r="J67">
        <v>0</v>
      </c>
      <c r="K67">
        <v>0</v>
      </c>
      <c r="L67">
        <v>0</v>
      </c>
      <c r="M67">
        <v>2</v>
      </c>
      <c r="N67">
        <f t="shared" si="0"/>
        <v>0</v>
      </c>
      <c r="O67">
        <v>2</v>
      </c>
    </row>
    <row r="68" spans="1:15">
      <c r="A68" t="s">
        <v>9469</v>
      </c>
      <c r="B68">
        <v>1</v>
      </c>
      <c r="E68" t="s">
        <v>2449</v>
      </c>
      <c r="F68">
        <v>0</v>
      </c>
      <c r="G68">
        <v>0</v>
      </c>
      <c r="H68">
        <v>0</v>
      </c>
      <c r="I68">
        <v>0</v>
      </c>
      <c r="J68">
        <v>0</v>
      </c>
      <c r="K68">
        <v>0</v>
      </c>
      <c r="L68">
        <v>1</v>
      </c>
      <c r="M68">
        <v>0</v>
      </c>
      <c r="N68">
        <f t="shared" si="0"/>
        <v>0</v>
      </c>
      <c r="O68">
        <v>1</v>
      </c>
    </row>
    <row r="69" spans="1:15">
      <c r="A69" t="s">
        <v>2968</v>
      </c>
      <c r="B69">
        <v>2</v>
      </c>
      <c r="E69" t="s">
        <v>7905</v>
      </c>
      <c r="F69">
        <v>0</v>
      </c>
      <c r="G69">
        <v>0</v>
      </c>
      <c r="H69">
        <v>0</v>
      </c>
      <c r="I69">
        <v>0</v>
      </c>
      <c r="J69">
        <v>0</v>
      </c>
      <c r="K69">
        <v>0</v>
      </c>
      <c r="L69">
        <v>0.625</v>
      </c>
      <c r="M69">
        <v>0</v>
      </c>
      <c r="N69">
        <f t="shared" si="0"/>
        <v>0</v>
      </c>
      <c r="O69">
        <v>0.625</v>
      </c>
    </row>
    <row r="70" spans="1:15">
      <c r="A70" t="s">
        <v>3472</v>
      </c>
      <c r="B70">
        <v>1</v>
      </c>
      <c r="E70" t="s">
        <v>9469</v>
      </c>
      <c r="F70">
        <v>0</v>
      </c>
      <c r="G70">
        <v>0</v>
      </c>
      <c r="H70">
        <v>0</v>
      </c>
      <c r="I70">
        <v>4</v>
      </c>
      <c r="J70">
        <v>0</v>
      </c>
      <c r="K70">
        <v>0</v>
      </c>
      <c r="L70">
        <v>0</v>
      </c>
      <c r="M70">
        <v>0.375</v>
      </c>
      <c r="N70">
        <f t="shared" ref="N70:N133" si="1">G70+J70</f>
        <v>0</v>
      </c>
      <c r="O70">
        <v>4.375</v>
      </c>
    </row>
    <row r="71" spans="1:15">
      <c r="A71" t="s">
        <v>9436</v>
      </c>
      <c r="B71">
        <v>1</v>
      </c>
      <c r="E71" t="s">
        <v>4673</v>
      </c>
      <c r="F71">
        <v>0</v>
      </c>
      <c r="G71">
        <v>0</v>
      </c>
      <c r="H71">
        <v>0</v>
      </c>
      <c r="I71">
        <v>0</v>
      </c>
      <c r="J71">
        <v>0</v>
      </c>
      <c r="K71">
        <v>0</v>
      </c>
      <c r="L71">
        <v>0</v>
      </c>
      <c r="M71">
        <v>1.625</v>
      </c>
      <c r="N71">
        <f t="shared" si="1"/>
        <v>0</v>
      </c>
      <c r="O71">
        <v>1.625</v>
      </c>
    </row>
    <row r="72" spans="1:15">
      <c r="A72" t="s">
        <v>3450</v>
      </c>
      <c r="B72">
        <v>2</v>
      </c>
      <c r="E72" t="s">
        <v>3293</v>
      </c>
      <c r="F72">
        <v>0</v>
      </c>
      <c r="G72">
        <v>0</v>
      </c>
      <c r="H72">
        <v>0</v>
      </c>
      <c r="I72">
        <v>0</v>
      </c>
      <c r="J72">
        <v>0</v>
      </c>
      <c r="K72">
        <v>0</v>
      </c>
      <c r="L72">
        <v>0</v>
      </c>
      <c r="M72">
        <v>1.875</v>
      </c>
      <c r="N72">
        <f t="shared" si="1"/>
        <v>0</v>
      </c>
      <c r="O72">
        <v>1.875</v>
      </c>
    </row>
    <row r="73" spans="1:15">
      <c r="A73" t="s">
        <v>9826</v>
      </c>
      <c r="B73">
        <v>3</v>
      </c>
      <c r="E73" t="s">
        <v>2968</v>
      </c>
      <c r="F73">
        <v>0</v>
      </c>
      <c r="G73">
        <v>0</v>
      </c>
      <c r="H73">
        <v>0</v>
      </c>
      <c r="I73">
        <v>0</v>
      </c>
      <c r="J73">
        <v>0</v>
      </c>
      <c r="K73">
        <v>0</v>
      </c>
      <c r="L73">
        <v>0</v>
      </c>
      <c r="M73">
        <v>1</v>
      </c>
      <c r="N73">
        <f t="shared" si="1"/>
        <v>0</v>
      </c>
      <c r="O73">
        <v>1</v>
      </c>
    </row>
    <row r="74" spans="1:15">
      <c r="A74" t="s">
        <v>9739</v>
      </c>
      <c r="B74">
        <v>1</v>
      </c>
      <c r="E74" t="s">
        <v>3472</v>
      </c>
      <c r="F74">
        <v>0</v>
      </c>
      <c r="G74">
        <v>0</v>
      </c>
      <c r="H74">
        <v>0</v>
      </c>
      <c r="I74">
        <v>0</v>
      </c>
      <c r="J74">
        <v>0</v>
      </c>
      <c r="K74">
        <v>0</v>
      </c>
      <c r="L74">
        <v>0</v>
      </c>
      <c r="M74">
        <v>1</v>
      </c>
      <c r="N74">
        <f t="shared" si="1"/>
        <v>0</v>
      </c>
      <c r="O74">
        <v>1</v>
      </c>
    </row>
    <row r="75" spans="1:15">
      <c r="A75" t="s">
        <v>9552</v>
      </c>
      <c r="B75">
        <v>3</v>
      </c>
      <c r="E75" t="s">
        <v>5513</v>
      </c>
      <c r="F75">
        <v>0</v>
      </c>
      <c r="G75">
        <v>0</v>
      </c>
      <c r="H75">
        <v>0</v>
      </c>
      <c r="I75">
        <v>1</v>
      </c>
      <c r="J75">
        <v>0</v>
      </c>
      <c r="K75">
        <v>0</v>
      </c>
      <c r="L75">
        <v>0</v>
      </c>
      <c r="M75">
        <v>0</v>
      </c>
      <c r="N75">
        <f t="shared" si="1"/>
        <v>0</v>
      </c>
      <c r="O75">
        <v>1</v>
      </c>
    </row>
    <row r="76" spans="1:15">
      <c r="A76" t="s">
        <v>4663</v>
      </c>
      <c r="B76">
        <v>1</v>
      </c>
      <c r="E76" t="s">
        <v>1672</v>
      </c>
      <c r="F76">
        <v>0</v>
      </c>
      <c r="G76">
        <v>0</v>
      </c>
      <c r="H76">
        <v>0</v>
      </c>
      <c r="I76">
        <v>5</v>
      </c>
      <c r="J76">
        <v>0</v>
      </c>
      <c r="K76">
        <v>0</v>
      </c>
      <c r="L76">
        <v>0</v>
      </c>
      <c r="M76">
        <v>0</v>
      </c>
      <c r="N76">
        <f t="shared" si="1"/>
        <v>0</v>
      </c>
      <c r="O76">
        <v>5</v>
      </c>
    </row>
    <row r="77" spans="1:15">
      <c r="A77" t="s">
        <v>5088</v>
      </c>
      <c r="B77">
        <v>2</v>
      </c>
      <c r="E77" t="s">
        <v>9436</v>
      </c>
      <c r="F77">
        <v>0</v>
      </c>
      <c r="G77">
        <v>0</v>
      </c>
      <c r="H77">
        <v>0</v>
      </c>
      <c r="I77">
        <v>0</v>
      </c>
      <c r="J77">
        <v>0</v>
      </c>
      <c r="K77">
        <v>0</v>
      </c>
      <c r="L77">
        <v>2</v>
      </c>
      <c r="M77">
        <v>0.125</v>
      </c>
      <c r="N77">
        <f t="shared" si="1"/>
        <v>0</v>
      </c>
      <c r="O77">
        <v>2.125</v>
      </c>
    </row>
    <row r="78" spans="1:15">
      <c r="A78" t="s">
        <v>10010</v>
      </c>
      <c r="B78">
        <v>2</v>
      </c>
      <c r="E78" t="s">
        <v>1153</v>
      </c>
      <c r="F78">
        <v>0</v>
      </c>
      <c r="G78">
        <v>0</v>
      </c>
      <c r="H78">
        <v>0</v>
      </c>
      <c r="I78">
        <v>1</v>
      </c>
      <c r="J78">
        <v>0</v>
      </c>
      <c r="K78">
        <v>0</v>
      </c>
      <c r="L78">
        <v>0</v>
      </c>
      <c r="M78">
        <v>0</v>
      </c>
      <c r="N78">
        <f t="shared" si="1"/>
        <v>0</v>
      </c>
      <c r="O78">
        <v>1</v>
      </c>
    </row>
    <row r="79" spans="1:15">
      <c r="A79" t="s">
        <v>5183</v>
      </c>
      <c r="B79">
        <v>1</v>
      </c>
      <c r="E79" t="s">
        <v>10018</v>
      </c>
      <c r="F79">
        <v>0</v>
      </c>
      <c r="G79">
        <v>0</v>
      </c>
      <c r="H79">
        <v>0</v>
      </c>
      <c r="I79">
        <v>0</v>
      </c>
      <c r="J79">
        <v>0</v>
      </c>
      <c r="K79">
        <v>0</v>
      </c>
      <c r="L79">
        <v>0.125</v>
      </c>
      <c r="M79">
        <v>0</v>
      </c>
      <c r="N79">
        <f t="shared" si="1"/>
        <v>0</v>
      </c>
      <c r="O79">
        <v>0.125</v>
      </c>
    </row>
    <row r="80" spans="1:15">
      <c r="A80" t="s">
        <v>315</v>
      </c>
      <c r="B80">
        <v>1</v>
      </c>
      <c r="E80" t="s">
        <v>2734</v>
      </c>
      <c r="F80">
        <v>0</v>
      </c>
      <c r="G80">
        <v>0</v>
      </c>
      <c r="H80">
        <v>0</v>
      </c>
      <c r="I80">
        <v>0</v>
      </c>
      <c r="J80">
        <v>0</v>
      </c>
      <c r="K80">
        <v>0</v>
      </c>
      <c r="L80">
        <v>0</v>
      </c>
      <c r="M80">
        <v>1</v>
      </c>
      <c r="N80">
        <f t="shared" si="1"/>
        <v>0</v>
      </c>
      <c r="O80">
        <v>1</v>
      </c>
    </row>
    <row r="81" spans="1:15">
      <c r="A81" t="s">
        <v>89</v>
      </c>
      <c r="B81">
        <v>4</v>
      </c>
      <c r="E81" t="s">
        <v>6274</v>
      </c>
      <c r="F81">
        <v>0</v>
      </c>
      <c r="G81">
        <v>0</v>
      </c>
      <c r="H81">
        <v>0</v>
      </c>
      <c r="I81">
        <v>0</v>
      </c>
      <c r="J81">
        <v>0</v>
      </c>
      <c r="K81">
        <v>0</v>
      </c>
      <c r="L81">
        <v>1</v>
      </c>
      <c r="M81">
        <v>0</v>
      </c>
      <c r="N81">
        <f t="shared" si="1"/>
        <v>0</v>
      </c>
      <c r="O81">
        <v>1</v>
      </c>
    </row>
    <row r="82" spans="1:15">
      <c r="A82" t="s">
        <v>4907</v>
      </c>
      <c r="B82">
        <v>3</v>
      </c>
      <c r="E82" t="s">
        <v>3535</v>
      </c>
      <c r="F82">
        <v>0</v>
      </c>
      <c r="G82">
        <v>0</v>
      </c>
      <c r="H82">
        <v>0</v>
      </c>
      <c r="I82">
        <v>1.5</v>
      </c>
      <c r="J82">
        <v>0</v>
      </c>
      <c r="K82">
        <v>0</v>
      </c>
      <c r="L82">
        <v>0</v>
      </c>
      <c r="M82">
        <v>0.125</v>
      </c>
      <c r="N82">
        <f t="shared" si="1"/>
        <v>0</v>
      </c>
      <c r="O82">
        <v>1.625</v>
      </c>
    </row>
    <row r="83" spans="1:15">
      <c r="A83" t="s">
        <v>9902</v>
      </c>
      <c r="B83">
        <v>2</v>
      </c>
      <c r="E83" t="s">
        <v>1660</v>
      </c>
      <c r="F83">
        <v>0</v>
      </c>
      <c r="G83">
        <v>0</v>
      </c>
      <c r="H83">
        <v>0</v>
      </c>
      <c r="I83">
        <v>0</v>
      </c>
      <c r="J83">
        <v>0</v>
      </c>
      <c r="K83">
        <v>0</v>
      </c>
      <c r="L83">
        <v>2</v>
      </c>
      <c r="M83">
        <v>0</v>
      </c>
      <c r="N83">
        <f t="shared" si="1"/>
        <v>0</v>
      </c>
      <c r="O83">
        <v>2</v>
      </c>
    </row>
    <row r="84" spans="1:15">
      <c r="A84" t="s">
        <v>5572</v>
      </c>
      <c r="B84">
        <v>1</v>
      </c>
      <c r="E84" t="s">
        <v>9552</v>
      </c>
      <c r="F84">
        <v>0</v>
      </c>
      <c r="G84">
        <v>0</v>
      </c>
      <c r="H84">
        <v>0</v>
      </c>
      <c r="I84">
        <v>2</v>
      </c>
      <c r="J84">
        <v>0</v>
      </c>
      <c r="K84">
        <v>0</v>
      </c>
      <c r="L84">
        <v>0</v>
      </c>
      <c r="M84">
        <v>1</v>
      </c>
      <c r="N84">
        <f t="shared" si="1"/>
        <v>0</v>
      </c>
      <c r="O84">
        <v>3</v>
      </c>
    </row>
    <row r="85" spans="1:15">
      <c r="A85" t="s">
        <v>9884</v>
      </c>
      <c r="B85">
        <v>1</v>
      </c>
      <c r="E85" t="s">
        <v>1905</v>
      </c>
      <c r="F85">
        <v>1</v>
      </c>
      <c r="G85">
        <v>0</v>
      </c>
      <c r="H85">
        <v>0</v>
      </c>
      <c r="I85">
        <v>0</v>
      </c>
      <c r="J85">
        <v>0</v>
      </c>
      <c r="K85">
        <v>0</v>
      </c>
      <c r="L85">
        <v>2.75</v>
      </c>
      <c r="M85">
        <v>1</v>
      </c>
      <c r="N85">
        <f t="shared" si="1"/>
        <v>0</v>
      </c>
      <c r="O85">
        <v>4.75</v>
      </c>
    </row>
    <row r="86" spans="1:15">
      <c r="A86" t="s">
        <v>2343</v>
      </c>
      <c r="B86">
        <v>1</v>
      </c>
      <c r="E86" t="s">
        <v>4663</v>
      </c>
      <c r="F86">
        <v>0</v>
      </c>
      <c r="G86">
        <v>0</v>
      </c>
      <c r="H86">
        <v>0</v>
      </c>
      <c r="I86">
        <v>0</v>
      </c>
      <c r="J86">
        <v>0</v>
      </c>
      <c r="K86">
        <v>0</v>
      </c>
      <c r="L86">
        <v>2</v>
      </c>
      <c r="M86">
        <v>0</v>
      </c>
      <c r="N86">
        <f t="shared" si="1"/>
        <v>0</v>
      </c>
      <c r="O86">
        <v>2</v>
      </c>
    </row>
    <row r="87" spans="1:15">
      <c r="A87" t="s">
        <v>5617</v>
      </c>
      <c r="B87">
        <v>2</v>
      </c>
      <c r="E87" t="s">
        <v>5088</v>
      </c>
      <c r="F87">
        <v>0</v>
      </c>
      <c r="G87">
        <v>0</v>
      </c>
      <c r="H87">
        <v>0</v>
      </c>
      <c r="I87">
        <v>0</v>
      </c>
      <c r="J87">
        <v>0</v>
      </c>
      <c r="K87">
        <v>0</v>
      </c>
      <c r="L87">
        <v>1.375</v>
      </c>
      <c r="M87">
        <v>0</v>
      </c>
      <c r="N87">
        <f t="shared" si="1"/>
        <v>0</v>
      </c>
      <c r="O87">
        <v>1.375</v>
      </c>
    </row>
    <row r="88" spans="1:15">
      <c r="A88" t="s">
        <v>3521</v>
      </c>
      <c r="B88">
        <v>1</v>
      </c>
      <c r="E88" t="s">
        <v>10010</v>
      </c>
      <c r="F88">
        <v>0</v>
      </c>
      <c r="G88">
        <v>0</v>
      </c>
      <c r="H88">
        <v>0</v>
      </c>
      <c r="I88">
        <v>0</v>
      </c>
      <c r="J88">
        <v>0</v>
      </c>
      <c r="K88">
        <v>0</v>
      </c>
      <c r="L88">
        <v>3</v>
      </c>
      <c r="M88">
        <v>0</v>
      </c>
      <c r="N88">
        <f t="shared" si="1"/>
        <v>0</v>
      </c>
      <c r="O88">
        <v>3</v>
      </c>
    </row>
    <row r="89" spans="1:15">
      <c r="A89" t="s">
        <v>1134</v>
      </c>
      <c r="B89">
        <v>2</v>
      </c>
      <c r="E89" t="s">
        <v>9735</v>
      </c>
      <c r="F89">
        <v>0</v>
      </c>
      <c r="G89">
        <v>0</v>
      </c>
      <c r="H89">
        <v>0</v>
      </c>
      <c r="I89">
        <v>0</v>
      </c>
      <c r="J89">
        <v>0</v>
      </c>
      <c r="K89">
        <v>0</v>
      </c>
      <c r="L89">
        <v>9</v>
      </c>
      <c r="M89">
        <v>0</v>
      </c>
      <c r="N89">
        <f t="shared" si="1"/>
        <v>0</v>
      </c>
      <c r="O89">
        <v>9</v>
      </c>
    </row>
    <row r="90" spans="1:15">
      <c r="A90" t="s">
        <v>1068</v>
      </c>
      <c r="B90">
        <v>2</v>
      </c>
      <c r="E90" t="s">
        <v>5183</v>
      </c>
      <c r="F90">
        <v>0</v>
      </c>
      <c r="G90">
        <v>0</v>
      </c>
      <c r="H90">
        <v>0</v>
      </c>
      <c r="I90">
        <v>1</v>
      </c>
      <c r="J90">
        <v>0</v>
      </c>
      <c r="K90">
        <v>0</v>
      </c>
      <c r="L90">
        <v>0</v>
      </c>
      <c r="M90">
        <v>0.5</v>
      </c>
      <c r="N90">
        <f t="shared" si="1"/>
        <v>0</v>
      </c>
      <c r="O90">
        <v>1.5</v>
      </c>
    </row>
    <row r="91" spans="1:15">
      <c r="A91" t="s">
        <v>2887</v>
      </c>
      <c r="B91">
        <v>3</v>
      </c>
      <c r="E91" t="s">
        <v>315</v>
      </c>
      <c r="F91">
        <v>0</v>
      </c>
      <c r="G91">
        <v>0</v>
      </c>
      <c r="H91">
        <v>0</v>
      </c>
      <c r="I91">
        <v>0</v>
      </c>
      <c r="J91">
        <v>0</v>
      </c>
      <c r="K91">
        <v>0</v>
      </c>
      <c r="L91">
        <v>2</v>
      </c>
      <c r="M91">
        <v>0</v>
      </c>
      <c r="N91">
        <f t="shared" si="1"/>
        <v>0</v>
      </c>
      <c r="O91">
        <v>2</v>
      </c>
    </row>
    <row r="92" spans="1:15">
      <c r="A92" t="s">
        <v>8583</v>
      </c>
      <c r="B92">
        <v>7</v>
      </c>
      <c r="E92" t="s">
        <v>4907</v>
      </c>
      <c r="F92">
        <v>0</v>
      </c>
      <c r="G92">
        <v>0</v>
      </c>
      <c r="H92">
        <v>0</v>
      </c>
      <c r="I92">
        <v>0</v>
      </c>
      <c r="J92">
        <v>0</v>
      </c>
      <c r="K92">
        <v>0</v>
      </c>
      <c r="L92">
        <v>0</v>
      </c>
      <c r="M92">
        <v>0.125</v>
      </c>
      <c r="N92">
        <f t="shared" si="1"/>
        <v>0</v>
      </c>
      <c r="O92">
        <v>0.125</v>
      </c>
    </row>
    <row r="93" spans="1:15">
      <c r="A93" t="s">
        <v>2875</v>
      </c>
      <c r="B93">
        <v>1</v>
      </c>
      <c r="E93" t="s">
        <v>7596</v>
      </c>
      <c r="F93">
        <v>0</v>
      </c>
      <c r="G93">
        <v>0</v>
      </c>
      <c r="H93">
        <v>0</v>
      </c>
      <c r="I93">
        <v>0</v>
      </c>
      <c r="J93">
        <v>0</v>
      </c>
      <c r="K93">
        <v>0</v>
      </c>
      <c r="L93">
        <v>0</v>
      </c>
      <c r="M93">
        <v>0.5</v>
      </c>
      <c r="N93">
        <f t="shared" si="1"/>
        <v>0</v>
      </c>
      <c r="O93">
        <v>0.5</v>
      </c>
    </row>
    <row r="94" spans="1:15">
      <c r="A94" t="s">
        <v>5070</v>
      </c>
      <c r="B94">
        <v>2</v>
      </c>
      <c r="E94" t="s">
        <v>5267</v>
      </c>
      <c r="F94">
        <v>0</v>
      </c>
      <c r="G94">
        <v>0</v>
      </c>
      <c r="H94">
        <v>0</v>
      </c>
      <c r="I94">
        <v>0</v>
      </c>
      <c r="J94">
        <v>0</v>
      </c>
      <c r="K94">
        <v>0</v>
      </c>
      <c r="L94">
        <v>0.625</v>
      </c>
      <c r="M94">
        <v>0</v>
      </c>
      <c r="N94">
        <f t="shared" si="1"/>
        <v>0</v>
      </c>
      <c r="O94">
        <v>0.625</v>
      </c>
    </row>
    <row r="95" spans="1:15">
      <c r="A95" t="s">
        <v>3266</v>
      </c>
      <c r="B95">
        <v>3</v>
      </c>
      <c r="E95" t="s">
        <v>9902</v>
      </c>
      <c r="F95">
        <v>0</v>
      </c>
      <c r="G95">
        <v>0</v>
      </c>
      <c r="H95">
        <v>0</v>
      </c>
      <c r="I95">
        <v>0</v>
      </c>
      <c r="J95">
        <v>0</v>
      </c>
      <c r="K95">
        <v>0</v>
      </c>
      <c r="L95">
        <v>3</v>
      </c>
      <c r="M95">
        <v>1</v>
      </c>
      <c r="N95">
        <f t="shared" si="1"/>
        <v>0</v>
      </c>
      <c r="O95">
        <v>4</v>
      </c>
    </row>
    <row r="96" spans="1:15">
      <c r="A96" t="s">
        <v>9571</v>
      </c>
      <c r="B96">
        <v>2</v>
      </c>
      <c r="E96" t="s">
        <v>5572</v>
      </c>
      <c r="F96">
        <v>0</v>
      </c>
      <c r="G96">
        <v>0</v>
      </c>
      <c r="H96">
        <v>0</v>
      </c>
      <c r="I96">
        <v>0</v>
      </c>
      <c r="J96">
        <v>0</v>
      </c>
      <c r="K96">
        <v>0</v>
      </c>
      <c r="L96">
        <v>0.625</v>
      </c>
      <c r="M96">
        <v>0</v>
      </c>
      <c r="N96">
        <f t="shared" si="1"/>
        <v>0</v>
      </c>
      <c r="O96">
        <v>0.625</v>
      </c>
    </row>
    <row r="97" spans="1:15">
      <c r="A97" t="s">
        <v>2857</v>
      </c>
      <c r="B97">
        <v>1</v>
      </c>
      <c r="E97" t="s">
        <v>2304</v>
      </c>
      <c r="F97">
        <v>0</v>
      </c>
      <c r="G97">
        <v>0</v>
      </c>
      <c r="H97">
        <v>0</v>
      </c>
      <c r="I97">
        <v>0</v>
      </c>
      <c r="J97">
        <v>0</v>
      </c>
      <c r="K97">
        <v>0</v>
      </c>
      <c r="L97">
        <v>0</v>
      </c>
      <c r="M97">
        <v>1</v>
      </c>
      <c r="N97">
        <f t="shared" si="1"/>
        <v>0</v>
      </c>
      <c r="O97">
        <v>1</v>
      </c>
    </row>
    <row r="98" spans="1:15">
      <c r="A98" t="s">
        <v>4045</v>
      </c>
      <c r="B98">
        <v>2</v>
      </c>
      <c r="E98" t="s">
        <v>8072</v>
      </c>
      <c r="F98">
        <v>0</v>
      </c>
      <c r="G98">
        <v>0</v>
      </c>
      <c r="H98">
        <v>0</v>
      </c>
      <c r="I98">
        <v>1.5</v>
      </c>
      <c r="J98">
        <v>0</v>
      </c>
      <c r="K98">
        <v>0</v>
      </c>
      <c r="L98">
        <v>0</v>
      </c>
      <c r="M98">
        <v>0</v>
      </c>
      <c r="N98">
        <f t="shared" si="1"/>
        <v>0</v>
      </c>
      <c r="O98">
        <v>1.5</v>
      </c>
    </row>
    <row r="99" spans="1:15">
      <c r="A99" t="s">
        <v>9713</v>
      </c>
      <c r="B99">
        <v>1</v>
      </c>
      <c r="E99" t="s">
        <v>2343</v>
      </c>
      <c r="F99">
        <v>0</v>
      </c>
      <c r="G99">
        <v>0</v>
      </c>
      <c r="H99">
        <v>0</v>
      </c>
      <c r="I99">
        <v>0</v>
      </c>
      <c r="J99">
        <v>0</v>
      </c>
      <c r="K99">
        <v>0</v>
      </c>
      <c r="L99">
        <v>3</v>
      </c>
      <c r="M99">
        <v>0</v>
      </c>
      <c r="N99">
        <f t="shared" si="1"/>
        <v>0</v>
      </c>
      <c r="O99">
        <v>3</v>
      </c>
    </row>
    <row r="100" spans="1:15">
      <c r="A100" t="s">
        <v>3433</v>
      </c>
      <c r="B100">
        <v>2</v>
      </c>
      <c r="E100" t="s">
        <v>4112</v>
      </c>
      <c r="F100">
        <v>0</v>
      </c>
      <c r="G100">
        <v>0</v>
      </c>
      <c r="H100">
        <v>0</v>
      </c>
      <c r="I100">
        <v>0</v>
      </c>
      <c r="J100">
        <v>0</v>
      </c>
      <c r="K100">
        <v>0</v>
      </c>
      <c r="L100">
        <v>0.25</v>
      </c>
      <c r="M100">
        <v>0</v>
      </c>
      <c r="N100">
        <f t="shared" si="1"/>
        <v>0</v>
      </c>
      <c r="O100">
        <v>0.25</v>
      </c>
    </row>
    <row r="101" spans="1:15">
      <c r="A101" t="s">
        <v>3613</v>
      </c>
      <c r="B101">
        <v>2</v>
      </c>
      <c r="E101" t="s">
        <v>5617</v>
      </c>
      <c r="F101">
        <v>0</v>
      </c>
      <c r="G101">
        <v>0</v>
      </c>
      <c r="H101">
        <v>0</v>
      </c>
      <c r="I101">
        <v>0</v>
      </c>
      <c r="J101">
        <v>0</v>
      </c>
      <c r="K101">
        <v>0</v>
      </c>
      <c r="L101">
        <v>4</v>
      </c>
      <c r="M101">
        <v>0.125</v>
      </c>
      <c r="N101">
        <f t="shared" si="1"/>
        <v>0</v>
      </c>
      <c r="O101">
        <v>4.125</v>
      </c>
    </row>
    <row r="102" spans="1:15">
      <c r="A102" t="s">
        <v>2844</v>
      </c>
      <c r="B102">
        <v>12</v>
      </c>
      <c r="E102" t="s">
        <v>3521</v>
      </c>
      <c r="F102">
        <v>0</v>
      </c>
      <c r="G102">
        <v>0</v>
      </c>
      <c r="H102">
        <v>0</v>
      </c>
      <c r="I102">
        <v>0</v>
      </c>
      <c r="J102">
        <v>0</v>
      </c>
      <c r="K102">
        <v>0</v>
      </c>
      <c r="L102">
        <v>0</v>
      </c>
      <c r="M102">
        <v>0.5</v>
      </c>
      <c r="N102">
        <f t="shared" si="1"/>
        <v>0</v>
      </c>
      <c r="O102">
        <v>0.5</v>
      </c>
    </row>
    <row r="103" spans="1:15">
      <c r="A103" t="s">
        <v>1642</v>
      </c>
      <c r="B103">
        <v>1</v>
      </c>
      <c r="E103" t="s">
        <v>2887</v>
      </c>
      <c r="F103">
        <v>0</v>
      </c>
      <c r="G103">
        <v>0</v>
      </c>
      <c r="H103">
        <v>0</v>
      </c>
      <c r="I103">
        <v>0</v>
      </c>
      <c r="J103">
        <v>0</v>
      </c>
      <c r="K103">
        <v>0</v>
      </c>
      <c r="L103">
        <v>0</v>
      </c>
      <c r="M103">
        <v>2.375</v>
      </c>
      <c r="N103">
        <f t="shared" si="1"/>
        <v>0</v>
      </c>
      <c r="O103">
        <v>2.375</v>
      </c>
    </row>
    <row r="104" spans="1:15">
      <c r="A104" t="s">
        <v>723</v>
      </c>
      <c r="B104">
        <v>1</v>
      </c>
      <c r="E104" t="s">
        <v>910</v>
      </c>
      <c r="F104">
        <v>0</v>
      </c>
      <c r="G104">
        <v>0</v>
      </c>
      <c r="H104">
        <v>0</v>
      </c>
      <c r="I104">
        <v>0</v>
      </c>
      <c r="J104">
        <v>0</v>
      </c>
      <c r="K104">
        <v>0</v>
      </c>
      <c r="L104">
        <v>1</v>
      </c>
      <c r="M104">
        <v>2</v>
      </c>
      <c r="N104">
        <f t="shared" si="1"/>
        <v>0</v>
      </c>
      <c r="O104">
        <v>3</v>
      </c>
    </row>
    <row r="105" spans="1:15">
      <c r="A105" t="s">
        <v>5938</v>
      </c>
      <c r="B105">
        <v>2</v>
      </c>
      <c r="E105" t="s">
        <v>2875</v>
      </c>
      <c r="F105">
        <v>0</v>
      </c>
      <c r="G105">
        <v>0</v>
      </c>
      <c r="H105">
        <v>0</v>
      </c>
      <c r="I105">
        <v>0</v>
      </c>
      <c r="J105">
        <v>0</v>
      </c>
      <c r="K105">
        <v>0</v>
      </c>
      <c r="L105">
        <v>1</v>
      </c>
      <c r="M105">
        <v>0</v>
      </c>
      <c r="N105">
        <f t="shared" si="1"/>
        <v>0</v>
      </c>
      <c r="O105">
        <v>1</v>
      </c>
    </row>
    <row r="106" spans="1:15">
      <c r="A106" t="s">
        <v>5436</v>
      </c>
      <c r="B106">
        <v>1</v>
      </c>
      <c r="E106" t="s">
        <v>9814</v>
      </c>
      <c r="F106">
        <v>0.5</v>
      </c>
      <c r="G106">
        <v>0</v>
      </c>
      <c r="H106">
        <v>0</v>
      </c>
      <c r="I106">
        <v>1</v>
      </c>
      <c r="J106">
        <v>0</v>
      </c>
      <c r="K106">
        <v>0</v>
      </c>
      <c r="L106">
        <v>0</v>
      </c>
      <c r="M106">
        <v>0</v>
      </c>
      <c r="N106">
        <f t="shared" si="1"/>
        <v>0</v>
      </c>
      <c r="O106">
        <v>1.5</v>
      </c>
    </row>
    <row r="107" spans="1:15">
      <c r="A107" t="s">
        <v>8209</v>
      </c>
      <c r="B107">
        <v>1</v>
      </c>
      <c r="E107" t="s">
        <v>3280</v>
      </c>
      <c r="F107">
        <v>0</v>
      </c>
      <c r="G107">
        <v>0</v>
      </c>
      <c r="H107">
        <v>0</v>
      </c>
      <c r="I107">
        <v>2</v>
      </c>
      <c r="J107">
        <v>0</v>
      </c>
      <c r="K107">
        <v>0</v>
      </c>
      <c r="L107">
        <v>0</v>
      </c>
      <c r="M107">
        <v>0</v>
      </c>
      <c r="N107">
        <f t="shared" si="1"/>
        <v>0</v>
      </c>
      <c r="O107">
        <v>2</v>
      </c>
    </row>
    <row r="108" spans="1:15">
      <c r="A108" t="s">
        <v>4893</v>
      </c>
      <c r="B108">
        <v>2</v>
      </c>
      <c r="E108" t="s">
        <v>10086</v>
      </c>
      <c r="F108">
        <v>0</v>
      </c>
      <c r="G108">
        <v>0</v>
      </c>
      <c r="H108">
        <v>0</v>
      </c>
      <c r="I108">
        <v>0</v>
      </c>
      <c r="J108">
        <v>0</v>
      </c>
      <c r="K108">
        <v>0</v>
      </c>
      <c r="L108">
        <v>3.375</v>
      </c>
      <c r="M108">
        <v>0</v>
      </c>
      <c r="N108">
        <f t="shared" si="1"/>
        <v>0</v>
      </c>
      <c r="O108">
        <v>3.375</v>
      </c>
    </row>
    <row r="109" spans="1:15">
      <c r="A109" t="s">
        <v>2946</v>
      </c>
      <c r="B109">
        <v>3</v>
      </c>
      <c r="E109" t="s">
        <v>1890</v>
      </c>
      <c r="F109">
        <v>0</v>
      </c>
      <c r="G109">
        <v>0</v>
      </c>
      <c r="H109">
        <v>0</v>
      </c>
      <c r="I109">
        <v>2</v>
      </c>
      <c r="J109">
        <v>0</v>
      </c>
      <c r="K109">
        <v>0</v>
      </c>
      <c r="L109">
        <v>0</v>
      </c>
      <c r="M109">
        <v>3</v>
      </c>
      <c r="N109">
        <f t="shared" si="1"/>
        <v>0</v>
      </c>
      <c r="O109">
        <v>5</v>
      </c>
    </row>
    <row r="110" spans="1:15">
      <c r="A110" t="s">
        <v>2281</v>
      </c>
      <c r="B110">
        <v>1</v>
      </c>
      <c r="E110" t="s">
        <v>4045</v>
      </c>
      <c r="F110">
        <v>0</v>
      </c>
      <c r="G110">
        <v>0</v>
      </c>
      <c r="H110">
        <v>0</v>
      </c>
      <c r="I110">
        <v>0</v>
      </c>
      <c r="J110">
        <v>0</v>
      </c>
      <c r="K110">
        <v>0</v>
      </c>
      <c r="L110">
        <v>0.875</v>
      </c>
      <c r="M110">
        <v>0</v>
      </c>
      <c r="N110">
        <f t="shared" si="1"/>
        <v>0</v>
      </c>
      <c r="O110">
        <v>0.875</v>
      </c>
    </row>
    <row r="111" spans="1:15">
      <c r="A111" t="s">
        <v>1047</v>
      </c>
      <c r="B111">
        <v>3</v>
      </c>
      <c r="E111" t="s">
        <v>7808</v>
      </c>
      <c r="F111">
        <v>0</v>
      </c>
      <c r="G111">
        <v>0</v>
      </c>
      <c r="H111">
        <v>0</v>
      </c>
      <c r="I111">
        <v>1</v>
      </c>
      <c r="J111">
        <v>0</v>
      </c>
      <c r="K111">
        <v>0</v>
      </c>
      <c r="L111">
        <v>0</v>
      </c>
      <c r="M111">
        <v>0.25</v>
      </c>
      <c r="N111">
        <f t="shared" si="1"/>
        <v>0</v>
      </c>
      <c r="O111">
        <v>1.25</v>
      </c>
    </row>
    <row r="112" spans="1:15">
      <c r="A112" t="s">
        <v>2171</v>
      </c>
      <c r="B112">
        <v>2</v>
      </c>
      <c r="E112" t="s">
        <v>5447</v>
      </c>
      <c r="F112">
        <v>0</v>
      </c>
      <c r="G112">
        <v>0</v>
      </c>
      <c r="H112">
        <v>0</v>
      </c>
      <c r="I112">
        <v>0</v>
      </c>
      <c r="J112">
        <v>0</v>
      </c>
      <c r="K112">
        <v>0</v>
      </c>
      <c r="L112">
        <v>2</v>
      </c>
      <c r="M112">
        <v>0</v>
      </c>
      <c r="N112">
        <f t="shared" si="1"/>
        <v>0</v>
      </c>
      <c r="O112">
        <v>2</v>
      </c>
    </row>
    <row r="113" spans="1:15">
      <c r="A113" t="s">
        <v>4795</v>
      </c>
      <c r="B113">
        <v>3</v>
      </c>
      <c r="E113" t="s">
        <v>1442</v>
      </c>
      <c r="F113">
        <v>0</v>
      </c>
      <c r="G113">
        <v>0</v>
      </c>
      <c r="H113">
        <v>0</v>
      </c>
      <c r="I113">
        <v>1</v>
      </c>
      <c r="J113">
        <v>0</v>
      </c>
      <c r="K113">
        <v>0</v>
      </c>
      <c r="L113">
        <v>0</v>
      </c>
      <c r="M113">
        <v>0</v>
      </c>
      <c r="N113">
        <f t="shared" si="1"/>
        <v>0</v>
      </c>
      <c r="O113">
        <v>1</v>
      </c>
    </row>
    <row r="114" spans="1:15">
      <c r="A114" t="s">
        <v>3723</v>
      </c>
      <c r="B114">
        <v>1</v>
      </c>
      <c r="E114" t="s">
        <v>3613</v>
      </c>
      <c r="F114">
        <v>0</v>
      </c>
      <c r="G114">
        <v>0</v>
      </c>
      <c r="H114">
        <v>0</v>
      </c>
      <c r="I114">
        <v>0</v>
      </c>
      <c r="J114">
        <v>0</v>
      </c>
      <c r="K114">
        <v>0</v>
      </c>
      <c r="L114">
        <v>0</v>
      </c>
      <c r="M114">
        <v>0.375</v>
      </c>
      <c r="N114">
        <f t="shared" si="1"/>
        <v>0</v>
      </c>
      <c r="O114">
        <v>0.375</v>
      </c>
    </row>
    <row r="115" spans="1:15">
      <c r="A115" t="s">
        <v>4327</v>
      </c>
      <c r="B115">
        <v>1</v>
      </c>
      <c r="E115" t="s">
        <v>2844</v>
      </c>
      <c r="F115">
        <v>0</v>
      </c>
      <c r="G115">
        <v>0</v>
      </c>
      <c r="H115">
        <v>0</v>
      </c>
      <c r="I115">
        <v>1</v>
      </c>
      <c r="J115">
        <v>0</v>
      </c>
      <c r="K115">
        <v>0</v>
      </c>
      <c r="L115">
        <v>0</v>
      </c>
      <c r="M115">
        <v>0</v>
      </c>
      <c r="N115">
        <f t="shared" si="1"/>
        <v>0</v>
      </c>
      <c r="O115">
        <v>1</v>
      </c>
    </row>
    <row r="116" spans="1:15">
      <c r="A116" t="s">
        <v>5059</v>
      </c>
      <c r="B116">
        <v>1</v>
      </c>
      <c r="E116" t="s">
        <v>1642</v>
      </c>
      <c r="F116">
        <v>0</v>
      </c>
      <c r="G116">
        <v>1</v>
      </c>
      <c r="H116">
        <v>0</v>
      </c>
      <c r="I116">
        <v>4</v>
      </c>
      <c r="J116">
        <v>0</v>
      </c>
      <c r="K116">
        <v>0</v>
      </c>
      <c r="L116">
        <v>0</v>
      </c>
      <c r="M116">
        <v>0.25</v>
      </c>
      <c r="N116">
        <f t="shared" si="1"/>
        <v>1</v>
      </c>
      <c r="O116">
        <v>5.25</v>
      </c>
    </row>
    <row r="117" spans="1:15">
      <c r="A117" t="s">
        <v>5783</v>
      </c>
      <c r="B117">
        <v>3</v>
      </c>
      <c r="E117" t="s">
        <v>723</v>
      </c>
      <c r="F117">
        <v>0</v>
      </c>
      <c r="G117">
        <v>0</v>
      </c>
      <c r="H117">
        <v>0</v>
      </c>
      <c r="I117">
        <v>0</v>
      </c>
      <c r="J117">
        <v>0</v>
      </c>
      <c r="K117">
        <v>0</v>
      </c>
      <c r="L117">
        <v>0</v>
      </c>
      <c r="M117">
        <v>0.25</v>
      </c>
      <c r="N117">
        <f t="shared" si="1"/>
        <v>0</v>
      </c>
      <c r="O117">
        <v>0.25</v>
      </c>
    </row>
    <row r="118" spans="1:15">
      <c r="A118" t="s">
        <v>4647</v>
      </c>
      <c r="B118">
        <v>1</v>
      </c>
      <c r="E118" t="s">
        <v>5938</v>
      </c>
      <c r="F118">
        <v>0</v>
      </c>
      <c r="G118">
        <v>0</v>
      </c>
      <c r="H118">
        <v>0</v>
      </c>
      <c r="I118">
        <v>0</v>
      </c>
      <c r="J118">
        <v>0</v>
      </c>
      <c r="K118">
        <v>0</v>
      </c>
      <c r="L118">
        <v>2</v>
      </c>
      <c r="M118">
        <v>0</v>
      </c>
      <c r="N118">
        <f t="shared" si="1"/>
        <v>0</v>
      </c>
      <c r="O118">
        <v>2</v>
      </c>
    </row>
    <row r="119" spans="1:15">
      <c r="A119" t="s">
        <v>597</v>
      </c>
      <c r="B119">
        <v>1</v>
      </c>
      <c r="E119" t="s">
        <v>4370</v>
      </c>
      <c r="F119">
        <v>0</v>
      </c>
      <c r="G119">
        <v>0</v>
      </c>
      <c r="H119">
        <v>0</v>
      </c>
      <c r="I119">
        <v>0</v>
      </c>
      <c r="J119">
        <v>0</v>
      </c>
      <c r="K119">
        <v>0</v>
      </c>
      <c r="L119">
        <v>1</v>
      </c>
      <c r="M119">
        <v>2</v>
      </c>
      <c r="N119">
        <f t="shared" si="1"/>
        <v>0</v>
      </c>
      <c r="O119">
        <v>3</v>
      </c>
    </row>
    <row r="120" spans="1:15">
      <c r="A120" t="s">
        <v>3603</v>
      </c>
      <c r="B120">
        <v>4</v>
      </c>
      <c r="E120" t="s">
        <v>4248</v>
      </c>
      <c r="F120">
        <v>0</v>
      </c>
      <c r="G120">
        <v>0</v>
      </c>
      <c r="H120">
        <v>0</v>
      </c>
      <c r="I120">
        <v>0</v>
      </c>
      <c r="J120">
        <v>0</v>
      </c>
      <c r="K120">
        <v>0</v>
      </c>
      <c r="L120">
        <v>0.25</v>
      </c>
      <c r="M120">
        <v>0.5</v>
      </c>
      <c r="N120">
        <f t="shared" si="1"/>
        <v>0</v>
      </c>
      <c r="O120">
        <v>0.75</v>
      </c>
    </row>
    <row r="121" spans="1:15">
      <c r="A121" t="s">
        <v>8191</v>
      </c>
      <c r="B121">
        <v>1</v>
      </c>
      <c r="E121" t="s">
        <v>1813</v>
      </c>
      <c r="F121">
        <v>0</v>
      </c>
      <c r="G121">
        <v>0</v>
      </c>
      <c r="H121">
        <v>0</v>
      </c>
      <c r="I121">
        <v>1</v>
      </c>
      <c r="J121">
        <v>0</v>
      </c>
      <c r="K121">
        <v>0</v>
      </c>
      <c r="L121">
        <v>0</v>
      </c>
      <c r="M121">
        <v>0</v>
      </c>
      <c r="N121">
        <f t="shared" si="1"/>
        <v>0</v>
      </c>
      <c r="O121">
        <v>1</v>
      </c>
    </row>
    <row r="122" spans="1:15">
      <c r="A122" t="s">
        <v>5927</v>
      </c>
      <c r="B122">
        <v>3</v>
      </c>
      <c r="E122" t="s">
        <v>4893</v>
      </c>
      <c r="F122">
        <v>0</v>
      </c>
      <c r="G122">
        <v>0</v>
      </c>
      <c r="H122">
        <v>0</v>
      </c>
      <c r="I122">
        <v>0</v>
      </c>
      <c r="J122">
        <v>0</v>
      </c>
      <c r="K122">
        <v>0</v>
      </c>
      <c r="L122">
        <v>0</v>
      </c>
      <c r="M122">
        <v>1</v>
      </c>
      <c r="N122">
        <f t="shared" si="1"/>
        <v>0</v>
      </c>
      <c r="O122">
        <v>1</v>
      </c>
    </row>
    <row r="123" spans="1:15">
      <c r="A123" t="s">
        <v>2705</v>
      </c>
      <c r="B123">
        <v>3</v>
      </c>
      <c r="E123" t="s">
        <v>2946</v>
      </c>
      <c r="F123">
        <v>0</v>
      </c>
      <c r="G123">
        <v>0</v>
      </c>
      <c r="H123">
        <v>0</v>
      </c>
      <c r="I123">
        <v>0</v>
      </c>
      <c r="J123">
        <v>0</v>
      </c>
      <c r="K123">
        <v>0</v>
      </c>
      <c r="L123">
        <v>0</v>
      </c>
      <c r="M123">
        <v>0.125</v>
      </c>
      <c r="N123">
        <f t="shared" si="1"/>
        <v>0</v>
      </c>
      <c r="O123">
        <v>0.125</v>
      </c>
    </row>
    <row r="124" spans="1:15">
      <c r="A124" t="s">
        <v>9076</v>
      </c>
      <c r="B124">
        <v>1</v>
      </c>
      <c r="E124" t="s">
        <v>2281</v>
      </c>
      <c r="F124">
        <v>0</v>
      </c>
      <c r="G124">
        <v>0</v>
      </c>
      <c r="H124">
        <v>0</v>
      </c>
      <c r="I124">
        <v>0</v>
      </c>
      <c r="J124">
        <v>0</v>
      </c>
      <c r="K124">
        <v>0</v>
      </c>
      <c r="L124">
        <v>0</v>
      </c>
      <c r="M124">
        <v>1</v>
      </c>
      <c r="N124">
        <f t="shared" si="1"/>
        <v>0</v>
      </c>
      <c r="O124">
        <v>1</v>
      </c>
    </row>
    <row r="125" spans="1:15">
      <c r="A125" t="s">
        <v>10000</v>
      </c>
      <c r="B125">
        <v>2</v>
      </c>
      <c r="E125" t="s">
        <v>2187</v>
      </c>
      <c r="F125">
        <v>10</v>
      </c>
      <c r="G125">
        <v>0</v>
      </c>
      <c r="H125">
        <v>0</v>
      </c>
      <c r="I125">
        <v>1</v>
      </c>
      <c r="J125">
        <v>0</v>
      </c>
      <c r="K125">
        <v>3</v>
      </c>
      <c r="L125">
        <v>0</v>
      </c>
      <c r="M125">
        <v>4</v>
      </c>
      <c r="N125">
        <f t="shared" si="1"/>
        <v>0</v>
      </c>
      <c r="O125">
        <v>18</v>
      </c>
    </row>
    <row r="126" spans="1:15">
      <c r="A126" t="s">
        <v>5430</v>
      </c>
      <c r="B126">
        <v>2</v>
      </c>
      <c r="E126" t="s">
        <v>1631</v>
      </c>
      <c r="F126">
        <v>0</v>
      </c>
      <c r="G126">
        <v>0</v>
      </c>
      <c r="H126">
        <v>0</v>
      </c>
      <c r="I126">
        <v>1</v>
      </c>
      <c r="J126">
        <v>0</v>
      </c>
      <c r="K126">
        <v>0</v>
      </c>
      <c r="L126">
        <v>0</v>
      </c>
      <c r="M126">
        <v>0</v>
      </c>
      <c r="N126">
        <f t="shared" si="1"/>
        <v>0</v>
      </c>
      <c r="O126">
        <v>1</v>
      </c>
    </row>
    <row r="127" spans="1:15">
      <c r="A127" t="s">
        <v>7857</v>
      </c>
      <c r="B127">
        <v>1</v>
      </c>
      <c r="E127" t="s">
        <v>5792</v>
      </c>
      <c r="F127">
        <v>0</v>
      </c>
      <c r="G127">
        <v>0</v>
      </c>
      <c r="H127">
        <v>0</v>
      </c>
      <c r="I127">
        <v>0</v>
      </c>
      <c r="J127">
        <v>0</v>
      </c>
      <c r="K127">
        <v>0</v>
      </c>
      <c r="L127">
        <v>4.375</v>
      </c>
      <c r="M127">
        <v>0</v>
      </c>
      <c r="N127">
        <f t="shared" si="1"/>
        <v>0</v>
      </c>
      <c r="O127">
        <v>4.375</v>
      </c>
    </row>
    <row r="128" spans="1:15">
      <c r="A128" t="s">
        <v>2155</v>
      </c>
      <c r="B128">
        <v>2</v>
      </c>
      <c r="E128" t="s">
        <v>4795</v>
      </c>
      <c r="F128">
        <v>0</v>
      </c>
      <c r="G128">
        <v>0</v>
      </c>
      <c r="H128">
        <v>0</v>
      </c>
      <c r="I128">
        <v>0</v>
      </c>
      <c r="J128">
        <v>0</v>
      </c>
      <c r="K128">
        <v>0</v>
      </c>
      <c r="L128">
        <v>0</v>
      </c>
      <c r="M128">
        <v>0.25</v>
      </c>
      <c r="N128">
        <f t="shared" si="1"/>
        <v>0</v>
      </c>
      <c r="O128">
        <v>0.25</v>
      </c>
    </row>
    <row r="129" spans="1:15">
      <c r="A129" t="s">
        <v>4745</v>
      </c>
      <c r="B129">
        <v>2</v>
      </c>
      <c r="E129" t="s">
        <v>2719</v>
      </c>
      <c r="F129">
        <v>0</v>
      </c>
      <c r="G129">
        <v>0</v>
      </c>
      <c r="H129">
        <v>0</v>
      </c>
      <c r="I129">
        <v>0</v>
      </c>
      <c r="J129">
        <v>0</v>
      </c>
      <c r="K129">
        <v>0</v>
      </c>
      <c r="L129">
        <v>0</v>
      </c>
      <c r="M129">
        <v>2.125</v>
      </c>
      <c r="N129">
        <f t="shared" si="1"/>
        <v>0</v>
      </c>
      <c r="O129">
        <v>2.125</v>
      </c>
    </row>
    <row r="130" spans="1:15">
      <c r="A130" t="s">
        <v>5171</v>
      </c>
      <c r="B130">
        <v>2</v>
      </c>
      <c r="E130" t="s">
        <v>8475</v>
      </c>
      <c r="F130">
        <v>0</v>
      </c>
      <c r="G130">
        <v>0</v>
      </c>
      <c r="H130">
        <v>0</v>
      </c>
      <c r="I130">
        <v>0</v>
      </c>
      <c r="J130">
        <v>0</v>
      </c>
      <c r="K130">
        <v>0</v>
      </c>
      <c r="L130">
        <v>1</v>
      </c>
      <c r="M130">
        <v>0</v>
      </c>
      <c r="N130">
        <f t="shared" si="1"/>
        <v>0</v>
      </c>
      <c r="O130">
        <v>1</v>
      </c>
    </row>
    <row r="131" spans="1:15">
      <c r="A131" t="s">
        <v>5414</v>
      </c>
      <c r="B131">
        <v>4</v>
      </c>
      <c r="E131" t="s">
        <v>597</v>
      </c>
      <c r="F131">
        <v>0</v>
      </c>
      <c r="G131">
        <v>0</v>
      </c>
      <c r="H131">
        <v>0</v>
      </c>
      <c r="I131">
        <v>0</v>
      </c>
      <c r="J131">
        <v>0</v>
      </c>
      <c r="K131">
        <v>0</v>
      </c>
      <c r="L131">
        <v>0</v>
      </c>
      <c r="M131">
        <v>1</v>
      </c>
      <c r="N131">
        <f t="shared" si="1"/>
        <v>0</v>
      </c>
      <c r="O131">
        <v>1</v>
      </c>
    </row>
    <row r="132" spans="1:15">
      <c r="A132" t="s">
        <v>8252</v>
      </c>
      <c r="B132">
        <v>2</v>
      </c>
      <c r="E132" t="s">
        <v>3603</v>
      </c>
      <c r="F132">
        <v>0</v>
      </c>
      <c r="G132">
        <v>0</v>
      </c>
      <c r="H132">
        <v>0</v>
      </c>
      <c r="I132">
        <v>0</v>
      </c>
      <c r="J132">
        <v>0</v>
      </c>
      <c r="K132">
        <v>0</v>
      </c>
      <c r="L132">
        <v>2</v>
      </c>
      <c r="M132">
        <v>0</v>
      </c>
      <c r="N132">
        <f t="shared" si="1"/>
        <v>0</v>
      </c>
      <c r="O132">
        <v>2</v>
      </c>
    </row>
    <row r="133" spans="1:15">
      <c r="A133" t="s">
        <v>9395</v>
      </c>
      <c r="B133">
        <v>3</v>
      </c>
      <c r="E133" t="s">
        <v>5927</v>
      </c>
      <c r="F133">
        <v>0</v>
      </c>
      <c r="G133">
        <v>0</v>
      </c>
      <c r="H133">
        <v>0</v>
      </c>
      <c r="I133">
        <v>0</v>
      </c>
      <c r="J133">
        <v>0</v>
      </c>
      <c r="K133">
        <v>0</v>
      </c>
      <c r="L133">
        <v>5</v>
      </c>
      <c r="M133">
        <v>1</v>
      </c>
      <c r="N133">
        <f t="shared" si="1"/>
        <v>0</v>
      </c>
      <c r="O133">
        <v>6</v>
      </c>
    </row>
    <row r="134" spans="1:15">
      <c r="A134" t="s">
        <v>3915</v>
      </c>
      <c r="B134">
        <v>2</v>
      </c>
      <c r="E134" t="s">
        <v>2705</v>
      </c>
      <c r="F134">
        <v>0</v>
      </c>
      <c r="G134">
        <v>0</v>
      </c>
      <c r="H134">
        <v>0</v>
      </c>
      <c r="I134">
        <v>0</v>
      </c>
      <c r="J134">
        <v>0</v>
      </c>
      <c r="K134">
        <v>0</v>
      </c>
      <c r="L134">
        <v>0</v>
      </c>
      <c r="M134">
        <v>1</v>
      </c>
      <c r="N134">
        <f t="shared" ref="N134:N197" si="2">G134+J134</f>
        <v>0</v>
      </c>
      <c r="O134">
        <v>1</v>
      </c>
    </row>
    <row r="135" spans="1:15">
      <c r="A135" t="s">
        <v>2408</v>
      </c>
      <c r="B135">
        <v>1</v>
      </c>
      <c r="E135" t="s">
        <v>1986</v>
      </c>
      <c r="F135">
        <v>0</v>
      </c>
      <c r="G135">
        <v>0</v>
      </c>
      <c r="H135">
        <v>0</v>
      </c>
      <c r="I135">
        <v>0</v>
      </c>
      <c r="J135">
        <v>0</v>
      </c>
      <c r="K135">
        <v>0</v>
      </c>
      <c r="L135">
        <v>0</v>
      </c>
      <c r="M135">
        <v>0.625</v>
      </c>
      <c r="N135">
        <f t="shared" si="2"/>
        <v>0</v>
      </c>
      <c r="O135">
        <v>0.625</v>
      </c>
    </row>
    <row r="136" spans="1:15">
      <c r="A136" t="s">
        <v>9694</v>
      </c>
      <c r="B136">
        <v>1</v>
      </c>
      <c r="E136" t="s">
        <v>8063</v>
      </c>
      <c r="F136">
        <v>0</v>
      </c>
      <c r="G136">
        <v>0</v>
      </c>
      <c r="H136">
        <v>0</v>
      </c>
      <c r="I136">
        <v>1</v>
      </c>
      <c r="J136">
        <v>0</v>
      </c>
      <c r="K136">
        <v>0</v>
      </c>
      <c r="L136">
        <v>0</v>
      </c>
      <c r="M136">
        <v>0</v>
      </c>
      <c r="N136">
        <f t="shared" si="2"/>
        <v>0</v>
      </c>
      <c r="O136">
        <v>1</v>
      </c>
    </row>
    <row r="137" spans="1:15">
      <c r="A137" t="s">
        <v>5914</v>
      </c>
      <c r="B137">
        <v>3</v>
      </c>
      <c r="E137" t="s">
        <v>10000</v>
      </c>
      <c r="F137">
        <v>0</v>
      </c>
      <c r="G137">
        <v>0</v>
      </c>
      <c r="H137">
        <v>0</v>
      </c>
      <c r="I137">
        <v>0</v>
      </c>
      <c r="J137">
        <v>0</v>
      </c>
      <c r="K137">
        <v>0</v>
      </c>
      <c r="L137">
        <v>1.375</v>
      </c>
      <c r="M137">
        <v>0</v>
      </c>
      <c r="N137">
        <f t="shared" si="2"/>
        <v>0</v>
      </c>
      <c r="O137">
        <v>1.375</v>
      </c>
    </row>
    <row r="138" spans="1:15">
      <c r="A138" t="s">
        <v>9538</v>
      </c>
      <c r="B138">
        <v>9</v>
      </c>
      <c r="E138" t="s">
        <v>2155</v>
      </c>
      <c r="F138">
        <v>0</v>
      </c>
      <c r="G138">
        <v>0</v>
      </c>
      <c r="H138">
        <v>0</v>
      </c>
      <c r="I138">
        <v>0</v>
      </c>
      <c r="J138">
        <v>0</v>
      </c>
      <c r="K138">
        <v>0</v>
      </c>
      <c r="L138">
        <v>4</v>
      </c>
      <c r="M138">
        <v>0</v>
      </c>
      <c r="N138">
        <f t="shared" si="2"/>
        <v>0</v>
      </c>
      <c r="O138">
        <v>4</v>
      </c>
    </row>
    <row r="139" spans="1:15">
      <c r="A139" t="s">
        <v>5550</v>
      </c>
      <c r="B139">
        <v>2</v>
      </c>
      <c r="E139" t="s">
        <v>8048</v>
      </c>
      <c r="F139">
        <v>0</v>
      </c>
      <c r="G139">
        <v>0</v>
      </c>
      <c r="H139">
        <v>0</v>
      </c>
      <c r="I139">
        <v>0</v>
      </c>
      <c r="J139">
        <v>0</v>
      </c>
      <c r="K139">
        <v>0</v>
      </c>
      <c r="L139">
        <v>0</v>
      </c>
      <c r="M139">
        <v>0.125</v>
      </c>
      <c r="N139">
        <f t="shared" si="2"/>
        <v>0</v>
      </c>
      <c r="O139">
        <v>0.125</v>
      </c>
    </row>
    <row r="140" spans="1:15">
      <c r="A140" t="s">
        <v>1025</v>
      </c>
      <c r="B140">
        <v>2</v>
      </c>
      <c r="E140" t="s">
        <v>7932</v>
      </c>
      <c r="F140">
        <v>0</v>
      </c>
      <c r="G140">
        <v>0</v>
      </c>
      <c r="H140">
        <v>0</v>
      </c>
      <c r="I140">
        <v>1.5</v>
      </c>
      <c r="J140">
        <v>0</v>
      </c>
      <c r="K140">
        <v>0</v>
      </c>
      <c r="L140">
        <v>0</v>
      </c>
      <c r="M140">
        <v>0</v>
      </c>
      <c r="N140">
        <f t="shared" si="2"/>
        <v>0</v>
      </c>
      <c r="O140">
        <v>1.5</v>
      </c>
    </row>
    <row r="141" spans="1:15">
      <c r="A141" t="s">
        <v>1420</v>
      </c>
      <c r="B141">
        <v>1</v>
      </c>
      <c r="E141" t="s">
        <v>6240</v>
      </c>
      <c r="F141">
        <v>0</v>
      </c>
      <c r="G141">
        <v>0</v>
      </c>
      <c r="H141">
        <v>0</v>
      </c>
      <c r="I141">
        <v>0</v>
      </c>
      <c r="J141">
        <v>0</v>
      </c>
      <c r="K141">
        <v>0</v>
      </c>
      <c r="L141">
        <v>1</v>
      </c>
      <c r="M141">
        <v>0</v>
      </c>
      <c r="N141">
        <f t="shared" si="2"/>
        <v>0</v>
      </c>
      <c r="O141">
        <v>1</v>
      </c>
    </row>
    <row r="142" spans="1:15">
      <c r="A142" t="s">
        <v>9282</v>
      </c>
      <c r="B142">
        <v>1</v>
      </c>
      <c r="E142" t="s">
        <v>5171</v>
      </c>
      <c r="F142">
        <v>0</v>
      </c>
      <c r="G142">
        <v>0</v>
      </c>
      <c r="H142">
        <v>0</v>
      </c>
      <c r="I142">
        <v>0</v>
      </c>
      <c r="J142">
        <v>0</v>
      </c>
      <c r="K142">
        <v>0</v>
      </c>
      <c r="L142">
        <v>0</v>
      </c>
      <c r="M142">
        <v>0.875</v>
      </c>
      <c r="N142">
        <f t="shared" si="2"/>
        <v>0</v>
      </c>
      <c r="O142">
        <v>0.875</v>
      </c>
    </row>
    <row r="143" spans="1:15">
      <c r="A143" t="s">
        <v>9532</v>
      </c>
      <c r="B143">
        <v>3</v>
      </c>
      <c r="E143" t="s">
        <v>4637</v>
      </c>
      <c r="F143">
        <v>0</v>
      </c>
      <c r="G143">
        <v>0</v>
      </c>
      <c r="H143">
        <v>0</v>
      </c>
      <c r="I143">
        <v>0</v>
      </c>
      <c r="J143">
        <v>0</v>
      </c>
      <c r="K143">
        <v>0</v>
      </c>
      <c r="L143">
        <v>0</v>
      </c>
      <c r="M143">
        <v>3</v>
      </c>
      <c r="N143">
        <f t="shared" si="2"/>
        <v>0</v>
      </c>
      <c r="O143">
        <v>3</v>
      </c>
    </row>
    <row r="144" spans="1:15">
      <c r="A144" t="s">
        <v>1204</v>
      </c>
      <c r="B144">
        <v>1</v>
      </c>
      <c r="E144" t="s">
        <v>9395</v>
      </c>
      <c r="F144">
        <v>0</v>
      </c>
      <c r="G144">
        <v>0</v>
      </c>
      <c r="H144">
        <v>0</v>
      </c>
      <c r="I144">
        <v>0</v>
      </c>
      <c r="J144">
        <v>0</v>
      </c>
      <c r="K144">
        <v>0</v>
      </c>
      <c r="L144">
        <v>2.5</v>
      </c>
      <c r="M144">
        <v>0</v>
      </c>
      <c r="N144">
        <f t="shared" si="2"/>
        <v>0</v>
      </c>
      <c r="O144">
        <v>2.5</v>
      </c>
    </row>
    <row r="145" spans="1:15">
      <c r="A145" t="s">
        <v>9673</v>
      </c>
      <c r="B145">
        <v>1</v>
      </c>
      <c r="E145" t="s">
        <v>3915</v>
      </c>
      <c r="F145">
        <v>0</v>
      </c>
      <c r="G145">
        <v>0</v>
      </c>
      <c r="H145">
        <v>0</v>
      </c>
      <c r="I145">
        <v>1.5</v>
      </c>
      <c r="J145">
        <v>0</v>
      </c>
      <c r="K145">
        <v>0</v>
      </c>
      <c r="L145">
        <v>0</v>
      </c>
      <c r="M145">
        <v>0</v>
      </c>
      <c r="N145">
        <f t="shared" si="2"/>
        <v>0</v>
      </c>
      <c r="O145">
        <v>1.5</v>
      </c>
    </row>
    <row r="146" spans="1:15">
      <c r="A146" t="s">
        <v>1965</v>
      </c>
      <c r="B146">
        <v>3</v>
      </c>
      <c r="E146" t="s">
        <v>7925</v>
      </c>
      <c r="F146">
        <v>0</v>
      </c>
      <c r="G146">
        <v>0</v>
      </c>
      <c r="H146">
        <v>0</v>
      </c>
      <c r="I146">
        <v>1</v>
      </c>
      <c r="J146">
        <v>0</v>
      </c>
      <c r="K146">
        <v>0</v>
      </c>
      <c r="L146">
        <v>0</v>
      </c>
      <c r="M146">
        <v>0</v>
      </c>
      <c r="N146">
        <f t="shared" si="2"/>
        <v>0</v>
      </c>
      <c r="O146">
        <v>1</v>
      </c>
    </row>
    <row r="147" spans="1:15">
      <c r="A147" t="s">
        <v>135</v>
      </c>
      <c r="B147">
        <v>2</v>
      </c>
      <c r="E147" t="s">
        <v>2408</v>
      </c>
      <c r="F147">
        <v>0</v>
      </c>
      <c r="G147">
        <v>0</v>
      </c>
      <c r="H147">
        <v>0</v>
      </c>
      <c r="I147">
        <v>1</v>
      </c>
      <c r="J147">
        <v>0</v>
      </c>
      <c r="K147">
        <v>0</v>
      </c>
      <c r="L147">
        <v>0</v>
      </c>
      <c r="M147">
        <v>0</v>
      </c>
      <c r="N147">
        <f t="shared" si="2"/>
        <v>0</v>
      </c>
      <c r="O147">
        <v>1</v>
      </c>
    </row>
    <row r="148" spans="1:15">
      <c r="A148" t="s">
        <v>7916</v>
      </c>
      <c r="B148">
        <v>2</v>
      </c>
      <c r="E148" t="s">
        <v>4001</v>
      </c>
      <c r="F148">
        <v>0</v>
      </c>
      <c r="G148">
        <v>0</v>
      </c>
      <c r="H148">
        <v>0</v>
      </c>
      <c r="I148">
        <v>0</v>
      </c>
      <c r="J148">
        <v>0</v>
      </c>
      <c r="K148">
        <v>0</v>
      </c>
      <c r="L148">
        <v>0</v>
      </c>
      <c r="M148">
        <v>0.375</v>
      </c>
      <c r="N148">
        <f t="shared" si="2"/>
        <v>0</v>
      </c>
      <c r="O148">
        <v>0.375</v>
      </c>
    </row>
    <row r="149" spans="1:15">
      <c r="A149" t="s">
        <v>1003</v>
      </c>
      <c r="B149">
        <v>1</v>
      </c>
      <c r="E149" t="s">
        <v>9298</v>
      </c>
      <c r="F149">
        <v>0</v>
      </c>
      <c r="G149">
        <v>0</v>
      </c>
      <c r="H149">
        <v>8</v>
      </c>
      <c r="I149">
        <v>0</v>
      </c>
      <c r="J149">
        <v>0</v>
      </c>
      <c r="K149">
        <v>0</v>
      </c>
      <c r="L149">
        <v>3.125</v>
      </c>
      <c r="M149">
        <v>0</v>
      </c>
      <c r="N149">
        <f t="shared" si="2"/>
        <v>0</v>
      </c>
      <c r="O149">
        <v>11.125</v>
      </c>
    </row>
    <row r="150" spans="1:15">
      <c r="A150" t="s">
        <v>3790</v>
      </c>
      <c r="B150">
        <v>2</v>
      </c>
      <c r="E150" t="s">
        <v>8945</v>
      </c>
      <c r="F150">
        <v>0</v>
      </c>
      <c r="G150">
        <v>0</v>
      </c>
      <c r="H150">
        <v>8</v>
      </c>
      <c r="I150">
        <v>0</v>
      </c>
      <c r="J150">
        <v>0</v>
      </c>
      <c r="K150">
        <v>0</v>
      </c>
      <c r="L150">
        <v>0</v>
      </c>
      <c r="M150">
        <v>0</v>
      </c>
      <c r="N150">
        <f t="shared" si="2"/>
        <v>0</v>
      </c>
      <c r="O150">
        <v>8</v>
      </c>
    </row>
    <row r="151" spans="1:15">
      <c r="A151" t="s">
        <v>2386</v>
      </c>
      <c r="B151">
        <v>3</v>
      </c>
      <c r="E151" t="s">
        <v>5033</v>
      </c>
      <c r="F151">
        <v>0</v>
      </c>
      <c r="G151">
        <v>0</v>
      </c>
      <c r="H151">
        <v>0</v>
      </c>
      <c r="I151">
        <v>0.5</v>
      </c>
      <c r="J151">
        <v>0</v>
      </c>
      <c r="K151">
        <v>0</v>
      </c>
      <c r="L151">
        <v>0</v>
      </c>
      <c r="M151">
        <v>0</v>
      </c>
      <c r="N151">
        <f t="shared" si="2"/>
        <v>0</v>
      </c>
      <c r="O151">
        <v>0.5</v>
      </c>
    </row>
    <row r="152" spans="1:15">
      <c r="A152" t="s">
        <v>2825</v>
      </c>
      <c r="B152">
        <v>1</v>
      </c>
      <c r="E152" t="s">
        <v>1420</v>
      </c>
      <c r="F152">
        <v>0</v>
      </c>
      <c r="G152">
        <v>0</v>
      </c>
      <c r="H152">
        <v>0</v>
      </c>
      <c r="I152">
        <v>0</v>
      </c>
      <c r="J152">
        <v>0</v>
      </c>
      <c r="K152">
        <v>0</v>
      </c>
      <c r="L152">
        <v>1</v>
      </c>
      <c r="M152">
        <v>0</v>
      </c>
      <c r="N152">
        <f t="shared" si="2"/>
        <v>0</v>
      </c>
      <c r="O152">
        <v>1</v>
      </c>
    </row>
    <row r="153" spans="1:15">
      <c r="A153" t="s">
        <v>8548</v>
      </c>
      <c r="B153">
        <v>3</v>
      </c>
      <c r="E153" t="s">
        <v>1223</v>
      </c>
      <c r="F153">
        <v>0</v>
      </c>
      <c r="G153">
        <v>0</v>
      </c>
      <c r="H153">
        <v>0</v>
      </c>
      <c r="I153">
        <v>2</v>
      </c>
      <c r="J153">
        <v>0</v>
      </c>
      <c r="K153">
        <v>0</v>
      </c>
      <c r="L153">
        <v>0</v>
      </c>
      <c r="M153">
        <v>0</v>
      </c>
      <c r="N153">
        <f t="shared" si="2"/>
        <v>0</v>
      </c>
      <c r="O153">
        <v>2</v>
      </c>
    </row>
    <row r="154" spans="1:15">
      <c r="A154" t="s">
        <v>1581</v>
      </c>
      <c r="B154">
        <v>5</v>
      </c>
      <c r="E154" t="s">
        <v>9792</v>
      </c>
      <c r="F154">
        <v>0</v>
      </c>
      <c r="G154">
        <v>0</v>
      </c>
      <c r="H154">
        <v>0</v>
      </c>
      <c r="I154">
        <v>0</v>
      </c>
      <c r="J154">
        <v>0</v>
      </c>
      <c r="K154">
        <v>0</v>
      </c>
      <c r="L154">
        <v>0</v>
      </c>
      <c r="M154">
        <v>0.625</v>
      </c>
      <c r="N154">
        <f t="shared" si="2"/>
        <v>0</v>
      </c>
      <c r="O154">
        <v>0.625</v>
      </c>
    </row>
    <row r="155" spans="1:15">
      <c r="A155" t="s">
        <v>3583</v>
      </c>
      <c r="B155">
        <v>1</v>
      </c>
      <c r="E155" t="s">
        <v>851</v>
      </c>
      <c r="F155">
        <v>0</v>
      </c>
      <c r="G155">
        <v>0</v>
      </c>
      <c r="H155">
        <v>0</v>
      </c>
      <c r="I155">
        <v>0</v>
      </c>
      <c r="J155">
        <v>0</v>
      </c>
      <c r="K155">
        <v>0</v>
      </c>
      <c r="L155">
        <v>0</v>
      </c>
      <c r="M155">
        <v>1</v>
      </c>
      <c r="N155">
        <f t="shared" si="2"/>
        <v>0</v>
      </c>
      <c r="O155">
        <v>1</v>
      </c>
    </row>
    <row r="156" spans="1:15">
      <c r="A156" t="s">
        <v>3847</v>
      </c>
      <c r="B156">
        <v>1</v>
      </c>
      <c r="E156" t="s">
        <v>9282</v>
      </c>
      <c r="F156">
        <v>1</v>
      </c>
      <c r="G156">
        <v>0</v>
      </c>
      <c r="H156">
        <v>0</v>
      </c>
      <c r="I156">
        <v>0</v>
      </c>
      <c r="J156">
        <v>0</v>
      </c>
      <c r="K156">
        <v>0</v>
      </c>
      <c r="L156">
        <v>0.375</v>
      </c>
      <c r="M156">
        <v>0</v>
      </c>
      <c r="N156">
        <f t="shared" si="2"/>
        <v>0</v>
      </c>
      <c r="O156">
        <v>1.375</v>
      </c>
    </row>
    <row r="157" spans="1:15">
      <c r="A157" t="s">
        <v>2923</v>
      </c>
      <c r="B157">
        <v>3</v>
      </c>
      <c r="E157" t="s">
        <v>1796</v>
      </c>
      <c r="F157">
        <v>0</v>
      </c>
      <c r="G157">
        <v>0</v>
      </c>
      <c r="H157">
        <v>0</v>
      </c>
      <c r="I157">
        <v>0</v>
      </c>
      <c r="J157">
        <v>0</v>
      </c>
      <c r="K157">
        <v>0</v>
      </c>
      <c r="L157">
        <v>0</v>
      </c>
      <c r="M157">
        <v>1</v>
      </c>
      <c r="N157">
        <f t="shared" si="2"/>
        <v>0</v>
      </c>
      <c r="O157">
        <v>1</v>
      </c>
    </row>
    <row r="158" spans="1:15">
      <c r="A158" t="s">
        <v>1412</v>
      </c>
      <c r="B158">
        <v>3</v>
      </c>
      <c r="E158" t="s">
        <v>9274</v>
      </c>
      <c r="F158">
        <v>0</v>
      </c>
      <c r="G158">
        <v>0</v>
      </c>
      <c r="H158">
        <v>0</v>
      </c>
      <c r="I158">
        <v>0</v>
      </c>
      <c r="J158">
        <v>0</v>
      </c>
      <c r="K158">
        <v>0</v>
      </c>
      <c r="L158">
        <v>1</v>
      </c>
      <c r="M158">
        <v>0</v>
      </c>
      <c r="N158">
        <f t="shared" si="2"/>
        <v>0</v>
      </c>
      <c r="O158">
        <v>1</v>
      </c>
    </row>
    <row r="159" spans="1:15">
      <c r="A159" t="s">
        <v>3250</v>
      </c>
      <c r="B159">
        <v>1</v>
      </c>
      <c r="E159" t="s">
        <v>5399</v>
      </c>
      <c r="F159">
        <v>0</v>
      </c>
      <c r="G159">
        <v>0</v>
      </c>
      <c r="H159">
        <v>0</v>
      </c>
      <c r="I159">
        <v>0.5</v>
      </c>
      <c r="J159">
        <v>0</v>
      </c>
      <c r="K159">
        <v>0</v>
      </c>
      <c r="L159">
        <v>1.25</v>
      </c>
      <c r="M159">
        <v>0</v>
      </c>
      <c r="N159">
        <f t="shared" si="2"/>
        <v>0</v>
      </c>
      <c r="O159">
        <v>1.75</v>
      </c>
    </row>
    <row r="160" spans="1:15">
      <c r="A160" t="s">
        <v>9667</v>
      </c>
      <c r="B160">
        <v>8</v>
      </c>
      <c r="E160" t="s">
        <v>1965</v>
      </c>
      <c r="F160">
        <v>0</v>
      </c>
      <c r="G160">
        <v>0</v>
      </c>
      <c r="H160">
        <v>0</v>
      </c>
      <c r="I160">
        <v>0</v>
      </c>
      <c r="J160">
        <v>0</v>
      </c>
      <c r="K160">
        <v>0</v>
      </c>
      <c r="L160">
        <v>0</v>
      </c>
      <c r="M160">
        <v>0.75</v>
      </c>
      <c r="N160">
        <f t="shared" si="2"/>
        <v>0</v>
      </c>
      <c r="O160">
        <v>0.75</v>
      </c>
    </row>
    <row r="161" spans="1:15">
      <c r="A161" t="s">
        <v>3711</v>
      </c>
      <c r="B161">
        <v>3</v>
      </c>
      <c r="E161" t="s">
        <v>6676</v>
      </c>
      <c r="F161">
        <v>0</v>
      </c>
      <c r="G161">
        <v>0</v>
      </c>
      <c r="H161">
        <v>0</v>
      </c>
      <c r="I161">
        <v>0</v>
      </c>
      <c r="J161">
        <v>0</v>
      </c>
      <c r="K161">
        <v>0</v>
      </c>
      <c r="L161">
        <v>3</v>
      </c>
      <c r="M161">
        <v>0</v>
      </c>
      <c r="N161">
        <f t="shared" si="2"/>
        <v>0</v>
      </c>
      <c r="O161">
        <v>3</v>
      </c>
    </row>
    <row r="162" spans="1:15">
      <c r="A162" t="s">
        <v>939</v>
      </c>
      <c r="B162">
        <v>2</v>
      </c>
      <c r="E162" t="s">
        <v>135</v>
      </c>
      <c r="F162">
        <v>0</v>
      </c>
      <c r="G162">
        <v>0</v>
      </c>
      <c r="H162">
        <v>0</v>
      </c>
      <c r="I162">
        <v>1</v>
      </c>
      <c r="J162">
        <v>0</v>
      </c>
      <c r="K162">
        <v>0</v>
      </c>
      <c r="L162">
        <v>0</v>
      </c>
      <c r="M162">
        <v>0</v>
      </c>
      <c r="N162">
        <f t="shared" si="2"/>
        <v>0</v>
      </c>
      <c r="O162">
        <v>1</v>
      </c>
    </row>
    <row r="163" spans="1:15">
      <c r="A163" t="s">
        <v>5016</v>
      </c>
      <c r="B163">
        <v>3</v>
      </c>
      <c r="E163" t="s">
        <v>7916</v>
      </c>
      <c r="F163">
        <v>0</v>
      </c>
      <c r="G163">
        <v>0</v>
      </c>
      <c r="H163">
        <v>0</v>
      </c>
      <c r="I163">
        <v>0</v>
      </c>
      <c r="J163">
        <v>0</v>
      </c>
      <c r="K163">
        <v>0</v>
      </c>
      <c r="L163">
        <v>1.875</v>
      </c>
      <c r="M163">
        <v>0</v>
      </c>
      <c r="N163">
        <f t="shared" si="2"/>
        <v>0</v>
      </c>
      <c r="O163">
        <v>1.875</v>
      </c>
    </row>
    <row r="164" spans="1:15">
      <c r="A164" t="s">
        <v>4741</v>
      </c>
      <c r="B164">
        <v>2</v>
      </c>
      <c r="E164" t="s">
        <v>3790</v>
      </c>
      <c r="F164">
        <v>0</v>
      </c>
      <c r="G164">
        <v>0</v>
      </c>
      <c r="H164">
        <v>0</v>
      </c>
      <c r="I164">
        <v>0</v>
      </c>
      <c r="J164">
        <v>0</v>
      </c>
      <c r="K164">
        <v>0</v>
      </c>
      <c r="L164">
        <v>0</v>
      </c>
      <c r="M164">
        <v>0.125</v>
      </c>
      <c r="N164">
        <f t="shared" si="2"/>
        <v>0</v>
      </c>
      <c r="O164">
        <v>0.125</v>
      </c>
    </row>
    <row r="165" spans="1:15">
      <c r="A165" t="s">
        <v>3232</v>
      </c>
      <c r="B165">
        <v>1</v>
      </c>
      <c r="E165" t="s">
        <v>1618</v>
      </c>
      <c r="F165">
        <v>11</v>
      </c>
      <c r="G165">
        <v>0</v>
      </c>
      <c r="H165">
        <v>0</v>
      </c>
      <c r="I165">
        <v>0</v>
      </c>
      <c r="J165">
        <v>0</v>
      </c>
      <c r="K165">
        <v>0</v>
      </c>
      <c r="L165">
        <v>0</v>
      </c>
      <c r="M165">
        <v>0</v>
      </c>
      <c r="N165">
        <f t="shared" si="2"/>
        <v>0</v>
      </c>
      <c r="O165">
        <v>11</v>
      </c>
    </row>
    <row r="166" spans="1:15">
      <c r="A166" t="s">
        <v>200</v>
      </c>
      <c r="B166">
        <v>3</v>
      </c>
      <c r="E166" t="s">
        <v>3886</v>
      </c>
      <c r="F166">
        <v>0</v>
      </c>
      <c r="G166">
        <v>0</v>
      </c>
      <c r="H166">
        <v>0</v>
      </c>
      <c r="I166">
        <v>0</v>
      </c>
      <c r="J166">
        <v>0</v>
      </c>
      <c r="K166">
        <v>0</v>
      </c>
      <c r="L166">
        <v>3</v>
      </c>
      <c r="M166">
        <v>0</v>
      </c>
      <c r="N166">
        <f t="shared" si="2"/>
        <v>0</v>
      </c>
      <c r="O166">
        <v>3</v>
      </c>
    </row>
    <row r="167" spans="1:15">
      <c r="A167" t="s">
        <v>7895</v>
      </c>
      <c r="B167">
        <v>3</v>
      </c>
      <c r="E167" t="s">
        <v>2825</v>
      </c>
      <c r="F167">
        <v>0</v>
      </c>
      <c r="G167">
        <v>0</v>
      </c>
      <c r="H167">
        <v>0</v>
      </c>
      <c r="I167">
        <v>0</v>
      </c>
      <c r="J167">
        <v>0</v>
      </c>
      <c r="K167">
        <v>0</v>
      </c>
      <c r="L167">
        <v>0</v>
      </c>
      <c r="M167">
        <v>0.5</v>
      </c>
      <c r="N167">
        <f t="shared" si="2"/>
        <v>0</v>
      </c>
      <c r="O167">
        <v>0.5</v>
      </c>
    </row>
    <row r="168" spans="1:15">
      <c r="A168" t="s">
        <v>3213</v>
      </c>
      <c r="B168">
        <v>1</v>
      </c>
      <c r="E168" t="s">
        <v>3583</v>
      </c>
      <c r="F168">
        <v>0</v>
      </c>
      <c r="G168">
        <v>0</v>
      </c>
      <c r="H168">
        <v>0</v>
      </c>
      <c r="I168">
        <v>0</v>
      </c>
      <c r="J168">
        <v>0</v>
      </c>
      <c r="K168">
        <v>0</v>
      </c>
      <c r="L168">
        <v>1</v>
      </c>
      <c r="M168">
        <v>0</v>
      </c>
      <c r="N168">
        <f t="shared" si="2"/>
        <v>0</v>
      </c>
      <c r="O168">
        <v>1</v>
      </c>
    </row>
    <row r="169" spans="1:15">
      <c r="A169" t="s">
        <v>7769</v>
      </c>
      <c r="B169">
        <v>1</v>
      </c>
      <c r="E169" t="s">
        <v>9942</v>
      </c>
      <c r="F169">
        <v>0</v>
      </c>
      <c r="G169">
        <v>0</v>
      </c>
      <c r="H169">
        <v>0</v>
      </c>
      <c r="I169">
        <v>2</v>
      </c>
      <c r="J169">
        <v>0</v>
      </c>
      <c r="K169">
        <v>0</v>
      </c>
      <c r="L169">
        <v>0</v>
      </c>
      <c r="M169">
        <v>0</v>
      </c>
      <c r="N169">
        <f t="shared" si="2"/>
        <v>0</v>
      </c>
      <c r="O169">
        <v>2</v>
      </c>
    </row>
    <row r="170" spans="1:15">
      <c r="A170" t="s">
        <v>9654</v>
      </c>
      <c r="B170">
        <v>3</v>
      </c>
      <c r="E170" t="s">
        <v>1412</v>
      </c>
      <c r="F170">
        <v>0</v>
      </c>
      <c r="G170">
        <v>0</v>
      </c>
      <c r="H170">
        <v>0</v>
      </c>
      <c r="I170">
        <v>0</v>
      </c>
      <c r="J170">
        <v>0</v>
      </c>
      <c r="K170">
        <v>0</v>
      </c>
      <c r="L170">
        <v>0</v>
      </c>
      <c r="M170">
        <v>2</v>
      </c>
      <c r="N170">
        <f t="shared" si="2"/>
        <v>0</v>
      </c>
      <c r="O170">
        <v>2</v>
      </c>
    </row>
    <row r="171" spans="1:15">
      <c r="A171" t="s">
        <v>3193</v>
      </c>
      <c r="B171">
        <v>1</v>
      </c>
      <c r="E171" t="s">
        <v>3250</v>
      </c>
      <c r="F171">
        <v>0</v>
      </c>
      <c r="G171">
        <v>0</v>
      </c>
      <c r="H171">
        <v>0</v>
      </c>
      <c r="I171">
        <v>0</v>
      </c>
      <c r="J171">
        <v>0</v>
      </c>
      <c r="K171">
        <v>0</v>
      </c>
      <c r="L171">
        <v>0</v>
      </c>
      <c r="M171">
        <v>3.375</v>
      </c>
      <c r="N171">
        <f t="shared" si="2"/>
        <v>0</v>
      </c>
      <c r="O171">
        <v>3.375</v>
      </c>
    </row>
    <row r="172" spans="1:15">
      <c r="A172" t="s">
        <v>4615</v>
      </c>
      <c r="B172">
        <v>3</v>
      </c>
      <c r="E172" t="s">
        <v>9667</v>
      </c>
      <c r="F172">
        <v>0</v>
      </c>
      <c r="G172">
        <v>3</v>
      </c>
      <c r="H172">
        <v>0</v>
      </c>
      <c r="I172">
        <v>0</v>
      </c>
      <c r="J172">
        <v>0</v>
      </c>
      <c r="K172">
        <v>0</v>
      </c>
      <c r="L172">
        <v>0</v>
      </c>
      <c r="M172">
        <v>0.125</v>
      </c>
      <c r="N172">
        <f t="shared" si="2"/>
        <v>3</v>
      </c>
      <c r="O172">
        <v>3.125</v>
      </c>
    </row>
    <row r="173" spans="1:15">
      <c r="A173" t="s">
        <v>9517</v>
      </c>
      <c r="B173">
        <v>3</v>
      </c>
      <c r="E173" t="s">
        <v>939</v>
      </c>
      <c r="F173">
        <v>0</v>
      </c>
      <c r="G173">
        <v>0</v>
      </c>
      <c r="H173">
        <v>0</v>
      </c>
      <c r="I173">
        <v>0</v>
      </c>
      <c r="J173">
        <v>0</v>
      </c>
      <c r="K173">
        <v>0</v>
      </c>
      <c r="L173">
        <v>0</v>
      </c>
      <c r="M173">
        <v>1</v>
      </c>
      <c r="N173">
        <f t="shared" si="2"/>
        <v>0</v>
      </c>
      <c r="O173">
        <v>1</v>
      </c>
    </row>
    <row r="174" spans="1:15">
      <c r="A174" t="s">
        <v>2131</v>
      </c>
      <c r="B174">
        <v>2</v>
      </c>
      <c r="E174" t="s">
        <v>9430</v>
      </c>
      <c r="F174">
        <v>0</v>
      </c>
      <c r="G174">
        <v>0</v>
      </c>
      <c r="H174">
        <v>0</v>
      </c>
      <c r="I174">
        <v>1</v>
      </c>
      <c r="J174">
        <v>0</v>
      </c>
      <c r="K174">
        <v>0</v>
      </c>
      <c r="L174">
        <v>0</v>
      </c>
      <c r="M174">
        <v>0</v>
      </c>
      <c r="N174">
        <f t="shared" si="2"/>
        <v>0</v>
      </c>
      <c r="O174">
        <v>1</v>
      </c>
    </row>
    <row r="175" spans="1:15">
      <c r="A175" t="s">
        <v>10064</v>
      </c>
      <c r="B175">
        <v>1</v>
      </c>
      <c r="E175" t="s">
        <v>5016</v>
      </c>
      <c r="F175">
        <v>0</v>
      </c>
      <c r="G175">
        <v>0</v>
      </c>
      <c r="H175">
        <v>0</v>
      </c>
      <c r="I175">
        <v>1</v>
      </c>
      <c r="J175">
        <v>0</v>
      </c>
      <c r="K175">
        <v>0</v>
      </c>
      <c r="L175">
        <v>0</v>
      </c>
      <c r="M175">
        <v>0</v>
      </c>
      <c r="N175">
        <f t="shared" si="2"/>
        <v>0</v>
      </c>
      <c r="O175">
        <v>1</v>
      </c>
    </row>
    <row r="176" spans="1:15">
      <c r="A176" t="s">
        <v>9784</v>
      </c>
      <c r="B176">
        <v>2</v>
      </c>
      <c r="E176" t="s">
        <v>1402</v>
      </c>
      <c r="F176">
        <v>0</v>
      </c>
      <c r="G176">
        <v>0</v>
      </c>
      <c r="H176">
        <v>0</v>
      </c>
      <c r="I176">
        <v>1</v>
      </c>
      <c r="J176">
        <v>0</v>
      </c>
      <c r="K176">
        <v>0</v>
      </c>
      <c r="L176">
        <v>0</v>
      </c>
      <c r="M176">
        <v>0</v>
      </c>
      <c r="N176">
        <f t="shared" si="2"/>
        <v>0</v>
      </c>
      <c r="O176">
        <v>1</v>
      </c>
    </row>
    <row r="177" spans="1:15">
      <c r="A177" t="s">
        <v>2111</v>
      </c>
      <c r="B177">
        <v>2</v>
      </c>
      <c r="E177" t="s">
        <v>4741</v>
      </c>
      <c r="F177">
        <v>0</v>
      </c>
      <c r="G177">
        <v>0</v>
      </c>
      <c r="H177">
        <v>0</v>
      </c>
      <c r="I177">
        <v>0</v>
      </c>
      <c r="J177">
        <v>0</v>
      </c>
      <c r="K177">
        <v>0</v>
      </c>
      <c r="L177">
        <v>0</v>
      </c>
      <c r="M177">
        <v>0.125</v>
      </c>
      <c r="N177">
        <f t="shared" si="2"/>
        <v>0</v>
      </c>
      <c r="O177">
        <v>0.125</v>
      </c>
    </row>
    <row r="178" spans="1:15">
      <c r="A178" t="s">
        <v>1377</v>
      </c>
      <c r="B178">
        <v>1</v>
      </c>
      <c r="E178" t="s">
        <v>3232</v>
      </c>
      <c r="F178">
        <v>0</v>
      </c>
      <c r="G178">
        <v>0</v>
      </c>
      <c r="H178">
        <v>0</v>
      </c>
      <c r="I178">
        <v>0</v>
      </c>
      <c r="J178">
        <v>0</v>
      </c>
      <c r="K178">
        <v>0</v>
      </c>
      <c r="L178">
        <v>0</v>
      </c>
      <c r="M178">
        <v>0.75</v>
      </c>
      <c r="N178">
        <f t="shared" si="2"/>
        <v>0</v>
      </c>
      <c r="O178">
        <v>0.75</v>
      </c>
    </row>
    <row r="179" spans="1:15">
      <c r="A179" t="s">
        <v>9640</v>
      </c>
      <c r="B179">
        <v>7</v>
      </c>
      <c r="E179" t="s">
        <v>8157</v>
      </c>
      <c r="F179">
        <v>0</v>
      </c>
      <c r="G179">
        <v>0</v>
      </c>
      <c r="H179">
        <v>0</v>
      </c>
      <c r="I179">
        <v>3</v>
      </c>
      <c r="J179">
        <v>0</v>
      </c>
      <c r="K179">
        <v>0</v>
      </c>
      <c r="L179">
        <v>0</v>
      </c>
      <c r="M179">
        <v>0</v>
      </c>
      <c r="N179">
        <f t="shared" si="2"/>
        <v>0</v>
      </c>
      <c r="O179">
        <v>3</v>
      </c>
    </row>
    <row r="180" spans="1:15">
      <c r="A180" t="s">
        <v>4589</v>
      </c>
      <c r="B180">
        <v>3</v>
      </c>
      <c r="E180" t="s">
        <v>5585</v>
      </c>
      <c r="F180">
        <v>0</v>
      </c>
      <c r="G180">
        <v>0</v>
      </c>
      <c r="H180">
        <v>0</v>
      </c>
      <c r="I180">
        <v>0</v>
      </c>
      <c r="J180">
        <v>0</v>
      </c>
      <c r="K180">
        <v>0</v>
      </c>
      <c r="L180">
        <v>2</v>
      </c>
      <c r="M180">
        <v>0</v>
      </c>
      <c r="N180">
        <f t="shared" si="2"/>
        <v>0</v>
      </c>
      <c r="O180">
        <v>2</v>
      </c>
    </row>
    <row r="181" spans="1:15">
      <c r="A181" t="s">
        <v>7708</v>
      </c>
      <c r="B181">
        <v>3</v>
      </c>
      <c r="E181" t="s">
        <v>10179</v>
      </c>
      <c r="F181">
        <v>0</v>
      </c>
      <c r="G181">
        <v>0</v>
      </c>
      <c r="H181">
        <v>0</v>
      </c>
      <c r="I181">
        <v>0</v>
      </c>
      <c r="J181">
        <v>0</v>
      </c>
      <c r="K181">
        <v>0</v>
      </c>
      <c r="L181">
        <v>4.5</v>
      </c>
      <c r="M181">
        <v>0</v>
      </c>
      <c r="N181">
        <f t="shared" si="2"/>
        <v>0</v>
      </c>
      <c r="O181">
        <v>4.5</v>
      </c>
    </row>
    <row r="182" spans="1:15">
      <c r="A182" t="s">
        <v>4581</v>
      </c>
      <c r="B182">
        <v>3</v>
      </c>
      <c r="E182" t="s">
        <v>3213</v>
      </c>
      <c r="F182">
        <v>0</v>
      </c>
      <c r="G182">
        <v>0</v>
      </c>
      <c r="H182">
        <v>0</v>
      </c>
      <c r="I182">
        <v>4</v>
      </c>
      <c r="J182">
        <v>0</v>
      </c>
      <c r="K182">
        <v>0</v>
      </c>
      <c r="L182">
        <v>0</v>
      </c>
      <c r="M182">
        <v>0.625</v>
      </c>
      <c r="N182">
        <f t="shared" si="2"/>
        <v>0</v>
      </c>
      <c r="O182">
        <v>4.625</v>
      </c>
    </row>
    <row r="183" spans="1:15">
      <c r="A183" t="s">
        <v>1944</v>
      </c>
      <c r="B183">
        <v>1</v>
      </c>
      <c r="E183" t="s">
        <v>7769</v>
      </c>
      <c r="F183">
        <v>0</v>
      </c>
      <c r="G183">
        <v>0</v>
      </c>
      <c r="H183">
        <v>0</v>
      </c>
      <c r="I183">
        <v>0</v>
      </c>
      <c r="J183">
        <v>0</v>
      </c>
      <c r="K183">
        <v>0</v>
      </c>
      <c r="L183">
        <v>0.75</v>
      </c>
      <c r="M183">
        <v>1</v>
      </c>
      <c r="N183">
        <f t="shared" si="2"/>
        <v>0</v>
      </c>
      <c r="O183">
        <v>1.75</v>
      </c>
    </row>
    <row r="184" spans="1:15">
      <c r="A184" t="s">
        <v>3837</v>
      </c>
      <c r="B184">
        <v>3</v>
      </c>
      <c r="E184" t="s">
        <v>3193</v>
      </c>
      <c r="F184">
        <v>0</v>
      </c>
      <c r="G184">
        <v>0</v>
      </c>
      <c r="H184">
        <v>0</v>
      </c>
      <c r="I184">
        <v>0</v>
      </c>
      <c r="J184">
        <v>0</v>
      </c>
      <c r="K184">
        <v>0</v>
      </c>
      <c r="L184">
        <v>0</v>
      </c>
      <c r="M184">
        <v>1</v>
      </c>
      <c r="N184">
        <f t="shared" si="2"/>
        <v>0</v>
      </c>
      <c r="O184">
        <v>1</v>
      </c>
    </row>
    <row r="185" spans="1:15">
      <c r="A185" t="s">
        <v>9767</v>
      </c>
      <c r="B185">
        <v>2</v>
      </c>
      <c r="E185" t="s">
        <v>4615</v>
      </c>
      <c r="F185">
        <v>0</v>
      </c>
      <c r="G185">
        <v>0</v>
      </c>
      <c r="H185">
        <v>0</v>
      </c>
      <c r="I185">
        <v>0</v>
      </c>
      <c r="J185">
        <v>0</v>
      </c>
      <c r="K185">
        <v>0</v>
      </c>
      <c r="L185">
        <v>0</v>
      </c>
      <c r="M185">
        <v>7</v>
      </c>
      <c r="N185">
        <f t="shared" si="2"/>
        <v>0</v>
      </c>
      <c r="O185">
        <v>7</v>
      </c>
    </row>
    <row r="186" spans="1:15">
      <c r="A186" t="s">
        <v>1293</v>
      </c>
      <c r="B186">
        <v>1</v>
      </c>
      <c r="E186" t="s">
        <v>4597</v>
      </c>
      <c r="F186">
        <v>0</v>
      </c>
      <c r="G186">
        <v>0</v>
      </c>
      <c r="H186">
        <v>0</v>
      </c>
      <c r="I186">
        <v>0</v>
      </c>
      <c r="J186">
        <v>0</v>
      </c>
      <c r="K186">
        <v>0</v>
      </c>
      <c r="L186">
        <v>0</v>
      </c>
      <c r="M186">
        <v>2</v>
      </c>
      <c r="N186">
        <f t="shared" si="2"/>
        <v>0</v>
      </c>
      <c r="O186">
        <v>2</v>
      </c>
    </row>
    <row r="187" spans="1:15">
      <c r="A187" t="s">
        <v>3905</v>
      </c>
      <c r="B187">
        <v>2</v>
      </c>
      <c r="E187" t="s">
        <v>9961</v>
      </c>
      <c r="F187">
        <v>0</v>
      </c>
      <c r="G187">
        <v>0</v>
      </c>
      <c r="H187">
        <v>0</v>
      </c>
      <c r="I187">
        <v>5</v>
      </c>
      <c r="J187">
        <v>0</v>
      </c>
      <c r="K187">
        <v>0</v>
      </c>
      <c r="L187">
        <v>0</v>
      </c>
      <c r="M187">
        <v>0</v>
      </c>
      <c r="N187">
        <f t="shared" si="2"/>
        <v>0</v>
      </c>
      <c r="O187">
        <v>5</v>
      </c>
    </row>
    <row r="188" spans="1:15">
      <c r="A188" t="s">
        <v>4788</v>
      </c>
      <c r="B188">
        <v>1</v>
      </c>
      <c r="E188" t="s">
        <v>10064</v>
      </c>
      <c r="F188">
        <v>0</v>
      </c>
      <c r="G188">
        <v>0</v>
      </c>
      <c r="H188">
        <v>0</v>
      </c>
      <c r="I188">
        <v>0</v>
      </c>
      <c r="J188">
        <v>0</v>
      </c>
      <c r="K188">
        <v>0</v>
      </c>
      <c r="L188">
        <v>4.375</v>
      </c>
      <c r="M188">
        <v>0</v>
      </c>
      <c r="N188">
        <f t="shared" si="2"/>
        <v>0</v>
      </c>
      <c r="O188">
        <v>4.375</v>
      </c>
    </row>
    <row r="189" spans="1:15">
      <c r="A189" t="s">
        <v>487</v>
      </c>
      <c r="B189">
        <v>1</v>
      </c>
      <c r="E189" t="s">
        <v>1545</v>
      </c>
      <c r="F189">
        <v>0</v>
      </c>
      <c r="G189">
        <v>0</v>
      </c>
      <c r="H189">
        <v>5</v>
      </c>
      <c r="I189">
        <v>2</v>
      </c>
      <c r="J189">
        <v>0</v>
      </c>
      <c r="K189">
        <v>0</v>
      </c>
      <c r="L189">
        <v>0</v>
      </c>
      <c r="M189">
        <v>0</v>
      </c>
      <c r="N189">
        <f t="shared" si="2"/>
        <v>0</v>
      </c>
      <c r="O189">
        <v>7</v>
      </c>
    </row>
    <row r="190" spans="1:15">
      <c r="A190" t="s">
        <v>961</v>
      </c>
      <c r="B190">
        <v>3</v>
      </c>
      <c r="E190" t="s">
        <v>9784</v>
      </c>
      <c r="F190">
        <v>0</v>
      </c>
      <c r="G190">
        <v>0</v>
      </c>
      <c r="H190">
        <v>0</v>
      </c>
      <c r="I190">
        <v>2</v>
      </c>
      <c r="J190">
        <v>0</v>
      </c>
      <c r="K190">
        <v>0</v>
      </c>
      <c r="L190">
        <v>0</v>
      </c>
      <c r="M190">
        <v>0</v>
      </c>
      <c r="N190">
        <f t="shared" si="2"/>
        <v>0</v>
      </c>
      <c r="O190">
        <v>2</v>
      </c>
    </row>
    <row r="191" spans="1:15">
      <c r="A191" t="s">
        <v>9631</v>
      </c>
      <c r="B191">
        <v>2</v>
      </c>
      <c r="E191" t="s">
        <v>2111</v>
      </c>
      <c r="F191">
        <v>0</v>
      </c>
      <c r="G191">
        <v>0</v>
      </c>
      <c r="H191">
        <v>0</v>
      </c>
      <c r="I191">
        <v>0</v>
      </c>
      <c r="J191">
        <v>0</v>
      </c>
      <c r="K191">
        <v>0</v>
      </c>
      <c r="L191">
        <v>0</v>
      </c>
      <c r="M191">
        <v>1</v>
      </c>
      <c r="N191">
        <f t="shared" si="2"/>
        <v>0</v>
      </c>
      <c r="O191">
        <v>1</v>
      </c>
    </row>
    <row r="192" spans="1:15">
      <c r="A192" t="s">
        <v>180</v>
      </c>
      <c r="B192">
        <v>8</v>
      </c>
      <c r="E192" t="s">
        <v>1377</v>
      </c>
      <c r="F192">
        <v>0</v>
      </c>
      <c r="G192">
        <v>0</v>
      </c>
      <c r="H192">
        <v>0</v>
      </c>
      <c r="I192">
        <v>2</v>
      </c>
      <c r="J192">
        <v>0</v>
      </c>
      <c r="K192">
        <v>0</v>
      </c>
      <c r="L192">
        <v>0</v>
      </c>
      <c r="M192">
        <v>0</v>
      </c>
      <c r="N192">
        <f t="shared" si="2"/>
        <v>0</v>
      </c>
      <c r="O192">
        <v>2</v>
      </c>
    </row>
    <row r="193" spans="1:15">
      <c r="A193" t="s">
        <v>3171</v>
      </c>
      <c r="B193">
        <v>1</v>
      </c>
      <c r="E193" t="s">
        <v>4984</v>
      </c>
      <c r="F193">
        <v>0</v>
      </c>
      <c r="G193">
        <v>0</v>
      </c>
      <c r="H193">
        <v>0</v>
      </c>
      <c r="I193">
        <v>0</v>
      </c>
      <c r="J193">
        <v>0</v>
      </c>
      <c r="K193">
        <v>0</v>
      </c>
      <c r="L193">
        <v>0</v>
      </c>
      <c r="M193">
        <v>0.875</v>
      </c>
      <c r="N193">
        <f t="shared" si="2"/>
        <v>0</v>
      </c>
      <c r="O193">
        <v>0.875</v>
      </c>
    </row>
    <row r="194" spans="1:15">
      <c r="A194" t="s">
        <v>5661</v>
      </c>
      <c r="B194">
        <v>1</v>
      </c>
      <c r="E194" t="s">
        <v>4589</v>
      </c>
      <c r="F194">
        <v>0</v>
      </c>
      <c r="G194">
        <v>0</v>
      </c>
      <c r="H194">
        <v>0</v>
      </c>
      <c r="I194">
        <v>0</v>
      </c>
      <c r="J194">
        <v>0</v>
      </c>
      <c r="K194">
        <v>0</v>
      </c>
      <c r="L194">
        <v>0</v>
      </c>
      <c r="M194">
        <v>3</v>
      </c>
      <c r="N194">
        <f t="shared" si="2"/>
        <v>0</v>
      </c>
      <c r="O194">
        <v>3</v>
      </c>
    </row>
    <row r="195" spans="1:15">
      <c r="A195" t="s">
        <v>5742</v>
      </c>
      <c r="B195">
        <v>2</v>
      </c>
      <c r="E195" t="s">
        <v>7991</v>
      </c>
      <c r="F195">
        <v>1</v>
      </c>
      <c r="G195">
        <v>0</v>
      </c>
      <c r="H195">
        <v>0</v>
      </c>
      <c r="I195">
        <v>1</v>
      </c>
      <c r="J195">
        <v>0</v>
      </c>
      <c r="K195">
        <v>0</v>
      </c>
      <c r="L195">
        <v>0</v>
      </c>
      <c r="M195">
        <v>0.25</v>
      </c>
      <c r="N195">
        <f t="shared" si="2"/>
        <v>0</v>
      </c>
      <c r="O195">
        <v>2.25</v>
      </c>
    </row>
    <row r="196" spans="1:15">
      <c r="A196" t="s">
        <v>2516</v>
      </c>
      <c r="B196">
        <v>2</v>
      </c>
      <c r="E196" t="s">
        <v>9867</v>
      </c>
      <c r="F196">
        <v>0</v>
      </c>
      <c r="G196">
        <v>0</v>
      </c>
      <c r="H196">
        <v>0</v>
      </c>
      <c r="I196">
        <v>1</v>
      </c>
      <c r="J196">
        <v>0</v>
      </c>
      <c r="K196">
        <v>0</v>
      </c>
      <c r="L196">
        <v>0</v>
      </c>
      <c r="M196">
        <v>0</v>
      </c>
      <c r="N196">
        <f t="shared" si="2"/>
        <v>0</v>
      </c>
      <c r="O196">
        <v>1</v>
      </c>
    </row>
    <row r="197" spans="1:15">
      <c r="A197" t="s">
        <v>3504</v>
      </c>
      <c r="B197">
        <v>4</v>
      </c>
      <c r="E197" t="s">
        <v>4970</v>
      </c>
      <c r="F197">
        <v>0</v>
      </c>
      <c r="G197">
        <v>0</v>
      </c>
      <c r="H197">
        <v>0</v>
      </c>
      <c r="I197">
        <v>0</v>
      </c>
      <c r="J197">
        <v>0</v>
      </c>
      <c r="K197">
        <v>0</v>
      </c>
      <c r="L197">
        <v>0</v>
      </c>
      <c r="M197">
        <v>1</v>
      </c>
      <c r="N197">
        <f t="shared" si="2"/>
        <v>0</v>
      </c>
      <c r="O197">
        <v>1</v>
      </c>
    </row>
    <row r="198" spans="1:15">
      <c r="A198" t="s">
        <v>4953</v>
      </c>
      <c r="B198">
        <v>1</v>
      </c>
      <c r="E198" t="s">
        <v>5758</v>
      </c>
      <c r="F198">
        <v>0</v>
      </c>
      <c r="G198">
        <v>0</v>
      </c>
      <c r="H198">
        <v>0</v>
      </c>
      <c r="I198">
        <v>0</v>
      </c>
      <c r="J198">
        <v>0</v>
      </c>
      <c r="K198">
        <v>0</v>
      </c>
      <c r="L198">
        <v>0.5</v>
      </c>
      <c r="M198">
        <v>0</v>
      </c>
      <c r="N198">
        <f t="shared" ref="N198:N257" si="3">G198+J198</f>
        <v>0</v>
      </c>
      <c r="O198">
        <v>0.5</v>
      </c>
    </row>
    <row r="199" spans="1:15">
      <c r="A199" t="s">
        <v>9970</v>
      </c>
      <c r="B199">
        <v>1</v>
      </c>
      <c r="E199" t="s">
        <v>1944</v>
      </c>
      <c r="F199">
        <v>0</v>
      </c>
      <c r="G199">
        <v>0</v>
      </c>
      <c r="H199">
        <v>0</v>
      </c>
      <c r="I199">
        <v>2</v>
      </c>
      <c r="J199">
        <v>0</v>
      </c>
      <c r="K199">
        <v>0</v>
      </c>
      <c r="L199">
        <v>0</v>
      </c>
      <c r="M199">
        <v>0</v>
      </c>
      <c r="N199">
        <f t="shared" si="3"/>
        <v>0</v>
      </c>
      <c r="O199">
        <v>2</v>
      </c>
    </row>
    <row r="200" spans="1:15">
      <c r="A200" t="s">
        <v>5858</v>
      </c>
      <c r="B200">
        <v>1</v>
      </c>
      <c r="E200" t="s">
        <v>3837</v>
      </c>
      <c r="F200">
        <v>0</v>
      </c>
      <c r="G200">
        <v>0</v>
      </c>
      <c r="H200">
        <v>0</v>
      </c>
      <c r="I200">
        <v>0</v>
      </c>
      <c r="J200">
        <v>0</v>
      </c>
      <c r="K200">
        <v>0</v>
      </c>
      <c r="L200">
        <v>0.5</v>
      </c>
      <c r="M200">
        <v>0</v>
      </c>
      <c r="N200">
        <f t="shared" si="3"/>
        <v>0</v>
      </c>
      <c r="O200">
        <v>0.5</v>
      </c>
    </row>
    <row r="201" spans="1:15">
      <c r="A201" t="s">
        <v>2685</v>
      </c>
      <c r="B201">
        <v>1</v>
      </c>
      <c r="E201" t="s">
        <v>9450</v>
      </c>
      <c r="F201">
        <v>0</v>
      </c>
      <c r="G201">
        <v>0</v>
      </c>
      <c r="H201">
        <v>0</v>
      </c>
      <c r="I201">
        <v>1</v>
      </c>
      <c r="J201">
        <v>0</v>
      </c>
      <c r="K201">
        <v>0</v>
      </c>
      <c r="L201">
        <v>0</v>
      </c>
      <c r="M201">
        <v>0</v>
      </c>
      <c r="N201">
        <f t="shared" si="3"/>
        <v>0</v>
      </c>
      <c r="O201">
        <v>1</v>
      </c>
    </row>
    <row r="202" spans="1:15">
      <c r="A202" t="s">
        <v>160</v>
      </c>
      <c r="B202">
        <v>1</v>
      </c>
      <c r="E202" t="s">
        <v>1293</v>
      </c>
      <c r="F202">
        <v>0</v>
      </c>
      <c r="G202">
        <v>0</v>
      </c>
      <c r="H202">
        <v>0</v>
      </c>
      <c r="I202">
        <v>0</v>
      </c>
      <c r="J202">
        <v>0</v>
      </c>
      <c r="K202">
        <v>0</v>
      </c>
      <c r="L202">
        <v>1</v>
      </c>
      <c r="M202">
        <v>0</v>
      </c>
      <c r="N202">
        <f t="shared" si="3"/>
        <v>0</v>
      </c>
      <c r="O202">
        <v>1</v>
      </c>
    </row>
    <row r="203" spans="1:15">
      <c r="A203" t="s">
        <v>293</v>
      </c>
      <c r="B203">
        <v>1</v>
      </c>
      <c r="E203" t="s">
        <v>3905</v>
      </c>
      <c r="F203">
        <v>0</v>
      </c>
      <c r="G203">
        <v>0</v>
      </c>
      <c r="H203">
        <v>0</v>
      </c>
      <c r="I203">
        <v>0</v>
      </c>
      <c r="J203">
        <v>0</v>
      </c>
      <c r="K203">
        <v>1</v>
      </c>
      <c r="L203">
        <v>0</v>
      </c>
      <c r="M203">
        <v>0</v>
      </c>
      <c r="N203">
        <f t="shared" si="3"/>
        <v>0</v>
      </c>
      <c r="O203">
        <v>1</v>
      </c>
    </row>
    <row r="204" spans="1:15">
      <c r="A204" t="s">
        <v>5715</v>
      </c>
      <c r="B204">
        <v>3</v>
      </c>
      <c r="E204" t="s">
        <v>487</v>
      </c>
      <c r="F204">
        <v>0</v>
      </c>
      <c r="G204">
        <v>0</v>
      </c>
      <c r="H204">
        <v>0</v>
      </c>
      <c r="I204">
        <v>0.5</v>
      </c>
      <c r="J204">
        <v>0</v>
      </c>
      <c r="K204">
        <v>1</v>
      </c>
      <c r="L204">
        <v>0</v>
      </c>
      <c r="M204">
        <v>0</v>
      </c>
      <c r="N204">
        <f t="shared" si="3"/>
        <v>0</v>
      </c>
      <c r="O204">
        <v>1.5</v>
      </c>
    </row>
    <row r="205" spans="1:15">
      <c r="A205" t="s">
        <v>2066</v>
      </c>
      <c r="B205">
        <v>5</v>
      </c>
      <c r="E205" t="s">
        <v>2535</v>
      </c>
      <c r="F205">
        <v>0</v>
      </c>
      <c r="G205">
        <v>0</v>
      </c>
      <c r="H205">
        <v>0</v>
      </c>
      <c r="I205">
        <v>0</v>
      </c>
      <c r="J205">
        <v>0</v>
      </c>
      <c r="K205">
        <v>0</v>
      </c>
      <c r="L205">
        <v>1.5</v>
      </c>
      <c r="M205">
        <v>0</v>
      </c>
      <c r="N205">
        <f t="shared" si="3"/>
        <v>0</v>
      </c>
      <c r="O205">
        <v>1.5</v>
      </c>
    </row>
    <row r="206" spans="1:15">
      <c r="A206" t="s">
        <v>3164</v>
      </c>
      <c r="B206">
        <v>3</v>
      </c>
      <c r="E206" t="s">
        <v>479</v>
      </c>
      <c r="F206">
        <v>0</v>
      </c>
      <c r="G206">
        <v>0</v>
      </c>
      <c r="H206">
        <v>0</v>
      </c>
      <c r="I206">
        <v>0</v>
      </c>
      <c r="J206">
        <v>0</v>
      </c>
      <c r="K206">
        <v>0</v>
      </c>
      <c r="L206">
        <v>1</v>
      </c>
      <c r="M206">
        <v>0</v>
      </c>
      <c r="N206">
        <f t="shared" si="3"/>
        <v>0</v>
      </c>
      <c r="O206">
        <v>1</v>
      </c>
    </row>
    <row r="207" spans="1:15">
      <c r="A207" t="s">
        <v>10167</v>
      </c>
      <c r="B207">
        <v>1</v>
      </c>
      <c r="E207" t="s">
        <v>2803</v>
      </c>
      <c r="F207">
        <v>0</v>
      </c>
      <c r="G207">
        <v>0</v>
      </c>
      <c r="H207">
        <v>0</v>
      </c>
      <c r="I207">
        <v>0</v>
      </c>
      <c r="J207">
        <v>0</v>
      </c>
      <c r="K207">
        <v>0</v>
      </c>
      <c r="L207">
        <v>0</v>
      </c>
      <c r="M207">
        <v>0.125</v>
      </c>
      <c r="N207">
        <f t="shared" si="3"/>
        <v>0</v>
      </c>
      <c r="O207">
        <v>0.125</v>
      </c>
    </row>
    <row r="208" spans="1:15">
      <c r="A208" t="s">
        <v>7657</v>
      </c>
      <c r="B208">
        <v>2</v>
      </c>
      <c r="E208" t="s">
        <v>1503</v>
      </c>
      <c r="F208">
        <v>0</v>
      </c>
      <c r="G208">
        <v>0</v>
      </c>
      <c r="H208">
        <v>0</v>
      </c>
      <c r="I208">
        <v>0.5</v>
      </c>
      <c r="J208">
        <v>0</v>
      </c>
      <c r="K208">
        <v>0</v>
      </c>
      <c r="L208">
        <v>0</v>
      </c>
      <c r="M208">
        <v>0</v>
      </c>
      <c r="N208">
        <f t="shared" si="3"/>
        <v>0</v>
      </c>
      <c r="O208">
        <v>0.5</v>
      </c>
    </row>
    <row r="209" spans="1:15">
      <c r="A209" t="s">
        <v>1274</v>
      </c>
      <c r="B209">
        <v>5</v>
      </c>
      <c r="E209" t="s">
        <v>791</v>
      </c>
      <c r="F209">
        <v>0</v>
      </c>
      <c r="G209">
        <v>0</v>
      </c>
      <c r="H209">
        <v>0</v>
      </c>
      <c r="I209">
        <v>0</v>
      </c>
      <c r="J209">
        <v>0</v>
      </c>
      <c r="K209">
        <v>0</v>
      </c>
      <c r="L209">
        <v>1</v>
      </c>
      <c r="M209">
        <v>1</v>
      </c>
      <c r="N209">
        <f t="shared" si="3"/>
        <v>0</v>
      </c>
      <c r="O209">
        <v>2</v>
      </c>
    </row>
    <row r="210" spans="1:15">
      <c r="A210" t="s">
        <v>3766</v>
      </c>
      <c r="B210">
        <v>2</v>
      </c>
      <c r="E210" t="s">
        <v>7752</v>
      </c>
      <c r="F210">
        <v>0</v>
      </c>
      <c r="G210">
        <v>0</v>
      </c>
      <c r="H210">
        <v>0</v>
      </c>
      <c r="I210">
        <v>0</v>
      </c>
      <c r="J210">
        <v>0</v>
      </c>
      <c r="K210">
        <v>0</v>
      </c>
      <c r="L210">
        <v>0</v>
      </c>
      <c r="M210">
        <v>1</v>
      </c>
      <c r="N210">
        <f t="shared" si="3"/>
        <v>0</v>
      </c>
      <c r="O210">
        <v>1</v>
      </c>
    </row>
    <row r="211" spans="1:15">
      <c r="A211" t="s">
        <v>7880</v>
      </c>
      <c r="B211">
        <v>1</v>
      </c>
      <c r="E211" t="s">
        <v>4875</v>
      </c>
      <c r="F211">
        <v>0</v>
      </c>
      <c r="G211">
        <v>0</v>
      </c>
      <c r="H211">
        <v>0</v>
      </c>
      <c r="I211">
        <v>0</v>
      </c>
      <c r="J211">
        <v>0</v>
      </c>
      <c r="K211">
        <v>0</v>
      </c>
      <c r="L211">
        <v>0</v>
      </c>
      <c r="M211">
        <v>0.375</v>
      </c>
      <c r="N211">
        <f t="shared" si="3"/>
        <v>0</v>
      </c>
      <c r="O211">
        <v>0.375</v>
      </c>
    </row>
    <row r="212" spans="1:15">
      <c r="A212" t="s">
        <v>7868</v>
      </c>
      <c r="B212">
        <v>2</v>
      </c>
      <c r="E212" t="s">
        <v>4080</v>
      </c>
      <c r="F212">
        <v>0</v>
      </c>
      <c r="G212">
        <v>0</v>
      </c>
      <c r="H212">
        <v>0</v>
      </c>
      <c r="I212">
        <v>0.5</v>
      </c>
      <c r="J212">
        <v>0</v>
      </c>
      <c r="K212">
        <v>0</v>
      </c>
      <c r="L212">
        <v>0</v>
      </c>
      <c r="M212">
        <v>0</v>
      </c>
      <c r="N212">
        <f t="shared" si="3"/>
        <v>0</v>
      </c>
      <c r="O212">
        <v>0.5</v>
      </c>
    </row>
    <row r="213" spans="1:15">
      <c r="A213" t="s">
        <v>9762</v>
      </c>
      <c r="B213">
        <v>1</v>
      </c>
      <c r="E213" t="s">
        <v>5730</v>
      </c>
      <c r="F213">
        <v>0</v>
      </c>
      <c r="G213">
        <v>0</v>
      </c>
      <c r="H213">
        <v>0</v>
      </c>
      <c r="I213">
        <v>0</v>
      </c>
      <c r="J213">
        <v>0</v>
      </c>
      <c r="K213">
        <v>0</v>
      </c>
      <c r="L213">
        <v>6</v>
      </c>
      <c r="M213">
        <v>0</v>
      </c>
      <c r="N213">
        <f t="shared" si="3"/>
        <v>0</v>
      </c>
      <c r="O213">
        <v>6</v>
      </c>
    </row>
    <row r="214" spans="1:15">
      <c r="A214" t="s">
        <v>4861</v>
      </c>
      <c r="B214">
        <v>1</v>
      </c>
      <c r="E214" t="s">
        <v>3504</v>
      </c>
      <c r="F214">
        <v>0</v>
      </c>
      <c r="G214">
        <v>0</v>
      </c>
      <c r="H214">
        <v>0</v>
      </c>
      <c r="I214">
        <v>3</v>
      </c>
      <c r="J214">
        <v>0</v>
      </c>
      <c r="K214">
        <v>0</v>
      </c>
      <c r="L214">
        <v>0</v>
      </c>
      <c r="M214">
        <v>1</v>
      </c>
      <c r="N214">
        <f t="shared" si="3"/>
        <v>0</v>
      </c>
      <c r="O214">
        <v>4</v>
      </c>
    </row>
    <row r="215" spans="1:15">
      <c r="A215" t="s">
        <v>1480</v>
      </c>
      <c r="B215">
        <v>1</v>
      </c>
      <c r="E215" t="s">
        <v>3780</v>
      </c>
      <c r="F215">
        <v>0</v>
      </c>
      <c r="G215">
        <v>0</v>
      </c>
      <c r="H215">
        <v>0</v>
      </c>
      <c r="I215">
        <v>0</v>
      </c>
      <c r="J215">
        <v>0</v>
      </c>
      <c r="K215">
        <v>0</v>
      </c>
      <c r="L215">
        <v>0</v>
      </c>
      <c r="M215">
        <v>0.125</v>
      </c>
      <c r="N215">
        <f t="shared" si="3"/>
        <v>0</v>
      </c>
      <c r="O215">
        <v>0.125</v>
      </c>
    </row>
    <row r="216" spans="1:15">
      <c r="A216" t="s">
        <v>3876</v>
      </c>
      <c r="B216">
        <v>1</v>
      </c>
      <c r="E216" t="s">
        <v>4157</v>
      </c>
      <c r="F216">
        <v>0</v>
      </c>
      <c r="G216">
        <v>0</v>
      </c>
      <c r="H216">
        <v>0</v>
      </c>
      <c r="I216">
        <v>1</v>
      </c>
      <c r="J216">
        <v>0</v>
      </c>
      <c r="K216">
        <v>0</v>
      </c>
      <c r="L216">
        <v>0</v>
      </c>
      <c r="M216">
        <v>0</v>
      </c>
      <c r="N216">
        <f t="shared" si="3"/>
        <v>0</v>
      </c>
      <c r="O216">
        <v>1</v>
      </c>
    </row>
    <row r="217" spans="1:15">
      <c r="A217" t="s">
        <v>3645</v>
      </c>
      <c r="B217">
        <v>3</v>
      </c>
      <c r="E217" t="s">
        <v>893</v>
      </c>
      <c r="F217">
        <v>0</v>
      </c>
      <c r="G217">
        <v>0</v>
      </c>
      <c r="H217">
        <v>2</v>
      </c>
      <c r="I217">
        <v>0</v>
      </c>
      <c r="J217">
        <v>0</v>
      </c>
      <c r="K217">
        <v>0</v>
      </c>
      <c r="L217">
        <v>0</v>
      </c>
      <c r="M217">
        <v>0</v>
      </c>
      <c r="N217">
        <f t="shared" si="3"/>
        <v>0</v>
      </c>
      <c r="O217">
        <v>2</v>
      </c>
    </row>
    <row r="218" spans="1:15">
      <c r="A218" t="s">
        <v>3864</v>
      </c>
      <c r="B218">
        <v>1</v>
      </c>
      <c r="E218" t="s">
        <v>2685</v>
      </c>
      <c r="F218">
        <v>0</v>
      </c>
      <c r="G218">
        <v>0</v>
      </c>
      <c r="H218">
        <v>0</v>
      </c>
      <c r="I218">
        <v>0</v>
      </c>
      <c r="J218">
        <v>0</v>
      </c>
      <c r="K218">
        <v>0</v>
      </c>
      <c r="L218">
        <v>0</v>
      </c>
      <c r="M218">
        <v>0.375</v>
      </c>
      <c r="N218">
        <f t="shared" si="3"/>
        <v>0</v>
      </c>
      <c r="O218">
        <v>0.375</v>
      </c>
    </row>
    <row r="219" spans="1:15">
      <c r="A219" t="s">
        <v>9858</v>
      </c>
      <c r="B219">
        <v>1</v>
      </c>
      <c r="E219" t="s">
        <v>160</v>
      </c>
      <c r="F219">
        <v>0</v>
      </c>
      <c r="G219">
        <v>0</v>
      </c>
      <c r="H219">
        <v>0</v>
      </c>
      <c r="I219">
        <v>0</v>
      </c>
      <c r="J219">
        <v>0</v>
      </c>
      <c r="K219">
        <v>1</v>
      </c>
      <c r="L219">
        <v>2</v>
      </c>
      <c r="M219">
        <v>0</v>
      </c>
      <c r="N219">
        <f t="shared" si="3"/>
        <v>0</v>
      </c>
      <c r="O219">
        <v>3</v>
      </c>
    </row>
    <row r="220" spans="1:15">
      <c r="A220" t="s">
        <v>3153</v>
      </c>
      <c r="B220">
        <v>1</v>
      </c>
      <c r="E220" t="s">
        <v>10057</v>
      </c>
      <c r="F220">
        <v>1</v>
      </c>
      <c r="G220">
        <v>0</v>
      </c>
      <c r="H220">
        <v>0</v>
      </c>
      <c r="I220">
        <v>0</v>
      </c>
      <c r="J220">
        <v>0</v>
      </c>
      <c r="K220">
        <v>0</v>
      </c>
      <c r="L220">
        <v>2</v>
      </c>
      <c r="M220">
        <v>0</v>
      </c>
      <c r="N220">
        <f t="shared" si="3"/>
        <v>0</v>
      </c>
      <c r="O220">
        <v>3</v>
      </c>
    </row>
    <row r="221" spans="1:15">
      <c r="A221" t="s">
        <v>3572</v>
      </c>
      <c r="B221">
        <v>1</v>
      </c>
      <c r="E221" t="s">
        <v>7979</v>
      </c>
      <c r="F221">
        <v>0</v>
      </c>
      <c r="G221">
        <v>0</v>
      </c>
      <c r="H221">
        <v>0</v>
      </c>
      <c r="I221">
        <v>0</v>
      </c>
      <c r="J221">
        <v>0</v>
      </c>
      <c r="K221">
        <v>0</v>
      </c>
      <c r="L221">
        <v>3</v>
      </c>
      <c r="M221">
        <v>0</v>
      </c>
      <c r="N221">
        <f t="shared" si="3"/>
        <v>0</v>
      </c>
      <c r="O221">
        <v>3</v>
      </c>
    </row>
    <row r="222" spans="1:15">
      <c r="A222" t="s">
        <v>3134</v>
      </c>
      <c r="B222">
        <v>3</v>
      </c>
      <c r="E222" t="s">
        <v>2066</v>
      </c>
      <c r="F222">
        <v>0</v>
      </c>
      <c r="G222">
        <v>0</v>
      </c>
      <c r="H222">
        <v>0</v>
      </c>
      <c r="I222">
        <v>2</v>
      </c>
      <c r="J222">
        <v>0</v>
      </c>
      <c r="K222">
        <v>0</v>
      </c>
      <c r="L222">
        <v>0</v>
      </c>
      <c r="M222">
        <v>0</v>
      </c>
      <c r="N222">
        <f t="shared" si="3"/>
        <v>0</v>
      </c>
      <c r="O222">
        <v>2</v>
      </c>
    </row>
    <row r="223" spans="1:15">
      <c r="A223" t="s">
        <v>3408</v>
      </c>
      <c r="B223">
        <v>1</v>
      </c>
      <c r="E223" t="s">
        <v>3164</v>
      </c>
      <c r="F223">
        <v>0</v>
      </c>
      <c r="G223">
        <v>0</v>
      </c>
      <c r="H223">
        <v>0</v>
      </c>
      <c r="I223">
        <v>0</v>
      </c>
      <c r="J223">
        <v>0</v>
      </c>
      <c r="K223">
        <v>0</v>
      </c>
      <c r="L223">
        <v>0</v>
      </c>
      <c r="M223">
        <v>0.25</v>
      </c>
      <c r="N223">
        <f t="shared" si="3"/>
        <v>0</v>
      </c>
      <c r="O223">
        <v>0.25</v>
      </c>
    </row>
    <row r="224" spans="1:15">
      <c r="A224" t="s">
        <v>5566</v>
      </c>
      <c r="B224">
        <v>4</v>
      </c>
      <c r="E224" t="s">
        <v>10167</v>
      </c>
      <c r="F224">
        <v>0</v>
      </c>
      <c r="G224">
        <v>0</v>
      </c>
      <c r="H224">
        <v>0</v>
      </c>
      <c r="I224">
        <v>0</v>
      </c>
      <c r="J224">
        <v>0</v>
      </c>
      <c r="K224">
        <v>0</v>
      </c>
      <c r="L224">
        <v>1</v>
      </c>
      <c r="M224">
        <v>0</v>
      </c>
      <c r="N224">
        <f t="shared" si="3"/>
        <v>0</v>
      </c>
      <c r="O224">
        <v>1</v>
      </c>
    </row>
    <row r="225" spans="1:15">
      <c r="A225" t="s">
        <v>61</v>
      </c>
      <c r="B225">
        <v>4</v>
      </c>
      <c r="E225" t="s">
        <v>707</v>
      </c>
      <c r="F225">
        <v>0</v>
      </c>
      <c r="G225">
        <v>0</v>
      </c>
      <c r="H225">
        <v>0</v>
      </c>
      <c r="I225">
        <v>0</v>
      </c>
      <c r="J225">
        <v>0</v>
      </c>
      <c r="K225">
        <v>0</v>
      </c>
      <c r="L225">
        <v>3</v>
      </c>
      <c r="M225">
        <v>0</v>
      </c>
      <c r="N225">
        <f t="shared" si="3"/>
        <v>0</v>
      </c>
      <c r="O225">
        <v>3</v>
      </c>
    </row>
    <row r="226" spans="1:15">
      <c r="A226" t="s">
        <v>7742</v>
      </c>
      <c r="B226">
        <v>1</v>
      </c>
      <c r="E226" t="s">
        <v>7657</v>
      </c>
      <c r="F226">
        <v>0</v>
      </c>
      <c r="G226">
        <v>0</v>
      </c>
      <c r="H226">
        <v>0</v>
      </c>
      <c r="I226">
        <v>1</v>
      </c>
      <c r="J226">
        <v>0</v>
      </c>
      <c r="K226">
        <v>0</v>
      </c>
      <c r="L226">
        <v>0</v>
      </c>
      <c r="M226">
        <v>1.375</v>
      </c>
      <c r="N226">
        <f t="shared" si="3"/>
        <v>0</v>
      </c>
      <c r="O226">
        <v>2.375</v>
      </c>
    </row>
    <row r="227" spans="1:15">
      <c r="A227" t="s">
        <v>7257</v>
      </c>
      <c r="B227">
        <v>1</v>
      </c>
      <c r="E227" t="s">
        <v>1274</v>
      </c>
      <c r="F227">
        <v>0</v>
      </c>
      <c r="G227">
        <v>0</v>
      </c>
      <c r="H227">
        <v>0</v>
      </c>
      <c r="I227">
        <v>1.5</v>
      </c>
      <c r="J227">
        <v>0</v>
      </c>
      <c r="K227">
        <v>0</v>
      </c>
      <c r="L227">
        <v>0</v>
      </c>
      <c r="M227">
        <v>0</v>
      </c>
      <c r="N227">
        <f t="shared" si="3"/>
        <v>0</v>
      </c>
      <c r="O227">
        <v>1.5</v>
      </c>
    </row>
    <row r="228" spans="1:15">
      <c r="A228" t="s">
        <v>3736</v>
      </c>
      <c r="B228">
        <v>3</v>
      </c>
      <c r="E228" t="s">
        <v>3766</v>
      </c>
      <c r="F228">
        <v>0</v>
      </c>
      <c r="G228">
        <v>0</v>
      </c>
      <c r="H228">
        <v>0</v>
      </c>
      <c r="I228">
        <v>1.5</v>
      </c>
      <c r="J228">
        <v>0</v>
      </c>
      <c r="K228">
        <v>0</v>
      </c>
      <c r="L228">
        <v>0</v>
      </c>
      <c r="M228">
        <v>0</v>
      </c>
      <c r="N228">
        <f t="shared" si="3"/>
        <v>0</v>
      </c>
      <c r="O228">
        <v>1.5</v>
      </c>
    </row>
    <row r="229" spans="1:15">
      <c r="A229" t="s">
        <v>2782</v>
      </c>
      <c r="B229">
        <v>7</v>
      </c>
      <c r="E229" t="s">
        <v>7880</v>
      </c>
      <c r="F229">
        <v>0</v>
      </c>
      <c r="G229">
        <v>0</v>
      </c>
      <c r="H229">
        <v>0</v>
      </c>
      <c r="I229">
        <v>1</v>
      </c>
      <c r="J229">
        <v>0</v>
      </c>
      <c r="K229">
        <v>0</v>
      </c>
      <c r="L229">
        <v>0</v>
      </c>
      <c r="M229">
        <v>1</v>
      </c>
      <c r="N229">
        <f t="shared" si="3"/>
        <v>0</v>
      </c>
      <c r="O229">
        <v>2</v>
      </c>
    </row>
    <row r="230" spans="1:15">
      <c r="A230" t="s">
        <v>2024</v>
      </c>
      <c r="B230">
        <v>2</v>
      </c>
      <c r="E230" t="s">
        <v>7868</v>
      </c>
      <c r="F230">
        <v>3</v>
      </c>
      <c r="G230">
        <v>0</v>
      </c>
      <c r="H230">
        <v>0</v>
      </c>
      <c r="I230">
        <v>0</v>
      </c>
      <c r="J230">
        <v>0</v>
      </c>
      <c r="K230">
        <v>0</v>
      </c>
      <c r="L230">
        <v>0</v>
      </c>
      <c r="M230">
        <v>0</v>
      </c>
      <c r="N230">
        <f t="shared" si="3"/>
        <v>0</v>
      </c>
      <c r="O230">
        <v>3</v>
      </c>
    </row>
    <row r="231" spans="1:15">
      <c r="A231" t="s">
        <v>13180</v>
      </c>
      <c r="B231">
        <v>496</v>
      </c>
      <c r="E231" t="s">
        <v>9762</v>
      </c>
      <c r="F231">
        <v>0</v>
      </c>
      <c r="G231">
        <v>0</v>
      </c>
      <c r="H231">
        <v>0</v>
      </c>
      <c r="I231">
        <v>0</v>
      </c>
      <c r="J231">
        <v>0</v>
      </c>
      <c r="K231">
        <v>0</v>
      </c>
      <c r="L231">
        <v>0.875</v>
      </c>
      <c r="M231">
        <v>0</v>
      </c>
      <c r="N231">
        <f t="shared" si="3"/>
        <v>0</v>
      </c>
      <c r="O231">
        <v>0.875</v>
      </c>
    </row>
    <row r="232" spans="5:15">
      <c r="E232" t="s">
        <v>7445</v>
      </c>
      <c r="F232">
        <v>0</v>
      </c>
      <c r="G232">
        <v>0</v>
      </c>
      <c r="H232">
        <v>0</v>
      </c>
      <c r="I232">
        <v>0</v>
      </c>
      <c r="J232">
        <v>0</v>
      </c>
      <c r="K232">
        <v>0</v>
      </c>
      <c r="L232">
        <v>2</v>
      </c>
      <c r="M232">
        <v>0</v>
      </c>
      <c r="N232">
        <f t="shared" si="3"/>
        <v>0</v>
      </c>
      <c r="O232">
        <v>2</v>
      </c>
    </row>
    <row r="233" spans="5:15">
      <c r="E233" t="s">
        <v>2680</v>
      </c>
      <c r="F233">
        <v>0</v>
      </c>
      <c r="G233">
        <v>0</v>
      </c>
      <c r="H233">
        <v>0</v>
      </c>
      <c r="I233">
        <v>0</v>
      </c>
      <c r="J233">
        <v>0</v>
      </c>
      <c r="K233">
        <v>0</v>
      </c>
      <c r="L233">
        <v>2</v>
      </c>
      <c r="M233">
        <v>0.375</v>
      </c>
      <c r="N233">
        <f t="shared" si="3"/>
        <v>0</v>
      </c>
      <c r="O233">
        <v>2.375</v>
      </c>
    </row>
    <row r="234" spans="5:15">
      <c r="E234" t="s">
        <v>3876</v>
      </c>
      <c r="F234">
        <v>0</v>
      </c>
      <c r="G234">
        <v>0</v>
      </c>
      <c r="H234">
        <v>0</v>
      </c>
      <c r="I234">
        <v>2</v>
      </c>
      <c r="J234">
        <v>0</v>
      </c>
      <c r="K234">
        <v>0</v>
      </c>
      <c r="L234">
        <v>0</v>
      </c>
      <c r="M234">
        <v>0</v>
      </c>
      <c r="N234">
        <f t="shared" si="3"/>
        <v>0</v>
      </c>
      <c r="O234">
        <v>2</v>
      </c>
    </row>
    <row r="235" spans="5:15">
      <c r="E235" t="s">
        <v>8141</v>
      </c>
      <c r="F235">
        <v>0</v>
      </c>
      <c r="G235">
        <v>0</v>
      </c>
      <c r="H235">
        <v>0</v>
      </c>
      <c r="I235">
        <v>0</v>
      </c>
      <c r="J235">
        <v>0</v>
      </c>
      <c r="K235">
        <v>0</v>
      </c>
      <c r="L235">
        <v>0</v>
      </c>
      <c r="M235">
        <v>0.5</v>
      </c>
      <c r="N235">
        <f t="shared" si="3"/>
        <v>0</v>
      </c>
      <c r="O235">
        <v>0.5</v>
      </c>
    </row>
    <row r="236" spans="5:15">
      <c r="E236" t="s">
        <v>3645</v>
      </c>
      <c r="F236">
        <v>0</v>
      </c>
      <c r="G236">
        <v>0</v>
      </c>
      <c r="H236">
        <v>0</v>
      </c>
      <c r="I236">
        <v>0</v>
      </c>
      <c r="J236">
        <v>0</v>
      </c>
      <c r="K236">
        <v>0</v>
      </c>
      <c r="L236">
        <v>2.625</v>
      </c>
      <c r="M236">
        <v>0.375</v>
      </c>
      <c r="N236">
        <f t="shared" si="3"/>
        <v>0</v>
      </c>
      <c r="O236">
        <v>3</v>
      </c>
    </row>
    <row r="237" spans="5:15">
      <c r="E237" t="s">
        <v>458</v>
      </c>
      <c r="F237">
        <v>0</v>
      </c>
      <c r="G237">
        <v>0</v>
      </c>
      <c r="H237">
        <v>0</v>
      </c>
      <c r="I237">
        <v>0</v>
      </c>
      <c r="J237">
        <v>0</v>
      </c>
      <c r="K237">
        <v>0</v>
      </c>
      <c r="L237">
        <v>1.375</v>
      </c>
      <c r="M237">
        <v>0</v>
      </c>
      <c r="N237">
        <f t="shared" si="3"/>
        <v>0</v>
      </c>
      <c r="O237">
        <v>1.375</v>
      </c>
    </row>
    <row r="238" spans="5:15">
      <c r="E238" t="s">
        <v>5222</v>
      </c>
      <c r="F238">
        <v>0</v>
      </c>
      <c r="G238">
        <v>0</v>
      </c>
      <c r="H238">
        <v>0</v>
      </c>
      <c r="I238">
        <v>0</v>
      </c>
      <c r="J238">
        <v>0</v>
      </c>
      <c r="K238">
        <v>0</v>
      </c>
      <c r="L238">
        <v>0.375</v>
      </c>
      <c r="M238">
        <v>0</v>
      </c>
      <c r="N238">
        <f t="shared" si="3"/>
        <v>0</v>
      </c>
      <c r="O238">
        <v>0.375</v>
      </c>
    </row>
    <row r="239" spans="5:15">
      <c r="E239" t="s">
        <v>8236</v>
      </c>
      <c r="F239">
        <v>0</v>
      </c>
      <c r="G239">
        <v>0</v>
      </c>
      <c r="H239">
        <v>0</v>
      </c>
      <c r="I239">
        <v>2</v>
      </c>
      <c r="J239">
        <v>0</v>
      </c>
      <c r="K239">
        <v>0</v>
      </c>
      <c r="L239">
        <v>0</v>
      </c>
      <c r="M239">
        <v>0</v>
      </c>
      <c r="N239">
        <f t="shared" si="3"/>
        <v>0</v>
      </c>
      <c r="O239">
        <v>2</v>
      </c>
    </row>
    <row r="240" spans="5:15">
      <c r="E240" t="s">
        <v>1459</v>
      </c>
      <c r="F240">
        <v>0</v>
      </c>
      <c r="G240">
        <v>0</v>
      </c>
      <c r="H240">
        <v>0</v>
      </c>
      <c r="I240">
        <v>1</v>
      </c>
      <c r="J240">
        <v>0</v>
      </c>
      <c r="K240">
        <v>0</v>
      </c>
      <c r="L240">
        <v>0</v>
      </c>
      <c r="M240">
        <v>0</v>
      </c>
      <c r="N240">
        <f t="shared" si="3"/>
        <v>0</v>
      </c>
      <c r="O240">
        <v>1</v>
      </c>
    </row>
    <row r="241" spans="5:15">
      <c r="E241" t="s">
        <v>9363</v>
      </c>
      <c r="F241">
        <v>0</v>
      </c>
      <c r="G241">
        <v>0</v>
      </c>
      <c r="H241">
        <v>0</v>
      </c>
      <c r="I241">
        <v>0</v>
      </c>
      <c r="J241">
        <v>0</v>
      </c>
      <c r="K241">
        <v>0</v>
      </c>
      <c r="L241">
        <v>2</v>
      </c>
      <c r="M241">
        <v>0</v>
      </c>
      <c r="N241">
        <f t="shared" si="3"/>
        <v>0</v>
      </c>
      <c r="O241">
        <v>2</v>
      </c>
    </row>
    <row r="242" spans="5:15">
      <c r="E242" t="s">
        <v>2474</v>
      </c>
      <c r="F242">
        <v>0</v>
      </c>
      <c r="G242">
        <v>0</v>
      </c>
      <c r="H242">
        <v>0</v>
      </c>
      <c r="I242">
        <v>0.5</v>
      </c>
      <c r="J242">
        <v>0</v>
      </c>
      <c r="K242">
        <v>0</v>
      </c>
      <c r="L242">
        <v>0</v>
      </c>
      <c r="M242">
        <v>0</v>
      </c>
      <c r="N242">
        <f t="shared" si="3"/>
        <v>0</v>
      </c>
      <c r="O242">
        <v>0.5</v>
      </c>
    </row>
    <row r="243" spans="5:15">
      <c r="E243" t="s">
        <v>3134</v>
      </c>
      <c r="F243">
        <v>0</v>
      </c>
      <c r="G243">
        <v>0</v>
      </c>
      <c r="H243">
        <v>0</v>
      </c>
      <c r="I243">
        <v>0</v>
      </c>
      <c r="J243">
        <v>0</v>
      </c>
      <c r="K243">
        <v>0</v>
      </c>
      <c r="L243">
        <v>0</v>
      </c>
      <c r="M243">
        <v>0.25</v>
      </c>
      <c r="N243">
        <f t="shared" si="3"/>
        <v>0</v>
      </c>
      <c r="O243">
        <v>0.25</v>
      </c>
    </row>
    <row r="244" spans="5:15">
      <c r="E244" t="s">
        <v>4312</v>
      </c>
      <c r="F244">
        <v>0</v>
      </c>
      <c r="G244">
        <v>0</v>
      </c>
      <c r="H244">
        <v>0</v>
      </c>
      <c r="I244">
        <v>0</v>
      </c>
      <c r="J244">
        <v>0</v>
      </c>
      <c r="K244">
        <v>0</v>
      </c>
      <c r="L244">
        <v>0</v>
      </c>
      <c r="M244">
        <v>0.375</v>
      </c>
      <c r="N244">
        <f t="shared" si="3"/>
        <v>0</v>
      </c>
      <c r="O244">
        <v>0.375</v>
      </c>
    </row>
    <row r="245" spans="5:15">
      <c r="E245" t="s">
        <v>1870</v>
      </c>
      <c r="F245">
        <v>0</v>
      </c>
      <c r="G245">
        <v>2</v>
      </c>
      <c r="H245">
        <v>0</v>
      </c>
      <c r="I245">
        <v>0</v>
      </c>
      <c r="J245">
        <v>0</v>
      </c>
      <c r="K245">
        <v>0</v>
      </c>
      <c r="L245">
        <v>0</v>
      </c>
      <c r="M245">
        <v>0</v>
      </c>
      <c r="N245">
        <f t="shared" si="3"/>
        <v>2</v>
      </c>
      <c r="O245">
        <v>2</v>
      </c>
    </row>
    <row r="246" spans="5:15">
      <c r="E246" t="s">
        <v>2050</v>
      </c>
      <c r="F246">
        <v>0</v>
      </c>
      <c r="G246">
        <v>0</v>
      </c>
      <c r="H246">
        <v>0</v>
      </c>
      <c r="I246">
        <v>0</v>
      </c>
      <c r="J246">
        <v>0</v>
      </c>
      <c r="K246">
        <v>0</v>
      </c>
      <c r="L246">
        <v>1</v>
      </c>
      <c r="M246">
        <v>0</v>
      </c>
      <c r="N246">
        <f t="shared" si="3"/>
        <v>0</v>
      </c>
      <c r="O246">
        <v>1</v>
      </c>
    </row>
    <row r="247" spans="5:15">
      <c r="E247" t="s">
        <v>412</v>
      </c>
      <c r="F247">
        <v>0</v>
      </c>
      <c r="G247">
        <v>0</v>
      </c>
      <c r="H247">
        <v>0</v>
      </c>
      <c r="I247">
        <v>0</v>
      </c>
      <c r="J247">
        <v>0</v>
      </c>
      <c r="K247">
        <v>0</v>
      </c>
      <c r="L247">
        <v>0</v>
      </c>
      <c r="M247">
        <v>1</v>
      </c>
      <c r="N247">
        <f t="shared" si="3"/>
        <v>0</v>
      </c>
      <c r="O247">
        <v>1</v>
      </c>
    </row>
    <row r="248" spans="5:15">
      <c r="E248" t="s">
        <v>747</v>
      </c>
      <c r="F248">
        <v>0</v>
      </c>
      <c r="G248">
        <v>0</v>
      </c>
      <c r="H248">
        <v>0</v>
      </c>
      <c r="I248">
        <v>0</v>
      </c>
      <c r="J248">
        <v>0</v>
      </c>
      <c r="K248">
        <v>0</v>
      </c>
      <c r="L248">
        <v>0</v>
      </c>
      <c r="M248">
        <v>0.625</v>
      </c>
      <c r="N248">
        <f t="shared" si="3"/>
        <v>0</v>
      </c>
      <c r="O248">
        <v>0.625</v>
      </c>
    </row>
    <row r="249" spans="5:15">
      <c r="E249" t="s">
        <v>52</v>
      </c>
      <c r="F249">
        <v>22</v>
      </c>
      <c r="G249">
        <v>0</v>
      </c>
      <c r="H249">
        <v>0</v>
      </c>
      <c r="I249">
        <v>0</v>
      </c>
      <c r="J249">
        <v>0</v>
      </c>
      <c r="K249">
        <v>0</v>
      </c>
      <c r="L249">
        <v>0</v>
      </c>
      <c r="M249">
        <v>0</v>
      </c>
      <c r="N249">
        <f t="shared" si="3"/>
        <v>0</v>
      </c>
      <c r="O249">
        <v>22</v>
      </c>
    </row>
    <row r="250" spans="5:15">
      <c r="E250" t="s">
        <v>1256</v>
      </c>
      <c r="F250">
        <v>0</v>
      </c>
      <c r="G250">
        <v>0</v>
      </c>
      <c r="H250">
        <v>0</v>
      </c>
      <c r="I250">
        <v>1</v>
      </c>
      <c r="J250">
        <v>0</v>
      </c>
      <c r="K250">
        <v>0</v>
      </c>
      <c r="L250">
        <v>0</v>
      </c>
      <c r="M250">
        <v>0</v>
      </c>
      <c r="N250">
        <f t="shared" si="3"/>
        <v>0</v>
      </c>
      <c r="O250">
        <v>1</v>
      </c>
    </row>
    <row r="251" spans="5:15">
      <c r="E251" t="s">
        <v>399</v>
      </c>
      <c r="F251">
        <v>0</v>
      </c>
      <c r="G251">
        <v>0</v>
      </c>
      <c r="H251">
        <v>0</v>
      </c>
      <c r="I251">
        <v>0</v>
      </c>
      <c r="J251">
        <v>0</v>
      </c>
      <c r="K251">
        <v>0</v>
      </c>
      <c r="L251">
        <v>2.875</v>
      </c>
      <c r="M251">
        <v>0</v>
      </c>
      <c r="N251">
        <f t="shared" si="3"/>
        <v>0</v>
      </c>
      <c r="O251">
        <v>2.875</v>
      </c>
    </row>
    <row r="252" spans="5:15">
      <c r="E252" t="s">
        <v>61</v>
      </c>
      <c r="F252">
        <v>0</v>
      </c>
      <c r="G252">
        <v>0</v>
      </c>
      <c r="H252">
        <v>0</v>
      </c>
      <c r="I252">
        <v>0</v>
      </c>
      <c r="J252">
        <v>0</v>
      </c>
      <c r="K252">
        <v>0</v>
      </c>
      <c r="L252">
        <v>0</v>
      </c>
      <c r="M252">
        <v>0.375</v>
      </c>
      <c r="N252">
        <f t="shared" si="3"/>
        <v>0</v>
      </c>
      <c r="O252">
        <v>0.375</v>
      </c>
    </row>
    <row r="253" spans="5:15">
      <c r="E253" t="s">
        <v>1363</v>
      </c>
      <c r="F253">
        <v>0</v>
      </c>
      <c r="G253">
        <v>0</v>
      </c>
      <c r="H253">
        <v>0</v>
      </c>
      <c r="I253">
        <v>3</v>
      </c>
      <c r="J253">
        <v>0</v>
      </c>
      <c r="K253">
        <v>0</v>
      </c>
      <c r="L253">
        <v>0</v>
      </c>
      <c r="M253">
        <v>0</v>
      </c>
      <c r="N253">
        <f t="shared" si="3"/>
        <v>0</v>
      </c>
      <c r="O253">
        <v>3</v>
      </c>
    </row>
    <row r="254" spans="5:15">
      <c r="E254" t="s">
        <v>2782</v>
      </c>
      <c r="F254">
        <v>0</v>
      </c>
      <c r="G254">
        <v>0</v>
      </c>
      <c r="H254">
        <v>0</v>
      </c>
      <c r="I254">
        <v>3.5</v>
      </c>
      <c r="J254">
        <v>0</v>
      </c>
      <c r="K254">
        <v>0</v>
      </c>
      <c r="L254">
        <v>0</v>
      </c>
      <c r="M254">
        <v>2.5</v>
      </c>
      <c r="N254">
        <f t="shared" si="3"/>
        <v>0</v>
      </c>
      <c r="O254">
        <v>6</v>
      </c>
    </row>
    <row r="255" spans="5:15">
      <c r="E255" t="s">
        <v>8454</v>
      </c>
      <c r="F255">
        <v>0</v>
      </c>
      <c r="G255">
        <v>0</v>
      </c>
      <c r="H255">
        <v>2</v>
      </c>
      <c r="I255">
        <v>0</v>
      </c>
      <c r="J255">
        <v>0</v>
      </c>
      <c r="K255">
        <v>0</v>
      </c>
      <c r="L255">
        <v>0</v>
      </c>
      <c r="M255">
        <v>0</v>
      </c>
      <c r="N255">
        <f t="shared" si="3"/>
        <v>0</v>
      </c>
      <c r="O255">
        <v>2</v>
      </c>
    </row>
    <row r="256" spans="5:15">
      <c r="E256" t="s">
        <v>2024</v>
      </c>
      <c r="F256">
        <v>0</v>
      </c>
      <c r="G256">
        <v>0</v>
      </c>
      <c r="H256">
        <v>0</v>
      </c>
      <c r="I256">
        <v>1</v>
      </c>
      <c r="J256">
        <v>0</v>
      </c>
      <c r="K256">
        <v>0</v>
      </c>
      <c r="L256">
        <v>0</v>
      </c>
      <c r="M256">
        <v>0.375</v>
      </c>
      <c r="N256">
        <f t="shared" si="3"/>
        <v>0</v>
      </c>
      <c r="O256">
        <v>1.375</v>
      </c>
    </row>
    <row r="257" spans="5:15">
      <c r="E257" t="s">
        <v>13180</v>
      </c>
      <c r="F257">
        <v>53.375</v>
      </c>
      <c r="G257">
        <v>50</v>
      </c>
      <c r="H257">
        <v>27</v>
      </c>
      <c r="I257">
        <v>143.5</v>
      </c>
      <c r="J257">
        <v>7</v>
      </c>
      <c r="K257">
        <v>6</v>
      </c>
      <c r="L257">
        <v>172.875</v>
      </c>
      <c r="M257">
        <v>120.375</v>
      </c>
      <c r="N257">
        <f t="shared" si="3"/>
        <v>57</v>
      </c>
      <c r="O257">
        <v>580</v>
      </c>
    </row>
  </sheetData>
  <autoFilter ref="A4:W257">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6"/>
  <sheetViews>
    <sheetView workbookViewId="0">
      <pane xSplit="1" ySplit="1" topLeftCell="B2" activePane="bottomRight" state="frozen"/>
      <selection/>
      <selection pane="topRight"/>
      <selection pane="bottomLeft"/>
      <selection pane="bottomRight" activeCell="B1" sqref="B$1:B$1048576"/>
    </sheetView>
  </sheetViews>
  <sheetFormatPr defaultColWidth="20" defaultRowHeight="21" customHeight="1"/>
  <cols>
    <col min="1" max="1" width="19" style="30" customWidth="1"/>
    <col min="2" max="2" width="10.375" style="30" customWidth="1"/>
    <col min="3" max="3" width="11.125" style="30" customWidth="1"/>
    <col min="4" max="4" width="7.625" style="30" customWidth="1"/>
    <col min="5" max="6" width="9.375" style="30" customWidth="1"/>
    <col min="7" max="8" width="13.125" style="30" customWidth="1"/>
    <col min="9" max="9" width="9.375" style="30" customWidth="1"/>
    <col min="10" max="10" width="20" style="30" customWidth="1"/>
    <col min="11" max="247" width="7.25" style="30" customWidth="1"/>
    <col min="248" max="16384" width="20" style="30"/>
  </cols>
  <sheetData>
    <row r="1" s="30" customFormat="1" customHeight="1" spans="1:10">
      <c r="A1" s="31" t="s">
        <v>13182</v>
      </c>
      <c r="B1" s="31" t="s">
        <v>13183</v>
      </c>
      <c r="C1" s="31" t="s">
        <v>13184</v>
      </c>
      <c r="D1" s="31" t="s">
        <v>13185</v>
      </c>
      <c r="E1" s="31" t="s">
        <v>13168</v>
      </c>
      <c r="F1" s="31" t="s">
        <v>13186</v>
      </c>
      <c r="G1" s="31" t="s">
        <v>13187</v>
      </c>
      <c r="H1" s="31" t="s">
        <v>13188</v>
      </c>
      <c r="I1" s="31" t="s">
        <v>13189</v>
      </c>
      <c r="J1" s="31" t="s">
        <v>13190</v>
      </c>
    </row>
    <row r="2" s="30" customFormat="1" customHeight="1" spans="1:10">
      <c r="A2" s="34" t="s">
        <v>13191</v>
      </c>
      <c r="B2" s="34" t="s">
        <v>13192</v>
      </c>
      <c r="C2" s="34" t="s">
        <v>13193</v>
      </c>
      <c r="D2" s="34" t="s">
        <v>13194</v>
      </c>
      <c r="E2" s="34" t="s">
        <v>9884</v>
      </c>
      <c r="F2" s="34" t="s">
        <v>13195</v>
      </c>
      <c r="G2" s="35">
        <v>43160.3909722222</v>
      </c>
      <c r="H2" s="35">
        <v>43160.7708333333</v>
      </c>
      <c r="I2" s="34" t="s">
        <v>13196</v>
      </c>
      <c r="J2" s="34" t="s">
        <v>13197</v>
      </c>
    </row>
    <row r="3" s="30" customFormat="1" customHeight="1" spans="1:10">
      <c r="A3" s="32" t="s">
        <v>13198</v>
      </c>
      <c r="B3" s="32" t="s">
        <v>13199</v>
      </c>
      <c r="C3" s="32" t="s">
        <v>13193</v>
      </c>
      <c r="D3" s="32" t="s">
        <v>13194</v>
      </c>
      <c r="E3" s="32" t="s">
        <v>9784</v>
      </c>
      <c r="F3" s="32" t="s">
        <v>13200</v>
      </c>
      <c r="G3" s="33">
        <v>43160.375</v>
      </c>
      <c r="H3" s="33">
        <v>43160.8541666667</v>
      </c>
      <c r="I3" s="32" t="s">
        <v>13201</v>
      </c>
      <c r="J3" s="32" t="s">
        <v>13202</v>
      </c>
    </row>
    <row r="4" s="30" customFormat="1" customHeight="1" spans="1:10">
      <c r="A4" s="34" t="s">
        <v>13203</v>
      </c>
      <c r="B4" s="34" t="s">
        <v>13204</v>
      </c>
      <c r="C4" s="34" t="s">
        <v>13193</v>
      </c>
      <c r="D4" s="34" t="s">
        <v>13194</v>
      </c>
      <c r="E4" s="38" t="s">
        <v>9762</v>
      </c>
      <c r="F4" s="34" t="s">
        <v>13200</v>
      </c>
      <c r="G4" s="35">
        <v>43161.3923611111</v>
      </c>
      <c r="H4" s="35">
        <v>43161.9305555556</v>
      </c>
      <c r="I4" s="34" t="s">
        <v>13205</v>
      </c>
      <c r="J4" s="34" t="s">
        <v>13206</v>
      </c>
    </row>
    <row r="5" s="30" customFormat="1" customHeight="1" spans="1:10">
      <c r="A5" s="32" t="s">
        <v>13207</v>
      </c>
      <c r="B5" s="32" t="s">
        <v>13208</v>
      </c>
      <c r="C5" s="32" t="s">
        <v>13193</v>
      </c>
      <c r="D5" s="32" t="s">
        <v>13194</v>
      </c>
      <c r="E5" s="32" t="s">
        <v>9667</v>
      </c>
      <c r="F5" s="32" t="s">
        <v>13209</v>
      </c>
      <c r="G5" s="33">
        <v>43164.8548611111</v>
      </c>
      <c r="H5" s="33">
        <v>43164.8888888889</v>
      </c>
      <c r="I5" s="32" t="s">
        <v>13210</v>
      </c>
      <c r="J5" s="32" t="s">
        <v>13211</v>
      </c>
    </row>
    <row r="6" s="30" customFormat="1" customHeight="1" spans="1:10">
      <c r="A6" s="34" t="s">
        <v>13212</v>
      </c>
      <c r="B6" s="34" t="s">
        <v>13213</v>
      </c>
      <c r="C6" s="34" t="s">
        <v>13193</v>
      </c>
      <c r="D6" s="34" t="s">
        <v>13194</v>
      </c>
      <c r="E6" s="34" t="s">
        <v>9831</v>
      </c>
      <c r="F6" s="34" t="s">
        <v>13200</v>
      </c>
      <c r="G6" s="35">
        <v>43161.375</v>
      </c>
      <c r="H6" s="35">
        <v>43161.75</v>
      </c>
      <c r="I6" s="34" t="s">
        <v>13196</v>
      </c>
      <c r="J6" s="34" t="s">
        <v>13211</v>
      </c>
    </row>
    <row r="7" s="30" customFormat="1" customHeight="1" spans="1:10">
      <c r="A7" s="32" t="s">
        <v>13214</v>
      </c>
      <c r="B7" s="32" t="s">
        <v>13215</v>
      </c>
      <c r="C7" s="32" t="s">
        <v>13193</v>
      </c>
      <c r="D7" s="32" t="s">
        <v>13194</v>
      </c>
      <c r="E7" s="32" t="s">
        <v>9739</v>
      </c>
      <c r="F7" s="32" t="s">
        <v>13209</v>
      </c>
      <c r="G7" s="33">
        <v>43167.375</v>
      </c>
      <c r="H7" s="33">
        <v>43167.75</v>
      </c>
      <c r="I7" s="32" t="s">
        <v>13216</v>
      </c>
      <c r="J7" s="32" t="s">
        <v>13217</v>
      </c>
    </row>
    <row r="8" s="30" customFormat="1" customHeight="1" spans="1:10">
      <c r="A8" s="34" t="s">
        <v>13218</v>
      </c>
      <c r="B8" s="34" t="s">
        <v>13219</v>
      </c>
      <c r="C8" s="34" t="s">
        <v>13193</v>
      </c>
      <c r="D8" s="34" t="s">
        <v>13194</v>
      </c>
      <c r="E8" s="34" t="s">
        <v>9552</v>
      </c>
      <c r="F8" s="34" t="s">
        <v>13220</v>
      </c>
      <c r="G8" s="35">
        <v>43161.375</v>
      </c>
      <c r="H8" s="35">
        <v>43161.75</v>
      </c>
      <c r="I8" s="34" t="s">
        <v>13216</v>
      </c>
      <c r="J8" s="34" t="s">
        <v>13221</v>
      </c>
    </row>
    <row r="9" s="30" customFormat="1" customHeight="1" spans="1:10">
      <c r="A9" s="32" t="s">
        <v>13222</v>
      </c>
      <c r="B9" s="32" t="s">
        <v>13219</v>
      </c>
      <c r="C9" s="32" t="s">
        <v>13193</v>
      </c>
      <c r="D9" s="32" t="s">
        <v>13194</v>
      </c>
      <c r="E9" s="32" t="s">
        <v>9552</v>
      </c>
      <c r="F9" s="32" t="s">
        <v>13220</v>
      </c>
      <c r="G9" s="33">
        <v>43164.375</v>
      </c>
      <c r="H9" s="33">
        <v>43164.75</v>
      </c>
      <c r="I9" s="32" t="s">
        <v>13216</v>
      </c>
      <c r="J9" s="32" t="s">
        <v>13221</v>
      </c>
    </row>
    <row r="10" s="30" customFormat="1" customHeight="1" spans="1:10">
      <c r="A10" s="34" t="s">
        <v>13223</v>
      </c>
      <c r="B10" s="34" t="s">
        <v>13224</v>
      </c>
      <c r="C10" s="34" t="s">
        <v>13193</v>
      </c>
      <c r="D10" s="34" t="s">
        <v>13194</v>
      </c>
      <c r="E10" s="34" t="s">
        <v>9654</v>
      </c>
      <c r="F10" s="34" t="s">
        <v>13209</v>
      </c>
      <c r="G10" s="35">
        <v>43164.375</v>
      </c>
      <c r="H10" s="35">
        <v>43164.75</v>
      </c>
      <c r="I10" s="34" t="s">
        <v>13216</v>
      </c>
      <c r="J10" s="34" t="s">
        <v>13225</v>
      </c>
    </row>
    <row r="11" s="30" customFormat="1" customHeight="1" spans="1:10">
      <c r="A11" s="32" t="s">
        <v>13226</v>
      </c>
      <c r="B11" s="32" t="s">
        <v>13227</v>
      </c>
      <c r="C11" s="32" t="s">
        <v>13193</v>
      </c>
      <c r="D11" s="32" t="s">
        <v>13194</v>
      </c>
      <c r="E11" s="32" t="s">
        <v>9532</v>
      </c>
      <c r="F11" s="32" t="s">
        <v>13220</v>
      </c>
      <c r="G11" s="33">
        <v>43164.375</v>
      </c>
      <c r="H11" s="33">
        <v>43164.7916666667</v>
      </c>
      <c r="I11" s="32" t="s">
        <v>13228</v>
      </c>
      <c r="J11" s="32" t="s">
        <v>13211</v>
      </c>
    </row>
    <row r="12" s="30" customFormat="1" customHeight="1" spans="1:10">
      <c r="A12" s="34" t="s">
        <v>13229</v>
      </c>
      <c r="B12" s="34" t="s">
        <v>13230</v>
      </c>
      <c r="C12" s="34" t="s">
        <v>13193</v>
      </c>
      <c r="D12" s="34" t="s">
        <v>13194</v>
      </c>
      <c r="E12" s="34" t="s">
        <v>9571</v>
      </c>
      <c r="F12" s="34" t="s">
        <v>13231</v>
      </c>
      <c r="G12" s="35">
        <v>43167.7604166667</v>
      </c>
      <c r="H12" s="35">
        <v>43167.8125</v>
      </c>
      <c r="I12" s="34" t="s">
        <v>13232</v>
      </c>
      <c r="J12" s="34" t="s">
        <v>13233</v>
      </c>
    </row>
    <row r="13" s="30" customFormat="1" customHeight="1" spans="1:10">
      <c r="A13" s="32" t="s">
        <v>13234</v>
      </c>
      <c r="B13" s="32" t="s">
        <v>13235</v>
      </c>
      <c r="C13" s="32" t="s">
        <v>13193</v>
      </c>
      <c r="D13" s="32" t="s">
        <v>13194</v>
      </c>
      <c r="E13" s="32" t="s">
        <v>9846</v>
      </c>
      <c r="F13" s="32" t="s">
        <v>13200</v>
      </c>
      <c r="G13" s="33">
        <v>43171.375</v>
      </c>
      <c r="H13" s="33">
        <v>43171.8388888889</v>
      </c>
      <c r="I13" s="32" t="s">
        <v>13236</v>
      </c>
      <c r="J13" s="32" t="s">
        <v>13233</v>
      </c>
    </row>
    <row r="14" s="30" customFormat="1" customHeight="1" spans="1:10">
      <c r="A14" s="34" t="s">
        <v>13237</v>
      </c>
      <c r="B14" s="34" t="s">
        <v>13238</v>
      </c>
      <c r="C14" s="34" t="s">
        <v>13193</v>
      </c>
      <c r="D14" s="34" t="s">
        <v>13194</v>
      </c>
      <c r="E14" s="34" t="s">
        <v>9631</v>
      </c>
      <c r="F14" s="34" t="s">
        <v>13209</v>
      </c>
      <c r="G14" s="35">
        <v>43175.3888888889</v>
      </c>
      <c r="H14" s="35">
        <v>43175.8402777778</v>
      </c>
      <c r="I14" s="34" t="s">
        <v>13239</v>
      </c>
      <c r="J14" s="34" t="s">
        <v>13240</v>
      </c>
    </row>
    <row r="15" s="30" customFormat="1" customHeight="1" spans="1:10">
      <c r="A15" s="32" t="s">
        <v>13241</v>
      </c>
      <c r="B15" s="32" t="s">
        <v>13242</v>
      </c>
      <c r="C15" s="32" t="s">
        <v>13243</v>
      </c>
      <c r="D15" s="32" t="s">
        <v>13244</v>
      </c>
      <c r="E15" s="32" t="s">
        <v>9563</v>
      </c>
      <c r="F15" s="32" t="s">
        <v>13220</v>
      </c>
      <c r="G15" s="33">
        <v>43172.3784722222</v>
      </c>
      <c r="H15" s="33">
        <v>43172.7708333333</v>
      </c>
      <c r="I15" s="32" t="s">
        <v>13245</v>
      </c>
      <c r="J15" s="32" t="s">
        <v>13233</v>
      </c>
    </row>
    <row r="16" s="30" customFormat="1" customHeight="1" spans="1:10">
      <c r="A16" s="34" t="s">
        <v>13246</v>
      </c>
      <c r="B16" s="34" t="s">
        <v>13247</v>
      </c>
      <c r="C16" s="34" t="s">
        <v>13193</v>
      </c>
      <c r="D16" s="34" t="s">
        <v>13194</v>
      </c>
      <c r="E16" s="34" t="s">
        <v>9576</v>
      </c>
      <c r="F16" s="34" t="s">
        <v>13231</v>
      </c>
      <c r="G16" s="35">
        <v>43165.3791666667</v>
      </c>
      <c r="H16" s="35">
        <v>43165.7729166667</v>
      </c>
      <c r="I16" s="34" t="s">
        <v>13196</v>
      </c>
      <c r="J16" s="34" t="s">
        <v>13217</v>
      </c>
    </row>
    <row r="17" s="30" customFormat="1" customHeight="1" spans="1:10">
      <c r="A17" s="32" t="s">
        <v>13248</v>
      </c>
      <c r="B17" s="32" t="s">
        <v>13242</v>
      </c>
      <c r="C17" s="32" t="s">
        <v>13243</v>
      </c>
      <c r="D17" s="32" t="s">
        <v>13244</v>
      </c>
      <c r="E17" s="32" t="s">
        <v>9563</v>
      </c>
      <c r="F17" s="32" t="s">
        <v>13220</v>
      </c>
      <c r="G17" s="33">
        <v>43182.3791666667</v>
      </c>
      <c r="H17" s="33">
        <v>43182.7708333333</v>
      </c>
      <c r="I17" s="32" t="s">
        <v>13245</v>
      </c>
      <c r="J17" s="32" t="s">
        <v>13233</v>
      </c>
    </row>
    <row r="18" s="30" customFormat="1" customHeight="1" spans="1:10">
      <c r="A18" s="34" t="s">
        <v>13249</v>
      </c>
      <c r="B18" s="34" t="s">
        <v>13238</v>
      </c>
      <c r="C18" s="34" t="s">
        <v>13193</v>
      </c>
      <c r="D18" s="34" t="s">
        <v>13194</v>
      </c>
      <c r="E18" s="34" t="s">
        <v>9631</v>
      </c>
      <c r="F18" s="34" t="s">
        <v>13209</v>
      </c>
      <c r="G18" s="35">
        <v>43181.3888888889</v>
      </c>
      <c r="H18" s="35">
        <v>43181.9208333333</v>
      </c>
      <c r="I18" s="34" t="s">
        <v>13250</v>
      </c>
      <c r="J18" s="34" t="s">
        <v>13251</v>
      </c>
    </row>
    <row r="19" s="30" customFormat="1" customHeight="1" spans="1:10">
      <c r="A19" s="32" t="s">
        <v>13252</v>
      </c>
      <c r="B19" s="32" t="s">
        <v>13247</v>
      </c>
      <c r="C19" s="32" t="s">
        <v>13193</v>
      </c>
      <c r="D19" s="32" t="s">
        <v>13194</v>
      </c>
      <c r="E19" s="32" t="s">
        <v>9576</v>
      </c>
      <c r="F19" s="32" t="s">
        <v>13231</v>
      </c>
      <c r="G19" s="33">
        <v>43161.3798611111</v>
      </c>
      <c r="H19" s="33">
        <v>43161.7763888889</v>
      </c>
      <c r="I19" s="32" t="s">
        <v>13196</v>
      </c>
      <c r="J19" s="32" t="s">
        <v>13217</v>
      </c>
    </row>
    <row r="20" s="30" customFormat="1" customHeight="1" spans="1:10">
      <c r="A20" s="34" t="s">
        <v>13253</v>
      </c>
      <c r="B20" s="34" t="s">
        <v>13247</v>
      </c>
      <c r="C20" s="34" t="s">
        <v>13193</v>
      </c>
      <c r="D20" s="34" t="s">
        <v>13194</v>
      </c>
      <c r="E20" s="34" t="s">
        <v>9576</v>
      </c>
      <c r="F20" s="34" t="s">
        <v>13231</v>
      </c>
      <c r="G20" s="35">
        <v>43175.38125</v>
      </c>
      <c r="H20" s="35">
        <v>43175.7756944444</v>
      </c>
      <c r="I20" s="34" t="s">
        <v>13196</v>
      </c>
      <c r="J20" s="34" t="s">
        <v>13254</v>
      </c>
    </row>
    <row r="21" s="30" customFormat="1" customHeight="1" spans="1:10">
      <c r="A21" s="32" t="s">
        <v>13255</v>
      </c>
      <c r="B21" s="32" t="s">
        <v>13230</v>
      </c>
      <c r="C21" s="32" t="s">
        <v>13193</v>
      </c>
      <c r="D21" s="32" t="s">
        <v>13194</v>
      </c>
      <c r="E21" s="32" t="s">
        <v>9571</v>
      </c>
      <c r="F21" s="32" t="s">
        <v>13231</v>
      </c>
      <c r="G21" s="33">
        <v>43181.7611111111</v>
      </c>
      <c r="H21" s="33">
        <v>43181.775</v>
      </c>
      <c r="I21" s="32" t="s">
        <v>13256</v>
      </c>
      <c r="J21" s="32" t="s">
        <v>13233</v>
      </c>
    </row>
    <row r="22" s="30" customFormat="1" customHeight="1" spans="1:10">
      <c r="A22" s="34" t="s">
        <v>13257</v>
      </c>
      <c r="B22" s="34" t="s">
        <v>13224</v>
      </c>
      <c r="C22" s="34" t="s">
        <v>13193</v>
      </c>
      <c r="D22" s="34" t="s">
        <v>13194</v>
      </c>
      <c r="E22" s="34" t="s">
        <v>9654</v>
      </c>
      <c r="F22" s="34" t="s">
        <v>13209</v>
      </c>
      <c r="G22" s="35">
        <v>43171.375</v>
      </c>
      <c r="H22" s="35">
        <v>43171.75</v>
      </c>
      <c r="I22" s="34" t="s">
        <v>13216</v>
      </c>
      <c r="J22" s="34" t="s">
        <v>13225</v>
      </c>
    </row>
    <row r="23" s="30" customFormat="1" customHeight="1" spans="1:10">
      <c r="A23" s="32" t="s">
        <v>13258</v>
      </c>
      <c r="B23" s="32" t="s">
        <v>13224</v>
      </c>
      <c r="C23" s="32" t="s">
        <v>13193</v>
      </c>
      <c r="D23" s="32" t="s">
        <v>13194</v>
      </c>
      <c r="E23" s="32" t="s">
        <v>9654</v>
      </c>
      <c r="F23" s="32" t="s">
        <v>13209</v>
      </c>
      <c r="G23" s="33">
        <v>43174.375</v>
      </c>
      <c r="H23" s="33">
        <v>43174.75</v>
      </c>
      <c r="I23" s="32" t="s">
        <v>13216</v>
      </c>
      <c r="J23" s="32" t="s">
        <v>13225</v>
      </c>
    </row>
    <row r="24" s="30" customFormat="1" customHeight="1" spans="1:10">
      <c r="A24" s="34" t="s">
        <v>13259</v>
      </c>
      <c r="B24" s="34" t="s">
        <v>13260</v>
      </c>
      <c r="C24" s="34" t="s">
        <v>13193</v>
      </c>
      <c r="D24" s="34" t="s">
        <v>13194</v>
      </c>
      <c r="E24" s="34" t="s">
        <v>9902</v>
      </c>
      <c r="F24" s="34" t="s">
        <v>13195</v>
      </c>
      <c r="G24" s="35">
        <v>43164.7708333333</v>
      </c>
      <c r="H24" s="35">
        <v>43164.7708333333</v>
      </c>
      <c r="I24" s="34" t="s">
        <v>13261</v>
      </c>
      <c r="J24" s="34" t="s">
        <v>13233</v>
      </c>
    </row>
    <row r="25" s="30" customFormat="1" customHeight="1" spans="1:10">
      <c r="A25" s="32" t="s">
        <v>13262</v>
      </c>
      <c r="B25" s="32" t="s">
        <v>13260</v>
      </c>
      <c r="C25" s="32" t="s">
        <v>13193</v>
      </c>
      <c r="D25" s="32" t="s">
        <v>13194</v>
      </c>
      <c r="E25" s="32" t="s">
        <v>9902</v>
      </c>
      <c r="F25" s="32" t="s">
        <v>13195</v>
      </c>
      <c r="G25" s="33">
        <v>43167.7708333333</v>
      </c>
      <c r="H25" s="33">
        <v>43167.7708333333</v>
      </c>
      <c r="I25" s="32" t="s">
        <v>13261</v>
      </c>
      <c r="J25" s="32" t="s">
        <v>13233</v>
      </c>
    </row>
    <row r="26" s="30" customFormat="1" customHeight="1" spans="1:10">
      <c r="A26" s="34" t="s">
        <v>13263</v>
      </c>
      <c r="B26" s="34" t="s">
        <v>13264</v>
      </c>
      <c r="C26" s="34" t="s">
        <v>13193</v>
      </c>
      <c r="D26" s="34" t="s">
        <v>13194</v>
      </c>
      <c r="E26" s="34" t="s">
        <v>9538</v>
      </c>
      <c r="F26" s="34" t="s">
        <v>13220</v>
      </c>
      <c r="G26" s="35">
        <v>43175.375</v>
      </c>
      <c r="H26" s="35">
        <v>43175.7708333333</v>
      </c>
      <c r="I26" s="34" t="s">
        <v>13265</v>
      </c>
      <c r="J26" s="34" t="s">
        <v>13217</v>
      </c>
    </row>
    <row r="27" s="30" customFormat="1" customHeight="1" spans="1:10">
      <c r="A27" s="32" t="s">
        <v>13266</v>
      </c>
      <c r="B27" s="32" t="s">
        <v>13267</v>
      </c>
      <c r="C27" s="32" t="s">
        <v>13193</v>
      </c>
      <c r="D27" s="32" t="s">
        <v>13194</v>
      </c>
      <c r="E27" s="32" t="s">
        <v>9767</v>
      </c>
      <c r="F27" s="32" t="s">
        <v>13200</v>
      </c>
      <c r="G27" s="33">
        <v>43160.375</v>
      </c>
      <c r="H27" s="33">
        <v>43160.8333333333</v>
      </c>
      <c r="I27" s="32" t="s">
        <v>13268</v>
      </c>
      <c r="J27" s="32" t="s">
        <v>13217</v>
      </c>
    </row>
    <row r="28" s="30" customFormat="1" customHeight="1" spans="1:10">
      <c r="A28" s="34" t="s">
        <v>13269</v>
      </c>
      <c r="B28" s="34" t="s">
        <v>13264</v>
      </c>
      <c r="C28" s="34" t="s">
        <v>13193</v>
      </c>
      <c r="D28" s="34" t="s">
        <v>13194</v>
      </c>
      <c r="E28" s="34" t="s">
        <v>9538</v>
      </c>
      <c r="F28" s="34" t="s">
        <v>13220</v>
      </c>
      <c r="G28" s="35">
        <v>43179.375</v>
      </c>
      <c r="H28" s="35">
        <v>43179.9166666667</v>
      </c>
      <c r="I28" s="34" t="s">
        <v>13270</v>
      </c>
      <c r="J28" s="34" t="s">
        <v>13217</v>
      </c>
    </row>
    <row r="29" s="30" customFormat="1" customHeight="1" spans="1:10">
      <c r="A29" s="32" t="s">
        <v>13271</v>
      </c>
      <c r="B29" s="32" t="s">
        <v>13267</v>
      </c>
      <c r="C29" s="32" t="s">
        <v>13193</v>
      </c>
      <c r="D29" s="32" t="s">
        <v>13194</v>
      </c>
      <c r="E29" s="32" t="s">
        <v>9767</v>
      </c>
      <c r="F29" s="32" t="s">
        <v>13200</v>
      </c>
      <c r="G29" s="33">
        <v>43166.375</v>
      </c>
      <c r="H29" s="33">
        <v>43166.8527777778</v>
      </c>
      <c r="I29" s="32" t="s">
        <v>13201</v>
      </c>
      <c r="J29" s="32" t="s">
        <v>13217</v>
      </c>
    </row>
    <row r="30" s="30" customFormat="1" customHeight="1" spans="1:10">
      <c r="A30" s="34" t="s">
        <v>13272</v>
      </c>
      <c r="B30" s="34" t="s">
        <v>13264</v>
      </c>
      <c r="C30" s="34" t="s">
        <v>13193</v>
      </c>
      <c r="D30" s="34" t="s">
        <v>13194</v>
      </c>
      <c r="E30" s="34" t="s">
        <v>9538</v>
      </c>
      <c r="F30" s="34" t="s">
        <v>13220</v>
      </c>
      <c r="G30" s="35">
        <v>43182.375</v>
      </c>
      <c r="H30" s="35">
        <v>43182.7708333333</v>
      </c>
      <c r="I30" s="34" t="s">
        <v>13265</v>
      </c>
      <c r="J30" s="34" t="s">
        <v>13217</v>
      </c>
    </row>
    <row r="31" s="30" customFormat="1" customHeight="1" spans="1:10">
      <c r="A31" s="32" t="s">
        <v>13273</v>
      </c>
      <c r="B31" s="32" t="s">
        <v>13213</v>
      </c>
      <c r="C31" s="32" t="s">
        <v>13193</v>
      </c>
      <c r="D31" s="32" t="s">
        <v>13194</v>
      </c>
      <c r="E31" s="32" t="s">
        <v>9831</v>
      </c>
      <c r="F31" s="32" t="s">
        <v>13200</v>
      </c>
      <c r="G31" s="33">
        <v>43182.3902777778</v>
      </c>
      <c r="H31" s="33">
        <v>43182.8909722222</v>
      </c>
      <c r="I31" s="32" t="s">
        <v>13274</v>
      </c>
      <c r="J31" s="32" t="s">
        <v>13217</v>
      </c>
    </row>
    <row r="32" s="30" customFormat="1" customHeight="1" spans="1:10">
      <c r="A32" s="34" t="s">
        <v>13275</v>
      </c>
      <c r="B32" s="34" t="s">
        <v>13276</v>
      </c>
      <c r="C32" s="34" t="s">
        <v>13193</v>
      </c>
      <c r="D32" s="34" t="s">
        <v>13194</v>
      </c>
      <c r="E32" s="34" t="s">
        <v>9640</v>
      </c>
      <c r="F32" s="34" t="s">
        <v>13209</v>
      </c>
      <c r="G32" s="35">
        <v>43160.4166666667</v>
      </c>
      <c r="H32" s="35">
        <v>43160.75</v>
      </c>
      <c r="I32" s="34" t="s">
        <v>13277</v>
      </c>
      <c r="J32" s="34" t="s">
        <v>13217</v>
      </c>
    </row>
    <row r="33" s="30" customFormat="1" customHeight="1" spans="1:10">
      <c r="A33" s="32" t="s">
        <v>13278</v>
      </c>
      <c r="B33" s="32" t="s">
        <v>13276</v>
      </c>
      <c r="C33" s="32" t="s">
        <v>13193</v>
      </c>
      <c r="D33" s="32" t="s">
        <v>13194</v>
      </c>
      <c r="E33" s="32" t="s">
        <v>9640</v>
      </c>
      <c r="F33" s="32" t="s">
        <v>13209</v>
      </c>
      <c r="G33" s="33">
        <v>43161.4166666667</v>
      </c>
      <c r="H33" s="33">
        <v>43161.75</v>
      </c>
      <c r="I33" s="32" t="s">
        <v>13277</v>
      </c>
      <c r="J33" s="32" t="s">
        <v>13217</v>
      </c>
    </row>
    <row r="34" s="30" customFormat="1" customHeight="1" spans="1:10">
      <c r="A34" s="34" t="s">
        <v>13279</v>
      </c>
      <c r="B34" s="34" t="s">
        <v>13276</v>
      </c>
      <c r="C34" s="34" t="s">
        <v>13193</v>
      </c>
      <c r="D34" s="34" t="s">
        <v>13194</v>
      </c>
      <c r="E34" s="34" t="s">
        <v>9640</v>
      </c>
      <c r="F34" s="34" t="s">
        <v>13209</v>
      </c>
      <c r="G34" s="35">
        <v>43165.4166666667</v>
      </c>
      <c r="H34" s="35">
        <v>43165.75</v>
      </c>
      <c r="I34" s="34" t="s">
        <v>13277</v>
      </c>
      <c r="J34" s="34" t="s">
        <v>13217</v>
      </c>
    </row>
    <row r="35" s="30" customFormat="1" customHeight="1" spans="1:10">
      <c r="A35" s="32" t="s">
        <v>13280</v>
      </c>
      <c r="B35" s="32" t="s">
        <v>13276</v>
      </c>
      <c r="C35" s="32" t="s">
        <v>13193</v>
      </c>
      <c r="D35" s="32" t="s">
        <v>13194</v>
      </c>
      <c r="E35" s="32" t="s">
        <v>9640</v>
      </c>
      <c r="F35" s="32" t="s">
        <v>13209</v>
      </c>
      <c r="G35" s="33">
        <v>43166.4166666667</v>
      </c>
      <c r="H35" s="33">
        <v>43166.875</v>
      </c>
      <c r="I35" s="32" t="s">
        <v>13268</v>
      </c>
      <c r="J35" s="32" t="s">
        <v>13217</v>
      </c>
    </row>
    <row r="36" s="30" customFormat="1" customHeight="1" spans="1:10">
      <c r="A36" s="34" t="s">
        <v>13281</v>
      </c>
      <c r="B36" s="34" t="s">
        <v>13276</v>
      </c>
      <c r="C36" s="34" t="s">
        <v>13193</v>
      </c>
      <c r="D36" s="34" t="s">
        <v>13194</v>
      </c>
      <c r="E36" s="34" t="s">
        <v>9640</v>
      </c>
      <c r="F36" s="34" t="s">
        <v>13209</v>
      </c>
      <c r="G36" s="35">
        <v>43179.4166666667</v>
      </c>
      <c r="H36" s="35">
        <v>43179.75</v>
      </c>
      <c r="I36" s="34" t="s">
        <v>13277</v>
      </c>
      <c r="J36" s="34" t="s">
        <v>13217</v>
      </c>
    </row>
    <row r="37" s="30" customFormat="1" customHeight="1" spans="1:10">
      <c r="A37" s="32" t="s">
        <v>13282</v>
      </c>
      <c r="B37" s="32" t="s">
        <v>13276</v>
      </c>
      <c r="C37" s="32" t="s">
        <v>13193</v>
      </c>
      <c r="D37" s="32" t="s">
        <v>13194</v>
      </c>
      <c r="E37" s="32" t="s">
        <v>9640</v>
      </c>
      <c r="F37" s="32" t="s">
        <v>13209</v>
      </c>
      <c r="G37" s="33">
        <v>43180.4166666667</v>
      </c>
      <c r="H37" s="33">
        <v>43180.75</v>
      </c>
      <c r="I37" s="32" t="s">
        <v>13277</v>
      </c>
      <c r="J37" s="32" t="s">
        <v>13217</v>
      </c>
    </row>
    <row r="38" s="30" customFormat="1" customHeight="1" spans="1:10">
      <c r="A38" s="34" t="s">
        <v>13283</v>
      </c>
      <c r="B38" s="34" t="s">
        <v>13284</v>
      </c>
      <c r="C38" s="34" t="s">
        <v>13193</v>
      </c>
      <c r="D38" s="34" t="s">
        <v>13194</v>
      </c>
      <c r="E38" s="34" t="s">
        <v>9826</v>
      </c>
      <c r="F38" s="34" t="s">
        <v>13200</v>
      </c>
      <c r="G38" s="35">
        <v>43186.3847222222</v>
      </c>
      <c r="H38" s="35">
        <v>43186.7951388889</v>
      </c>
      <c r="I38" s="34" t="s">
        <v>13285</v>
      </c>
      <c r="J38" s="34" t="s">
        <v>13286</v>
      </c>
    </row>
    <row r="39" s="30" customFormat="1" customHeight="1" spans="1:10">
      <c r="A39" s="32" t="s">
        <v>13287</v>
      </c>
      <c r="B39" s="32" t="s">
        <v>13284</v>
      </c>
      <c r="C39" s="32" t="s">
        <v>13193</v>
      </c>
      <c r="D39" s="32" t="s">
        <v>13194</v>
      </c>
      <c r="E39" s="32" t="s">
        <v>9826</v>
      </c>
      <c r="F39" s="32" t="s">
        <v>13200</v>
      </c>
      <c r="G39" s="33">
        <v>43175.3888888889</v>
      </c>
      <c r="H39" s="33">
        <v>43175.8083333333</v>
      </c>
      <c r="I39" s="32" t="s">
        <v>13288</v>
      </c>
      <c r="J39" s="32" t="s">
        <v>13289</v>
      </c>
    </row>
    <row r="40" s="30" customFormat="1" customHeight="1" spans="1:10">
      <c r="A40" s="34" t="s">
        <v>13290</v>
      </c>
      <c r="B40" s="34" t="s">
        <v>13291</v>
      </c>
      <c r="C40" s="34" t="s">
        <v>13193</v>
      </c>
      <c r="D40" s="34" t="s">
        <v>13194</v>
      </c>
      <c r="E40" s="34" t="s">
        <v>9498</v>
      </c>
      <c r="F40" s="34" t="s">
        <v>9488</v>
      </c>
      <c r="G40" s="35">
        <v>43161.375</v>
      </c>
      <c r="H40" s="35">
        <v>43161.9166666667</v>
      </c>
      <c r="I40" s="34" t="s">
        <v>13270</v>
      </c>
      <c r="J40" s="34" t="s">
        <v>13217</v>
      </c>
    </row>
    <row r="41" s="30" customFormat="1" customHeight="1" spans="1:10">
      <c r="A41" s="32" t="s">
        <v>13292</v>
      </c>
      <c r="B41" s="32" t="s">
        <v>13291</v>
      </c>
      <c r="C41" s="32" t="s">
        <v>13193</v>
      </c>
      <c r="D41" s="32" t="s">
        <v>13194</v>
      </c>
      <c r="E41" s="32" t="s">
        <v>9498</v>
      </c>
      <c r="F41" s="32" t="s">
        <v>9488</v>
      </c>
      <c r="G41" s="33">
        <v>43171.375</v>
      </c>
      <c r="H41" s="33">
        <v>43171.8993055556</v>
      </c>
      <c r="I41" s="32" t="s">
        <v>13293</v>
      </c>
      <c r="J41" s="32" t="s">
        <v>13217</v>
      </c>
    </row>
    <row r="42" s="30" customFormat="1" customHeight="1" spans="1:10">
      <c r="A42" s="34" t="s">
        <v>13294</v>
      </c>
      <c r="B42" s="34" t="s">
        <v>13291</v>
      </c>
      <c r="C42" s="34" t="s">
        <v>13193</v>
      </c>
      <c r="D42" s="34" t="s">
        <v>13194</v>
      </c>
      <c r="E42" s="34" t="s">
        <v>9498</v>
      </c>
      <c r="F42" s="34" t="s">
        <v>9488</v>
      </c>
      <c r="G42" s="35">
        <v>43180.375</v>
      </c>
      <c r="H42" s="35">
        <v>43180.9166666667</v>
      </c>
      <c r="I42" s="34" t="s">
        <v>13270</v>
      </c>
      <c r="J42" s="34" t="s">
        <v>13295</v>
      </c>
    </row>
    <row r="43" s="30" customFormat="1" customHeight="1" spans="1:10">
      <c r="A43" s="32" t="s">
        <v>13296</v>
      </c>
      <c r="B43" s="32" t="s">
        <v>13291</v>
      </c>
      <c r="C43" s="32" t="s">
        <v>13193</v>
      </c>
      <c r="D43" s="32" t="s">
        <v>13194</v>
      </c>
      <c r="E43" s="32" t="s">
        <v>9498</v>
      </c>
      <c r="F43" s="32" t="s">
        <v>9488</v>
      </c>
      <c r="G43" s="33">
        <v>43181.375</v>
      </c>
      <c r="H43" s="33">
        <v>43181.9166666667</v>
      </c>
      <c r="I43" s="32" t="s">
        <v>13270</v>
      </c>
      <c r="J43" s="32" t="s">
        <v>13295</v>
      </c>
    </row>
    <row r="44" s="30" customFormat="1" customHeight="1" spans="1:10">
      <c r="A44" s="34" t="s">
        <v>13297</v>
      </c>
      <c r="B44" s="34" t="s">
        <v>13219</v>
      </c>
      <c r="C44" s="34" t="s">
        <v>13193</v>
      </c>
      <c r="D44" s="34" t="s">
        <v>13194</v>
      </c>
      <c r="E44" s="34" t="s">
        <v>9552</v>
      </c>
      <c r="F44" s="34" t="s">
        <v>13220</v>
      </c>
      <c r="G44" s="35">
        <v>43171.375</v>
      </c>
      <c r="H44" s="35">
        <v>43171.75</v>
      </c>
      <c r="I44" s="34" t="s">
        <v>13277</v>
      </c>
      <c r="J44" s="34" t="s">
        <v>13221</v>
      </c>
    </row>
    <row r="45" s="30" customFormat="1" customHeight="1" spans="1:10">
      <c r="A45" s="32" t="s">
        <v>13298</v>
      </c>
      <c r="B45" s="32" t="s">
        <v>13208</v>
      </c>
      <c r="C45" s="32" t="s">
        <v>13193</v>
      </c>
      <c r="D45" s="32" t="s">
        <v>13194</v>
      </c>
      <c r="E45" s="32" t="s">
        <v>9667</v>
      </c>
      <c r="F45" s="32" t="s">
        <v>13209</v>
      </c>
      <c r="G45" s="33">
        <v>43161.7708333333</v>
      </c>
      <c r="H45" s="33">
        <v>43161.8125</v>
      </c>
      <c r="I45" s="32" t="s">
        <v>13299</v>
      </c>
      <c r="J45" s="32" t="s">
        <v>13211</v>
      </c>
    </row>
    <row r="46" s="30" customFormat="1" customHeight="1" spans="1:10">
      <c r="A46" s="34" t="s">
        <v>13300</v>
      </c>
      <c r="B46" s="34" t="s">
        <v>13208</v>
      </c>
      <c r="C46" s="34" t="s">
        <v>13193</v>
      </c>
      <c r="D46" s="34" t="s">
        <v>13194</v>
      </c>
      <c r="E46" s="34" t="s">
        <v>9667</v>
      </c>
      <c r="F46" s="34" t="s">
        <v>13209</v>
      </c>
      <c r="G46" s="35">
        <v>43171.7708333333</v>
      </c>
      <c r="H46" s="35">
        <v>43171.8243055556</v>
      </c>
      <c r="I46" s="34" t="s">
        <v>13232</v>
      </c>
      <c r="J46" s="34" t="s">
        <v>13211</v>
      </c>
    </row>
    <row r="47" s="30" customFormat="1" customHeight="1" spans="1:10">
      <c r="A47" s="32" t="s">
        <v>13301</v>
      </c>
      <c r="B47" s="32" t="s">
        <v>13208</v>
      </c>
      <c r="C47" s="32" t="s">
        <v>13193</v>
      </c>
      <c r="D47" s="32" t="s">
        <v>13194</v>
      </c>
      <c r="E47" s="32" t="s">
        <v>9667</v>
      </c>
      <c r="F47" s="32" t="s">
        <v>13209</v>
      </c>
      <c r="G47" s="33">
        <v>43172.7708333333</v>
      </c>
      <c r="H47" s="33">
        <v>43172.8486111111</v>
      </c>
      <c r="I47" s="32" t="s">
        <v>13302</v>
      </c>
      <c r="J47" s="32" t="s">
        <v>13211</v>
      </c>
    </row>
    <row r="48" s="30" customFormat="1" customHeight="1" spans="1:10">
      <c r="A48" s="34" t="s">
        <v>13303</v>
      </c>
      <c r="B48" s="34" t="s">
        <v>13208</v>
      </c>
      <c r="C48" s="34" t="s">
        <v>13193</v>
      </c>
      <c r="D48" s="34" t="s">
        <v>13194</v>
      </c>
      <c r="E48" s="34" t="s">
        <v>9667</v>
      </c>
      <c r="F48" s="34" t="s">
        <v>13209</v>
      </c>
      <c r="G48" s="35">
        <v>43175.7708333333</v>
      </c>
      <c r="H48" s="35">
        <v>43175.8534722222</v>
      </c>
      <c r="I48" s="34" t="s">
        <v>13304</v>
      </c>
      <c r="J48" s="34" t="s">
        <v>13211</v>
      </c>
    </row>
    <row r="49" s="30" customFormat="1" customHeight="1" spans="1:10">
      <c r="A49" s="32" t="s">
        <v>13305</v>
      </c>
      <c r="B49" s="32" t="s">
        <v>13208</v>
      </c>
      <c r="C49" s="32" t="s">
        <v>13193</v>
      </c>
      <c r="D49" s="32" t="s">
        <v>13194</v>
      </c>
      <c r="E49" s="32" t="s">
        <v>9667</v>
      </c>
      <c r="F49" s="32" t="s">
        <v>13209</v>
      </c>
      <c r="G49" s="33">
        <v>43179.7708333333</v>
      </c>
      <c r="H49" s="33">
        <v>43179.8541666667</v>
      </c>
      <c r="I49" s="32" t="s">
        <v>13304</v>
      </c>
      <c r="J49" s="32" t="s">
        <v>13211</v>
      </c>
    </row>
    <row r="50" s="30" customFormat="1" customHeight="1" spans="1:10">
      <c r="A50" s="34" t="s">
        <v>13306</v>
      </c>
      <c r="B50" s="34" t="s">
        <v>13208</v>
      </c>
      <c r="C50" s="34" t="s">
        <v>13193</v>
      </c>
      <c r="D50" s="34" t="s">
        <v>13194</v>
      </c>
      <c r="E50" s="34" t="s">
        <v>9667</v>
      </c>
      <c r="F50" s="34" t="s">
        <v>13209</v>
      </c>
      <c r="G50" s="35">
        <v>43180.7708333333</v>
      </c>
      <c r="H50" s="35">
        <v>43180.8270833333</v>
      </c>
      <c r="I50" s="34" t="s">
        <v>13307</v>
      </c>
      <c r="J50" s="34" t="s">
        <v>13211</v>
      </c>
    </row>
    <row r="51" s="30" customFormat="1" customHeight="1" spans="1:10">
      <c r="A51" s="32" t="s">
        <v>13308</v>
      </c>
      <c r="B51" s="32" t="s">
        <v>13208</v>
      </c>
      <c r="C51" s="32" t="s">
        <v>13193</v>
      </c>
      <c r="D51" s="32" t="s">
        <v>13194</v>
      </c>
      <c r="E51" s="32" t="s">
        <v>9667</v>
      </c>
      <c r="F51" s="32" t="s">
        <v>13209</v>
      </c>
      <c r="G51" s="33">
        <v>43182.7708333333</v>
      </c>
      <c r="H51" s="33">
        <v>43182.8138888889</v>
      </c>
      <c r="I51" s="32" t="s">
        <v>13299</v>
      </c>
      <c r="J51" s="32" t="s">
        <v>13211</v>
      </c>
    </row>
    <row r="52" s="30" customFormat="1" customHeight="1" spans="1:10">
      <c r="A52" s="34" t="s">
        <v>13309</v>
      </c>
      <c r="B52" s="34" t="s">
        <v>13284</v>
      </c>
      <c r="C52" s="34" t="s">
        <v>13193</v>
      </c>
      <c r="D52" s="34" t="s">
        <v>13194</v>
      </c>
      <c r="E52" s="34" t="s">
        <v>9826</v>
      </c>
      <c r="F52" s="34" t="s">
        <v>13200</v>
      </c>
      <c r="G52" s="35">
        <v>43189.3770833333</v>
      </c>
      <c r="H52" s="35">
        <v>43189.7708333333</v>
      </c>
      <c r="I52" s="34" t="s">
        <v>13245</v>
      </c>
      <c r="J52" s="34" t="s">
        <v>13217</v>
      </c>
    </row>
    <row r="53" s="30" customFormat="1" customHeight="1" spans="1:10">
      <c r="A53" s="34" t="s">
        <v>13310</v>
      </c>
      <c r="B53" s="34" t="s">
        <v>13311</v>
      </c>
      <c r="C53" s="34" t="s">
        <v>13193</v>
      </c>
      <c r="D53" s="34" t="s">
        <v>13194</v>
      </c>
      <c r="E53" s="34" t="s">
        <v>9744</v>
      </c>
      <c r="F53" s="34" t="s">
        <v>13209</v>
      </c>
      <c r="G53" s="35">
        <v>43186.7708333333</v>
      </c>
      <c r="H53" s="35">
        <v>43186.8611111111</v>
      </c>
      <c r="I53" s="34" t="s">
        <v>13312</v>
      </c>
      <c r="J53" s="34" t="s">
        <v>13221</v>
      </c>
    </row>
    <row r="54" s="30" customFormat="1" customHeight="1" spans="1:10">
      <c r="A54" s="32" t="s">
        <v>13313</v>
      </c>
      <c r="B54" s="32" t="s">
        <v>13314</v>
      </c>
      <c r="C54" s="32" t="s">
        <v>13243</v>
      </c>
      <c r="D54" s="32" t="s">
        <v>13244</v>
      </c>
      <c r="E54" s="32" t="s">
        <v>9490</v>
      </c>
      <c r="F54" s="32" t="s">
        <v>9488</v>
      </c>
      <c r="G54" s="33">
        <v>43165.79375</v>
      </c>
      <c r="H54" s="33">
        <v>43165.79375</v>
      </c>
      <c r="I54" s="32" t="s">
        <v>13261</v>
      </c>
      <c r="J54" s="32" t="s">
        <v>13315</v>
      </c>
    </row>
    <row r="55" s="30" customFormat="1" customHeight="1" spans="1:10">
      <c r="A55" s="34" t="s">
        <v>13316</v>
      </c>
      <c r="B55" s="34" t="s">
        <v>13314</v>
      </c>
      <c r="C55" s="34" t="s">
        <v>13243</v>
      </c>
      <c r="D55" s="34" t="s">
        <v>13244</v>
      </c>
      <c r="E55" s="34" t="s">
        <v>9490</v>
      </c>
      <c r="F55" s="34" t="s">
        <v>9488</v>
      </c>
      <c r="G55" s="35">
        <v>43185.3930555556</v>
      </c>
      <c r="H55" s="35">
        <v>43185.3930555556</v>
      </c>
      <c r="I55" s="34" t="s">
        <v>13261</v>
      </c>
      <c r="J55" s="34" t="s">
        <v>13317</v>
      </c>
    </row>
    <row r="56" s="30" customFormat="1" customHeight="1" spans="1:10">
      <c r="A56" s="32" t="s">
        <v>13318</v>
      </c>
      <c r="B56" s="32" t="s">
        <v>13319</v>
      </c>
      <c r="C56" s="32" t="s">
        <v>13193</v>
      </c>
      <c r="D56" s="32" t="s">
        <v>13194</v>
      </c>
      <c r="E56" s="32" t="s">
        <v>9673</v>
      </c>
      <c r="F56" s="32" t="s">
        <v>13209</v>
      </c>
      <c r="G56" s="33">
        <v>43188.375</v>
      </c>
      <c r="H56" s="33">
        <v>43188.75</v>
      </c>
      <c r="I56" s="32" t="s">
        <v>13216</v>
      </c>
      <c r="J56" s="32" t="s">
        <v>13320</v>
      </c>
    </row>
    <row r="57" s="30" customFormat="1" customHeight="1" spans="1:10">
      <c r="A57" s="34" t="s">
        <v>13321</v>
      </c>
      <c r="B57" s="34" t="s">
        <v>13314</v>
      </c>
      <c r="C57" s="34" t="s">
        <v>13243</v>
      </c>
      <c r="D57" s="34" t="s">
        <v>13244</v>
      </c>
      <c r="E57" s="34" t="s">
        <v>9490</v>
      </c>
      <c r="F57" s="34" t="s">
        <v>9488</v>
      </c>
      <c r="G57" s="35">
        <v>43188.7993055556</v>
      </c>
      <c r="H57" s="35">
        <v>43188.7993055556</v>
      </c>
      <c r="I57" s="34" t="s">
        <v>13261</v>
      </c>
      <c r="J57" s="34" t="s">
        <v>13322</v>
      </c>
    </row>
    <row r="58" s="30" customFormat="1" customHeight="1" spans="1:10">
      <c r="A58" s="32" t="s">
        <v>13323</v>
      </c>
      <c r="B58" s="32" t="s">
        <v>13324</v>
      </c>
      <c r="C58" s="32" t="s">
        <v>13193</v>
      </c>
      <c r="D58" s="32" t="s">
        <v>13194</v>
      </c>
      <c r="E58" s="32" t="s">
        <v>9517</v>
      </c>
      <c r="F58" s="32" t="s">
        <v>13220</v>
      </c>
      <c r="G58" s="33">
        <v>43175.3798611111</v>
      </c>
      <c r="H58" s="33">
        <v>43175.8666666667</v>
      </c>
      <c r="I58" s="32" t="s">
        <v>13325</v>
      </c>
      <c r="J58" s="32" t="s">
        <v>13221</v>
      </c>
    </row>
    <row r="59" s="30" customFormat="1" customHeight="1" spans="1:10">
      <c r="A59" s="34" t="s">
        <v>13326</v>
      </c>
      <c r="B59" s="34" t="s">
        <v>13327</v>
      </c>
      <c r="C59" s="34" t="s">
        <v>13193</v>
      </c>
      <c r="D59" s="34" t="s">
        <v>13194</v>
      </c>
      <c r="E59" s="34" t="s">
        <v>9694</v>
      </c>
      <c r="F59" s="34" t="s">
        <v>13209</v>
      </c>
      <c r="G59" s="35">
        <v>43189.375</v>
      </c>
      <c r="H59" s="35">
        <v>43189.375</v>
      </c>
      <c r="I59" s="34" t="s">
        <v>13261</v>
      </c>
      <c r="J59" s="34" t="s">
        <v>13328</v>
      </c>
    </row>
    <row r="60" s="30" customFormat="1" customHeight="1" spans="1:10">
      <c r="A60" s="32" t="s">
        <v>13329</v>
      </c>
      <c r="B60" s="32" t="s">
        <v>13324</v>
      </c>
      <c r="C60" s="32" t="s">
        <v>13193</v>
      </c>
      <c r="D60" s="32" t="s">
        <v>13194</v>
      </c>
      <c r="E60" s="32" t="s">
        <v>9517</v>
      </c>
      <c r="F60" s="32" t="s">
        <v>13220</v>
      </c>
      <c r="G60" s="33">
        <v>43180.3791666667</v>
      </c>
      <c r="H60" s="33">
        <v>43180.9166666667</v>
      </c>
      <c r="I60" s="32" t="s">
        <v>13205</v>
      </c>
      <c r="J60" s="32" t="s">
        <v>13217</v>
      </c>
    </row>
    <row r="61" s="30" customFormat="1" customHeight="1" spans="1:10">
      <c r="A61" s="34" t="s">
        <v>13330</v>
      </c>
      <c r="B61" s="34" t="s">
        <v>13324</v>
      </c>
      <c r="C61" s="34" t="s">
        <v>13193</v>
      </c>
      <c r="D61" s="34" t="s">
        <v>13194</v>
      </c>
      <c r="E61" s="34" t="s">
        <v>9517</v>
      </c>
      <c r="F61" s="34" t="s">
        <v>13220</v>
      </c>
      <c r="G61" s="35">
        <v>43173.3784722222</v>
      </c>
      <c r="H61" s="35">
        <v>43173.9173611111</v>
      </c>
      <c r="I61" s="34" t="s">
        <v>13205</v>
      </c>
      <c r="J61" s="34" t="s">
        <v>13331</v>
      </c>
    </row>
    <row r="62" s="30" customFormat="1" customHeight="1" spans="1:10">
      <c r="A62" s="32" t="s">
        <v>13332</v>
      </c>
      <c r="B62" s="32" t="s">
        <v>13276</v>
      </c>
      <c r="C62" s="32" t="s">
        <v>13193</v>
      </c>
      <c r="D62" s="32" t="s">
        <v>13194</v>
      </c>
      <c r="E62" s="32" t="s">
        <v>9640</v>
      </c>
      <c r="F62" s="32" t="s">
        <v>13209</v>
      </c>
      <c r="G62" s="33">
        <v>43187.4166666667</v>
      </c>
      <c r="H62" s="33">
        <v>43187.75</v>
      </c>
      <c r="I62" s="32" t="s">
        <v>13277</v>
      </c>
      <c r="J62" s="32" t="s">
        <v>13217</v>
      </c>
    </row>
    <row r="63" s="30" customFormat="1" customHeight="1" spans="1:10">
      <c r="A63" s="34" t="s">
        <v>13333</v>
      </c>
      <c r="B63" s="34" t="s">
        <v>13264</v>
      </c>
      <c r="C63" s="34" t="s">
        <v>13193</v>
      </c>
      <c r="D63" s="34" t="s">
        <v>13194</v>
      </c>
      <c r="E63" s="34" t="s">
        <v>9538</v>
      </c>
      <c r="F63" s="34" t="s">
        <v>13220</v>
      </c>
      <c r="G63" s="35">
        <v>43187.375</v>
      </c>
      <c r="H63" s="35">
        <v>43187.7708333333</v>
      </c>
      <c r="I63" s="34" t="s">
        <v>13265</v>
      </c>
      <c r="J63" s="34" t="s">
        <v>13217</v>
      </c>
    </row>
    <row r="64" s="30" customFormat="1" customHeight="1" spans="1:10">
      <c r="A64" s="32" t="s">
        <v>13334</v>
      </c>
      <c r="B64" s="32" t="s">
        <v>13264</v>
      </c>
      <c r="C64" s="32" t="s">
        <v>13193</v>
      </c>
      <c r="D64" s="32" t="s">
        <v>13194</v>
      </c>
      <c r="E64" s="32" t="s">
        <v>9538</v>
      </c>
      <c r="F64" s="32" t="s">
        <v>13220</v>
      </c>
      <c r="G64" s="33">
        <v>43188.3958333333</v>
      </c>
      <c r="H64" s="33">
        <v>43188.7708333333</v>
      </c>
      <c r="I64" s="32" t="s">
        <v>13216</v>
      </c>
      <c r="J64" s="32" t="s">
        <v>13217</v>
      </c>
    </row>
    <row r="65" s="30" customFormat="1" customHeight="1" spans="1:10">
      <c r="A65" s="34" t="s">
        <v>13335</v>
      </c>
      <c r="B65" s="34" t="s">
        <v>13264</v>
      </c>
      <c r="C65" s="34" t="s">
        <v>13193</v>
      </c>
      <c r="D65" s="34" t="s">
        <v>13194</v>
      </c>
      <c r="E65" s="34" t="s">
        <v>9538</v>
      </c>
      <c r="F65" s="34" t="s">
        <v>13220</v>
      </c>
      <c r="G65" s="35">
        <v>43168.375</v>
      </c>
      <c r="H65" s="35">
        <v>43168.7708333333</v>
      </c>
      <c r="I65" s="34" t="s">
        <v>13265</v>
      </c>
      <c r="J65" s="34" t="s">
        <v>13217</v>
      </c>
    </row>
    <row r="66" s="30" customFormat="1" customHeight="1" spans="1:10">
      <c r="A66" s="32" t="s">
        <v>13336</v>
      </c>
      <c r="B66" s="32" t="s">
        <v>13227</v>
      </c>
      <c r="C66" s="32" t="s">
        <v>13193</v>
      </c>
      <c r="D66" s="32" t="s">
        <v>13194</v>
      </c>
      <c r="E66" s="32" t="s">
        <v>9532</v>
      </c>
      <c r="F66" s="32" t="s">
        <v>13220</v>
      </c>
      <c r="G66" s="33">
        <v>43186.375</v>
      </c>
      <c r="H66" s="33">
        <v>43186.75</v>
      </c>
      <c r="I66" s="32" t="s">
        <v>13216</v>
      </c>
      <c r="J66" s="32" t="s">
        <v>13211</v>
      </c>
    </row>
    <row r="67" s="30" customFormat="1" customHeight="1" spans="1:10">
      <c r="A67" s="34" t="s">
        <v>13337</v>
      </c>
      <c r="B67" s="34" t="s">
        <v>13227</v>
      </c>
      <c r="C67" s="34" t="s">
        <v>13193</v>
      </c>
      <c r="D67" s="34" t="s">
        <v>13194</v>
      </c>
      <c r="E67" s="34" t="s">
        <v>9532</v>
      </c>
      <c r="F67" s="34" t="s">
        <v>13220</v>
      </c>
      <c r="G67" s="35">
        <v>43187.375</v>
      </c>
      <c r="H67" s="35">
        <v>43187.75</v>
      </c>
      <c r="I67" s="34" t="s">
        <v>13216</v>
      </c>
      <c r="J67" s="34" t="s">
        <v>13338</v>
      </c>
    </row>
    <row r="68" s="30" customFormat="1" customHeight="1" spans="1:10">
      <c r="A68" s="32" t="s">
        <v>13339</v>
      </c>
      <c r="B68" s="32" t="s">
        <v>13340</v>
      </c>
      <c r="C68" s="32" t="s">
        <v>13193</v>
      </c>
      <c r="D68" s="32" t="s">
        <v>13194</v>
      </c>
      <c r="E68" s="32" t="s">
        <v>9713</v>
      </c>
      <c r="F68" s="32" t="s">
        <v>13209</v>
      </c>
      <c r="G68" s="33">
        <v>43171.3958333333</v>
      </c>
      <c r="H68" s="33">
        <v>43171.9166666667</v>
      </c>
      <c r="I68" s="32" t="s">
        <v>13201</v>
      </c>
      <c r="J68" s="32" t="s">
        <v>13341</v>
      </c>
    </row>
    <row r="69" s="30" customFormat="1" customHeight="1" spans="1:10">
      <c r="A69" s="34" t="s">
        <v>13342</v>
      </c>
      <c r="B69" s="34" t="s">
        <v>13199</v>
      </c>
      <c r="C69" s="34" t="s">
        <v>13193</v>
      </c>
      <c r="D69" s="34" t="s">
        <v>13194</v>
      </c>
      <c r="E69" s="34" t="s">
        <v>9784</v>
      </c>
      <c r="F69" s="34" t="s">
        <v>13200</v>
      </c>
      <c r="G69" s="35">
        <v>43185.375</v>
      </c>
      <c r="H69" s="35">
        <v>43185.7583333333</v>
      </c>
      <c r="I69" s="34" t="s">
        <v>13196</v>
      </c>
      <c r="J69" s="34" t="s">
        <v>13211</v>
      </c>
    </row>
    <row r="70" s="30" customFormat="1" customHeight="1" spans="1:10">
      <c r="A70" s="34" t="s">
        <v>13343</v>
      </c>
      <c r="B70" s="34" t="s">
        <v>13235</v>
      </c>
      <c r="C70" s="34" t="s">
        <v>13193</v>
      </c>
      <c r="D70" s="34" t="s">
        <v>13194</v>
      </c>
      <c r="E70" s="34" t="s">
        <v>9846</v>
      </c>
      <c r="F70" s="34" t="s">
        <v>13200</v>
      </c>
      <c r="G70" s="35">
        <v>43189.39375</v>
      </c>
      <c r="H70" s="35">
        <v>43189.9236111111</v>
      </c>
      <c r="I70" s="34" t="s">
        <v>13344</v>
      </c>
      <c r="J70" s="34" t="s">
        <v>13217</v>
      </c>
    </row>
    <row r="71" s="30" customFormat="1" customHeight="1" spans="1:10">
      <c r="A71" s="32" t="s">
        <v>13345</v>
      </c>
      <c r="B71" s="32" t="s">
        <v>13346</v>
      </c>
      <c r="C71" s="32" t="s">
        <v>13243</v>
      </c>
      <c r="D71" s="32" t="s">
        <v>13244</v>
      </c>
      <c r="E71" s="32" t="s">
        <v>9741</v>
      </c>
      <c r="F71" s="32" t="s">
        <v>13209</v>
      </c>
      <c r="G71" s="33">
        <v>43178.375</v>
      </c>
      <c r="H71" s="33">
        <v>43178.7708333333</v>
      </c>
      <c r="I71" s="32" t="s">
        <v>13265</v>
      </c>
      <c r="J71" s="32" t="s">
        <v>13347</v>
      </c>
    </row>
    <row r="72" s="30" customFormat="1" customHeight="1" spans="1:10">
      <c r="A72" s="34" t="s">
        <v>13348</v>
      </c>
      <c r="B72" s="34" t="s">
        <v>13346</v>
      </c>
      <c r="C72" s="34" t="s">
        <v>13243</v>
      </c>
      <c r="D72" s="34" t="s">
        <v>13244</v>
      </c>
      <c r="E72" s="34" t="s">
        <v>9741</v>
      </c>
      <c r="F72" s="34" t="s">
        <v>13209</v>
      </c>
      <c r="G72" s="35">
        <v>43187.375</v>
      </c>
      <c r="H72" s="35">
        <v>43187.7708333333</v>
      </c>
      <c r="I72" s="34" t="s">
        <v>13265</v>
      </c>
      <c r="J72" s="34" t="s">
        <v>13211</v>
      </c>
    </row>
    <row r="73" s="30" customFormat="1" customHeight="1" spans="1:10">
      <c r="A73" s="32" t="s">
        <v>13349</v>
      </c>
      <c r="B73" s="32" t="s">
        <v>13346</v>
      </c>
      <c r="C73" s="32" t="s">
        <v>13243</v>
      </c>
      <c r="D73" s="32" t="s">
        <v>13244</v>
      </c>
      <c r="E73" s="32" t="s">
        <v>9741</v>
      </c>
      <c r="F73" s="32" t="s">
        <v>13209</v>
      </c>
      <c r="G73" s="33">
        <v>43188.375</v>
      </c>
      <c r="H73" s="33">
        <v>43188.7708333333</v>
      </c>
      <c r="I73" s="32" t="s">
        <v>13265</v>
      </c>
      <c r="J73" s="32" t="s">
        <v>13211</v>
      </c>
    </row>
    <row r="74" s="30" customFormat="1" customHeight="1" spans="1:10">
      <c r="A74" s="34" t="s">
        <v>13350</v>
      </c>
      <c r="B74" s="34" t="s">
        <v>13346</v>
      </c>
      <c r="C74" s="34" t="s">
        <v>13243</v>
      </c>
      <c r="D74" s="34" t="s">
        <v>13244</v>
      </c>
      <c r="E74" s="34" t="s">
        <v>9741</v>
      </c>
      <c r="F74" s="34" t="s">
        <v>13209</v>
      </c>
      <c r="G74" s="35">
        <v>43189.375</v>
      </c>
      <c r="H74" s="35">
        <v>43189.7708333333</v>
      </c>
      <c r="I74" s="34" t="s">
        <v>13265</v>
      </c>
      <c r="J74" s="34" t="s">
        <v>13211</v>
      </c>
    </row>
    <row r="75" s="30" customFormat="1" customHeight="1" spans="1:10">
      <c r="A75" s="32" t="s">
        <v>13351</v>
      </c>
      <c r="B75" s="32" t="s">
        <v>13352</v>
      </c>
      <c r="C75" s="32" t="s">
        <v>13193</v>
      </c>
      <c r="D75" s="32" t="s">
        <v>13194</v>
      </c>
      <c r="E75" s="32" t="s">
        <v>9858</v>
      </c>
      <c r="F75" s="32" t="s">
        <v>13195</v>
      </c>
      <c r="G75" s="33">
        <v>43189.3888888889</v>
      </c>
      <c r="H75" s="33">
        <v>43189.9236111111</v>
      </c>
      <c r="I75" s="32" t="s">
        <v>13250</v>
      </c>
      <c r="J75" s="32" t="s">
        <v>13211</v>
      </c>
    </row>
    <row r="76" customHeight="1" spans="1:10">
      <c r="A76" s="32" t="s">
        <v>13353</v>
      </c>
      <c r="B76" s="32" t="s">
        <v>13354</v>
      </c>
      <c r="C76" s="32" t="s">
        <v>13193</v>
      </c>
      <c r="D76" s="32" t="s">
        <v>13194</v>
      </c>
      <c r="E76" s="32" t="s">
        <v>9436</v>
      </c>
      <c r="F76" s="32" t="s">
        <v>13355</v>
      </c>
      <c r="G76" s="33">
        <v>43166.375</v>
      </c>
      <c r="H76" s="33">
        <v>43166.75</v>
      </c>
      <c r="I76" s="32" t="s">
        <v>13277</v>
      </c>
      <c r="J76" s="32" t="s">
        <v>13356</v>
      </c>
    </row>
    <row r="77" customHeight="1" spans="1:10">
      <c r="A77" s="34" t="s">
        <v>13357</v>
      </c>
      <c r="B77" s="34" t="s">
        <v>13358</v>
      </c>
      <c r="C77" s="34" t="s">
        <v>13193</v>
      </c>
      <c r="D77" s="34" t="s">
        <v>13194</v>
      </c>
      <c r="E77" s="34" t="s">
        <v>180</v>
      </c>
      <c r="F77" s="34" t="s">
        <v>137</v>
      </c>
      <c r="G77" s="35">
        <v>43169.5</v>
      </c>
      <c r="H77" s="35">
        <v>43169.8333333333</v>
      </c>
      <c r="I77" s="34" t="s">
        <v>13277</v>
      </c>
      <c r="J77" s="34" t="s">
        <v>13328</v>
      </c>
    </row>
    <row r="78" customHeight="1" spans="1:10">
      <c r="A78" s="32" t="s">
        <v>13359</v>
      </c>
      <c r="B78" s="32" t="s">
        <v>13358</v>
      </c>
      <c r="C78" s="32" t="s">
        <v>13193</v>
      </c>
      <c r="D78" s="32" t="s">
        <v>13194</v>
      </c>
      <c r="E78" s="32" t="s">
        <v>180</v>
      </c>
      <c r="F78" s="32" t="s">
        <v>137</v>
      </c>
      <c r="G78" s="33">
        <v>43162.5</v>
      </c>
      <c r="H78" s="33">
        <v>43162.8333333333</v>
      </c>
      <c r="I78" s="32" t="s">
        <v>13277</v>
      </c>
      <c r="J78" s="32" t="s">
        <v>13328</v>
      </c>
    </row>
    <row r="79" customHeight="1" spans="1:10">
      <c r="A79" s="34" t="s">
        <v>13360</v>
      </c>
      <c r="B79" s="34" t="s">
        <v>13358</v>
      </c>
      <c r="C79" s="34" t="s">
        <v>13193</v>
      </c>
      <c r="D79" s="34" t="s">
        <v>13194</v>
      </c>
      <c r="E79" s="34" t="s">
        <v>180</v>
      </c>
      <c r="F79" s="34" t="s">
        <v>137</v>
      </c>
      <c r="G79" s="35">
        <v>43163.5</v>
      </c>
      <c r="H79" s="35">
        <v>43163.8333333333</v>
      </c>
      <c r="I79" s="34" t="s">
        <v>13277</v>
      </c>
      <c r="J79" s="34" t="s">
        <v>13361</v>
      </c>
    </row>
    <row r="80" customHeight="1" spans="1:10">
      <c r="A80" s="32" t="s">
        <v>13362</v>
      </c>
      <c r="B80" s="32" t="s">
        <v>13358</v>
      </c>
      <c r="C80" s="32" t="s">
        <v>13193</v>
      </c>
      <c r="D80" s="32" t="s">
        <v>13194</v>
      </c>
      <c r="E80" s="32" t="s">
        <v>180</v>
      </c>
      <c r="F80" s="32" t="s">
        <v>137</v>
      </c>
      <c r="G80" s="33">
        <v>43176.5</v>
      </c>
      <c r="H80" s="33">
        <v>43176.8333333333</v>
      </c>
      <c r="I80" s="32" t="s">
        <v>13277</v>
      </c>
      <c r="J80" s="32" t="s">
        <v>13361</v>
      </c>
    </row>
    <row r="81" customHeight="1" spans="1:10">
      <c r="A81" s="34" t="s">
        <v>13363</v>
      </c>
      <c r="B81" s="34" t="s">
        <v>13364</v>
      </c>
      <c r="C81" s="34" t="s">
        <v>13193</v>
      </c>
      <c r="D81" s="34" t="s">
        <v>13194</v>
      </c>
      <c r="E81" s="34" t="s">
        <v>9282</v>
      </c>
      <c r="F81" s="34" t="s">
        <v>13365</v>
      </c>
      <c r="G81" s="35">
        <v>43181.375</v>
      </c>
      <c r="H81" s="35">
        <v>43181.75</v>
      </c>
      <c r="I81" s="34" t="s">
        <v>13277</v>
      </c>
      <c r="J81" s="34" t="s">
        <v>13338</v>
      </c>
    </row>
    <row r="82" customHeight="1" spans="1:10">
      <c r="A82" s="32" t="s">
        <v>13366</v>
      </c>
      <c r="B82" s="32" t="s">
        <v>13367</v>
      </c>
      <c r="C82" s="32" t="s">
        <v>13193</v>
      </c>
      <c r="D82" s="32" t="s">
        <v>13194</v>
      </c>
      <c r="E82" s="32" t="s">
        <v>336</v>
      </c>
      <c r="F82" s="32" t="s">
        <v>13368</v>
      </c>
      <c r="G82" s="33">
        <v>43180.3847222222</v>
      </c>
      <c r="H82" s="33">
        <v>43180.7916666667</v>
      </c>
      <c r="I82" s="32" t="s">
        <v>13285</v>
      </c>
      <c r="J82" s="32" t="s">
        <v>13369</v>
      </c>
    </row>
    <row r="83" customHeight="1" spans="1:10">
      <c r="A83" s="34" t="s">
        <v>13370</v>
      </c>
      <c r="B83" s="34" t="s">
        <v>13371</v>
      </c>
      <c r="C83" s="34" t="s">
        <v>13193</v>
      </c>
      <c r="D83" s="34" t="s">
        <v>13194</v>
      </c>
      <c r="E83" s="34" t="s">
        <v>376</v>
      </c>
      <c r="F83" s="34" t="s">
        <v>13372</v>
      </c>
      <c r="G83" s="35">
        <v>43160.375</v>
      </c>
      <c r="H83" s="35">
        <v>43160.7611111111</v>
      </c>
      <c r="I83" s="34" t="s">
        <v>13373</v>
      </c>
      <c r="J83" s="34" t="s">
        <v>13233</v>
      </c>
    </row>
    <row r="84" customHeight="1" spans="1:10">
      <c r="A84" s="32" t="s">
        <v>13374</v>
      </c>
      <c r="B84" s="32" t="s">
        <v>13371</v>
      </c>
      <c r="C84" s="32" t="s">
        <v>13193</v>
      </c>
      <c r="D84" s="32" t="s">
        <v>13194</v>
      </c>
      <c r="E84" s="32" t="s">
        <v>376</v>
      </c>
      <c r="F84" s="32" t="s">
        <v>13372</v>
      </c>
      <c r="G84" s="33">
        <v>43172.375</v>
      </c>
      <c r="H84" s="33">
        <v>43172.7638888889</v>
      </c>
      <c r="I84" s="32" t="s">
        <v>13373</v>
      </c>
      <c r="J84" s="32" t="s">
        <v>13233</v>
      </c>
    </row>
    <row r="85" customHeight="1" spans="1:10">
      <c r="A85" s="34" t="s">
        <v>13375</v>
      </c>
      <c r="B85" s="34" t="s">
        <v>13376</v>
      </c>
      <c r="C85" s="34" t="s">
        <v>13193</v>
      </c>
      <c r="D85" s="34" t="s">
        <v>13194</v>
      </c>
      <c r="E85" s="34" t="s">
        <v>9343</v>
      </c>
      <c r="F85" s="34" t="s">
        <v>13377</v>
      </c>
      <c r="G85" s="35">
        <v>43172.3958333333</v>
      </c>
      <c r="H85" s="35">
        <v>43172.3958333333</v>
      </c>
      <c r="I85" s="34" t="s">
        <v>13261</v>
      </c>
      <c r="J85" s="34" t="s">
        <v>13225</v>
      </c>
    </row>
    <row r="86" customHeight="1" spans="1:10">
      <c r="A86" s="32" t="s">
        <v>13378</v>
      </c>
      <c r="B86" s="32" t="s">
        <v>13379</v>
      </c>
      <c r="C86" s="32" t="s">
        <v>13193</v>
      </c>
      <c r="D86" s="32" t="s">
        <v>13194</v>
      </c>
      <c r="E86" s="32" t="s">
        <v>293</v>
      </c>
      <c r="F86" s="32" t="s">
        <v>13368</v>
      </c>
      <c r="G86" s="33">
        <v>43164.375</v>
      </c>
      <c r="H86" s="33">
        <v>43164.75</v>
      </c>
      <c r="I86" s="32" t="s">
        <v>13277</v>
      </c>
      <c r="J86" s="32" t="s">
        <v>13380</v>
      </c>
    </row>
    <row r="87" customHeight="1" spans="1:10">
      <c r="A87" s="34" t="s">
        <v>13381</v>
      </c>
      <c r="B87" s="34" t="s">
        <v>13376</v>
      </c>
      <c r="C87" s="34" t="s">
        <v>13193</v>
      </c>
      <c r="D87" s="34" t="s">
        <v>13194</v>
      </c>
      <c r="E87" s="34" t="s">
        <v>9343</v>
      </c>
      <c r="F87" s="34" t="s">
        <v>13377</v>
      </c>
      <c r="G87" s="35">
        <v>43174.7569444444</v>
      </c>
      <c r="H87" s="35">
        <v>43174.7569444444</v>
      </c>
      <c r="I87" s="34" t="s">
        <v>13261</v>
      </c>
      <c r="J87" s="34" t="s">
        <v>13221</v>
      </c>
    </row>
    <row r="88" customHeight="1" spans="1:10">
      <c r="A88" s="32" t="s">
        <v>13382</v>
      </c>
      <c r="B88" s="32" t="s">
        <v>13383</v>
      </c>
      <c r="C88" s="32" t="s">
        <v>13193</v>
      </c>
      <c r="D88" s="32" t="s">
        <v>13194</v>
      </c>
      <c r="E88" s="32" t="s">
        <v>9355</v>
      </c>
      <c r="F88" s="32" t="s">
        <v>13377</v>
      </c>
      <c r="G88" s="33">
        <v>43166.75</v>
      </c>
      <c r="H88" s="33">
        <v>43166.75</v>
      </c>
      <c r="I88" s="32" t="s">
        <v>13261</v>
      </c>
      <c r="J88" s="32" t="s">
        <v>13217</v>
      </c>
    </row>
    <row r="89" customHeight="1" spans="1:10">
      <c r="A89" s="34" t="s">
        <v>13384</v>
      </c>
      <c r="B89" s="34" t="s">
        <v>13385</v>
      </c>
      <c r="C89" s="34" t="s">
        <v>13193</v>
      </c>
      <c r="D89" s="34" t="s">
        <v>13194</v>
      </c>
      <c r="E89" s="34" t="s">
        <v>9469</v>
      </c>
      <c r="F89" s="34" t="s">
        <v>13386</v>
      </c>
      <c r="G89" s="35">
        <v>43164.7534722222</v>
      </c>
      <c r="H89" s="35">
        <v>43164.7534722222</v>
      </c>
      <c r="I89" s="34" t="s">
        <v>13261</v>
      </c>
      <c r="J89" s="34" t="s">
        <v>13217</v>
      </c>
    </row>
    <row r="90" customHeight="1" spans="1:10">
      <c r="A90" s="34" t="s">
        <v>13387</v>
      </c>
      <c r="B90" s="34" t="s">
        <v>13388</v>
      </c>
      <c r="C90" s="34" t="s">
        <v>13193</v>
      </c>
      <c r="D90" s="34" t="s">
        <v>13194</v>
      </c>
      <c r="E90" s="34" t="s">
        <v>9306</v>
      </c>
      <c r="F90" s="34" t="s">
        <v>13365</v>
      </c>
      <c r="G90" s="35">
        <v>43160.375</v>
      </c>
      <c r="H90" s="35">
        <v>43160.7888888889</v>
      </c>
      <c r="I90" s="34" t="s">
        <v>13196</v>
      </c>
      <c r="J90" s="34" t="s">
        <v>13389</v>
      </c>
    </row>
    <row r="91" customHeight="1" spans="1:10">
      <c r="A91" s="32" t="s">
        <v>13390</v>
      </c>
      <c r="B91" s="32" t="s">
        <v>13391</v>
      </c>
      <c r="C91" s="32" t="s">
        <v>13193</v>
      </c>
      <c r="D91" s="32" t="s">
        <v>13194</v>
      </c>
      <c r="E91" s="32" t="s">
        <v>9415</v>
      </c>
      <c r="F91" s="32" t="s">
        <v>13368</v>
      </c>
      <c r="G91" s="33">
        <v>43181.3819444444</v>
      </c>
      <c r="H91" s="33">
        <v>43181.3819444444</v>
      </c>
      <c r="I91" s="32" t="s">
        <v>13261</v>
      </c>
      <c r="J91" s="32" t="s">
        <v>13392</v>
      </c>
    </row>
    <row r="92" customHeight="1" spans="1:10">
      <c r="A92" s="34" t="s">
        <v>13393</v>
      </c>
      <c r="B92" s="34" t="s">
        <v>13394</v>
      </c>
      <c r="C92" s="34" t="s">
        <v>13193</v>
      </c>
      <c r="D92" s="34" t="s">
        <v>13194</v>
      </c>
      <c r="E92" s="34" t="s">
        <v>355</v>
      </c>
      <c r="F92" s="34" t="s">
        <v>13368</v>
      </c>
      <c r="G92" s="35">
        <v>43167.375</v>
      </c>
      <c r="H92" s="35">
        <v>43167.75</v>
      </c>
      <c r="I92" s="34" t="s">
        <v>13196</v>
      </c>
      <c r="J92" s="34" t="s">
        <v>13217</v>
      </c>
    </row>
    <row r="93" customHeight="1" spans="1:10">
      <c r="A93" s="32" t="s">
        <v>13395</v>
      </c>
      <c r="B93" s="32" t="s">
        <v>13394</v>
      </c>
      <c r="C93" s="32" t="s">
        <v>13193</v>
      </c>
      <c r="D93" s="32" t="s">
        <v>13194</v>
      </c>
      <c r="E93" s="32" t="s">
        <v>355</v>
      </c>
      <c r="F93" s="32" t="s">
        <v>13368</v>
      </c>
      <c r="G93" s="33">
        <v>43173.375</v>
      </c>
      <c r="H93" s="33">
        <v>43173.75</v>
      </c>
      <c r="I93" s="32" t="s">
        <v>13196</v>
      </c>
      <c r="J93" s="32" t="s">
        <v>13217</v>
      </c>
    </row>
    <row r="94" customHeight="1" spans="1:10">
      <c r="A94" s="34" t="s">
        <v>13396</v>
      </c>
      <c r="B94" s="34" t="s">
        <v>13397</v>
      </c>
      <c r="C94" s="34" t="s">
        <v>13193</v>
      </c>
      <c r="D94" s="34" t="s">
        <v>13194</v>
      </c>
      <c r="E94" s="34" t="s">
        <v>9395</v>
      </c>
      <c r="F94" s="34" t="s">
        <v>13368</v>
      </c>
      <c r="G94" s="35">
        <v>43172.7916666667</v>
      </c>
      <c r="H94" s="35">
        <v>43172.7916666667</v>
      </c>
      <c r="I94" s="34" t="s">
        <v>13261</v>
      </c>
      <c r="J94" s="34" t="s">
        <v>13211</v>
      </c>
    </row>
    <row r="95" customHeight="1" spans="1:10">
      <c r="A95" s="32" t="s">
        <v>13398</v>
      </c>
      <c r="B95" s="32" t="s">
        <v>13397</v>
      </c>
      <c r="C95" s="32" t="s">
        <v>13193</v>
      </c>
      <c r="D95" s="32" t="s">
        <v>13194</v>
      </c>
      <c r="E95" s="32" t="s">
        <v>9395</v>
      </c>
      <c r="F95" s="32" t="s">
        <v>13368</v>
      </c>
      <c r="G95" s="33">
        <v>43175.7951388889</v>
      </c>
      <c r="H95" s="33">
        <v>43175.7951388889</v>
      </c>
      <c r="I95" s="32" t="s">
        <v>13261</v>
      </c>
      <c r="J95" s="32" t="s">
        <v>13211</v>
      </c>
    </row>
    <row r="96" customHeight="1" spans="1:10">
      <c r="A96" s="32" t="s">
        <v>13399</v>
      </c>
      <c r="B96" s="32" t="s">
        <v>13397</v>
      </c>
      <c r="C96" s="32" t="s">
        <v>13193</v>
      </c>
      <c r="D96" s="32" t="s">
        <v>13194</v>
      </c>
      <c r="E96" s="32" t="s">
        <v>9395</v>
      </c>
      <c r="F96" s="32" t="s">
        <v>13368</v>
      </c>
      <c r="G96" s="33">
        <v>43178.4166666667</v>
      </c>
      <c r="H96" s="33">
        <v>43178.4166666667</v>
      </c>
      <c r="I96" s="32" t="s">
        <v>13261</v>
      </c>
      <c r="J96" s="32" t="s">
        <v>13338</v>
      </c>
    </row>
    <row r="97" customHeight="1" spans="1:10">
      <c r="A97" s="32" t="s">
        <v>13400</v>
      </c>
      <c r="B97" s="32" t="s">
        <v>13401</v>
      </c>
      <c r="C97" s="32" t="s">
        <v>13193</v>
      </c>
      <c r="D97" s="32" t="s">
        <v>13194</v>
      </c>
      <c r="E97" s="32" t="s">
        <v>135</v>
      </c>
      <c r="F97" s="32" t="s">
        <v>137</v>
      </c>
      <c r="G97" s="33">
        <v>43174.3958333333</v>
      </c>
      <c r="H97" s="33">
        <v>43174.7708333333</v>
      </c>
      <c r="I97" s="32" t="s">
        <v>13216</v>
      </c>
      <c r="J97" s="32" t="s">
        <v>13402</v>
      </c>
    </row>
    <row r="98" customHeight="1" spans="1:10">
      <c r="A98" s="34" t="s">
        <v>13403</v>
      </c>
      <c r="B98" s="34" t="s">
        <v>13401</v>
      </c>
      <c r="C98" s="34" t="s">
        <v>13193</v>
      </c>
      <c r="D98" s="34" t="s">
        <v>13194</v>
      </c>
      <c r="E98" s="34" t="s">
        <v>135</v>
      </c>
      <c r="F98" s="34" t="s">
        <v>137</v>
      </c>
      <c r="G98" s="35">
        <v>43178.3958333333</v>
      </c>
      <c r="H98" s="35">
        <v>43178.7708333333</v>
      </c>
      <c r="I98" s="34" t="s">
        <v>13216</v>
      </c>
      <c r="J98" s="34" t="s">
        <v>13402</v>
      </c>
    </row>
    <row r="99" customHeight="1" spans="1:10">
      <c r="A99" s="32" t="s">
        <v>13404</v>
      </c>
      <c r="B99" s="32" t="s">
        <v>13405</v>
      </c>
      <c r="C99" s="32" t="s">
        <v>13193</v>
      </c>
      <c r="D99" s="32" t="s">
        <v>13194</v>
      </c>
      <c r="E99" s="32" t="s">
        <v>160</v>
      </c>
      <c r="F99" s="32" t="s">
        <v>13406</v>
      </c>
      <c r="G99" s="33">
        <v>43166.375</v>
      </c>
      <c r="H99" s="33">
        <v>43166.75</v>
      </c>
      <c r="I99" s="32" t="s">
        <v>13216</v>
      </c>
      <c r="J99" s="32" t="s">
        <v>13338</v>
      </c>
    </row>
    <row r="100" customHeight="1" spans="1:10">
      <c r="A100" s="34" t="s">
        <v>13407</v>
      </c>
      <c r="B100" s="34" t="s">
        <v>13408</v>
      </c>
      <c r="C100" s="34" t="s">
        <v>13193</v>
      </c>
      <c r="D100" s="34" t="s">
        <v>13194</v>
      </c>
      <c r="E100" s="34" t="s">
        <v>315</v>
      </c>
      <c r="F100" s="34" t="s">
        <v>13368</v>
      </c>
      <c r="G100" s="35">
        <v>43185.3958333333</v>
      </c>
      <c r="H100" s="35">
        <v>43185.7909722222</v>
      </c>
      <c r="I100" s="34" t="s">
        <v>13265</v>
      </c>
      <c r="J100" s="34" t="s">
        <v>13217</v>
      </c>
    </row>
    <row r="101" customHeight="1" spans="1:10">
      <c r="A101" s="32" t="s">
        <v>13409</v>
      </c>
      <c r="B101" s="32" t="s">
        <v>13358</v>
      </c>
      <c r="C101" s="32" t="s">
        <v>13193</v>
      </c>
      <c r="D101" s="32" t="s">
        <v>13194</v>
      </c>
      <c r="E101" s="32" t="s">
        <v>180</v>
      </c>
      <c r="F101" s="32" t="s">
        <v>137</v>
      </c>
      <c r="G101" s="33">
        <v>43184.5</v>
      </c>
      <c r="H101" s="33">
        <v>43184.8333333333</v>
      </c>
      <c r="I101" s="32" t="s">
        <v>13277</v>
      </c>
      <c r="J101" s="32" t="s">
        <v>13361</v>
      </c>
    </row>
    <row r="102" customHeight="1" spans="1:10">
      <c r="A102" s="34" t="s">
        <v>13410</v>
      </c>
      <c r="B102" s="34" t="s">
        <v>13411</v>
      </c>
      <c r="C102" s="34" t="s">
        <v>13193</v>
      </c>
      <c r="D102" s="34" t="s">
        <v>13194</v>
      </c>
      <c r="E102" s="34" t="s">
        <v>222</v>
      </c>
      <c r="F102" s="34" t="s">
        <v>13412</v>
      </c>
      <c r="G102" s="35">
        <v>43167.3958333333</v>
      </c>
      <c r="H102" s="35">
        <v>43167.7756944444</v>
      </c>
      <c r="I102" s="34" t="s">
        <v>13413</v>
      </c>
      <c r="J102" s="34" t="s">
        <v>13217</v>
      </c>
    </row>
    <row r="103" customHeight="1" spans="1:10">
      <c r="A103" s="32" t="s">
        <v>13414</v>
      </c>
      <c r="B103" s="32" t="s">
        <v>13411</v>
      </c>
      <c r="C103" s="32" t="s">
        <v>13193</v>
      </c>
      <c r="D103" s="32" t="s">
        <v>13194</v>
      </c>
      <c r="E103" s="32" t="s">
        <v>222</v>
      </c>
      <c r="F103" s="32" t="s">
        <v>13412</v>
      </c>
      <c r="G103" s="33">
        <v>43174.4111111111</v>
      </c>
      <c r="H103" s="33">
        <v>43174.7923611111</v>
      </c>
      <c r="I103" s="32" t="s">
        <v>13415</v>
      </c>
      <c r="J103" s="32" t="s">
        <v>13217</v>
      </c>
    </row>
    <row r="104" customHeight="1" spans="1:10">
      <c r="A104" s="34" t="s">
        <v>13416</v>
      </c>
      <c r="B104" s="34" t="s">
        <v>13411</v>
      </c>
      <c r="C104" s="34" t="s">
        <v>13193</v>
      </c>
      <c r="D104" s="34" t="s">
        <v>13194</v>
      </c>
      <c r="E104" s="34" t="s">
        <v>222</v>
      </c>
      <c r="F104" s="34" t="s">
        <v>13412</v>
      </c>
      <c r="G104" s="35">
        <v>43182.4166666667</v>
      </c>
      <c r="H104" s="35">
        <v>43182.79375</v>
      </c>
      <c r="I104" s="34" t="s">
        <v>13413</v>
      </c>
      <c r="J104" s="34" t="s">
        <v>13217</v>
      </c>
    </row>
    <row r="105" customHeight="1" spans="1:10">
      <c r="A105" s="32" t="s">
        <v>13417</v>
      </c>
      <c r="B105" s="32" t="s">
        <v>13388</v>
      </c>
      <c r="C105" s="32" t="s">
        <v>13193</v>
      </c>
      <c r="D105" s="32" t="s">
        <v>13194</v>
      </c>
      <c r="E105" s="32" t="s">
        <v>9306</v>
      </c>
      <c r="F105" s="32" t="s">
        <v>13365</v>
      </c>
      <c r="G105" s="33">
        <v>43185.3923611111</v>
      </c>
      <c r="H105" s="33">
        <v>43185.7868055556</v>
      </c>
      <c r="I105" s="32" t="s">
        <v>13196</v>
      </c>
      <c r="J105" s="32" t="s">
        <v>13389</v>
      </c>
    </row>
    <row r="106" customHeight="1" spans="1:10">
      <c r="A106" s="34" t="s">
        <v>13418</v>
      </c>
      <c r="B106" s="34" t="s">
        <v>13358</v>
      </c>
      <c r="C106" s="34" t="s">
        <v>13193</v>
      </c>
      <c r="D106" s="34" t="s">
        <v>13194</v>
      </c>
      <c r="E106" s="34" t="s">
        <v>180</v>
      </c>
      <c r="F106" s="34" t="s">
        <v>13412</v>
      </c>
      <c r="G106" s="35">
        <v>43166.5</v>
      </c>
      <c r="H106" s="35">
        <v>43166.8333333333</v>
      </c>
      <c r="I106" s="34" t="s">
        <v>13277</v>
      </c>
      <c r="J106" s="34" t="s">
        <v>10264</v>
      </c>
    </row>
    <row r="107" customHeight="1" spans="1:10">
      <c r="A107" s="32" t="s">
        <v>13419</v>
      </c>
      <c r="B107" s="32" t="s">
        <v>13358</v>
      </c>
      <c r="C107" s="32" t="s">
        <v>13193</v>
      </c>
      <c r="D107" s="32" t="s">
        <v>13194</v>
      </c>
      <c r="E107" s="32" t="s">
        <v>180</v>
      </c>
      <c r="F107" s="32" t="s">
        <v>13412</v>
      </c>
      <c r="G107" s="33">
        <v>43175.5</v>
      </c>
      <c r="H107" s="33">
        <v>43175.8333333333</v>
      </c>
      <c r="I107" s="32" t="s">
        <v>13277</v>
      </c>
      <c r="J107" s="32" t="s">
        <v>10255</v>
      </c>
    </row>
    <row r="108" customHeight="1" spans="1:10">
      <c r="A108" s="34" t="s">
        <v>13420</v>
      </c>
      <c r="B108" s="34" t="s">
        <v>13358</v>
      </c>
      <c r="C108" s="34" t="s">
        <v>13193</v>
      </c>
      <c r="D108" s="34" t="s">
        <v>13194</v>
      </c>
      <c r="E108" s="34" t="s">
        <v>180</v>
      </c>
      <c r="F108" s="34" t="s">
        <v>13412</v>
      </c>
      <c r="G108" s="35">
        <v>43181.5</v>
      </c>
      <c r="H108" s="35">
        <v>43181.8333333333</v>
      </c>
      <c r="I108" s="34" t="s">
        <v>13277</v>
      </c>
      <c r="J108" s="34" t="s">
        <v>10264</v>
      </c>
    </row>
    <row r="109" customHeight="1" spans="1:10">
      <c r="A109" s="32" t="s">
        <v>13421</v>
      </c>
      <c r="B109" s="32" t="s">
        <v>13422</v>
      </c>
      <c r="C109" s="32" t="s">
        <v>13193</v>
      </c>
      <c r="D109" s="32" t="s">
        <v>13194</v>
      </c>
      <c r="E109" s="32" t="s">
        <v>200</v>
      </c>
      <c r="F109" s="32" t="s">
        <v>13412</v>
      </c>
      <c r="G109" s="33">
        <v>43182.5</v>
      </c>
      <c r="H109" s="33">
        <v>43182.5</v>
      </c>
      <c r="I109" s="32" t="s">
        <v>13261</v>
      </c>
      <c r="J109" s="32" t="s">
        <v>13328</v>
      </c>
    </row>
    <row r="110" customHeight="1" spans="1:10">
      <c r="A110" s="34" t="s">
        <v>13423</v>
      </c>
      <c r="B110" s="34" t="s">
        <v>13422</v>
      </c>
      <c r="C110" s="34" t="s">
        <v>13193</v>
      </c>
      <c r="D110" s="34" t="s">
        <v>13194</v>
      </c>
      <c r="E110" s="34" t="s">
        <v>200</v>
      </c>
      <c r="F110" s="34" t="s">
        <v>13412</v>
      </c>
      <c r="G110" s="35">
        <v>43179.5</v>
      </c>
      <c r="H110" s="35">
        <v>43179.5</v>
      </c>
      <c r="I110" s="34" t="s">
        <v>13261</v>
      </c>
      <c r="J110" s="34" t="s">
        <v>13424</v>
      </c>
    </row>
    <row r="111" customHeight="1" spans="1:10">
      <c r="A111" s="32" t="s">
        <v>13425</v>
      </c>
      <c r="B111" s="32" t="s">
        <v>13422</v>
      </c>
      <c r="C111" s="32" t="s">
        <v>13193</v>
      </c>
      <c r="D111" s="32" t="s">
        <v>13194</v>
      </c>
      <c r="E111" s="32" t="s">
        <v>200</v>
      </c>
      <c r="F111" s="32" t="s">
        <v>13412</v>
      </c>
      <c r="G111" s="33">
        <v>43173.8333333333</v>
      </c>
      <c r="H111" s="33">
        <v>43173.8333333333</v>
      </c>
      <c r="I111" s="32" t="s">
        <v>13261</v>
      </c>
      <c r="J111" s="32" t="s">
        <v>13389</v>
      </c>
    </row>
    <row r="112" customHeight="1" spans="1:10">
      <c r="A112" s="34" t="s">
        <v>13426</v>
      </c>
      <c r="B112" s="34" t="s">
        <v>13427</v>
      </c>
      <c r="C112" s="34" t="s">
        <v>13193</v>
      </c>
      <c r="D112" s="34" t="s">
        <v>13194</v>
      </c>
      <c r="E112" s="34" t="s">
        <v>245</v>
      </c>
      <c r="F112" s="34" t="s">
        <v>13412</v>
      </c>
      <c r="G112" s="35">
        <v>43175.5</v>
      </c>
      <c r="H112" s="35">
        <v>43175.8333333333</v>
      </c>
      <c r="I112" s="34" t="s">
        <v>13277</v>
      </c>
      <c r="J112" s="34" t="s">
        <v>13221</v>
      </c>
    </row>
    <row r="113" customHeight="1" spans="1:10">
      <c r="A113" s="32" t="s">
        <v>13428</v>
      </c>
      <c r="B113" s="32" t="s">
        <v>13427</v>
      </c>
      <c r="C113" s="32" t="s">
        <v>13193</v>
      </c>
      <c r="D113" s="32" t="s">
        <v>13194</v>
      </c>
      <c r="E113" s="32" t="s">
        <v>245</v>
      </c>
      <c r="F113" s="32" t="s">
        <v>13412</v>
      </c>
      <c r="G113" s="33">
        <v>43190.5</v>
      </c>
      <c r="H113" s="33">
        <v>43190.8333333333</v>
      </c>
      <c r="I113" s="32" t="s">
        <v>13277</v>
      </c>
      <c r="J113" s="32" t="s">
        <v>13429</v>
      </c>
    </row>
    <row r="114" customHeight="1" spans="1:10">
      <c r="A114" s="32" t="s">
        <v>13430</v>
      </c>
      <c r="B114" s="32" t="s">
        <v>13431</v>
      </c>
      <c r="C114" s="32" t="s">
        <v>13193</v>
      </c>
      <c r="D114" s="32" t="s">
        <v>13194</v>
      </c>
      <c r="E114" s="32" t="s">
        <v>3193</v>
      </c>
      <c r="F114" s="32" t="s">
        <v>13406</v>
      </c>
      <c r="G114" s="33">
        <v>43160.375</v>
      </c>
      <c r="H114" s="33">
        <v>43160.3756944444</v>
      </c>
      <c r="I114" s="32" t="s">
        <v>13261</v>
      </c>
      <c r="J114" s="32" t="s">
        <v>13217</v>
      </c>
    </row>
    <row r="115" customHeight="1" spans="1:10">
      <c r="A115" s="34" t="s">
        <v>13432</v>
      </c>
      <c r="B115" s="34" t="s">
        <v>13433</v>
      </c>
      <c r="C115" s="34" t="s">
        <v>13193</v>
      </c>
      <c r="D115" s="34" t="s">
        <v>13194</v>
      </c>
      <c r="E115" s="34" t="s">
        <v>2844</v>
      </c>
      <c r="F115" s="34" t="s">
        <v>13434</v>
      </c>
      <c r="G115" s="35">
        <v>43160.375</v>
      </c>
      <c r="H115" s="35">
        <v>43160.375</v>
      </c>
      <c r="I115" s="34" t="s">
        <v>13261</v>
      </c>
      <c r="J115" s="34" t="s">
        <v>13003</v>
      </c>
    </row>
    <row r="116" customHeight="1" spans="1:10">
      <c r="A116" s="34" t="s">
        <v>13435</v>
      </c>
      <c r="B116" s="34" t="s">
        <v>13436</v>
      </c>
      <c r="C116" s="34" t="s">
        <v>13193</v>
      </c>
      <c r="D116" s="34" t="s">
        <v>13194</v>
      </c>
      <c r="E116" s="34" t="s">
        <v>2024</v>
      </c>
      <c r="F116" s="34" t="s">
        <v>13437</v>
      </c>
      <c r="G116" s="35">
        <v>43160.3958333333</v>
      </c>
      <c r="H116" s="35">
        <v>43160.3958333333</v>
      </c>
      <c r="I116" s="34" t="s">
        <v>13261</v>
      </c>
      <c r="J116" s="34" t="s">
        <v>13338</v>
      </c>
    </row>
    <row r="117" customHeight="1" spans="1:10">
      <c r="A117" s="34" t="s">
        <v>13438</v>
      </c>
      <c r="B117" s="34" t="s">
        <v>13433</v>
      </c>
      <c r="C117" s="34" t="s">
        <v>13193</v>
      </c>
      <c r="D117" s="34" t="s">
        <v>13194</v>
      </c>
      <c r="E117" s="34" t="s">
        <v>2844</v>
      </c>
      <c r="F117" s="34" t="s">
        <v>13434</v>
      </c>
      <c r="G117" s="35">
        <v>43161.375</v>
      </c>
      <c r="H117" s="35">
        <v>43161.375</v>
      </c>
      <c r="I117" s="34" t="s">
        <v>13261</v>
      </c>
      <c r="J117" s="34" t="s">
        <v>13003</v>
      </c>
    </row>
    <row r="118" customHeight="1" spans="1:10">
      <c r="A118" s="32" t="s">
        <v>13439</v>
      </c>
      <c r="B118" s="32" t="s">
        <v>13440</v>
      </c>
      <c r="C118" s="32" t="s">
        <v>13193</v>
      </c>
      <c r="D118" s="32" t="s">
        <v>13194</v>
      </c>
      <c r="E118" s="32" t="s">
        <v>1204</v>
      </c>
      <c r="F118" s="32" t="s">
        <v>13441</v>
      </c>
      <c r="G118" s="33">
        <v>43162.5</v>
      </c>
      <c r="H118" s="33">
        <v>43162.6875</v>
      </c>
      <c r="I118" s="32" t="s">
        <v>13442</v>
      </c>
      <c r="J118" s="32" t="s">
        <v>13225</v>
      </c>
    </row>
    <row r="119" customHeight="1" spans="1:10">
      <c r="A119" s="34" t="s">
        <v>13443</v>
      </c>
      <c r="B119" s="34" t="s">
        <v>13444</v>
      </c>
      <c r="C119" s="34" t="s">
        <v>13193</v>
      </c>
      <c r="D119" s="34" t="s">
        <v>13194</v>
      </c>
      <c r="E119" s="34" t="s">
        <v>8120</v>
      </c>
      <c r="F119" s="34" t="s">
        <v>13445</v>
      </c>
      <c r="G119" s="35">
        <v>43162.5</v>
      </c>
      <c r="H119" s="35">
        <v>43162.6875</v>
      </c>
      <c r="I119" s="34" t="s">
        <v>13442</v>
      </c>
      <c r="J119" s="34" t="s">
        <v>13217</v>
      </c>
    </row>
    <row r="120" customHeight="1" spans="1:10">
      <c r="A120" s="32" t="s">
        <v>13446</v>
      </c>
      <c r="B120" s="32" t="s">
        <v>13447</v>
      </c>
      <c r="C120" s="32" t="s">
        <v>13193</v>
      </c>
      <c r="D120" s="32" t="s">
        <v>13194</v>
      </c>
      <c r="E120" s="32" t="s">
        <v>3308</v>
      </c>
      <c r="F120" s="32" t="s">
        <v>13406</v>
      </c>
      <c r="G120" s="33">
        <v>43161.375</v>
      </c>
      <c r="H120" s="33">
        <v>43161.3756944444</v>
      </c>
      <c r="I120" s="32" t="s">
        <v>13261</v>
      </c>
      <c r="J120" s="32" t="s">
        <v>13424</v>
      </c>
    </row>
    <row r="121" customHeight="1" spans="1:10">
      <c r="A121" s="34" t="s">
        <v>13448</v>
      </c>
      <c r="B121" s="34" t="s">
        <v>13449</v>
      </c>
      <c r="C121" s="34" t="s">
        <v>13193</v>
      </c>
      <c r="D121" s="34" t="s">
        <v>13194</v>
      </c>
      <c r="E121" s="34" t="s">
        <v>1855</v>
      </c>
      <c r="F121" s="34" t="s">
        <v>13209</v>
      </c>
      <c r="G121" s="35">
        <v>43164.3958333333</v>
      </c>
      <c r="H121" s="35">
        <v>43164.4027777778</v>
      </c>
      <c r="I121" s="34" t="s">
        <v>13450</v>
      </c>
      <c r="J121" s="34" t="s">
        <v>13451</v>
      </c>
    </row>
    <row r="122" customHeight="1" spans="1:10">
      <c r="A122" s="32" t="s">
        <v>13452</v>
      </c>
      <c r="B122" s="32" t="s">
        <v>13453</v>
      </c>
      <c r="C122" s="32" t="s">
        <v>13193</v>
      </c>
      <c r="D122" s="32" t="s">
        <v>13194</v>
      </c>
      <c r="E122" s="32" t="s">
        <v>3790</v>
      </c>
      <c r="F122" s="32" t="s">
        <v>13454</v>
      </c>
      <c r="G122" s="33">
        <v>43164.3888888889</v>
      </c>
      <c r="H122" s="33">
        <v>43164.3895833333</v>
      </c>
      <c r="I122" s="32" t="s">
        <v>13261</v>
      </c>
      <c r="J122" s="32" t="s">
        <v>13455</v>
      </c>
    </row>
    <row r="123" customHeight="1" spans="1:10">
      <c r="A123" s="34" t="s">
        <v>13456</v>
      </c>
      <c r="B123" s="34" t="s">
        <v>13457</v>
      </c>
      <c r="C123" s="34" t="s">
        <v>13193</v>
      </c>
      <c r="D123" s="34" t="s">
        <v>13194</v>
      </c>
      <c r="E123" s="34" t="s">
        <v>3711</v>
      </c>
      <c r="F123" s="34" t="s">
        <v>13458</v>
      </c>
      <c r="G123" s="35">
        <v>43164.375</v>
      </c>
      <c r="H123" s="35">
        <v>43164.4243055556</v>
      </c>
      <c r="I123" s="34" t="s">
        <v>13459</v>
      </c>
      <c r="J123" s="34" t="s">
        <v>13460</v>
      </c>
    </row>
    <row r="124" customHeight="1" spans="1:10">
      <c r="A124" s="34" t="s">
        <v>13461</v>
      </c>
      <c r="B124" s="34" t="s">
        <v>13462</v>
      </c>
      <c r="C124" s="34" t="s">
        <v>13193</v>
      </c>
      <c r="D124" s="34" t="s">
        <v>13194</v>
      </c>
      <c r="E124" s="34" t="s">
        <v>1412</v>
      </c>
      <c r="F124" s="34" t="s">
        <v>13463</v>
      </c>
      <c r="G124" s="35">
        <v>43161.3333333333</v>
      </c>
      <c r="H124" s="35">
        <v>43161.7083333333</v>
      </c>
      <c r="I124" s="34" t="s">
        <v>13196</v>
      </c>
      <c r="J124" s="34" t="s">
        <v>13217</v>
      </c>
    </row>
    <row r="125" customHeight="1" spans="1:10">
      <c r="A125" s="32" t="s">
        <v>13464</v>
      </c>
      <c r="B125" s="32" t="s">
        <v>13433</v>
      </c>
      <c r="C125" s="32" t="s">
        <v>13193</v>
      </c>
      <c r="D125" s="32" t="s">
        <v>13194</v>
      </c>
      <c r="E125" s="32" t="s">
        <v>2844</v>
      </c>
      <c r="F125" s="32" t="s">
        <v>13434</v>
      </c>
      <c r="G125" s="33">
        <v>43164.375</v>
      </c>
      <c r="H125" s="33">
        <v>43164.375</v>
      </c>
      <c r="I125" s="32" t="s">
        <v>13261</v>
      </c>
      <c r="J125" s="32" t="s">
        <v>13003</v>
      </c>
    </row>
    <row r="126" customHeight="1" spans="1:10">
      <c r="A126" s="34" t="s">
        <v>13465</v>
      </c>
      <c r="B126" s="34" t="s">
        <v>13466</v>
      </c>
      <c r="C126" s="34" t="s">
        <v>13193</v>
      </c>
      <c r="D126" s="34" t="s">
        <v>13194</v>
      </c>
      <c r="E126" s="34" t="s">
        <v>5070</v>
      </c>
      <c r="F126" s="34" t="s">
        <v>13467</v>
      </c>
      <c r="G126" s="35">
        <v>43161.3958333333</v>
      </c>
      <c r="H126" s="35">
        <v>43161.7708333333</v>
      </c>
      <c r="I126" s="34" t="s">
        <v>13196</v>
      </c>
      <c r="J126" s="34" t="s">
        <v>13211</v>
      </c>
    </row>
    <row r="127" customHeight="1" spans="1:10">
      <c r="A127" s="34" t="s">
        <v>13468</v>
      </c>
      <c r="B127" s="34" t="s">
        <v>13469</v>
      </c>
      <c r="C127" s="34" t="s">
        <v>13193</v>
      </c>
      <c r="D127" s="34" t="s">
        <v>13194</v>
      </c>
      <c r="E127" s="34" t="s">
        <v>8583</v>
      </c>
      <c r="F127" s="34" t="s">
        <v>13470</v>
      </c>
      <c r="G127" s="35">
        <v>43160.3715277778</v>
      </c>
      <c r="H127" s="35">
        <v>43160.9965277778</v>
      </c>
      <c r="I127" s="34" t="s">
        <v>13471</v>
      </c>
      <c r="J127" s="34" t="s">
        <v>13472</v>
      </c>
    </row>
    <row r="128" customHeight="1" spans="1:10">
      <c r="A128" s="32" t="s">
        <v>13473</v>
      </c>
      <c r="B128" s="32" t="s">
        <v>13474</v>
      </c>
      <c r="C128" s="32" t="s">
        <v>13193</v>
      </c>
      <c r="D128" s="32" t="s">
        <v>13194</v>
      </c>
      <c r="E128" s="32" t="s">
        <v>7868</v>
      </c>
      <c r="F128" s="32" t="s">
        <v>13475</v>
      </c>
      <c r="G128" s="33">
        <v>43164.375</v>
      </c>
      <c r="H128" s="33">
        <v>43164.375</v>
      </c>
      <c r="I128" s="32" t="s">
        <v>13261</v>
      </c>
      <c r="J128" s="32" t="s">
        <v>13217</v>
      </c>
    </row>
    <row r="129" customHeight="1" spans="1:10">
      <c r="A129" s="34" t="s">
        <v>13476</v>
      </c>
      <c r="B129" s="34" t="s">
        <v>13477</v>
      </c>
      <c r="C129" s="34" t="s">
        <v>13193</v>
      </c>
      <c r="D129" s="34" t="s">
        <v>13194</v>
      </c>
      <c r="E129" s="34" t="s">
        <v>5927</v>
      </c>
      <c r="F129" s="34" t="s">
        <v>13478</v>
      </c>
      <c r="G129" s="35">
        <v>43161.3861111111</v>
      </c>
      <c r="H129" s="35">
        <v>43161.9993055556</v>
      </c>
      <c r="I129" s="34" t="s">
        <v>13479</v>
      </c>
      <c r="J129" s="34" t="s">
        <v>13480</v>
      </c>
    </row>
    <row r="130" customHeight="1" spans="1:10">
      <c r="A130" s="32" t="s">
        <v>13481</v>
      </c>
      <c r="B130" s="32" t="s">
        <v>13482</v>
      </c>
      <c r="C130" s="32" t="s">
        <v>13193</v>
      </c>
      <c r="D130" s="32" t="s">
        <v>13194</v>
      </c>
      <c r="E130" s="32" t="s">
        <v>7880</v>
      </c>
      <c r="F130" s="32" t="s">
        <v>13483</v>
      </c>
      <c r="G130" s="33">
        <v>43161.7708333333</v>
      </c>
      <c r="H130" s="33">
        <v>43161.7708333333</v>
      </c>
      <c r="I130" s="32" t="s">
        <v>13261</v>
      </c>
      <c r="J130" s="32" t="s">
        <v>13217</v>
      </c>
    </row>
    <row r="131" customHeight="1" spans="1:10">
      <c r="A131" s="34" t="s">
        <v>13484</v>
      </c>
      <c r="B131" s="34" t="s">
        <v>13485</v>
      </c>
      <c r="C131" s="34" t="s">
        <v>13193</v>
      </c>
      <c r="D131" s="34" t="s">
        <v>13194</v>
      </c>
      <c r="E131" s="34" t="s">
        <v>3338</v>
      </c>
      <c r="F131" s="34" t="s">
        <v>13406</v>
      </c>
      <c r="G131" s="35">
        <v>43161.375</v>
      </c>
      <c r="H131" s="35">
        <v>43161.3756944444</v>
      </c>
      <c r="I131" s="34" t="s">
        <v>13261</v>
      </c>
      <c r="J131" s="34" t="s">
        <v>13217</v>
      </c>
    </row>
    <row r="132" customHeight="1" spans="1:10">
      <c r="A132" s="32" t="s">
        <v>13486</v>
      </c>
      <c r="B132" s="32" t="s">
        <v>13447</v>
      </c>
      <c r="C132" s="32" t="s">
        <v>13193</v>
      </c>
      <c r="D132" s="32" t="s">
        <v>13194</v>
      </c>
      <c r="E132" s="32" t="s">
        <v>3308</v>
      </c>
      <c r="F132" s="32" t="s">
        <v>13406</v>
      </c>
      <c r="G132" s="33">
        <v>43165.375</v>
      </c>
      <c r="H132" s="33">
        <v>43165.3756944444</v>
      </c>
      <c r="I132" s="32" t="s">
        <v>13261</v>
      </c>
      <c r="J132" s="32" t="s">
        <v>13424</v>
      </c>
    </row>
    <row r="133" customHeight="1" spans="1:10">
      <c r="A133" s="34" t="s">
        <v>13487</v>
      </c>
      <c r="B133" s="34" t="s">
        <v>13488</v>
      </c>
      <c r="C133" s="34" t="s">
        <v>13193</v>
      </c>
      <c r="D133" s="34" t="s">
        <v>13194</v>
      </c>
      <c r="E133" s="34" t="s">
        <v>7857</v>
      </c>
      <c r="F133" s="34" t="s">
        <v>13489</v>
      </c>
      <c r="G133" s="35">
        <v>43165.7708333333</v>
      </c>
      <c r="H133" s="35">
        <v>43165.7715277778</v>
      </c>
      <c r="I133" s="34" t="s">
        <v>13261</v>
      </c>
      <c r="J133" s="34" t="s">
        <v>13490</v>
      </c>
    </row>
    <row r="134" customHeight="1" spans="1:10">
      <c r="A134" s="32" t="s">
        <v>13491</v>
      </c>
      <c r="B134" s="32" t="s">
        <v>13492</v>
      </c>
      <c r="C134" s="32" t="s">
        <v>13193</v>
      </c>
      <c r="D134" s="32" t="s">
        <v>13194</v>
      </c>
      <c r="E134" s="32" t="s">
        <v>4893</v>
      </c>
      <c r="F134" s="32" t="s">
        <v>13493</v>
      </c>
      <c r="G134" s="33">
        <v>43166.9236111111</v>
      </c>
      <c r="H134" s="33">
        <v>43166.9236111111</v>
      </c>
      <c r="I134" s="32" t="s">
        <v>13261</v>
      </c>
      <c r="J134" s="32" t="s">
        <v>13494</v>
      </c>
    </row>
    <row r="135" customHeight="1" spans="1:10">
      <c r="A135" s="32" t="s">
        <v>13495</v>
      </c>
      <c r="B135" s="32" t="s">
        <v>13496</v>
      </c>
      <c r="C135" s="32" t="s">
        <v>13193</v>
      </c>
      <c r="D135" s="32" t="s">
        <v>13194</v>
      </c>
      <c r="E135" s="32" t="s">
        <v>9076</v>
      </c>
      <c r="F135" s="32" t="s">
        <v>13497</v>
      </c>
      <c r="G135" s="33">
        <v>43165.3958333333</v>
      </c>
      <c r="H135" s="33">
        <v>43165.3958333333</v>
      </c>
      <c r="I135" s="32" t="s">
        <v>13261</v>
      </c>
      <c r="J135" s="32" t="s">
        <v>13498</v>
      </c>
    </row>
    <row r="136" customHeight="1" spans="1:10">
      <c r="A136" s="34" t="s">
        <v>13499</v>
      </c>
      <c r="B136" s="34" t="s">
        <v>13477</v>
      </c>
      <c r="C136" s="34" t="s">
        <v>13193</v>
      </c>
      <c r="D136" s="34" t="s">
        <v>13194</v>
      </c>
      <c r="E136" s="34" t="s">
        <v>5927</v>
      </c>
      <c r="F136" s="34" t="s">
        <v>13478</v>
      </c>
      <c r="G136" s="35">
        <v>43166.375</v>
      </c>
      <c r="H136" s="35">
        <v>43166.8027777778</v>
      </c>
      <c r="I136" s="34" t="s">
        <v>13500</v>
      </c>
      <c r="J136" s="34" t="s">
        <v>13480</v>
      </c>
    </row>
    <row r="137" customHeight="1" spans="1:10">
      <c r="A137" s="32" t="s">
        <v>13501</v>
      </c>
      <c r="B137" s="32" t="s">
        <v>13433</v>
      </c>
      <c r="C137" s="32" t="s">
        <v>13193</v>
      </c>
      <c r="D137" s="32" t="s">
        <v>13194</v>
      </c>
      <c r="E137" s="32" t="s">
        <v>2844</v>
      </c>
      <c r="F137" s="32" t="s">
        <v>13434</v>
      </c>
      <c r="G137" s="33">
        <v>43166.375</v>
      </c>
      <c r="H137" s="33">
        <v>43166.375</v>
      </c>
      <c r="I137" s="32" t="s">
        <v>13261</v>
      </c>
      <c r="J137" s="32" t="s">
        <v>13003</v>
      </c>
    </row>
    <row r="138" customHeight="1" spans="1:10">
      <c r="A138" s="34" t="s">
        <v>13502</v>
      </c>
      <c r="B138" s="34" t="s">
        <v>13433</v>
      </c>
      <c r="C138" s="34" t="s">
        <v>13193</v>
      </c>
      <c r="D138" s="34" t="s">
        <v>13194</v>
      </c>
      <c r="E138" s="34" t="s">
        <v>2844</v>
      </c>
      <c r="F138" s="34" t="s">
        <v>13434</v>
      </c>
      <c r="G138" s="35">
        <v>43167.375</v>
      </c>
      <c r="H138" s="35">
        <v>43167.375</v>
      </c>
      <c r="I138" s="34" t="s">
        <v>13261</v>
      </c>
      <c r="J138" s="34" t="s">
        <v>13003</v>
      </c>
    </row>
    <row r="139" customHeight="1" spans="1:10">
      <c r="A139" s="34" t="s">
        <v>13503</v>
      </c>
      <c r="B139" s="34" t="s">
        <v>13504</v>
      </c>
      <c r="C139" s="34" t="s">
        <v>13193</v>
      </c>
      <c r="D139" s="34" t="s">
        <v>13194</v>
      </c>
      <c r="E139" s="34" t="s">
        <v>2635</v>
      </c>
      <c r="F139" s="34" t="s">
        <v>12844</v>
      </c>
      <c r="G139" s="35">
        <v>43167.5</v>
      </c>
      <c r="H139" s="35">
        <v>43167.9166666667</v>
      </c>
      <c r="I139" s="34" t="s">
        <v>13228</v>
      </c>
      <c r="J139" s="34" t="s">
        <v>13505</v>
      </c>
    </row>
    <row r="140" customHeight="1" spans="1:10">
      <c r="A140" s="32" t="s">
        <v>13506</v>
      </c>
      <c r="B140" s="32" t="s">
        <v>13457</v>
      </c>
      <c r="C140" s="32" t="s">
        <v>13193</v>
      </c>
      <c r="D140" s="32" t="s">
        <v>13194</v>
      </c>
      <c r="E140" s="32" t="s">
        <v>3711</v>
      </c>
      <c r="F140" s="32" t="s">
        <v>13458</v>
      </c>
      <c r="G140" s="33">
        <v>43171.375</v>
      </c>
      <c r="H140" s="33">
        <v>43171.4166666667</v>
      </c>
      <c r="I140" s="32" t="s">
        <v>13299</v>
      </c>
      <c r="J140" s="32" t="s">
        <v>13507</v>
      </c>
    </row>
    <row r="141" customHeight="1" spans="1:10">
      <c r="A141" s="34" t="s">
        <v>13508</v>
      </c>
      <c r="B141" s="34" t="s">
        <v>13509</v>
      </c>
      <c r="C141" s="34" t="s">
        <v>13193</v>
      </c>
      <c r="D141" s="34" t="s">
        <v>13194</v>
      </c>
      <c r="E141" s="34" t="s">
        <v>1134</v>
      </c>
      <c r="F141" s="34" t="s">
        <v>13510</v>
      </c>
      <c r="G141" s="35">
        <v>43164.3784722222</v>
      </c>
      <c r="H141" s="35">
        <v>43164.7979166667</v>
      </c>
      <c r="I141" s="34" t="s">
        <v>13413</v>
      </c>
      <c r="J141" s="34" t="s">
        <v>13217</v>
      </c>
    </row>
    <row r="142" customHeight="1" spans="1:10">
      <c r="A142" s="32" t="s">
        <v>13511</v>
      </c>
      <c r="B142" s="32" t="s">
        <v>13462</v>
      </c>
      <c r="C142" s="32" t="s">
        <v>13193</v>
      </c>
      <c r="D142" s="32" t="s">
        <v>13194</v>
      </c>
      <c r="E142" s="32" t="s">
        <v>1412</v>
      </c>
      <c r="F142" s="32" t="s">
        <v>13463</v>
      </c>
      <c r="G142" s="33">
        <v>43164.3333333333</v>
      </c>
      <c r="H142" s="33">
        <v>43164.7083333333</v>
      </c>
      <c r="I142" s="32" t="s">
        <v>13216</v>
      </c>
      <c r="J142" s="32" t="s">
        <v>13217</v>
      </c>
    </row>
    <row r="143" customHeight="1" spans="1:10">
      <c r="A143" s="34" t="s">
        <v>13512</v>
      </c>
      <c r="B143" s="34" t="s">
        <v>13513</v>
      </c>
      <c r="C143" s="34" t="s">
        <v>13193</v>
      </c>
      <c r="D143" s="34" t="s">
        <v>13194</v>
      </c>
      <c r="E143" s="34" t="s">
        <v>4589</v>
      </c>
      <c r="F143" s="34" t="s">
        <v>12844</v>
      </c>
      <c r="G143" s="35">
        <v>43166.375</v>
      </c>
      <c r="H143" s="35">
        <v>43166.75</v>
      </c>
      <c r="I143" s="34" t="s">
        <v>13196</v>
      </c>
      <c r="J143" s="34" t="s">
        <v>13514</v>
      </c>
    </row>
    <row r="144" customHeight="1" spans="1:10">
      <c r="A144" s="32" t="s">
        <v>13515</v>
      </c>
      <c r="B144" s="32" t="s">
        <v>13516</v>
      </c>
      <c r="C144" s="32" t="s">
        <v>13193</v>
      </c>
      <c r="D144" s="32" t="s">
        <v>13194</v>
      </c>
      <c r="E144" s="32" t="s">
        <v>4327</v>
      </c>
      <c r="F144" s="32" t="s">
        <v>13517</v>
      </c>
      <c r="G144" s="33">
        <v>43168.375</v>
      </c>
      <c r="H144" s="33">
        <v>43168.7708333333</v>
      </c>
      <c r="I144" s="32" t="s">
        <v>13265</v>
      </c>
      <c r="J144" s="32" t="s">
        <v>13518</v>
      </c>
    </row>
    <row r="145" customHeight="1" spans="1:10">
      <c r="A145" s="34" t="s">
        <v>13519</v>
      </c>
      <c r="B145" s="34" t="s">
        <v>13513</v>
      </c>
      <c r="C145" s="34" t="s">
        <v>13193</v>
      </c>
      <c r="D145" s="34" t="s">
        <v>13194</v>
      </c>
      <c r="E145" s="34" t="s">
        <v>4589</v>
      </c>
      <c r="F145" s="34" t="s">
        <v>12844</v>
      </c>
      <c r="G145" s="35">
        <v>43167.375</v>
      </c>
      <c r="H145" s="35">
        <v>43167.75</v>
      </c>
      <c r="I145" s="34" t="s">
        <v>13196</v>
      </c>
      <c r="J145" s="34" t="s">
        <v>13514</v>
      </c>
    </row>
    <row r="146" customHeight="1" spans="1:10">
      <c r="A146" s="32" t="s">
        <v>13520</v>
      </c>
      <c r="B146" s="32" t="s">
        <v>13521</v>
      </c>
      <c r="C146" s="32" t="s">
        <v>13193</v>
      </c>
      <c r="D146" s="32" t="s">
        <v>13194</v>
      </c>
      <c r="E146" s="32" t="s">
        <v>3266</v>
      </c>
      <c r="F146" s="32" t="s">
        <v>13406</v>
      </c>
      <c r="G146" s="33">
        <v>43160.375</v>
      </c>
      <c r="H146" s="33">
        <v>43160.9805555556</v>
      </c>
      <c r="I146" s="32" t="s">
        <v>13196</v>
      </c>
      <c r="J146" s="32" t="s">
        <v>13217</v>
      </c>
    </row>
    <row r="147" customHeight="1" spans="1:10">
      <c r="A147" s="34" t="s">
        <v>13522</v>
      </c>
      <c r="B147" s="34" t="s">
        <v>13523</v>
      </c>
      <c r="C147" s="34" t="s">
        <v>13193</v>
      </c>
      <c r="D147" s="34" t="s">
        <v>13194</v>
      </c>
      <c r="E147" s="34" t="s">
        <v>7657</v>
      </c>
      <c r="F147" s="34" t="s">
        <v>13483</v>
      </c>
      <c r="G147" s="35">
        <v>43168.5416666667</v>
      </c>
      <c r="H147" s="35">
        <v>43168.8784722222</v>
      </c>
      <c r="I147" s="34" t="s">
        <v>13524</v>
      </c>
      <c r="J147" s="34" t="s">
        <v>13233</v>
      </c>
    </row>
    <row r="148" customHeight="1" spans="1:10">
      <c r="A148" s="32" t="s">
        <v>13525</v>
      </c>
      <c r="B148" s="32" t="s">
        <v>13526</v>
      </c>
      <c r="C148" s="32" t="s">
        <v>13193</v>
      </c>
      <c r="D148" s="32" t="s">
        <v>13194</v>
      </c>
      <c r="E148" s="32" t="s">
        <v>5715</v>
      </c>
      <c r="F148" s="32" t="s">
        <v>13527</v>
      </c>
      <c r="G148" s="33">
        <v>43168.3333333333</v>
      </c>
      <c r="H148" s="33">
        <v>43168.375</v>
      </c>
      <c r="I148" s="32" t="s">
        <v>13299</v>
      </c>
      <c r="J148" s="32" t="s">
        <v>13233</v>
      </c>
    </row>
    <row r="149" customHeight="1" spans="1:10">
      <c r="A149" s="34" t="s">
        <v>13528</v>
      </c>
      <c r="B149" s="34" t="s">
        <v>13529</v>
      </c>
      <c r="C149" s="34" t="s">
        <v>13193</v>
      </c>
      <c r="D149" s="34" t="s">
        <v>13194</v>
      </c>
      <c r="E149" s="34" t="s">
        <v>1274</v>
      </c>
      <c r="F149" s="34" t="s">
        <v>13530</v>
      </c>
      <c r="G149" s="35">
        <v>43160.375</v>
      </c>
      <c r="H149" s="35">
        <v>43160.75</v>
      </c>
      <c r="I149" s="34" t="s">
        <v>13196</v>
      </c>
      <c r="J149" s="34" t="s">
        <v>13217</v>
      </c>
    </row>
    <row r="150" customHeight="1" spans="1:10">
      <c r="A150" s="32" t="s">
        <v>13531</v>
      </c>
      <c r="B150" s="32" t="s">
        <v>13529</v>
      </c>
      <c r="C150" s="32" t="s">
        <v>13193</v>
      </c>
      <c r="D150" s="32" t="s">
        <v>13194</v>
      </c>
      <c r="E150" s="32" t="s">
        <v>1274</v>
      </c>
      <c r="F150" s="32" t="s">
        <v>13530</v>
      </c>
      <c r="G150" s="33">
        <v>43165.2916666667</v>
      </c>
      <c r="H150" s="33">
        <v>43165.5</v>
      </c>
      <c r="I150" s="32" t="s">
        <v>13532</v>
      </c>
      <c r="J150" s="32" t="s">
        <v>13217</v>
      </c>
    </row>
    <row r="151" customHeight="1" spans="1:10">
      <c r="A151" s="34" t="s">
        <v>13533</v>
      </c>
      <c r="B151" s="34" t="s">
        <v>13534</v>
      </c>
      <c r="C151" s="34" t="s">
        <v>13193</v>
      </c>
      <c r="D151" s="34" t="s">
        <v>13194</v>
      </c>
      <c r="E151" s="34" t="s">
        <v>10064</v>
      </c>
      <c r="F151" s="34" t="s">
        <v>13535</v>
      </c>
      <c r="G151" s="35">
        <v>43167.375</v>
      </c>
      <c r="H151" s="35">
        <v>43167.75</v>
      </c>
      <c r="I151" s="34" t="s">
        <v>13277</v>
      </c>
      <c r="J151" s="34" t="s">
        <v>13211</v>
      </c>
    </row>
    <row r="152" customHeight="1" spans="1:10">
      <c r="A152" s="32" t="s">
        <v>13536</v>
      </c>
      <c r="B152" s="32" t="s">
        <v>13537</v>
      </c>
      <c r="C152" s="32" t="s">
        <v>13193</v>
      </c>
      <c r="D152" s="32" t="s">
        <v>13194</v>
      </c>
      <c r="E152" s="32" t="s">
        <v>7916</v>
      </c>
      <c r="F152" s="32" t="s">
        <v>13538</v>
      </c>
      <c r="G152" s="33">
        <v>43160.3958333333</v>
      </c>
      <c r="H152" s="33">
        <v>43160.7756944444</v>
      </c>
      <c r="I152" s="32" t="s">
        <v>13277</v>
      </c>
      <c r="J152" s="32" t="s">
        <v>13539</v>
      </c>
    </row>
    <row r="153" customHeight="1" spans="1:10">
      <c r="A153" s="34" t="s">
        <v>13540</v>
      </c>
      <c r="B153" s="34" t="s">
        <v>13541</v>
      </c>
      <c r="C153" s="34" t="s">
        <v>13193</v>
      </c>
      <c r="D153" s="34" t="s">
        <v>13194</v>
      </c>
      <c r="E153" s="34" t="s">
        <v>7832</v>
      </c>
      <c r="F153" s="34" t="s">
        <v>13542</v>
      </c>
      <c r="G153" s="35">
        <v>43168.3958333333</v>
      </c>
      <c r="H153" s="35">
        <v>43168.9444444444</v>
      </c>
      <c r="I153" s="34" t="s">
        <v>13543</v>
      </c>
      <c r="J153" s="34" t="s">
        <v>13544</v>
      </c>
    </row>
    <row r="154" customHeight="1" spans="1:10">
      <c r="A154" s="32" t="s">
        <v>13545</v>
      </c>
      <c r="B154" s="32" t="s">
        <v>13546</v>
      </c>
      <c r="C154" s="32" t="s">
        <v>13193</v>
      </c>
      <c r="D154" s="32" t="s">
        <v>13194</v>
      </c>
      <c r="E154" s="32" t="s">
        <v>3521</v>
      </c>
      <c r="F154" s="32" t="s">
        <v>13547</v>
      </c>
      <c r="G154" s="33">
        <v>43167.375</v>
      </c>
      <c r="H154" s="33">
        <v>43167.75</v>
      </c>
      <c r="I154" s="32" t="s">
        <v>13216</v>
      </c>
      <c r="J154" s="32" t="s">
        <v>13548</v>
      </c>
    </row>
    <row r="155" customHeight="1" spans="1:10">
      <c r="A155" s="34" t="s">
        <v>13549</v>
      </c>
      <c r="B155" s="34" t="s">
        <v>13523</v>
      </c>
      <c r="C155" s="34" t="s">
        <v>13193</v>
      </c>
      <c r="D155" s="34" t="s">
        <v>13194</v>
      </c>
      <c r="E155" s="34" t="s">
        <v>7657</v>
      </c>
      <c r="F155" s="34" t="s">
        <v>13483</v>
      </c>
      <c r="G155" s="35">
        <v>43160.5451388889</v>
      </c>
      <c r="H155" s="35">
        <v>43160.8416666667</v>
      </c>
      <c r="I155" s="34" t="s">
        <v>13550</v>
      </c>
      <c r="J155" s="34" t="s">
        <v>13551</v>
      </c>
    </row>
    <row r="156" customHeight="1" spans="1:10">
      <c r="A156" s="32" t="s">
        <v>13552</v>
      </c>
      <c r="B156" s="32" t="s">
        <v>13504</v>
      </c>
      <c r="C156" s="32" t="s">
        <v>13193</v>
      </c>
      <c r="D156" s="32" t="s">
        <v>13194</v>
      </c>
      <c r="E156" s="32" t="s">
        <v>2635</v>
      </c>
      <c r="F156" s="32" t="s">
        <v>12844</v>
      </c>
      <c r="G156" s="33">
        <v>43168.75</v>
      </c>
      <c r="H156" s="33">
        <v>43168.9166666667</v>
      </c>
      <c r="I156" s="32" t="s">
        <v>13553</v>
      </c>
      <c r="J156" s="32" t="s">
        <v>13554</v>
      </c>
    </row>
    <row r="157" customHeight="1" spans="1:10">
      <c r="A157" s="34" t="s">
        <v>13555</v>
      </c>
      <c r="B157" s="34" t="s">
        <v>13556</v>
      </c>
      <c r="C157" s="34" t="s">
        <v>13193</v>
      </c>
      <c r="D157" s="34" t="s">
        <v>13194</v>
      </c>
      <c r="E157" s="34" t="s">
        <v>2281</v>
      </c>
      <c r="F157" s="34" t="s">
        <v>13517</v>
      </c>
      <c r="G157" s="35">
        <v>43165.3958333333</v>
      </c>
      <c r="H157" s="35">
        <v>43165.75</v>
      </c>
      <c r="I157" s="34" t="s">
        <v>13557</v>
      </c>
      <c r="J157" s="34" t="s">
        <v>13217</v>
      </c>
    </row>
    <row r="158" customHeight="1" spans="1:10">
      <c r="A158" s="32" t="s">
        <v>13558</v>
      </c>
      <c r="B158" s="32" t="s">
        <v>13559</v>
      </c>
      <c r="C158" s="32" t="s">
        <v>13193</v>
      </c>
      <c r="D158" s="32" t="s">
        <v>13194</v>
      </c>
      <c r="E158" s="32" t="s">
        <v>4491</v>
      </c>
      <c r="F158" s="32" t="s">
        <v>13560</v>
      </c>
      <c r="G158" s="33">
        <v>43160.375</v>
      </c>
      <c r="H158" s="33">
        <v>43160.7631944444</v>
      </c>
      <c r="I158" s="32" t="s">
        <v>13373</v>
      </c>
      <c r="J158" s="32" t="s">
        <v>13217</v>
      </c>
    </row>
    <row r="159" customHeight="1" spans="1:10">
      <c r="A159" s="32" t="s">
        <v>13561</v>
      </c>
      <c r="B159" s="32" t="s">
        <v>13562</v>
      </c>
      <c r="C159" s="32" t="s">
        <v>13193</v>
      </c>
      <c r="D159" s="32" t="s">
        <v>13194</v>
      </c>
      <c r="E159" s="32" t="s">
        <v>3250</v>
      </c>
      <c r="F159" s="32" t="s">
        <v>13406</v>
      </c>
      <c r="G159" s="33">
        <v>43171.3756944444</v>
      </c>
      <c r="H159" s="33">
        <v>43171.3819444444</v>
      </c>
      <c r="I159" s="32" t="s">
        <v>13563</v>
      </c>
      <c r="J159" s="32" t="s">
        <v>13217</v>
      </c>
    </row>
    <row r="160" customHeight="1" spans="1:10">
      <c r="A160" s="34" t="s">
        <v>13564</v>
      </c>
      <c r="B160" s="34" t="s">
        <v>13469</v>
      </c>
      <c r="C160" s="34" t="s">
        <v>13193</v>
      </c>
      <c r="D160" s="34" t="s">
        <v>13194</v>
      </c>
      <c r="E160" s="34" t="s">
        <v>8583</v>
      </c>
      <c r="F160" s="34" t="s">
        <v>13470</v>
      </c>
      <c r="G160" s="35">
        <v>43172.3694444444</v>
      </c>
      <c r="H160" s="35">
        <v>43172.9194444444</v>
      </c>
      <c r="I160" s="34" t="s">
        <v>13565</v>
      </c>
      <c r="J160" s="34" t="s">
        <v>13472</v>
      </c>
    </row>
    <row r="161" customHeight="1" spans="1:10">
      <c r="A161" s="32" t="s">
        <v>13566</v>
      </c>
      <c r="B161" s="32" t="s">
        <v>13567</v>
      </c>
      <c r="C161" s="32" t="s">
        <v>13193</v>
      </c>
      <c r="D161" s="32" t="s">
        <v>13194</v>
      </c>
      <c r="E161" s="32" t="s">
        <v>4615</v>
      </c>
      <c r="F161" s="32" t="s">
        <v>12844</v>
      </c>
      <c r="G161" s="33">
        <v>43172.375</v>
      </c>
      <c r="H161" s="33">
        <v>43172.3784722222</v>
      </c>
      <c r="I161" s="32" t="s">
        <v>13563</v>
      </c>
      <c r="J161" s="32" t="s">
        <v>13498</v>
      </c>
    </row>
    <row r="162" customHeight="1" spans="1:10">
      <c r="A162" s="34" t="s">
        <v>13568</v>
      </c>
      <c r="B162" s="34" t="s">
        <v>13569</v>
      </c>
      <c r="C162" s="34" t="s">
        <v>13193</v>
      </c>
      <c r="D162" s="34" t="s">
        <v>13194</v>
      </c>
      <c r="E162" s="34" t="s">
        <v>4663</v>
      </c>
      <c r="F162" s="34" t="s">
        <v>12844</v>
      </c>
      <c r="G162" s="35">
        <v>43173.375</v>
      </c>
      <c r="H162" s="35">
        <v>43173.3958333333</v>
      </c>
      <c r="I162" s="34" t="s">
        <v>13570</v>
      </c>
      <c r="J162" s="34" t="s">
        <v>13548</v>
      </c>
    </row>
    <row r="163" customHeight="1" spans="1:10">
      <c r="A163" s="32" t="s">
        <v>13571</v>
      </c>
      <c r="B163" s="32" t="s">
        <v>13572</v>
      </c>
      <c r="C163" s="32" t="s">
        <v>13193</v>
      </c>
      <c r="D163" s="32" t="s">
        <v>13194</v>
      </c>
      <c r="E163" s="32" t="s">
        <v>3321</v>
      </c>
      <c r="F163" s="32" t="s">
        <v>13406</v>
      </c>
      <c r="G163" s="33">
        <v>43165.375</v>
      </c>
      <c r="H163" s="33">
        <v>43165.3756944444</v>
      </c>
      <c r="I163" s="32" t="s">
        <v>13261</v>
      </c>
      <c r="J163" s="32" t="s">
        <v>13217</v>
      </c>
    </row>
    <row r="164" customHeight="1" spans="1:10">
      <c r="A164" s="34" t="s">
        <v>13573</v>
      </c>
      <c r="B164" s="34" t="s">
        <v>13433</v>
      </c>
      <c r="C164" s="34" t="s">
        <v>13193</v>
      </c>
      <c r="D164" s="34" t="s">
        <v>13194</v>
      </c>
      <c r="E164" s="34" t="s">
        <v>2844</v>
      </c>
      <c r="F164" s="34" t="s">
        <v>13434</v>
      </c>
      <c r="G164" s="35">
        <v>43171.375</v>
      </c>
      <c r="H164" s="35">
        <v>43171.375</v>
      </c>
      <c r="I164" s="34" t="s">
        <v>13261</v>
      </c>
      <c r="J164" s="34" t="s">
        <v>13003</v>
      </c>
    </row>
    <row r="165" customHeight="1" spans="1:10">
      <c r="A165" s="32" t="s">
        <v>13574</v>
      </c>
      <c r="B165" s="32" t="s">
        <v>13433</v>
      </c>
      <c r="C165" s="32" t="s">
        <v>13193</v>
      </c>
      <c r="D165" s="32" t="s">
        <v>13194</v>
      </c>
      <c r="E165" s="32" t="s">
        <v>2844</v>
      </c>
      <c r="F165" s="32" t="s">
        <v>13434</v>
      </c>
      <c r="G165" s="33">
        <v>43172.375</v>
      </c>
      <c r="H165" s="33">
        <v>43172.375</v>
      </c>
      <c r="I165" s="32" t="s">
        <v>13261</v>
      </c>
      <c r="J165" s="32" t="s">
        <v>13003</v>
      </c>
    </row>
    <row r="166" customHeight="1" spans="1:10">
      <c r="A166" s="34" t="s">
        <v>13575</v>
      </c>
      <c r="B166" s="34" t="s">
        <v>13433</v>
      </c>
      <c r="C166" s="34" t="s">
        <v>13193</v>
      </c>
      <c r="D166" s="34" t="s">
        <v>13194</v>
      </c>
      <c r="E166" s="34" t="s">
        <v>2844</v>
      </c>
      <c r="F166" s="34" t="s">
        <v>13434</v>
      </c>
      <c r="G166" s="35">
        <v>43173.375</v>
      </c>
      <c r="H166" s="35">
        <v>43173.375</v>
      </c>
      <c r="I166" s="34" t="s">
        <v>13261</v>
      </c>
      <c r="J166" s="34" t="s">
        <v>13003</v>
      </c>
    </row>
    <row r="167" customHeight="1" spans="1:10">
      <c r="A167" s="34" t="s">
        <v>13576</v>
      </c>
      <c r="B167" s="34" t="s">
        <v>13577</v>
      </c>
      <c r="C167" s="34" t="s">
        <v>13193</v>
      </c>
      <c r="D167" s="34" t="s">
        <v>13194</v>
      </c>
      <c r="E167" s="34" t="s">
        <v>5858</v>
      </c>
      <c r="F167" s="34" t="s">
        <v>13578</v>
      </c>
      <c r="G167" s="35">
        <v>43173.3958333333</v>
      </c>
      <c r="H167" s="35">
        <v>43174.0097222222</v>
      </c>
      <c r="I167" s="34" t="s">
        <v>13479</v>
      </c>
      <c r="J167" s="34" t="s">
        <v>13217</v>
      </c>
    </row>
    <row r="168" customHeight="1" spans="1:10">
      <c r="A168" s="32" t="s">
        <v>13579</v>
      </c>
      <c r="B168" s="32" t="s">
        <v>13526</v>
      </c>
      <c r="C168" s="32" t="s">
        <v>13193</v>
      </c>
      <c r="D168" s="32" t="s">
        <v>13194</v>
      </c>
      <c r="E168" s="32" t="s">
        <v>5715</v>
      </c>
      <c r="F168" s="32" t="s">
        <v>13527</v>
      </c>
      <c r="G168" s="33">
        <v>43174.3333333333</v>
      </c>
      <c r="H168" s="33">
        <v>43174.375</v>
      </c>
      <c r="I168" s="32" t="s">
        <v>13299</v>
      </c>
      <c r="J168" s="32" t="s">
        <v>13233</v>
      </c>
    </row>
    <row r="169" customHeight="1" spans="1:10">
      <c r="A169" s="34" t="s">
        <v>13580</v>
      </c>
      <c r="B169" s="34" t="s">
        <v>13581</v>
      </c>
      <c r="C169" s="34" t="s">
        <v>13193</v>
      </c>
      <c r="D169" s="34" t="s">
        <v>13194</v>
      </c>
      <c r="E169" s="34" t="s">
        <v>4647</v>
      </c>
      <c r="F169" s="34" t="s">
        <v>12844</v>
      </c>
      <c r="G169" s="35">
        <v>43164.375</v>
      </c>
      <c r="H169" s="35">
        <v>43164.9166666667</v>
      </c>
      <c r="I169" s="34" t="s">
        <v>13274</v>
      </c>
      <c r="J169" s="34" t="s">
        <v>13582</v>
      </c>
    </row>
    <row r="170" customHeight="1" spans="1:10">
      <c r="A170" s="34" t="s">
        <v>13583</v>
      </c>
      <c r="B170" s="34" t="s">
        <v>13521</v>
      </c>
      <c r="C170" s="34" t="s">
        <v>13193</v>
      </c>
      <c r="D170" s="34" t="s">
        <v>13194</v>
      </c>
      <c r="E170" s="34" t="s">
        <v>3266</v>
      </c>
      <c r="F170" s="34" t="s">
        <v>13406</v>
      </c>
      <c r="G170" s="35">
        <v>43173.75</v>
      </c>
      <c r="H170" s="35">
        <v>43173.75</v>
      </c>
      <c r="I170" s="34" t="s">
        <v>13261</v>
      </c>
      <c r="J170" s="34" t="s">
        <v>13217</v>
      </c>
    </row>
    <row r="171" customHeight="1" spans="1:10">
      <c r="A171" s="32" t="s">
        <v>13584</v>
      </c>
      <c r="B171" s="32" t="s">
        <v>13433</v>
      </c>
      <c r="C171" s="32" t="s">
        <v>13193</v>
      </c>
      <c r="D171" s="32" t="s">
        <v>13194</v>
      </c>
      <c r="E171" s="32" t="s">
        <v>2844</v>
      </c>
      <c r="F171" s="32" t="s">
        <v>13434</v>
      </c>
      <c r="G171" s="33">
        <v>43174.375</v>
      </c>
      <c r="H171" s="33">
        <v>43174.375</v>
      </c>
      <c r="I171" s="32" t="s">
        <v>13261</v>
      </c>
      <c r="J171" s="32" t="s">
        <v>13003</v>
      </c>
    </row>
    <row r="172" customHeight="1" spans="1:10">
      <c r="A172" s="34" t="s">
        <v>13585</v>
      </c>
      <c r="B172" s="34" t="s">
        <v>13586</v>
      </c>
      <c r="C172" s="34" t="s">
        <v>13193</v>
      </c>
      <c r="D172" s="34" t="s">
        <v>13194</v>
      </c>
      <c r="E172" s="34" t="s">
        <v>4045</v>
      </c>
      <c r="F172" s="34" t="s">
        <v>13587</v>
      </c>
      <c r="G172" s="35">
        <v>43174.375</v>
      </c>
      <c r="H172" s="35">
        <v>43174.75</v>
      </c>
      <c r="I172" s="34" t="s">
        <v>13216</v>
      </c>
      <c r="J172" s="34" t="s">
        <v>13588</v>
      </c>
    </row>
    <row r="173" customHeight="1" spans="1:10">
      <c r="A173" s="32" t="s">
        <v>13589</v>
      </c>
      <c r="B173" s="32" t="s">
        <v>13590</v>
      </c>
      <c r="C173" s="32" t="s">
        <v>13193</v>
      </c>
      <c r="D173" s="32" t="s">
        <v>13194</v>
      </c>
      <c r="E173" s="32" t="s">
        <v>3736</v>
      </c>
      <c r="F173" s="32" t="s">
        <v>13591</v>
      </c>
      <c r="G173" s="33">
        <v>43175.375</v>
      </c>
      <c r="H173" s="33">
        <v>43175.3958333333</v>
      </c>
      <c r="I173" s="32" t="s">
        <v>13570</v>
      </c>
      <c r="J173" s="32" t="s">
        <v>13217</v>
      </c>
    </row>
    <row r="174" customHeight="1" spans="1:10">
      <c r="A174" s="34" t="s">
        <v>13592</v>
      </c>
      <c r="B174" s="34" t="s">
        <v>13593</v>
      </c>
      <c r="C174" s="34" t="s">
        <v>13193</v>
      </c>
      <c r="D174" s="34" t="s">
        <v>13194</v>
      </c>
      <c r="E174" s="34" t="s">
        <v>1047</v>
      </c>
      <c r="F174" s="34" t="s">
        <v>13594</v>
      </c>
      <c r="G174" s="35">
        <v>43172.5</v>
      </c>
      <c r="H174" s="35">
        <v>43172.6875</v>
      </c>
      <c r="I174" s="34" t="s">
        <v>13442</v>
      </c>
      <c r="J174" s="34" t="s">
        <v>13217</v>
      </c>
    </row>
    <row r="175" customHeight="1" spans="1:10">
      <c r="A175" s="32" t="s">
        <v>13595</v>
      </c>
      <c r="B175" s="32" t="s">
        <v>13593</v>
      </c>
      <c r="C175" s="32" t="s">
        <v>13193</v>
      </c>
      <c r="D175" s="32" t="s">
        <v>13194</v>
      </c>
      <c r="E175" s="32" t="s">
        <v>1047</v>
      </c>
      <c r="F175" s="32" t="s">
        <v>13594</v>
      </c>
      <c r="G175" s="33">
        <v>43162.5</v>
      </c>
      <c r="H175" s="33">
        <v>43162.6666666667</v>
      </c>
      <c r="I175" s="32" t="s">
        <v>13553</v>
      </c>
      <c r="J175" s="32" t="s">
        <v>13217</v>
      </c>
    </row>
    <row r="176" customHeight="1" spans="1:10">
      <c r="A176" s="34" t="s">
        <v>13596</v>
      </c>
      <c r="B176" s="34" t="s">
        <v>13474</v>
      </c>
      <c r="C176" s="34" t="s">
        <v>13193</v>
      </c>
      <c r="D176" s="34" t="s">
        <v>13194</v>
      </c>
      <c r="E176" s="34" t="s">
        <v>7868</v>
      </c>
      <c r="F176" s="34" t="s">
        <v>13475</v>
      </c>
      <c r="G176" s="35">
        <v>43174.7708333333</v>
      </c>
      <c r="H176" s="35">
        <v>43174.7708333333</v>
      </c>
      <c r="I176" s="34" t="s">
        <v>13261</v>
      </c>
      <c r="J176" s="34" t="s">
        <v>13217</v>
      </c>
    </row>
    <row r="177" customHeight="1" spans="1:10">
      <c r="A177" s="32" t="s">
        <v>13597</v>
      </c>
      <c r="B177" s="32" t="s">
        <v>13567</v>
      </c>
      <c r="C177" s="32" t="s">
        <v>13193</v>
      </c>
      <c r="D177" s="32" t="s">
        <v>13194</v>
      </c>
      <c r="E177" s="32" t="s">
        <v>4615</v>
      </c>
      <c r="F177" s="32" t="s">
        <v>12844</v>
      </c>
      <c r="G177" s="33">
        <v>43175.375</v>
      </c>
      <c r="H177" s="33">
        <v>43175.3756944444</v>
      </c>
      <c r="I177" s="32" t="s">
        <v>13261</v>
      </c>
      <c r="J177" s="32" t="s">
        <v>13498</v>
      </c>
    </row>
    <row r="178" customHeight="1" spans="1:10">
      <c r="A178" s="34" t="s">
        <v>13598</v>
      </c>
      <c r="B178" s="34" t="s">
        <v>13433</v>
      </c>
      <c r="C178" s="34" t="s">
        <v>13193</v>
      </c>
      <c r="D178" s="34" t="s">
        <v>13194</v>
      </c>
      <c r="E178" s="34" t="s">
        <v>2844</v>
      </c>
      <c r="F178" s="34" t="s">
        <v>13434</v>
      </c>
      <c r="G178" s="35">
        <v>43178.375</v>
      </c>
      <c r="H178" s="35">
        <v>43178.375</v>
      </c>
      <c r="I178" s="34" t="s">
        <v>13261</v>
      </c>
      <c r="J178" s="34" t="s">
        <v>13003</v>
      </c>
    </row>
    <row r="179" customHeight="1" spans="1:10">
      <c r="A179" s="32" t="s">
        <v>13599</v>
      </c>
      <c r="B179" s="32" t="s">
        <v>13600</v>
      </c>
      <c r="C179" s="32" t="s">
        <v>13193</v>
      </c>
      <c r="D179" s="32" t="s">
        <v>13194</v>
      </c>
      <c r="E179" s="32" t="s">
        <v>89</v>
      </c>
      <c r="F179" s="32" t="s">
        <v>117</v>
      </c>
      <c r="G179" s="33">
        <v>43168.375</v>
      </c>
      <c r="H179" s="33">
        <v>43168.8340277778</v>
      </c>
      <c r="I179" s="32" t="s">
        <v>13268</v>
      </c>
      <c r="J179" s="32" t="s">
        <v>13211</v>
      </c>
    </row>
    <row r="180" customHeight="1" spans="1:10">
      <c r="A180" s="34" t="s">
        <v>13601</v>
      </c>
      <c r="B180" s="34" t="s">
        <v>13590</v>
      </c>
      <c r="C180" s="34" t="s">
        <v>13193</v>
      </c>
      <c r="D180" s="34" t="s">
        <v>13194</v>
      </c>
      <c r="E180" s="34" t="s">
        <v>3736</v>
      </c>
      <c r="F180" s="34" t="s">
        <v>13591</v>
      </c>
      <c r="G180" s="35">
        <v>43174.375</v>
      </c>
      <c r="H180" s="35">
        <v>43174.3958333333</v>
      </c>
      <c r="I180" s="34" t="s">
        <v>13570</v>
      </c>
      <c r="J180" s="34" t="s">
        <v>13217</v>
      </c>
    </row>
    <row r="181" customHeight="1" spans="1:10">
      <c r="A181" s="32" t="s">
        <v>13602</v>
      </c>
      <c r="B181" s="32" t="s">
        <v>13590</v>
      </c>
      <c r="C181" s="32" t="s">
        <v>13193</v>
      </c>
      <c r="D181" s="32" t="s">
        <v>13194</v>
      </c>
      <c r="E181" s="32" t="s">
        <v>3736</v>
      </c>
      <c r="F181" s="32" t="s">
        <v>13591</v>
      </c>
      <c r="G181" s="33">
        <v>43175.375</v>
      </c>
      <c r="H181" s="33">
        <v>43175.3958333333</v>
      </c>
      <c r="I181" s="32" t="s">
        <v>13570</v>
      </c>
      <c r="J181" s="32" t="s">
        <v>13217</v>
      </c>
    </row>
    <row r="182" customHeight="1" spans="1:10">
      <c r="A182" s="32" t="s">
        <v>13603</v>
      </c>
      <c r="B182" s="32" t="s">
        <v>13604</v>
      </c>
      <c r="C182" s="32" t="s">
        <v>13193</v>
      </c>
      <c r="D182" s="32" t="s">
        <v>13194</v>
      </c>
      <c r="E182" s="32" t="s">
        <v>1965</v>
      </c>
      <c r="F182" s="32" t="s">
        <v>13605</v>
      </c>
      <c r="G182" s="33">
        <v>43174.3958333333</v>
      </c>
      <c r="H182" s="33">
        <v>43174.3958333333</v>
      </c>
      <c r="I182" s="32" t="s">
        <v>13261</v>
      </c>
      <c r="J182" s="32" t="s">
        <v>13424</v>
      </c>
    </row>
    <row r="183" customHeight="1" spans="1:10">
      <c r="A183" s="34" t="s">
        <v>13606</v>
      </c>
      <c r="B183" s="34" t="s">
        <v>13492</v>
      </c>
      <c r="C183" s="34" t="s">
        <v>13193</v>
      </c>
      <c r="D183" s="34" t="s">
        <v>13194</v>
      </c>
      <c r="E183" s="34" t="s">
        <v>4893</v>
      </c>
      <c r="F183" s="34" t="s">
        <v>13493</v>
      </c>
      <c r="G183" s="35">
        <v>43171.7708333333</v>
      </c>
      <c r="H183" s="35">
        <v>43171.7708333333</v>
      </c>
      <c r="I183" s="34" t="s">
        <v>13261</v>
      </c>
      <c r="J183" s="34" t="s">
        <v>13217</v>
      </c>
    </row>
    <row r="184" customHeight="1" spans="1:10">
      <c r="A184" s="32" t="s">
        <v>13607</v>
      </c>
      <c r="B184" s="32" t="s">
        <v>13608</v>
      </c>
      <c r="C184" s="32" t="s">
        <v>13193</v>
      </c>
      <c r="D184" s="32" t="s">
        <v>13194</v>
      </c>
      <c r="E184" s="32" t="s">
        <v>4745</v>
      </c>
      <c r="F184" s="32" t="s">
        <v>13609</v>
      </c>
      <c r="G184" s="33">
        <v>43171.3958333333</v>
      </c>
      <c r="H184" s="33">
        <v>43171.9604166667</v>
      </c>
      <c r="I184" s="32" t="s">
        <v>13610</v>
      </c>
      <c r="J184" s="32" t="s">
        <v>13551</v>
      </c>
    </row>
    <row r="185" customHeight="1" spans="1:10">
      <c r="A185" s="34" t="s">
        <v>13611</v>
      </c>
      <c r="B185" s="34" t="s">
        <v>13612</v>
      </c>
      <c r="C185" s="34" t="s">
        <v>13193</v>
      </c>
      <c r="D185" s="34" t="s">
        <v>13194</v>
      </c>
      <c r="E185" s="34" t="s">
        <v>7895</v>
      </c>
      <c r="F185" s="34" t="s">
        <v>13483</v>
      </c>
      <c r="G185" s="35">
        <v>43175.375</v>
      </c>
      <c r="H185" s="35">
        <v>43175.3756944444</v>
      </c>
      <c r="I185" s="34" t="s">
        <v>13261</v>
      </c>
      <c r="J185" s="34" t="s">
        <v>13613</v>
      </c>
    </row>
    <row r="186" customHeight="1" spans="1:10">
      <c r="A186" s="32" t="s">
        <v>13614</v>
      </c>
      <c r="B186" s="32" t="s">
        <v>13615</v>
      </c>
      <c r="C186" s="32" t="s">
        <v>13193</v>
      </c>
      <c r="D186" s="32" t="s">
        <v>13194</v>
      </c>
      <c r="E186" s="32" t="s">
        <v>3837</v>
      </c>
      <c r="F186" s="32" t="s">
        <v>13616</v>
      </c>
      <c r="G186" s="33">
        <v>43172.375</v>
      </c>
      <c r="H186" s="33">
        <v>43172.3958333333</v>
      </c>
      <c r="I186" s="32" t="s">
        <v>13570</v>
      </c>
      <c r="J186" s="32" t="s">
        <v>13617</v>
      </c>
    </row>
    <row r="187" customHeight="1" spans="1:10">
      <c r="A187" s="34" t="s">
        <v>13618</v>
      </c>
      <c r="B187" s="34" t="s">
        <v>13615</v>
      </c>
      <c r="C187" s="34" t="s">
        <v>13193</v>
      </c>
      <c r="D187" s="34" t="s">
        <v>13194</v>
      </c>
      <c r="E187" s="34" t="s">
        <v>3837</v>
      </c>
      <c r="F187" s="34" t="s">
        <v>13616</v>
      </c>
      <c r="G187" s="35">
        <v>43173.375</v>
      </c>
      <c r="H187" s="35">
        <v>43173.3958333333</v>
      </c>
      <c r="I187" s="34" t="s">
        <v>13570</v>
      </c>
      <c r="J187" s="34" t="s">
        <v>13619</v>
      </c>
    </row>
    <row r="188" customHeight="1" spans="1:10">
      <c r="A188" s="32" t="s">
        <v>13620</v>
      </c>
      <c r="B188" s="32" t="s">
        <v>13615</v>
      </c>
      <c r="C188" s="32" t="s">
        <v>13193</v>
      </c>
      <c r="D188" s="32" t="s">
        <v>13194</v>
      </c>
      <c r="E188" s="32" t="s">
        <v>3837</v>
      </c>
      <c r="F188" s="32" t="s">
        <v>13616</v>
      </c>
      <c r="G188" s="33">
        <v>43174.375</v>
      </c>
      <c r="H188" s="33">
        <v>43174.3958333333</v>
      </c>
      <c r="I188" s="32" t="s">
        <v>13570</v>
      </c>
      <c r="J188" s="32" t="s">
        <v>13621</v>
      </c>
    </row>
    <row r="189" customHeight="1" spans="1:10">
      <c r="A189" s="34" t="s">
        <v>13622</v>
      </c>
      <c r="B189" s="34" t="s">
        <v>13623</v>
      </c>
      <c r="C189" s="34" t="s">
        <v>13193</v>
      </c>
      <c r="D189" s="34" t="s">
        <v>13194</v>
      </c>
      <c r="E189" s="34" t="s">
        <v>5938</v>
      </c>
      <c r="F189" s="34" t="s">
        <v>13478</v>
      </c>
      <c r="G189" s="35">
        <v>43175.39375</v>
      </c>
      <c r="H189" s="35">
        <v>43175.7708333333</v>
      </c>
      <c r="I189" s="34" t="s">
        <v>13196</v>
      </c>
      <c r="J189" s="34" t="s">
        <v>13295</v>
      </c>
    </row>
    <row r="190" customHeight="1" spans="1:10">
      <c r="A190" s="32" t="s">
        <v>13624</v>
      </c>
      <c r="B190" s="32" t="s">
        <v>13625</v>
      </c>
      <c r="C190" s="32" t="s">
        <v>13193</v>
      </c>
      <c r="D190" s="32" t="s">
        <v>13194</v>
      </c>
      <c r="E190" s="32" t="s">
        <v>3613</v>
      </c>
      <c r="F190" s="32" t="s">
        <v>13626</v>
      </c>
      <c r="G190" s="33">
        <v>43178.375</v>
      </c>
      <c r="H190" s="33">
        <v>43178.8333333333</v>
      </c>
      <c r="I190" s="32" t="s">
        <v>13627</v>
      </c>
      <c r="J190" s="32" t="s">
        <v>13628</v>
      </c>
    </row>
    <row r="191" customHeight="1" spans="1:10">
      <c r="A191" s="34" t="s">
        <v>13629</v>
      </c>
      <c r="B191" s="34" t="s">
        <v>13630</v>
      </c>
      <c r="C191" s="34" t="s">
        <v>13193</v>
      </c>
      <c r="D191" s="34" t="s">
        <v>13194</v>
      </c>
      <c r="E191" s="34" t="s">
        <v>4729</v>
      </c>
      <c r="F191" s="34" t="s">
        <v>4730</v>
      </c>
      <c r="G191" s="35">
        <v>43178.7708333333</v>
      </c>
      <c r="H191" s="35">
        <v>43178.7777777778</v>
      </c>
      <c r="I191" s="34" t="s">
        <v>13450</v>
      </c>
      <c r="J191" s="34" t="s">
        <v>13588</v>
      </c>
    </row>
    <row r="192" customHeight="1" spans="1:10">
      <c r="A192" s="32" t="s">
        <v>13631</v>
      </c>
      <c r="B192" s="32" t="s">
        <v>13466</v>
      </c>
      <c r="C192" s="32" t="s">
        <v>13193</v>
      </c>
      <c r="D192" s="32" t="s">
        <v>13194</v>
      </c>
      <c r="E192" s="32" t="s">
        <v>5070</v>
      </c>
      <c r="F192" s="32" t="s">
        <v>13467</v>
      </c>
      <c r="G192" s="33">
        <v>43174.3958333333</v>
      </c>
      <c r="H192" s="33">
        <v>43174.8333333333</v>
      </c>
      <c r="I192" s="32" t="s">
        <v>13632</v>
      </c>
      <c r="J192" s="32" t="s">
        <v>13221</v>
      </c>
    </row>
    <row r="193" customHeight="1" spans="1:10">
      <c r="A193" s="34" t="s">
        <v>13633</v>
      </c>
      <c r="B193" s="34" t="s">
        <v>13567</v>
      </c>
      <c r="C193" s="34" t="s">
        <v>13193</v>
      </c>
      <c r="D193" s="34" t="s">
        <v>13194</v>
      </c>
      <c r="E193" s="34" t="s">
        <v>4615</v>
      </c>
      <c r="F193" s="34" t="s">
        <v>12844</v>
      </c>
      <c r="G193" s="35">
        <v>43178.375</v>
      </c>
      <c r="H193" s="35">
        <v>43178.375</v>
      </c>
      <c r="I193" s="34" t="s">
        <v>13261</v>
      </c>
      <c r="J193" s="34" t="s">
        <v>13498</v>
      </c>
    </row>
    <row r="194" customHeight="1" spans="1:10">
      <c r="A194" s="34" t="s">
        <v>13634</v>
      </c>
      <c r="B194" s="34" t="s">
        <v>13635</v>
      </c>
      <c r="C194" s="34" t="s">
        <v>13193</v>
      </c>
      <c r="D194" s="34" t="s">
        <v>13194</v>
      </c>
      <c r="E194" s="34" t="s">
        <v>8252</v>
      </c>
      <c r="F194" s="34" t="s">
        <v>13483</v>
      </c>
      <c r="G194" s="35">
        <v>43174.4263888889</v>
      </c>
      <c r="H194" s="35">
        <v>43174.8125</v>
      </c>
      <c r="I194" s="34" t="s">
        <v>13373</v>
      </c>
      <c r="J194" s="34" t="s">
        <v>13233</v>
      </c>
    </row>
    <row r="195" customHeight="1" spans="1:10">
      <c r="A195" s="32" t="s">
        <v>13636</v>
      </c>
      <c r="B195" s="32" t="s">
        <v>13637</v>
      </c>
      <c r="C195" s="32" t="s">
        <v>13193</v>
      </c>
      <c r="D195" s="32" t="s">
        <v>13194</v>
      </c>
      <c r="E195" s="37" t="s">
        <v>7875</v>
      </c>
      <c r="F195" s="32" t="s">
        <v>13475</v>
      </c>
      <c r="G195" s="33">
        <v>43178.3743055556</v>
      </c>
      <c r="H195" s="33">
        <v>43178.375</v>
      </c>
      <c r="I195" s="32" t="s">
        <v>13261</v>
      </c>
      <c r="J195" s="32" t="s">
        <v>13233</v>
      </c>
    </row>
    <row r="196" customHeight="1" spans="1:10">
      <c r="A196" s="34" t="s">
        <v>13638</v>
      </c>
      <c r="B196" s="34" t="s">
        <v>13639</v>
      </c>
      <c r="C196" s="34" t="s">
        <v>13193</v>
      </c>
      <c r="D196" s="34" t="s">
        <v>13194</v>
      </c>
      <c r="E196" s="34" t="s">
        <v>3232</v>
      </c>
      <c r="F196" s="34" t="s">
        <v>13406</v>
      </c>
      <c r="G196" s="35">
        <v>43178.375</v>
      </c>
      <c r="H196" s="35">
        <v>43178.375</v>
      </c>
      <c r="I196" s="34" t="s">
        <v>13261</v>
      </c>
      <c r="J196" s="34" t="s">
        <v>13217</v>
      </c>
    </row>
    <row r="197" customHeight="1" spans="1:10">
      <c r="A197" s="32" t="s">
        <v>13640</v>
      </c>
      <c r="B197" s="32" t="s">
        <v>13641</v>
      </c>
      <c r="C197" s="32" t="s">
        <v>13193</v>
      </c>
      <c r="D197" s="32" t="s">
        <v>13194</v>
      </c>
      <c r="E197" s="32" t="s">
        <v>3349</v>
      </c>
      <c r="F197" s="32" t="s">
        <v>13406</v>
      </c>
      <c r="G197" s="33">
        <v>43179.375</v>
      </c>
      <c r="H197" s="33">
        <v>43179.3756944444</v>
      </c>
      <c r="I197" s="32" t="s">
        <v>13261</v>
      </c>
      <c r="J197" s="32" t="s">
        <v>13233</v>
      </c>
    </row>
    <row r="198" customHeight="1" spans="1:10">
      <c r="A198" s="34" t="s">
        <v>13642</v>
      </c>
      <c r="B198" s="34" t="s">
        <v>13643</v>
      </c>
      <c r="C198" s="34" t="s">
        <v>13193</v>
      </c>
      <c r="D198" s="34" t="s">
        <v>13194</v>
      </c>
      <c r="E198" s="34" t="s">
        <v>1642</v>
      </c>
      <c r="F198" s="34" t="s">
        <v>13644</v>
      </c>
      <c r="G198" s="35">
        <v>43179.3958333333</v>
      </c>
      <c r="H198" s="35">
        <v>43179.7708333333</v>
      </c>
      <c r="I198" s="34" t="s">
        <v>13196</v>
      </c>
      <c r="J198" s="34" t="s">
        <v>13588</v>
      </c>
    </row>
    <row r="199" customHeight="1" spans="1:10">
      <c r="A199" s="32" t="s">
        <v>13645</v>
      </c>
      <c r="B199" s="32" t="s">
        <v>13646</v>
      </c>
      <c r="C199" s="32" t="s">
        <v>13193</v>
      </c>
      <c r="D199" s="32" t="s">
        <v>13194</v>
      </c>
      <c r="E199" s="32" t="s">
        <v>2875</v>
      </c>
      <c r="F199" s="32" t="s">
        <v>13434</v>
      </c>
      <c r="G199" s="33">
        <v>43178.3888888889</v>
      </c>
      <c r="H199" s="33">
        <v>43178.7916666667</v>
      </c>
      <c r="I199" s="32" t="s">
        <v>13196</v>
      </c>
      <c r="J199" s="32" t="s">
        <v>13647</v>
      </c>
    </row>
    <row r="200" customHeight="1" spans="1:10">
      <c r="A200" s="34" t="s">
        <v>13648</v>
      </c>
      <c r="B200" s="34" t="s">
        <v>13649</v>
      </c>
      <c r="C200" s="34" t="s">
        <v>13193</v>
      </c>
      <c r="D200" s="34" t="s">
        <v>13194</v>
      </c>
      <c r="E200" s="34" t="s">
        <v>7863</v>
      </c>
      <c r="F200" s="34" t="s">
        <v>13489</v>
      </c>
      <c r="G200" s="35">
        <v>43179.3722222222</v>
      </c>
      <c r="H200" s="35">
        <v>43179.3736111111</v>
      </c>
      <c r="I200" s="34" t="s">
        <v>13261</v>
      </c>
      <c r="J200" s="34" t="s">
        <v>13003</v>
      </c>
    </row>
    <row r="201" customHeight="1" spans="1:10">
      <c r="A201" s="32" t="s">
        <v>13650</v>
      </c>
      <c r="B201" s="32" t="s">
        <v>13651</v>
      </c>
      <c r="C201" s="32" t="s">
        <v>13193</v>
      </c>
      <c r="D201" s="32" t="s">
        <v>13194</v>
      </c>
      <c r="E201" s="32" t="s">
        <v>5914</v>
      </c>
      <c r="F201" s="32" t="s">
        <v>13478</v>
      </c>
      <c r="G201" s="33">
        <v>43164.375</v>
      </c>
      <c r="H201" s="33">
        <v>43164.375</v>
      </c>
      <c r="I201" s="32" t="s">
        <v>13652</v>
      </c>
      <c r="J201" s="32" t="s">
        <v>13653</v>
      </c>
    </row>
    <row r="202" customHeight="1" spans="1:10">
      <c r="A202" s="34" t="s">
        <v>13654</v>
      </c>
      <c r="B202" s="34" t="s">
        <v>13651</v>
      </c>
      <c r="C202" s="34" t="s">
        <v>13193</v>
      </c>
      <c r="D202" s="34" t="s">
        <v>13194</v>
      </c>
      <c r="E202" s="34" t="s">
        <v>5914</v>
      </c>
      <c r="F202" s="34" t="s">
        <v>13478</v>
      </c>
      <c r="G202" s="35">
        <v>43165.375</v>
      </c>
      <c r="H202" s="35">
        <v>43165.375</v>
      </c>
      <c r="I202" s="34" t="s">
        <v>13261</v>
      </c>
      <c r="J202" s="34" t="s">
        <v>13653</v>
      </c>
    </row>
    <row r="203" customHeight="1" spans="1:10">
      <c r="A203" s="32" t="s">
        <v>13655</v>
      </c>
      <c r="B203" s="32" t="s">
        <v>13651</v>
      </c>
      <c r="C203" s="32" t="s">
        <v>13193</v>
      </c>
      <c r="D203" s="32" t="s">
        <v>13194</v>
      </c>
      <c r="E203" s="32" t="s">
        <v>5914</v>
      </c>
      <c r="F203" s="32" t="s">
        <v>13478</v>
      </c>
      <c r="G203" s="33">
        <v>43174.375</v>
      </c>
      <c r="H203" s="33">
        <v>43174.375</v>
      </c>
      <c r="I203" s="32" t="s">
        <v>13261</v>
      </c>
      <c r="J203" s="32" t="s">
        <v>13653</v>
      </c>
    </row>
    <row r="204" customHeight="1" spans="1:10">
      <c r="A204" s="34" t="s">
        <v>13656</v>
      </c>
      <c r="B204" s="34" t="s">
        <v>13657</v>
      </c>
      <c r="C204" s="34" t="s">
        <v>13193</v>
      </c>
      <c r="D204" s="34" t="s">
        <v>13194</v>
      </c>
      <c r="E204" s="34" t="s">
        <v>3645</v>
      </c>
      <c r="F204" s="34" t="s">
        <v>13658</v>
      </c>
      <c r="G204" s="35">
        <v>43180.375</v>
      </c>
      <c r="H204" s="35">
        <v>43180.4166666667</v>
      </c>
      <c r="I204" s="34" t="s">
        <v>13299</v>
      </c>
      <c r="J204" s="34" t="s">
        <v>13659</v>
      </c>
    </row>
    <row r="205" customHeight="1" spans="1:10">
      <c r="A205" s="32" t="s">
        <v>13660</v>
      </c>
      <c r="B205" s="32" t="s">
        <v>13612</v>
      </c>
      <c r="C205" s="32" t="s">
        <v>13193</v>
      </c>
      <c r="D205" s="32" t="s">
        <v>13194</v>
      </c>
      <c r="E205" s="32" t="s">
        <v>7895</v>
      </c>
      <c r="F205" s="32" t="s">
        <v>13483</v>
      </c>
      <c r="G205" s="33">
        <v>43179.375</v>
      </c>
      <c r="H205" s="33">
        <v>43179.3756944444</v>
      </c>
      <c r="I205" s="32" t="s">
        <v>13261</v>
      </c>
      <c r="J205" s="32" t="s">
        <v>13613</v>
      </c>
    </row>
    <row r="206" customHeight="1" spans="1:10">
      <c r="A206" s="34" t="s">
        <v>13661</v>
      </c>
      <c r="B206" s="34" t="s">
        <v>13662</v>
      </c>
      <c r="C206" s="34" t="s">
        <v>13193</v>
      </c>
      <c r="D206" s="34" t="s">
        <v>13194</v>
      </c>
      <c r="E206" s="34" t="s">
        <v>3164</v>
      </c>
      <c r="F206" s="34" t="s">
        <v>13406</v>
      </c>
      <c r="G206" s="35">
        <v>43161.375</v>
      </c>
      <c r="H206" s="35">
        <v>43161.3756944444</v>
      </c>
      <c r="I206" s="34" t="s">
        <v>13261</v>
      </c>
      <c r="J206" s="34" t="s">
        <v>13233</v>
      </c>
    </row>
    <row r="207" customHeight="1" spans="1:10">
      <c r="A207" s="34" t="s">
        <v>13663</v>
      </c>
      <c r="B207" s="34" t="s">
        <v>13662</v>
      </c>
      <c r="C207" s="34" t="s">
        <v>13193</v>
      </c>
      <c r="D207" s="34" t="s">
        <v>13194</v>
      </c>
      <c r="E207" s="34" t="s">
        <v>3164</v>
      </c>
      <c r="F207" s="34" t="s">
        <v>13406</v>
      </c>
      <c r="G207" s="35">
        <v>43173.375</v>
      </c>
      <c r="H207" s="35">
        <v>43173.3756944444</v>
      </c>
      <c r="I207" s="34" t="s">
        <v>13261</v>
      </c>
      <c r="J207" s="34" t="s">
        <v>13233</v>
      </c>
    </row>
    <row r="208" customHeight="1" spans="1:10">
      <c r="A208" s="32" t="s">
        <v>13664</v>
      </c>
      <c r="B208" s="32" t="s">
        <v>13662</v>
      </c>
      <c r="C208" s="32" t="s">
        <v>13193</v>
      </c>
      <c r="D208" s="32" t="s">
        <v>13194</v>
      </c>
      <c r="E208" s="32" t="s">
        <v>3164</v>
      </c>
      <c r="F208" s="32" t="s">
        <v>13406</v>
      </c>
      <c r="G208" s="33">
        <v>43179.375</v>
      </c>
      <c r="H208" s="33">
        <v>43179.3756944444</v>
      </c>
      <c r="I208" s="32" t="s">
        <v>13261</v>
      </c>
      <c r="J208" s="32" t="s">
        <v>13233</v>
      </c>
    </row>
    <row r="209" customHeight="1" spans="1:10">
      <c r="A209" s="34" t="s">
        <v>13665</v>
      </c>
      <c r="B209" s="34" t="s">
        <v>13453</v>
      </c>
      <c r="C209" s="34" t="s">
        <v>13193</v>
      </c>
      <c r="D209" s="34" t="s">
        <v>13194</v>
      </c>
      <c r="E209" s="34" t="s">
        <v>3790</v>
      </c>
      <c r="F209" s="34" t="s">
        <v>13454</v>
      </c>
      <c r="G209" s="35">
        <v>43180.3777777778</v>
      </c>
      <c r="H209" s="35">
        <v>43180.3784722222</v>
      </c>
      <c r="I209" s="34" t="s">
        <v>13261</v>
      </c>
      <c r="J209" s="34" t="s">
        <v>13225</v>
      </c>
    </row>
    <row r="210" customHeight="1" spans="1:10">
      <c r="A210" s="32" t="s">
        <v>13666</v>
      </c>
      <c r="B210" s="32" t="s">
        <v>13635</v>
      </c>
      <c r="C210" s="32" t="s">
        <v>13193</v>
      </c>
      <c r="D210" s="32" t="s">
        <v>13194</v>
      </c>
      <c r="E210" s="32" t="s">
        <v>8252</v>
      </c>
      <c r="F210" s="32" t="s">
        <v>13483</v>
      </c>
      <c r="G210" s="33">
        <v>43179.4208333333</v>
      </c>
      <c r="H210" s="33">
        <v>43179.8243055556</v>
      </c>
      <c r="I210" s="32" t="s">
        <v>13667</v>
      </c>
      <c r="J210" s="32" t="s">
        <v>13233</v>
      </c>
    </row>
    <row r="211" customHeight="1" spans="1:10">
      <c r="A211" s="34" t="s">
        <v>13668</v>
      </c>
      <c r="B211" s="34" t="s">
        <v>13669</v>
      </c>
      <c r="C211" s="34" t="s">
        <v>13193</v>
      </c>
      <c r="D211" s="34" t="s">
        <v>13194</v>
      </c>
      <c r="E211" s="34" t="s">
        <v>3572</v>
      </c>
      <c r="F211" s="34" t="s">
        <v>13626</v>
      </c>
      <c r="G211" s="35">
        <v>43180.375</v>
      </c>
      <c r="H211" s="35">
        <v>43180.9201388889</v>
      </c>
      <c r="I211" s="34" t="s">
        <v>13670</v>
      </c>
      <c r="J211" s="34" t="s">
        <v>13671</v>
      </c>
    </row>
    <row r="212" customHeight="1" spans="1:10">
      <c r="A212" s="32" t="s">
        <v>13672</v>
      </c>
      <c r="B212" s="32" t="s">
        <v>13673</v>
      </c>
      <c r="C212" s="32" t="s">
        <v>13193</v>
      </c>
      <c r="D212" s="32" t="s">
        <v>13194</v>
      </c>
      <c r="E212" s="32" t="s">
        <v>3367</v>
      </c>
      <c r="F212" s="32" t="s">
        <v>13406</v>
      </c>
      <c r="G212" s="33">
        <v>43161.375</v>
      </c>
      <c r="H212" s="33">
        <v>43161.3756944444</v>
      </c>
      <c r="I212" s="32" t="s">
        <v>13261</v>
      </c>
      <c r="J212" s="32" t="s">
        <v>13217</v>
      </c>
    </row>
    <row r="213" customHeight="1" spans="1:10">
      <c r="A213" s="34" t="s">
        <v>13674</v>
      </c>
      <c r="B213" s="34" t="s">
        <v>13675</v>
      </c>
      <c r="C213" s="34" t="s">
        <v>13193</v>
      </c>
      <c r="D213" s="34" t="s">
        <v>13194</v>
      </c>
      <c r="E213" s="34" t="s">
        <v>4933</v>
      </c>
      <c r="F213" s="34" t="s">
        <v>13493</v>
      </c>
      <c r="G213" s="35">
        <v>43168.3902777778</v>
      </c>
      <c r="H213" s="35">
        <v>43168.9236111111</v>
      </c>
      <c r="I213" s="34" t="s">
        <v>13676</v>
      </c>
      <c r="J213" s="34" t="s">
        <v>13286</v>
      </c>
    </row>
    <row r="214" customHeight="1" spans="1:10">
      <c r="A214" s="32" t="s">
        <v>13677</v>
      </c>
      <c r="B214" s="32" t="s">
        <v>13678</v>
      </c>
      <c r="C214" s="32" t="s">
        <v>13193</v>
      </c>
      <c r="D214" s="32" t="s">
        <v>13194</v>
      </c>
      <c r="E214" s="32" t="s">
        <v>4741</v>
      </c>
      <c r="F214" s="32" t="s">
        <v>13609</v>
      </c>
      <c r="G214" s="33">
        <v>43179.375</v>
      </c>
      <c r="H214" s="33">
        <v>43179.3756944444</v>
      </c>
      <c r="I214" s="32" t="s">
        <v>13261</v>
      </c>
      <c r="J214" s="32" t="s">
        <v>13233</v>
      </c>
    </row>
    <row r="215" customHeight="1" spans="1:10">
      <c r="A215" s="34" t="s">
        <v>13679</v>
      </c>
      <c r="B215" s="34" t="s">
        <v>13678</v>
      </c>
      <c r="C215" s="34" t="s">
        <v>13193</v>
      </c>
      <c r="D215" s="34" t="s">
        <v>13194</v>
      </c>
      <c r="E215" s="34" t="s">
        <v>4741</v>
      </c>
      <c r="F215" s="34" t="s">
        <v>13609</v>
      </c>
      <c r="G215" s="35">
        <v>43181.375</v>
      </c>
      <c r="H215" s="35">
        <v>43181.3756944444</v>
      </c>
      <c r="I215" s="34" t="s">
        <v>13261</v>
      </c>
      <c r="J215" s="34" t="s">
        <v>13233</v>
      </c>
    </row>
    <row r="216" customHeight="1" spans="1:10">
      <c r="A216" s="32" t="s">
        <v>13680</v>
      </c>
      <c r="B216" s="32" t="s">
        <v>13681</v>
      </c>
      <c r="C216" s="32" t="s">
        <v>13193</v>
      </c>
      <c r="D216" s="32" t="s">
        <v>13194</v>
      </c>
      <c r="E216" s="32" t="s">
        <v>939</v>
      </c>
      <c r="F216" s="32" t="s">
        <v>13682</v>
      </c>
      <c r="G216" s="33">
        <v>43165.3958333333</v>
      </c>
      <c r="H216" s="33">
        <v>43165.7944444444</v>
      </c>
      <c r="I216" s="32" t="s">
        <v>13277</v>
      </c>
      <c r="J216" s="32" t="s">
        <v>13233</v>
      </c>
    </row>
    <row r="217" customHeight="1" spans="1:10">
      <c r="A217" s="32" t="s">
        <v>13683</v>
      </c>
      <c r="B217" s="32" t="s">
        <v>13681</v>
      </c>
      <c r="C217" s="32" t="s">
        <v>13193</v>
      </c>
      <c r="D217" s="32" t="s">
        <v>13194</v>
      </c>
      <c r="E217" s="32" t="s">
        <v>939</v>
      </c>
      <c r="F217" s="32" t="s">
        <v>13682</v>
      </c>
      <c r="G217" s="33">
        <v>43166.375</v>
      </c>
      <c r="H217" s="33">
        <v>43166.7819444444</v>
      </c>
      <c r="I217" s="32" t="s">
        <v>13277</v>
      </c>
      <c r="J217" s="32" t="s">
        <v>13233</v>
      </c>
    </row>
    <row r="218" customHeight="1" spans="1:10">
      <c r="A218" s="34" t="s">
        <v>13684</v>
      </c>
      <c r="B218" s="34" t="s">
        <v>13685</v>
      </c>
      <c r="C218" s="34" t="s">
        <v>13193</v>
      </c>
      <c r="D218" s="34" t="s">
        <v>13194</v>
      </c>
      <c r="E218" s="34" t="s">
        <v>2990</v>
      </c>
      <c r="F218" s="34" t="s">
        <v>13686</v>
      </c>
      <c r="G218" s="35">
        <v>43178.3958333333</v>
      </c>
      <c r="H218" s="35">
        <v>43179.1180555556</v>
      </c>
      <c r="I218" s="34" t="s">
        <v>13687</v>
      </c>
      <c r="J218" s="34" t="s">
        <v>13688</v>
      </c>
    </row>
    <row r="219" customHeight="1" spans="1:10">
      <c r="A219" s="32" t="s">
        <v>13689</v>
      </c>
      <c r="B219" s="32" t="s">
        <v>13690</v>
      </c>
      <c r="C219" s="32" t="s">
        <v>13193</v>
      </c>
      <c r="D219" s="32" t="s">
        <v>13194</v>
      </c>
      <c r="E219" s="32" t="s">
        <v>5189</v>
      </c>
      <c r="F219" s="32" t="s">
        <v>13483</v>
      </c>
      <c r="G219" s="33">
        <v>43175.375</v>
      </c>
      <c r="H219" s="33">
        <v>43175.375</v>
      </c>
      <c r="I219" s="32" t="s">
        <v>13261</v>
      </c>
      <c r="J219" s="32" t="s">
        <v>13217</v>
      </c>
    </row>
    <row r="220" customHeight="1" spans="1:10">
      <c r="A220" s="34" t="s">
        <v>13691</v>
      </c>
      <c r="B220" s="34" t="s">
        <v>13690</v>
      </c>
      <c r="C220" s="34" t="s">
        <v>13193</v>
      </c>
      <c r="D220" s="34" t="s">
        <v>13194</v>
      </c>
      <c r="E220" s="34" t="s">
        <v>5189</v>
      </c>
      <c r="F220" s="34" t="s">
        <v>13483</v>
      </c>
      <c r="G220" s="35">
        <v>43174.375</v>
      </c>
      <c r="H220" s="35">
        <v>43174.375</v>
      </c>
      <c r="I220" s="34" t="s">
        <v>13261</v>
      </c>
      <c r="J220" s="34" t="s">
        <v>13217</v>
      </c>
    </row>
    <row r="221" customHeight="1" spans="1:10">
      <c r="A221" s="32" t="s">
        <v>13692</v>
      </c>
      <c r="B221" s="32" t="s">
        <v>13693</v>
      </c>
      <c r="C221" s="32" t="s">
        <v>13193</v>
      </c>
      <c r="D221" s="32" t="s">
        <v>13194</v>
      </c>
      <c r="E221" s="32" t="s">
        <v>1003</v>
      </c>
      <c r="F221" s="32" t="s">
        <v>13594</v>
      </c>
      <c r="G221" s="33">
        <v>43181.375</v>
      </c>
      <c r="H221" s="33">
        <v>43181.75</v>
      </c>
      <c r="I221" s="32" t="s">
        <v>13277</v>
      </c>
      <c r="J221" s="32" t="s">
        <v>13498</v>
      </c>
    </row>
    <row r="222" customHeight="1" spans="1:10">
      <c r="A222" s="32" t="s">
        <v>13694</v>
      </c>
      <c r="B222" s="32" t="s">
        <v>13695</v>
      </c>
      <c r="C222" s="32" t="s">
        <v>13193</v>
      </c>
      <c r="D222" s="32" t="s">
        <v>13194</v>
      </c>
      <c r="E222" s="32" t="s">
        <v>3153</v>
      </c>
      <c r="F222" s="32" t="s">
        <v>13406</v>
      </c>
      <c r="G222" s="33">
        <v>43181.375</v>
      </c>
      <c r="H222" s="33">
        <v>43181.3756944444</v>
      </c>
      <c r="I222" s="32" t="s">
        <v>13261</v>
      </c>
      <c r="J222" s="32" t="s">
        <v>13217</v>
      </c>
    </row>
    <row r="223" customHeight="1" spans="1:10">
      <c r="A223" s="34" t="s">
        <v>13696</v>
      </c>
      <c r="B223" s="34" t="s">
        <v>13697</v>
      </c>
      <c r="C223" s="34" t="s">
        <v>13193</v>
      </c>
      <c r="D223" s="34" t="s">
        <v>13194</v>
      </c>
      <c r="E223" s="34" t="s">
        <v>723</v>
      </c>
      <c r="F223" s="34" t="s">
        <v>13535</v>
      </c>
      <c r="G223" s="35">
        <v>43181.375</v>
      </c>
      <c r="H223" s="35">
        <v>43181.75</v>
      </c>
      <c r="I223" s="34" t="s">
        <v>13196</v>
      </c>
      <c r="J223" s="34" t="s">
        <v>13233</v>
      </c>
    </row>
    <row r="224" customHeight="1" spans="1:10">
      <c r="A224" s="32" t="s">
        <v>13698</v>
      </c>
      <c r="B224" s="32" t="s">
        <v>13537</v>
      </c>
      <c r="C224" s="32" t="s">
        <v>13193</v>
      </c>
      <c r="D224" s="32" t="s">
        <v>13194</v>
      </c>
      <c r="E224" s="32" t="s">
        <v>7916</v>
      </c>
      <c r="F224" s="32" t="s">
        <v>13538</v>
      </c>
      <c r="G224" s="33">
        <v>43178.3958333333</v>
      </c>
      <c r="H224" s="33">
        <v>43178.7888888889</v>
      </c>
      <c r="I224" s="32" t="s">
        <v>13245</v>
      </c>
      <c r="J224" s="32" t="s">
        <v>13699</v>
      </c>
    </row>
    <row r="225" customHeight="1" spans="1:10">
      <c r="A225" s="34" t="s">
        <v>13700</v>
      </c>
      <c r="B225" s="34" t="s">
        <v>13701</v>
      </c>
      <c r="C225" s="34" t="s">
        <v>13193</v>
      </c>
      <c r="D225" s="34" t="s">
        <v>13194</v>
      </c>
      <c r="E225" s="34" t="s">
        <v>10167</v>
      </c>
      <c r="F225" s="34" t="s">
        <v>60</v>
      </c>
      <c r="G225" s="35">
        <v>43181.3958333333</v>
      </c>
      <c r="H225" s="35">
        <v>43181.5</v>
      </c>
      <c r="I225" s="34" t="s">
        <v>13702</v>
      </c>
      <c r="J225" s="34" t="s">
        <v>13217</v>
      </c>
    </row>
    <row r="226" customHeight="1" spans="1:10">
      <c r="A226" s="32" t="s">
        <v>13703</v>
      </c>
      <c r="B226" s="32" t="s">
        <v>13704</v>
      </c>
      <c r="C226" s="32" t="s">
        <v>13193</v>
      </c>
      <c r="D226" s="32" t="s">
        <v>13194</v>
      </c>
      <c r="E226" s="32" t="s">
        <v>10000</v>
      </c>
      <c r="F226" s="32" t="s">
        <v>13705</v>
      </c>
      <c r="G226" s="33">
        <v>43164.3923611111</v>
      </c>
      <c r="H226" s="33">
        <v>43164.75625</v>
      </c>
      <c r="I226" s="32" t="s">
        <v>13196</v>
      </c>
      <c r="J226" s="32" t="s">
        <v>13233</v>
      </c>
    </row>
    <row r="227" customHeight="1" spans="1:10">
      <c r="A227" s="34" t="s">
        <v>13706</v>
      </c>
      <c r="B227" s="34" t="s">
        <v>13529</v>
      </c>
      <c r="C227" s="34" t="s">
        <v>13193</v>
      </c>
      <c r="D227" s="34" t="s">
        <v>13194</v>
      </c>
      <c r="E227" s="34" t="s">
        <v>1274</v>
      </c>
      <c r="F227" s="34" t="s">
        <v>13530</v>
      </c>
      <c r="G227" s="35">
        <v>43180.375</v>
      </c>
      <c r="H227" s="35">
        <v>43180.75</v>
      </c>
      <c r="I227" s="34" t="s">
        <v>13196</v>
      </c>
      <c r="J227" s="34" t="s">
        <v>13217</v>
      </c>
    </row>
    <row r="228" customHeight="1" spans="1:10">
      <c r="A228" s="32" t="s">
        <v>13707</v>
      </c>
      <c r="B228" s="32" t="s">
        <v>13529</v>
      </c>
      <c r="C228" s="32" t="s">
        <v>13193</v>
      </c>
      <c r="D228" s="32" t="s">
        <v>13194</v>
      </c>
      <c r="E228" s="32" t="s">
        <v>1274</v>
      </c>
      <c r="F228" s="32" t="s">
        <v>13530</v>
      </c>
      <c r="G228" s="33">
        <v>43181.375</v>
      </c>
      <c r="H228" s="33">
        <v>43181.8805555556</v>
      </c>
      <c r="I228" s="32" t="s">
        <v>13708</v>
      </c>
      <c r="J228" s="32" t="s">
        <v>13217</v>
      </c>
    </row>
    <row r="229" customHeight="1" spans="1:10">
      <c r="A229" s="34" t="s">
        <v>13709</v>
      </c>
      <c r="B229" s="34" t="s">
        <v>13710</v>
      </c>
      <c r="C229" s="34" t="s">
        <v>13193</v>
      </c>
      <c r="D229" s="34" t="s">
        <v>13194</v>
      </c>
      <c r="E229" s="34" t="s">
        <v>1915</v>
      </c>
      <c r="F229" s="34" t="s">
        <v>13711</v>
      </c>
      <c r="G229" s="35">
        <v>43175.375</v>
      </c>
      <c r="H229" s="35">
        <v>43175.75</v>
      </c>
      <c r="I229" s="34" t="s">
        <v>13216</v>
      </c>
      <c r="J229" s="34" t="s">
        <v>13712</v>
      </c>
    </row>
    <row r="230" customHeight="1" spans="1:10">
      <c r="A230" s="32" t="s">
        <v>13713</v>
      </c>
      <c r="B230" s="32" t="s">
        <v>13714</v>
      </c>
      <c r="C230" s="32" t="s">
        <v>13193</v>
      </c>
      <c r="D230" s="32" t="s">
        <v>13194</v>
      </c>
      <c r="E230" s="32" t="s">
        <v>2685</v>
      </c>
      <c r="F230" s="32" t="s">
        <v>13715</v>
      </c>
      <c r="G230" s="33">
        <v>43161.3958333333</v>
      </c>
      <c r="H230" s="33">
        <v>43161.8333333333</v>
      </c>
      <c r="I230" s="32" t="s">
        <v>13627</v>
      </c>
      <c r="J230" s="32" t="s">
        <v>13716</v>
      </c>
    </row>
    <row r="231" customHeight="1" spans="1:10">
      <c r="A231" s="34" t="s">
        <v>13717</v>
      </c>
      <c r="B231" s="34" t="s">
        <v>13526</v>
      </c>
      <c r="C231" s="34" t="s">
        <v>13193</v>
      </c>
      <c r="D231" s="34" t="s">
        <v>13194</v>
      </c>
      <c r="E231" s="34" t="s">
        <v>5715</v>
      </c>
      <c r="F231" s="34" t="s">
        <v>13527</v>
      </c>
      <c r="G231" s="35">
        <v>43182.3333333333</v>
      </c>
      <c r="H231" s="35">
        <v>43182.375</v>
      </c>
      <c r="I231" s="34" t="s">
        <v>13299</v>
      </c>
      <c r="J231" s="34" t="s">
        <v>13233</v>
      </c>
    </row>
    <row r="232" customHeight="1" spans="1:10">
      <c r="A232" s="32" t="s">
        <v>13718</v>
      </c>
      <c r="B232" s="32" t="s">
        <v>13719</v>
      </c>
      <c r="C232" s="32" t="s">
        <v>13193</v>
      </c>
      <c r="D232" s="32" t="s">
        <v>13194</v>
      </c>
      <c r="E232" s="32" t="s">
        <v>4688</v>
      </c>
      <c r="F232" s="32" t="s">
        <v>12844</v>
      </c>
      <c r="G232" s="33">
        <v>43160.3958333333</v>
      </c>
      <c r="H232" s="33">
        <v>43160.7708333333</v>
      </c>
      <c r="I232" s="32" t="s">
        <v>13277</v>
      </c>
      <c r="J232" s="32" t="s">
        <v>13720</v>
      </c>
    </row>
    <row r="233" customHeight="1" spans="1:10">
      <c r="A233" s="34" t="s">
        <v>13721</v>
      </c>
      <c r="B233" s="34" t="s">
        <v>13719</v>
      </c>
      <c r="C233" s="34" t="s">
        <v>13193</v>
      </c>
      <c r="D233" s="34" t="s">
        <v>13194</v>
      </c>
      <c r="E233" s="34" t="s">
        <v>4688</v>
      </c>
      <c r="F233" s="34" t="s">
        <v>12844</v>
      </c>
      <c r="G233" s="35">
        <v>43165.3958333333</v>
      </c>
      <c r="H233" s="35">
        <v>43165.7708333333</v>
      </c>
      <c r="I233" s="34" t="s">
        <v>13277</v>
      </c>
      <c r="J233" s="34" t="s">
        <v>13720</v>
      </c>
    </row>
    <row r="234" customHeight="1" spans="1:10">
      <c r="A234" s="32" t="s">
        <v>13722</v>
      </c>
      <c r="B234" s="32" t="s">
        <v>13719</v>
      </c>
      <c r="C234" s="32" t="s">
        <v>13193</v>
      </c>
      <c r="D234" s="32" t="s">
        <v>13194</v>
      </c>
      <c r="E234" s="32" t="s">
        <v>4688</v>
      </c>
      <c r="F234" s="32" t="s">
        <v>12844</v>
      </c>
      <c r="G234" s="33">
        <v>43172.3958333333</v>
      </c>
      <c r="H234" s="33">
        <v>43172.7708333333</v>
      </c>
      <c r="I234" s="32" t="s">
        <v>13277</v>
      </c>
      <c r="J234" s="32" t="s">
        <v>13720</v>
      </c>
    </row>
    <row r="235" customHeight="1" spans="1:10">
      <c r="A235" s="34" t="s">
        <v>13723</v>
      </c>
      <c r="B235" s="34" t="s">
        <v>13719</v>
      </c>
      <c r="C235" s="34" t="s">
        <v>13193</v>
      </c>
      <c r="D235" s="34" t="s">
        <v>13194</v>
      </c>
      <c r="E235" s="34" t="s">
        <v>4688</v>
      </c>
      <c r="F235" s="34" t="s">
        <v>12844</v>
      </c>
      <c r="G235" s="35">
        <v>43179.3958333333</v>
      </c>
      <c r="H235" s="35">
        <v>43179.7708333333</v>
      </c>
      <c r="I235" s="34" t="s">
        <v>13277</v>
      </c>
      <c r="J235" s="34" t="s">
        <v>13720</v>
      </c>
    </row>
    <row r="236" customHeight="1" spans="1:10">
      <c r="A236" s="32" t="s">
        <v>13724</v>
      </c>
      <c r="B236" s="32" t="s">
        <v>13725</v>
      </c>
      <c r="C236" s="32" t="s">
        <v>13193</v>
      </c>
      <c r="D236" s="32" t="s">
        <v>13194</v>
      </c>
      <c r="E236" s="32" t="s">
        <v>1025</v>
      </c>
      <c r="F236" s="32" t="s">
        <v>13594</v>
      </c>
      <c r="G236" s="33">
        <v>43183.5</v>
      </c>
      <c r="H236" s="33">
        <v>43183.6875</v>
      </c>
      <c r="I236" s="32" t="s">
        <v>13442</v>
      </c>
      <c r="J236" s="32" t="s">
        <v>13726</v>
      </c>
    </row>
    <row r="237" customHeight="1" spans="1:10">
      <c r="A237" s="34" t="s">
        <v>13727</v>
      </c>
      <c r="B237" s="34" t="s">
        <v>13600</v>
      </c>
      <c r="C237" s="34" t="s">
        <v>13193</v>
      </c>
      <c r="D237" s="34" t="s">
        <v>13194</v>
      </c>
      <c r="E237" s="34" t="s">
        <v>89</v>
      </c>
      <c r="F237" s="34" t="s">
        <v>117</v>
      </c>
      <c r="G237" s="35">
        <v>43173.3756944444</v>
      </c>
      <c r="H237" s="35">
        <v>43173.8333333333</v>
      </c>
      <c r="I237" s="34" t="s">
        <v>13268</v>
      </c>
      <c r="J237" s="34" t="s">
        <v>13211</v>
      </c>
    </row>
    <row r="238" customHeight="1" spans="1:10">
      <c r="A238" s="32" t="s">
        <v>13728</v>
      </c>
      <c r="B238" s="32" t="s">
        <v>13600</v>
      </c>
      <c r="C238" s="32" t="s">
        <v>13193</v>
      </c>
      <c r="D238" s="32" t="s">
        <v>13194</v>
      </c>
      <c r="E238" s="32" t="s">
        <v>89</v>
      </c>
      <c r="F238" s="32" t="s">
        <v>117</v>
      </c>
      <c r="G238" s="33">
        <v>43179.375</v>
      </c>
      <c r="H238" s="33">
        <v>43179.8333333333</v>
      </c>
      <c r="I238" s="32" t="s">
        <v>13268</v>
      </c>
      <c r="J238" s="32" t="s">
        <v>13211</v>
      </c>
    </row>
    <row r="239" customHeight="1" spans="1:10">
      <c r="A239" s="34" t="s">
        <v>13729</v>
      </c>
      <c r="B239" s="34" t="s">
        <v>13730</v>
      </c>
      <c r="C239" s="34" t="s">
        <v>13193</v>
      </c>
      <c r="D239" s="34" t="s">
        <v>13194</v>
      </c>
      <c r="E239" s="34" t="s">
        <v>61</v>
      </c>
      <c r="F239" s="34" t="s">
        <v>117</v>
      </c>
      <c r="G239" s="35">
        <v>43160.8395833333</v>
      </c>
      <c r="H239" s="35">
        <v>43160.8402777778</v>
      </c>
      <c r="I239" s="34" t="s">
        <v>13261</v>
      </c>
      <c r="J239" s="34" t="s">
        <v>13731</v>
      </c>
    </row>
    <row r="240" customHeight="1" spans="1:10">
      <c r="A240" s="32" t="s">
        <v>13732</v>
      </c>
      <c r="B240" s="32" t="s">
        <v>13730</v>
      </c>
      <c r="C240" s="32" t="s">
        <v>13193</v>
      </c>
      <c r="D240" s="32" t="s">
        <v>13194</v>
      </c>
      <c r="E240" s="32" t="s">
        <v>61</v>
      </c>
      <c r="F240" s="32" t="s">
        <v>117</v>
      </c>
      <c r="G240" s="33">
        <v>43161.8333333333</v>
      </c>
      <c r="H240" s="33">
        <v>43161.8340277778</v>
      </c>
      <c r="I240" s="32" t="s">
        <v>13261</v>
      </c>
      <c r="J240" s="32" t="s">
        <v>13731</v>
      </c>
    </row>
    <row r="241" customHeight="1" spans="1:10">
      <c r="A241" s="34" t="s">
        <v>13733</v>
      </c>
      <c r="B241" s="34" t="s">
        <v>13730</v>
      </c>
      <c r="C241" s="34" t="s">
        <v>13193</v>
      </c>
      <c r="D241" s="34" t="s">
        <v>13194</v>
      </c>
      <c r="E241" s="34" t="s">
        <v>61</v>
      </c>
      <c r="F241" s="34" t="s">
        <v>117</v>
      </c>
      <c r="G241" s="35">
        <v>43171.3819444444</v>
      </c>
      <c r="H241" s="35">
        <v>43171.3826388889</v>
      </c>
      <c r="I241" s="34" t="s">
        <v>13261</v>
      </c>
      <c r="J241" s="34" t="s">
        <v>13734</v>
      </c>
    </row>
    <row r="242" customHeight="1" spans="1:10">
      <c r="A242" s="32" t="s">
        <v>13735</v>
      </c>
      <c r="B242" s="32" t="s">
        <v>13730</v>
      </c>
      <c r="C242" s="32" t="s">
        <v>13193</v>
      </c>
      <c r="D242" s="32" t="s">
        <v>13194</v>
      </c>
      <c r="E242" s="32" t="s">
        <v>61</v>
      </c>
      <c r="F242" s="32" t="s">
        <v>117</v>
      </c>
      <c r="G242" s="33">
        <v>43172.8125</v>
      </c>
      <c r="H242" s="33">
        <v>43172.8131944444</v>
      </c>
      <c r="I242" s="32" t="s">
        <v>13261</v>
      </c>
      <c r="J242" s="32" t="s">
        <v>13736</v>
      </c>
    </row>
    <row r="243" customHeight="1" spans="1:10">
      <c r="A243" s="34" t="s">
        <v>13737</v>
      </c>
      <c r="B243" s="34" t="s">
        <v>13738</v>
      </c>
      <c r="C243" s="34" t="s">
        <v>13193</v>
      </c>
      <c r="D243" s="34" t="s">
        <v>13194</v>
      </c>
      <c r="E243" s="34" t="s">
        <v>10010</v>
      </c>
      <c r="F243" s="34" t="s">
        <v>13705</v>
      </c>
      <c r="G243" s="35">
        <v>43172.375</v>
      </c>
      <c r="H243" s="35">
        <v>43172.75</v>
      </c>
      <c r="I243" s="34" t="s">
        <v>13216</v>
      </c>
      <c r="J243" s="34" t="s">
        <v>13356</v>
      </c>
    </row>
    <row r="244" customHeight="1" spans="1:10">
      <c r="A244" s="32" t="s">
        <v>13739</v>
      </c>
      <c r="B244" s="32" t="s">
        <v>13740</v>
      </c>
      <c r="C244" s="32" t="s">
        <v>13193</v>
      </c>
      <c r="D244" s="32" t="s">
        <v>13194</v>
      </c>
      <c r="E244" s="32" t="s">
        <v>487</v>
      </c>
      <c r="F244" s="32" t="s">
        <v>400</v>
      </c>
      <c r="G244" s="33">
        <v>43181.7638888889</v>
      </c>
      <c r="H244" s="33">
        <v>43181.7638888889</v>
      </c>
      <c r="I244" s="32" t="s">
        <v>13261</v>
      </c>
      <c r="J244" s="32" t="s">
        <v>13480</v>
      </c>
    </row>
    <row r="245" customHeight="1" spans="1:10">
      <c r="A245" s="34" t="s">
        <v>13741</v>
      </c>
      <c r="B245" s="34" t="s">
        <v>13704</v>
      </c>
      <c r="C245" s="34" t="s">
        <v>13193</v>
      </c>
      <c r="D245" s="34" t="s">
        <v>13194</v>
      </c>
      <c r="E245" s="34" t="s">
        <v>10000</v>
      </c>
      <c r="F245" s="34" t="s">
        <v>13705</v>
      </c>
      <c r="G245" s="35">
        <v>43161.3791666667</v>
      </c>
      <c r="H245" s="35">
        <v>43161.7583333333</v>
      </c>
      <c r="I245" s="34" t="s">
        <v>13196</v>
      </c>
      <c r="J245" s="34" t="s">
        <v>13742</v>
      </c>
    </row>
    <row r="246" customHeight="1" spans="1:10">
      <c r="A246" s="32" t="s">
        <v>13743</v>
      </c>
      <c r="B246" s="32" t="s">
        <v>13744</v>
      </c>
      <c r="C246" s="32" t="s">
        <v>13193</v>
      </c>
      <c r="D246" s="32" t="s">
        <v>13194</v>
      </c>
      <c r="E246" s="32" t="s">
        <v>663</v>
      </c>
      <c r="F246" s="32" t="s">
        <v>400</v>
      </c>
      <c r="G246" s="33">
        <v>43178.375</v>
      </c>
      <c r="H246" s="33">
        <v>43178.8159722222</v>
      </c>
      <c r="I246" s="32" t="s">
        <v>13196</v>
      </c>
      <c r="J246" s="32" t="s">
        <v>13551</v>
      </c>
    </row>
    <row r="247" customHeight="1" spans="1:10">
      <c r="A247" s="34" t="s">
        <v>13745</v>
      </c>
      <c r="B247" s="34" t="s">
        <v>13746</v>
      </c>
      <c r="C247" s="34" t="s">
        <v>13193</v>
      </c>
      <c r="D247" s="34" t="s">
        <v>13194</v>
      </c>
      <c r="E247" s="34" t="s">
        <v>597</v>
      </c>
      <c r="F247" s="34" t="s">
        <v>400</v>
      </c>
      <c r="G247" s="35">
        <v>43175.3506944444</v>
      </c>
      <c r="H247" s="35">
        <v>43175.7604166667</v>
      </c>
      <c r="I247" s="34" t="s">
        <v>13196</v>
      </c>
      <c r="J247" s="34" t="s">
        <v>13221</v>
      </c>
    </row>
    <row r="248" customHeight="1" spans="1:10">
      <c r="A248" s="32" t="s">
        <v>13747</v>
      </c>
      <c r="B248" s="32" t="s">
        <v>13748</v>
      </c>
      <c r="C248" s="32" t="s">
        <v>13193</v>
      </c>
      <c r="D248" s="32" t="s">
        <v>13194</v>
      </c>
      <c r="E248" s="32" t="s">
        <v>7850</v>
      </c>
      <c r="F248" s="32" t="s">
        <v>13542</v>
      </c>
      <c r="G248" s="33">
        <v>43168.3958333333</v>
      </c>
      <c r="H248" s="33">
        <v>43168.7708333333</v>
      </c>
      <c r="I248" s="32" t="s">
        <v>13196</v>
      </c>
      <c r="J248" s="32" t="s">
        <v>13749</v>
      </c>
    </row>
    <row r="249" customHeight="1" spans="1:10">
      <c r="A249" s="34" t="s">
        <v>13750</v>
      </c>
      <c r="B249" s="34" t="s">
        <v>13751</v>
      </c>
      <c r="C249" s="34" t="s">
        <v>13193</v>
      </c>
      <c r="D249" s="34" t="s">
        <v>13194</v>
      </c>
      <c r="E249" s="34" t="s">
        <v>4861</v>
      </c>
      <c r="F249" s="34" t="s">
        <v>13752</v>
      </c>
      <c r="G249" s="35">
        <v>43182.3958333333</v>
      </c>
      <c r="H249" s="35">
        <v>43182.3958333333</v>
      </c>
      <c r="I249" s="34" t="s">
        <v>13261</v>
      </c>
      <c r="J249" s="34" t="s">
        <v>13753</v>
      </c>
    </row>
    <row r="250" customHeight="1" spans="1:10">
      <c r="A250" s="32" t="s">
        <v>13754</v>
      </c>
      <c r="B250" s="32" t="s">
        <v>13623</v>
      </c>
      <c r="C250" s="32" t="s">
        <v>13193</v>
      </c>
      <c r="D250" s="32" t="s">
        <v>13194</v>
      </c>
      <c r="E250" s="32" t="s">
        <v>5938</v>
      </c>
      <c r="F250" s="32" t="s">
        <v>13478</v>
      </c>
      <c r="G250" s="33">
        <v>43182.3958333333</v>
      </c>
      <c r="H250" s="33">
        <v>43182.8541666667</v>
      </c>
      <c r="I250" s="32" t="s">
        <v>13196</v>
      </c>
      <c r="J250" s="32" t="s">
        <v>13295</v>
      </c>
    </row>
    <row r="251" customHeight="1" spans="1:10">
      <c r="A251" s="34" t="s">
        <v>13755</v>
      </c>
      <c r="B251" s="34" t="s">
        <v>13748</v>
      </c>
      <c r="C251" s="34" t="s">
        <v>13193</v>
      </c>
      <c r="D251" s="34" t="s">
        <v>13194</v>
      </c>
      <c r="E251" s="34" t="s">
        <v>7850</v>
      </c>
      <c r="F251" s="34" t="s">
        <v>13542</v>
      </c>
      <c r="G251" s="35">
        <v>43175.3958333333</v>
      </c>
      <c r="H251" s="35">
        <v>43175.9166666667</v>
      </c>
      <c r="I251" s="34" t="s">
        <v>13201</v>
      </c>
      <c r="J251" s="34" t="s">
        <v>13498</v>
      </c>
    </row>
    <row r="252" customHeight="1" spans="1:10">
      <c r="A252" s="32" t="s">
        <v>13756</v>
      </c>
      <c r="B252" s="32" t="s">
        <v>13757</v>
      </c>
      <c r="C252" s="32" t="s">
        <v>13193</v>
      </c>
      <c r="D252" s="32" t="s">
        <v>13194</v>
      </c>
      <c r="E252" s="32" t="s">
        <v>7769</v>
      </c>
      <c r="F252" s="32" t="s">
        <v>13542</v>
      </c>
      <c r="G252" s="33">
        <v>43180.8409722222</v>
      </c>
      <c r="H252" s="33">
        <v>43180.8409722222</v>
      </c>
      <c r="I252" s="32" t="s">
        <v>13261</v>
      </c>
      <c r="J252" s="32" t="s">
        <v>13758</v>
      </c>
    </row>
    <row r="253" customHeight="1" spans="1:10">
      <c r="A253" s="34" t="s">
        <v>13759</v>
      </c>
      <c r="B253" s="34" t="s">
        <v>13760</v>
      </c>
      <c r="C253" s="34" t="s">
        <v>13193</v>
      </c>
      <c r="D253" s="34" t="s">
        <v>13194</v>
      </c>
      <c r="E253" s="34" t="s">
        <v>5430</v>
      </c>
      <c r="F253" s="34" t="s">
        <v>13761</v>
      </c>
      <c r="G253" s="35">
        <v>43175.375</v>
      </c>
      <c r="H253" s="35">
        <v>43175.75</v>
      </c>
      <c r="I253" s="34" t="s">
        <v>13196</v>
      </c>
      <c r="J253" s="34" t="s">
        <v>13762</v>
      </c>
    </row>
    <row r="254" customHeight="1" spans="1:10">
      <c r="A254" s="34" t="s">
        <v>13763</v>
      </c>
      <c r="B254" s="34" t="s">
        <v>13764</v>
      </c>
      <c r="C254" s="34" t="s">
        <v>13193</v>
      </c>
      <c r="D254" s="34" t="s">
        <v>13194</v>
      </c>
      <c r="E254" s="34" t="s">
        <v>1068</v>
      </c>
      <c r="F254" s="34" t="s">
        <v>13594</v>
      </c>
      <c r="G254" s="35">
        <v>43182.5</v>
      </c>
      <c r="H254" s="35">
        <v>43182.6875</v>
      </c>
      <c r="I254" s="34" t="s">
        <v>13442</v>
      </c>
      <c r="J254" s="34" t="s">
        <v>13217</v>
      </c>
    </row>
    <row r="255" customHeight="1" spans="1:10">
      <c r="A255" s="32" t="s">
        <v>13765</v>
      </c>
      <c r="B255" s="32" t="s">
        <v>13766</v>
      </c>
      <c r="C255" s="32" t="s">
        <v>13193</v>
      </c>
      <c r="D255" s="32" t="s">
        <v>13194</v>
      </c>
      <c r="E255" s="32" t="s">
        <v>961</v>
      </c>
      <c r="F255" s="32" t="s">
        <v>13594</v>
      </c>
      <c r="G255" s="33">
        <v>43173.5</v>
      </c>
      <c r="H255" s="33">
        <v>43173.6875</v>
      </c>
      <c r="I255" s="32" t="s">
        <v>13442</v>
      </c>
      <c r="J255" s="32" t="s">
        <v>13767</v>
      </c>
    </row>
    <row r="256" customHeight="1" spans="1:10">
      <c r="A256" s="34" t="s">
        <v>13768</v>
      </c>
      <c r="B256" s="34" t="s">
        <v>13766</v>
      </c>
      <c r="C256" s="34" t="s">
        <v>13193</v>
      </c>
      <c r="D256" s="34" t="s">
        <v>13194</v>
      </c>
      <c r="E256" s="34" t="s">
        <v>961</v>
      </c>
      <c r="F256" s="34" t="s">
        <v>13594</v>
      </c>
      <c r="G256" s="35">
        <v>43177.5</v>
      </c>
      <c r="H256" s="35">
        <v>43177.6875</v>
      </c>
      <c r="I256" s="34" t="s">
        <v>13442</v>
      </c>
      <c r="J256" s="34" t="s">
        <v>13233</v>
      </c>
    </row>
    <row r="257" customHeight="1" spans="1:10">
      <c r="A257" s="32" t="s">
        <v>13769</v>
      </c>
      <c r="B257" s="32" t="s">
        <v>13770</v>
      </c>
      <c r="C257" s="32" t="s">
        <v>13193</v>
      </c>
      <c r="D257" s="32" t="s">
        <v>13194</v>
      </c>
      <c r="E257" s="32" t="s">
        <v>3504</v>
      </c>
      <c r="F257" s="32" t="s">
        <v>13547</v>
      </c>
      <c r="G257" s="33">
        <v>43174.3652777778</v>
      </c>
      <c r="H257" s="33">
        <v>43174.3652777778</v>
      </c>
      <c r="I257" s="32" t="s">
        <v>13261</v>
      </c>
      <c r="J257" s="32" t="s">
        <v>13233</v>
      </c>
    </row>
    <row r="258" customHeight="1" spans="1:10">
      <c r="A258" s="34" t="s">
        <v>13771</v>
      </c>
      <c r="B258" s="34" t="s">
        <v>13766</v>
      </c>
      <c r="C258" s="34" t="s">
        <v>13193</v>
      </c>
      <c r="D258" s="34" t="s">
        <v>13194</v>
      </c>
      <c r="E258" s="34" t="s">
        <v>961</v>
      </c>
      <c r="F258" s="34" t="s">
        <v>13594</v>
      </c>
      <c r="G258" s="35">
        <v>43181.5</v>
      </c>
      <c r="H258" s="35">
        <v>43181.6875</v>
      </c>
      <c r="I258" s="34" t="s">
        <v>13442</v>
      </c>
      <c r="J258" s="34" t="s">
        <v>13772</v>
      </c>
    </row>
    <row r="259" customHeight="1" spans="1:10">
      <c r="A259" s="32" t="s">
        <v>13773</v>
      </c>
      <c r="B259" s="32" t="s">
        <v>13725</v>
      </c>
      <c r="C259" s="32" t="s">
        <v>13193</v>
      </c>
      <c r="D259" s="32" t="s">
        <v>13194</v>
      </c>
      <c r="E259" s="32" t="s">
        <v>1025</v>
      </c>
      <c r="F259" s="32" t="s">
        <v>13594</v>
      </c>
      <c r="G259" s="33">
        <v>43182.5</v>
      </c>
      <c r="H259" s="33">
        <v>43182.6875</v>
      </c>
      <c r="I259" s="32" t="s">
        <v>13442</v>
      </c>
      <c r="J259" s="32" t="s">
        <v>13774</v>
      </c>
    </row>
    <row r="260" customHeight="1" spans="1:10">
      <c r="A260" s="34" t="s">
        <v>13775</v>
      </c>
      <c r="B260" s="34" t="s">
        <v>13770</v>
      </c>
      <c r="C260" s="34" t="s">
        <v>13193</v>
      </c>
      <c r="D260" s="34" t="s">
        <v>13194</v>
      </c>
      <c r="E260" s="34" t="s">
        <v>3504</v>
      </c>
      <c r="F260" s="34" t="s">
        <v>13547</v>
      </c>
      <c r="G260" s="35">
        <v>43178.3770833333</v>
      </c>
      <c r="H260" s="35">
        <v>43178.3770833333</v>
      </c>
      <c r="I260" s="34" t="s">
        <v>13261</v>
      </c>
      <c r="J260" s="34" t="s">
        <v>13233</v>
      </c>
    </row>
    <row r="261" customHeight="1" spans="1:10">
      <c r="A261" s="34" t="s">
        <v>13776</v>
      </c>
      <c r="B261" s="34" t="s">
        <v>13777</v>
      </c>
      <c r="C261" s="34" t="s">
        <v>13193</v>
      </c>
      <c r="D261" s="34" t="s">
        <v>13194</v>
      </c>
      <c r="E261" s="34" t="s">
        <v>1184</v>
      </c>
      <c r="F261" s="34" t="s">
        <v>13510</v>
      </c>
      <c r="G261" s="35">
        <v>43171.5</v>
      </c>
      <c r="H261" s="35">
        <v>43171.6875</v>
      </c>
      <c r="I261" s="34" t="s">
        <v>13442</v>
      </c>
      <c r="J261" s="34" t="s">
        <v>13217</v>
      </c>
    </row>
    <row r="262" customHeight="1" spans="1:10">
      <c r="A262" s="32" t="s">
        <v>13778</v>
      </c>
      <c r="B262" s="32" t="s">
        <v>13770</v>
      </c>
      <c r="C262" s="32" t="s">
        <v>13193</v>
      </c>
      <c r="D262" s="32" t="s">
        <v>13194</v>
      </c>
      <c r="E262" s="32" t="s">
        <v>3504</v>
      </c>
      <c r="F262" s="32" t="s">
        <v>13547</v>
      </c>
      <c r="G262" s="33">
        <v>43168.8923611111</v>
      </c>
      <c r="H262" s="33">
        <v>43168.8923611111</v>
      </c>
      <c r="I262" s="32" t="s">
        <v>13261</v>
      </c>
      <c r="J262" s="32" t="s">
        <v>13233</v>
      </c>
    </row>
    <row r="263" customHeight="1" spans="1:10">
      <c r="A263" s="34" t="s">
        <v>13779</v>
      </c>
      <c r="B263" s="34" t="s">
        <v>13593</v>
      </c>
      <c r="C263" s="34" t="s">
        <v>13193</v>
      </c>
      <c r="D263" s="34" t="s">
        <v>13194</v>
      </c>
      <c r="E263" s="34" t="s">
        <v>1047</v>
      </c>
      <c r="F263" s="34" t="s">
        <v>13594</v>
      </c>
      <c r="G263" s="35">
        <v>43182.5</v>
      </c>
      <c r="H263" s="35">
        <v>43182.6875</v>
      </c>
      <c r="I263" s="34" t="s">
        <v>13442</v>
      </c>
      <c r="J263" s="34" t="s">
        <v>13780</v>
      </c>
    </row>
    <row r="264" customHeight="1" spans="1:10">
      <c r="A264" s="32" t="s">
        <v>13781</v>
      </c>
      <c r="B264" s="32" t="s">
        <v>13449</v>
      </c>
      <c r="C264" s="32" t="s">
        <v>13193</v>
      </c>
      <c r="D264" s="32" t="s">
        <v>13194</v>
      </c>
      <c r="E264" s="32" t="s">
        <v>1855</v>
      </c>
      <c r="F264" s="32" t="s">
        <v>13209</v>
      </c>
      <c r="G264" s="33">
        <v>43181.375</v>
      </c>
      <c r="H264" s="33">
        <v>43181.75</v>
      </c>
      <c r="I264" s="32" t="s">
        <v>13196</v>
      </c>
      <c r="J264" s="32" t="s">
        <v>13217</v>
      </c>
    </row>
    <row r="265" customHeight="1" spans="1:10">
      <c r="A265" s="34" t="s">
        <v>13782</v>
      </c>
      <c r="B265" s="34" t="s">
        <v>13783</v>
      </c>
      <c r="C265" s="34" t="s">
        <v>13193</v>
      </c>
      <c r="D265" s="34" t="s">
        <v>13194</v>
      </c>
      <c r="E265" s="34" t="s">
        <v>2111</v>
      </c>
      <c r="F265" s="34" t="s">
        <v>13437</v>
      </c>
      <c r="G265" s="35">
        <v>43167.3958333333</v>
      </c>
      <c r="H265" s="35">
        <v>43167.3958333333</v>
      </c>
      <c r="I265" s="34" t="s">
        <v>13261</v>
      </c>
      <c r="J265" s="34" t="s">
        <v>13455</v>
      </c>
    </row>
    <row r="266" customHeight="1" spans="1:10">
      <c r="A266" s="32" t="s">
        <v>13784</v>
      </c>
      <c r="B266" s="32" t="s">
        <v>13785</v>
      </c>
      <c r="C266" s="32" t="s">
        <v>13193</v>
      </c>
      <c r="D266" s="32" t="s">
        <v>13194</v>
      </c>
      <c r="E266" s="32" t="s">
        <v>2516</v>
      </c>
      <c r="F266" s="32" t="s">
        <v>12844</v>
      </c>
      <c r="G266" s="33">
        <v>43164.5</v>
      </c>
      <c r="H266" s="33">
        <v>43164.75</v>
      </c>
      <c r="I266" s="32" t="s">
        <v>13786</v>
      </c>
      <c r="J266" s="32" t="s">
        <v>13217</v>
      </c>
    </row>
    <row r="267" customHeight="1" spans="1:10">
      <c r="A267" s="34" t="s">
        <v>13787</v>
      </c>
      <c r="B267" s="34" t="s">
        <v>13785</v>
      </c>
      <c r="C267" s="34" t="s">
        <v>13193</v>
      </c>
      <c r="D267" s="34" t="s">
        <v>13194</v>
      </c>
      <c r="E267" s="34" t="s">
        <v>2516</v>
      </c>
      <c r="F267" s="34" t="s">
        <v>12844</v>
      </c>
      <c r="G267" s="35">
        <v>43178.5</v>
      </c>
      <c r="H267" s="35">
        <v>43178.75</v>
      </c>
      <c r="I267" s="34" t="s">
        <v>13786</v>
      </c>
      <c r="J267" s="34" t="s">
        <v>13217</v>
      </c>
    </row>
    <row r="268" customHeight="1" spans="1:10">
      <c r="A268" s="32" t="s">
        <v>13788</v>
      </c>
      <c r="B268" s="32" t="s">
        <v>13436</v>
      </c>
      <c r="C268" s="32" t="s">
        <v>13193</v>
      </c>
      <c r="D268" s="32" t="s">
        <v>13194</v>
      </c>
      <c r="E268" s="32" t="s">
        <v>2024</v>
      </c>
      <c r="F268" s="32" t="s">
        <v>13437</v>
      </c>
      <c r="G268" s="33">
        <v>43172.3958333333</v>
      </c>
      <c r="H268" s="33">
        <v>43172.3958333333</v>
      </c>
      <c r="I268" s="32" t="s">
        <v>13261</v>
      </c>
      <c r="J268" s="32" t="s">
        <v>13338</v>
      </c>
    </row>
    <row r="269" customHeight="1" spans="1:10">
      <c r="A269" s="34" t="s">
        <v>13789</v>
      </c>
      <c r="B269" s="34" t="s">
        <v>13790</v>
      </c>
      <c r="C269" s="34" t="s">
        <v>13193</v>
      </c>
      <c r="D269" s="34" t="s">
        <v>13194</v>
      </c>
      <c r="E269" s="34" t="s">
        <v>2905</v>
      </c>
      <c r="F269" s="34" t="s">
        <v>13434</v>
      </c>
      <c r="G269" s="35">
        <v>43181.3958333333</v>
      </c>
      <c r="H269" s="35">
        <v>43181.7708333333</v>
      </c>
      <c r="I269" s="34" t="s">
        <v>13216</v>
      </c>
      <c r="J269" s="34" t="s">
        <v>13791</v>
      </c>
    </row>
    <row r="270" customHeight="1" spans="1:10">
      <c r="A270" s="32" t="s">
        <v>13792</v>
      </c>
      <c r="B270" s="32" t="s">
        <v>13793</v>
      </c>
      <c r="C270" s="32" t="s">
        <v>13193</v>
      </c>
      <c r="D270" s="32" t="s">
        <v>13194</v>
      </c>
      <c r="E270" s="32" t="s">
        <v>1377</v>
      </c>
      <c r="F270" s="32" t="s">
        <v>13463</v>
      </c>
      <c r="G270" s="33">
        <v>43181.3291666667</v>
      </c>
      <c r="H270" s="33">
        <v>43181.7118055556</v>
      </c>
      <c r="I270" s="32" t="s">
        <v>13415</v>
      </c>
      <c r="J270" s="32" t="s">
        <v>13389</v>
      </c>
    </row>
    <row r="271" customHeight="1" spans="1:10">
      <c r="A271" s="34" t="s">
        <v>13794</v>
      </c>
      <c r="B271" s="34" t="s">
        <v>13795</v>
      </c>
      <c r="C271" s="34" t="s">
        <v>13193</v>
      </c>
      <c r="D271" s="34" t="s">
        <v>13194</v>
      </c>
      <c r="E271" s="34" t="s">
        <v>3847</v>
      </c>
      <c r="F271" s="34" t="s">
        <v>13616</v>
      </c>
      <c r="G271" s="35">
        <v>43178.375</v>
      </c>
      <c r="H271" s="35">
        <v>43178.3958333333</v>
      </c>
      <c r="I271" s="34" t="s">
        <v>13570</v>
      </c>
      <c r="J271" s="34" t="s">
        <v>13217</v>
      </c>
    </row>
    <row r="272" customHeight="1" spans="1:10">
      <c r="A272" s="32" t="s">
        <v>13796</v>
      </c>
      <c r="B272" s="32" t="s">
        <v>13797</v>
      </c>
      <c r="C272" s="32" t="s">
        <v>13193</v>
      </c>
      <c r="D272" s="32" t="s">
        <v>13194</v>
      </c>
      <c r="E272" s="32" t="s">
        <v>2782</v>
      </c>
      <c r="F272" s="32" t="s">
        <v>13434</v>
      </c>
      <c r="G272" s="33">
        <v>43180.3958333333</v>
      </c>
      <c r="H272" s="33">
        <v>43180.7708333333</v>
      </c>
      <c r="I272" s="32" t="s">
        <v>13277</v>
      </c>
      <c r="J272" s="32" t="s">
        <v>13003</v>
      </c>
    </row>
    <row r="273" customHeight="1" spans="1:10">
      <c r="A273" s="34" t="s">
        <v>13798</v>
      </c>
      <c r="B273" s="34" t="s">
        <v>13797</v>
      </c>
      <c r="C273" s="34" t="s">
        <v>13193</v>
      </c>
      <c r="D273" s="34" t="s">
        <v>13194</v>
      </c>
      <c r="E273" s="34" t="s">
        <v>2782</v>
      </c>
      <c r="F273" s="34" t="s">
        <v>13434</v>
      </c>
      <c r="G273" s="35">
        <v>43174.3958333333</v>
      </c>
      <c r="H273" s="35">
        <v>43174.3958333333</v>
      </c>
      <c r="I273" s="34" t="s">
        <v>13261</v>
      </c>
      <c r="J273" s="34" t="s">
        <v>13003</v>
      </c>
    </row>
    <row r="274" customHeight="1" spans="1:10">
      <c r="A274" s="32" t="s">
        <v>13799</v>
      </c>
      <c r="B274" s="32" t="s">
        <v>13433</v>
      </c>
      <c r="C274" s="32" t="s">
        <v>13193</v>
      </c>
      <c r="D274" s="32" t="s">
        <v>13194</v>
      </c>
      <c r="E274" s="32" t="s">
        <v>2844</v>
      </c>
      <c r="F274" s="32" t="s">
        <v>13434</v>
      </c>
      <c r="G274" s="33">
        <v>43165.375</v>
      </c>
      <c r="H274" s="33">
        <v>43165.375</v>
      </c>
      <c r="I274" s="32" t="s">
        <v>13261</v>
      </c>
      <c r="J274" s="32" t="s">
        <v>13003</v>
      </c>
    </row>
    <row r="275" customHeight="1" spans="1:10">
      <c r="A275" s="32" t="s">
        <v>13800</v>
      </c>
      <c r="B275" s="32" t="s">
        <v>13801</v>
      </c>
      <c r="C275" s="32" t="s">
        <v>13193</v>
      </c>
      <c r="D275" s="32" t="s">
        <v>13194</v>
      </c>
      <c r="E275" s="32" t="s">
        <v>3054</v>
      </c>
      <c r="F275" s="32" t="s">
        <v>13686</v>
      </c>
      <c r="G275" s="33">
        <v>43161.375</v>
      </c>
      <c r="H275" s="33">
        <v>43161.7840277778</v>
      </c>
      <c r="I275" s="32" t="s">
        <v>13285</v>
      </c>
      <c r="J275" s="32" t="s">
        <v>13802</v>
      </c>
    </row>
    <row r="276" customHeight="1" spans="1:10">
      <c r="A276" s="32" t="s">
        <v>13803</v>
      </c>
      <c r="B276" s="32" t="s">
        <v>13801</v>
      </c>
      <c r="C276" s="32" t="s">
        <v>13193</v>
      </c>
      <c r="D276" s="32" t="s">
        <v>13194</v>
      </c>
      <c r="E276" s="32" t="s">
        <v>3054</v>
      </c>
      <c r="F276" s="32" t="s">
        <v>13686</v>
      </c>
      <c r="G276" s="33">
        <v>43167.375</v>
      </c>
      <c r="H276" s="33">
        <v>43167.9180555556</v>
      </c>
      <c r="I276" s="32" t="s">
        <v>13270</v>
      </c>
      <c r="J276" s="32" t="s">
        <v>13802</v>
      </c>
    </row>
    <row r="277" customHeight="1" spans="1:10">
      <c r="A277" s="32" t="s">
        <v>13804</v>
      </c>
      <c r="B277" s="32" t="s">
        <v>13801</v>
      </c>
      <c r="C277" s="32" t="s">
        <v>13193</v>
      </c>
      <c r="D277" s="32" t="s">
        <v>13194</v>
      </c>
      <c r="E277" s="32" t="s">
        <v>3054</v>
      </c>
      <c r="F277" s="32" t="s">
        <v>13686</v>
      </c>
      <c r="G277" s="33">
        <v>43181.375</v>
      </c>
      <c r="H277" s="33">
        <v>43181.8361111111</v>
      </c>
      <c r="I277" s="32" t="s">
        <v>13236</v>
      </c>
      <c r="J277" s="32" t="s">
        <v>13802</v>
      </c>
    </row>
    <row r="278" customHeight="1" spans="1:10">
      <c r="A278" s="34" t="s">
        <v>13805</v>
      </c>
      <c r="B278" s="34" t="s">
        <v>13797</v>
      </c>
      <c r="C278" s="34" t="s">
        <v>13193</v>
      </c>
      <c r="D278" s="34" t="s">
        <v>13194</v>
      </c>
      <c r="E278" s="34" t="s">
        <v>2782</v>
      </c>
      <c r="F278" s="34" t="s">
        <v>13434</v>
      </c>
      <c r="G278" s="35">
        <v>43181.3958333333</v>
      </c>
      <c r="H278" s="35">
        <v>43181.3958333333</v>
      </c>
      <c r="I278" s="34" t="s">
        <v>13261</v>
      </c>
      <c r="J278" s="34" t="s">
        <v>13003</v>
      </c>
    </row>
    <row r="279" customHeight="1" spans="1:10">
      <c r="A279" s="32" t="s">
        <v>13806</v>
      </c>
      <c r="B279" s="32" t="s">
        <v>13807</v>
      </c>
      <c r="C279" s="32" t="s">
        <v>13193</v>
      </c>
      <c r="D279" s="32" t="s">
        <v>13194</v>
      </c>
      <c r="E279" s="32" t="s">
        <v>3933</v>
      </c>
      <c r="F279" s="32" t="s">
        <v>13808</v>
      </c>
      <c r="G279" s="33">
        <v>43164.375</v>
      </c>
      <c r="H279" s="33">
        <v>43164.3770833333</v>
      </c>
      <c r="I279" s="32" t="s">
        <v>13563</v>
      </c>
      <c r="J279" s="32" t="s">
        <v>13809</v>
      </c>
    </row>
    <row r="280" customHeight="1" spans="1:10">
      <c r="A280" s="34" t="s">
        <v>13810</v>
      </c>
      <c r="B280" s="34" t="s">
        <v>13807</v>
      </c>
      <c r="C280" s="34" t="s">
        <v>13193</v>
      </c>
      <c r="D280" s="34" t="s">
        <v>13194</v>
      </c>
      <c r="E280" s="34" t="s">
        <v>3933</v>
      </c>
      <c r="F280" s="34" t="s">
        <v>13808</v>
      </c>
      <c r="G280" s="35">
        <v>43174.375</v>
      </c>
      <c r="H280" s="35">
        <v>43174.3763888889</v>
      </c>
      <c r="I280" s="34" t="s">
        <v>13261</v>
      </c>
      <c r="J280" s="34" t="s">
        <v>13217</v>
      </c>
    </row>
    <row r="281" customHeight="1" spans="1:10">
      <c r="A281" s="32" t="s">
        <v>13811</v>
      </c>
      <c r="B281" s="32" t="s">
        <v>13807</v>
      </c>
      <c r="C281" s="32" t="s">
        <v>13193</v>
      </c>
      <c r="D281" s="32" t="s">
        <v>13194</v>
      </c>
      <c r="E281" s="32" t="s">
        <v>3933</v>
      </c>
      <c r="F281" s="32" t="s">
        <v>13808</v>
      </c>
      <c r="G281" s="33">
        <v>43180.7708333333</v>
      </c>
      <c r="H281" s="33">
        <v>43180.7715277778</v>
      </c>
      <c r="I281" s="32" t="s">
        <v>13261</v>
      </c>
      <c r="J281" s="32" t="s">
        <v>13217</v>
      </c>
    </row>
    <row r="282" customHeight="1" spans="1:10">
      <c r="A282" s="32" t="s">
        <v>13812</v>
      </c>
      <c r="B282" s="32" t="s">
        <v>13813</v>
      </c>
      <c r="C282" s="32" t="s">
        <v>13193</v>
      </c>
      <c r="D282" s="32" t="s">
        <v>13194</v>
      </c>
      <c r="E282" s="32" t="s">
        <v>3096</v>
      </c>
      <c r="F282" s="32" t="s">
        <v>13686</v>
      </c>
      <c r="G282" s="33">
        <v>43179.375</v>
      </c>
      <c r="H282" s="33">
        <v>43179.8333333333</v>
      </c>
      <c r="I282" s="32" t="s">
        <v>13268</v>
      </c>
      <c r="J282" s="32" t="s">
        <v>13814</v>
      </c>
    </row>
    <row r="283" customHeight="1" spans="1:10">
      <c r="A283" s="34" t="s">
        <v>13815</v>
      </c>
      <c r="B283" s="34" t="s">
        <v>13813</v>
      </c>
      <c r="C283" s="34" t="s">
        <v>13193</v>
      </c>
      <c r="D283" s="34" t="s">
        <v>13194</v>
      </c>
      <c r="E283" s="34" t="s">
        <v>3096</v>
      </c>
      <c r="F283" s="34" t="s">
        <v>13686</v>
      </c>
      <c r="G283" s="35">
        <v>43181.375</v>
      </c>
      <c r="H283" s="35">
        <v>43181.8333333333</v>
      </c>
      <c r="I283" s="34" t="s">
        <v>13268</v>
      </c>
      <c r="J283" s="34" t="s">
        <v>13814</v>
      </c>
    </row>
    <row r="284" customHeight="1" spans="1:10">
      <c r="A284" s="34" t="s">
        <v>13816</v>
      </c>
      <c r="B284" s="34" t="s">
        <v>13817</v>
      </c>
      <c r="C284" s="34" t="s">
        <v>13193</v>
      </c>
      <c r="D284" s="34" t="s">
        <v>13194</v>
      </c>
      <c r="E284" s="34" t="s">
        <v>3033</v>
      </c>
      <c r="F284" s="34" t="s">
        <v>13686</v>
      </c>
      <c r="G284" s="35">
        <v>43185.375</v>
      </c>
      <c r="H284" s="35">
        <v>43185.75</v>
      </c>
      <c r="I284" s="34" t="s">
        <v>13196</v>
      </c>
      <c r="J284" s="34" t="s">
        <v>13753</v>
      </c>
    </row>
    <row r="285" customHeight="1" spans="1:10">
      <c r="A285" s="32" t="s">
        <v>13818</v>
      </c>
      <c r="B285" s="32" t="s">
        <v>13813</v>
      </c>
      <c r="C285" s="32" t="s">
        <v>13193</v>
      </c>
      <c r="D285" s="32" t="s">
        <v>13194</v>
      </c>
      <c r="E285" s="32" t="s">
        <v>3096</v>
      </c>
      <c r="F285" s="32" t="s">
        <v>13686</v>
      </c>
      <c r="G285" s="33">
        <v>43161.375</v>
      </c>
      <c r="H285" s="33">
        <v>43161.8125</v>
      </c>
      <c r="I285" s="32" t="s">
        <v>13632</v>
      </c>
      <c r="J285" s="32" t="s">
        <v>13814</v>
      </c>
    </row>
    <row r="286" customHeight="1" spans="1:10">
      <c r="A286" s="34" t="s">
        <v>13819</v>
      </c>
      <c r="B286" s="34" t="s">
        <v>13504</v>
      </c>
      <c r="C286" s="34" t="s">
        <v>13193</v>
      </c>
      <c r="D286" s="34" t="s">
        <v>13194</v>
      </c>
      <c r="E286" s="34" t="s">
        <v>2635</v>
      </c>
      <c r="F286" s="34" t="s">
        <v>12844</v>
      </c>
      <c r="G286" s="35">
        <v>43165.5</v>
      </c>
      <c r="H286" s="35">
        <v>43165.75</v>
      </c>
      <c r="I286" s="34" t="s">
        <v>13786</v>
      </c>
      <c r="J286" s="34" t="s">
        <v>13820</v>
      </c>
    </row>
    <row r="287" customHeight="1" spans="1:10">
      <c r="A287" s="32" t="s">
        <v>13821</v>
      </c>
      <c r="B287" s="32" t="s">
        <v>13822</v>
      </c>
      <c r="C287" s="32" t="s">
        <v>13193</v>
      </c>
      <c r="D287" s="32" t="s">
        <v>13194</v>
      </c>
      <c r="E287" s="32" t="s">
        <v>3433</v>
      </c>
      <c r="F287" s="32" t="s">
        <v>13823</v>
      </c>
      <c r="G287" s="33">
        <v>43182.375</v>
      </c>
      <c r="H287" s="33">
        <v>43182.375</v>
      </c>
      <c r="I287" s="32" t="s">
        <v>13261</v>
      </c>
      <c r="J287" s="32" t="s">
        <v>13233</v>
      </c>
    </row>
    <row r="288" customHeight="1" spans="1:10">
      <c r="A288" s="34" t="s">
        <v>13824</v>
      </c>
      <c r="B288" s="34" t="s">
        <v>13825</v>
      </c>
      <c r="C288" s="34" t="s">
        <v>13193</v>
      </c>
      <c r="D288" s="34" t="s">
        <v>13194</v>
      </c>
      <c r="E288" s="34" t="s">
        <v>3905</v>
      </c>
      <c r="F288" s="34" t="s">
        <v>13808</v>
      </c>
      <c r="G288" s="35">
        <v>43164.375</v>
      </c>
      <c r="H288" s="35">
        <v>43164.3784722222</v>
      </c>
      <c r="I288" s="34" t="s">
        <v>13563</v>
      </c>
      <c r="J288" s="34" t="s">
        <v>13826</v>
      </c>
    </row>
    <row r="289" customHeight="1" spans="1:10">
      <c r="A289" s="32" t="s">
        <v>13827</v>
      </c>
      <c r="B289" s="32" t="s">
        <v>13825</v>
      </c>
      <c r="C289" s="32" t="s">
        <v>13193</v>
      </c>
      <c r="D289" s="32" t="s">
        <v>13194</v>
      </c>
      <c r="E289" s="32" t="s">
        <v>3905</v>
      </c>
      <c r="F289" s="32" t="s">
        <v>13808</v>
      </c>
      <c r="G289" s="33">
        <v>43180.375</v>
      </c>
      <c r="H289" s="33">
        <v>43180.3784722222</v>
      </c>
      <c r="I289" s="32" t="s">
        <v>13563</v>
      </c>
      <c r="J289" s="32" t="s">
        <v>13826</v>
      </c>
    </row>
    <row r="290" customHeight="1" spans="1:10">
      <c r="A290" s="34" t="s">
        <v>13828</v>
      </c>
      <c r="B290" s="34" t="s">
        <v>13829</v>
      </c>
      <c r="C290" s="34" t="s">
        <v>13193</v>
      </c>
      <c r="D290" s="34" t="s">
        <v>13194</v>
      </c>
      <c r="E290" s="34" t="s">
        <v>3766</v>
      </c>
      <c r="F290" s="34" t="s">
        <v>13454</v>
      </c>
      <c r="G290" s="35">
        <v>43164.375</v>
      </c>
      <c r="H290" s="35">
        <v>43164.3958333333</v>
      </c>
      <c r="I290" s="34" t="s">
        <v>13570</v>
      </c>
      <c r="J290" s="34" t="s">
        <v>13233</v>
      </c>
    </row>
    <row r="291" customHeight="1" spans="1:10">
      <c r="A291" s="34" t="s">
        <v>13830</v>
      </c>
      <c r="B291" s="34" t="s">
        <v>13831</v>
      </c>
      <c r="C291" s="34" t="s">
        <v>13193</v>
      </c>
      <c r="D291" s="34" t="s">
        <v>13194</v>
      </c>
      <c r="E291" s="34" t="s">
        <v>3450</v>
      </c>
      <c r="F291" s="34" t="s">
        <v>13823</v>
      </c>
      <c r="G291" s="35">
        <v>43164.375</v>
      </c>
      <c r="H291" s="35">
        <v>43164.375</v>
      </c>
      <c r="I291" s="34" t="s">
        <v>13261</v>
      </c>
      <c r="J291" s="34" t="s">
        <v>13424</v>
      </c>
    </row>
    <row r="292" customHeight="1" spans="1:10">
      <c r="A292" s="32" t="s">
        <v>13832</v>
      </c>
      <c r="B292" s="32" t="s">
        <v>13833</v>
      </c>
      <c r="C292" s="32" t="s">
        <v>13193</v>
      </c>
      <c r="D292" s="32" t="s">
        <v>13194</v>
      </c>
      <c r="E292" s="32" t="s">
        <v>4581</v>
      </c>
      <c r="F292" s="32" t="s">
        <v>12844</v>
      </c>
      <c r="G292" s="33">
        <v>43160.375</v>
      </c>
      <c r="H292" s="33">
        <v>43160.75</v>
      </c>
      <c r="I292" s="32" t="s">
        <v>13216</v>
      </c>
      <c r="J292" s="32" t="s">
        <v>13217</v>
      </c>
    </row>
    <row r="293" customHeight="1" spans="1:10">
      <c r="A293" s="34" t="s">
        <v>13834</v>
      </c>
      <c r="B293" s="34" t="s">
        <v>13675</v>
      </c>
      <c r="C293" s="34" t="s">
        <v>13193</v>
      </c>
      <c r="D293" s="34" t="s">
        <v>13194</v>
      </c>
      <c r="E293" s="34" t="s">
        <v>4933</v>
      </c>
      <c r="F293" s="34" t="s">
        <v>13493</v>
      </c>
      <c r="G293" s="35">
        <v>43164.3888888889</v>
      </c>
      <c r="H293" s="35">
        <v>43164.7826388889</v>
      </c>
      <c r="I293" s="34" t="s">
        <v>13245</v>
      </c>
      <c r="J293" s="34" t="s">
        <v>13286</v>
      </c>
    </row>
    <row r="294" customHeight="1" spans="1:10">
      <c r="A294" s="32" t="s">
        <v>13835</v>
      </c>
      <c r="B294" s="32" t="s">
        <v>13833</v>
      </c>
      <c r="C294" s="32" t="s">
        <v>13193</v>
      </c>
      <c r="D294" s="32" t="s">
        <v>13194</v>
      </c>
      <c r="E294" s="32" t="s">
        <v>4581</v>
      </c>
      <c r="F294" s="32" t="s">
        <v>12844</v>
      </c>
      <c r="G294" s="33">
        <v>43168.375</v>
      </c>
      <c r="H294" s="33">
        <v>43168.75</v>
      </c>
      <c r="I294" s="32" t="s">
        <v>13216</v>
      </c>
      <c r="J294" s="32" t="s">
        <v>13217</v>
      </c>
    </row>
    <row r="295" customHeight="1" spans="1:10">
      <c r="A295" s="34" t="s">
        <v>13836</v>
      </c>
      <c r="B295" s="34" t="s">
        <v>13831</v>
      </c>
      <c r="C295" s="34" t="s">
        <v>13193</v>
      </c>
      <c r="D295" s="34" t="s">
        <v>13194</v>
      </c>
      <c r="E295" s="34" t="s">
        <v>3450</v>
      </c>
      <c r="F295" s="34" t="s">
        <v>13823</v>
      </c>
      <c r="G295" s="35">
        <v>43167.3819444444</v>
      </c>
      <c r="H295" s="35">
        <v>43167.3819444444</v>
      </c>
      <c r="I295" s="34" t="s">
        <v>13261</v>
      </c>
      <c r="J295" s="34" t="s">
        <v>13837</v>
      </c>
    </row>
    <row r="296" customHeight="1" spans="1:10">
      <c r="A296" s="32" t="s">
        <v>13838</v>
      </c>
      <c r="B296" s="32" t="s">
        <v>13833</v>
      </c>
      <c r="C296" s="32" t="s">
        <v>13193</v>
      </c>
      <c r="D296" s="32" t="s">
        <v>13194</v>
      </c>
      <c r="E296" s="32" t="s">
        <v>4581</v>
      </c>
      <c r="F296" s="32" t="s">
        <v>12844</v>
      </c>
      <c r="G296" s="33">
        <v>43175.375</v>
      </c>
      <c r="H296" s="33">
        <v>43175.75</v>
      </c>
      <c r="I296" s="32" t="s">
        <v>13216</v>
      </c>
      <c r="J296" s="32" t="s">
        <v>13217</v>
      </c>
    </row>
    <row r="297" customHeight="1" spans="1:10">
      <c r="A297" s="34" t="s">
        <v>13839</v>
      </c>
      <c r="B297" s="34" t="s">
        <v>13840</v>
      </c>
      <c r="C297" s="34" t="s">
        <v>13193</v>
      </c>
      <c r="D297" s="34" t="s">
        <v>13194</v>
      </c>
      <c r="E297" s="34" t="s">
        <v>4907</v>
      </c>
      <c r="F297" s="34" t="s">
        <v>13493</v>
      </c>
      <c r="G297" s="35">
        <v>43168.3923611111</v>
      </c>
      <c r="H297" s="35">
        <v>43168.3923611111</v>
      </c>
      <c r="I297" s="34" t="s">
        <v>13261</v>
      </c>
      <c r="J297" s="34" t="s">
        <v>13003</v>
      </c>
    </row>
    <row r="298" customHeight="1" spans="1:10">
      <c r="A298" s="32" t="s">
        <v>13841</v>
      </c>
      <c r="B298" s="32" t="s">
        <v>13840</v>
      </c>
      <c r="C298" s="32" t="s">
        <v>13193</v>
      </c>
      <c r="D298" s="32" t="s">
        <v>13194</v>
      </c>
      <c r="E298" s="32" t="s">
        <v>4907</v>
      </c>
      <c r="F298" s="32" t="s">
        <v>13493</v>
      </c>
      <c r="G298" s="33">
        <v>43167.3923611111</v>
      </c>
      <c r="H298" s="33">
        <v>43167.3923611111</v>
      </c>
      <c r="I298" s="32" t="s">
        <v>13261</v>
      </c>
      <c r="J298" s="32" t="s">
        <v>13003</v>
      </c>
    </row>
    <row r="299" customHeight="1" spans="1:10">
      <c r="A299" s="34" t="s">
        <v>13842</v>
      </c>
      <c r="B299" s="34" t="s">
        <v>13843</v>
      </c>
      <c r="C299" s="34" t="s">
        <v>13193</v>
      </c>
      <c r="D299" s="34" t="s">
        <v>13194</v>
      </c>
      <c r="E299" s="34" t="s">
        <v>4944</v>
      </c>
      <c r="F299" s="34" t="s">
        <v>13493</v>
      </c>
      <c r="G299" s="35">
        <v>43168.375</v>
      </c>
      <c r="H299" s="35">
        <v>43168.375</v>
      </c>
      <c r="I299" s="34" t="s">
        <v>13261</v>
      </c>
      <c r="J299" s="34" t="s">
        <v>13003</v>
      </c>
    </row>
    <row r="300" customHeight="1" spans="1:10">
      <c r="A300" s="32" t="s">
        <v>13844</v>
      </c>
      <c r="B300" s="32" t="s">
        <v>13845</v>
      </c>
      <c r="C300" s="32" t="s">
        <v>13193</v>
      </c>
      <c r="D300" s="32" t="s">
        <v>13194</v>
      </c>
      <c r="E300" s="32" t="s">
        <v>5171</v>
      </c>
      <c r="F300" s="32" t="s">
        <v>13483</v>
      </c>
      <c r="G300" s="33">
        <v>43171.3923611111</v>
      </c>
      <c r="H300" s="33">
        <v>43171.3923611111</v>
      </c>
      <c r="I300" s="32" t="s">
        <v>13261</v>
      </c>
      <c r="J300" s="32" t="s">
        <v>13217</v>
      </c>
    </row>
    <row r="301" customHeight="1" spans="1:10">
      <c r="A301" s="32" t="s">
        <v>13846</v>
      </c>
      <c r="B301" s="32" t="s">
        <v>13847</v>
      </c>
      <c r="C301" s="32" t="s">
        <v>13193</v>
      </c>
      <c r="D301" s="32" t="s">
        <v>13194</v>
      </c>
      <c r="E301" s="32" t="s">
        <v>5566</v>
      </c>
      <c r="F301" s="32" t="s">
        <v>13848</v>
      </c>
      <c r="G301" s="33">
        <v>43174.3958333333</v>
      </c>
      <c r="H301" s="33">
        <v>43174.7708333333</v>
      </c>
      <c r="I301" s="32" t="s">
        <v>13216</v>
      </c>
      <c r="J301" s="32" t="s">
        <v>13338</v>
      </c>
    </row>
    <row r="302" customHeight="1" spans="1:10">
      <c r="A302" s="34" t="s">
        <v>13849</v>
      </c>
      <c r="B302" s="34" t="s">
        <v>13845</v>
      </c>
      <c r="C302" s="34" t="s">
        <v>13193</v>
      </c>
      <c r="D302" s="34" t="s">
        <v>13194</v>
      </c>
      <c r="E302" s="34" t="s">
        <v>5171</v>
      </c>
      <c r="F302" s="34" t="s">
        <v>13483</v>
      </c>
      <c r="G302" s="35">
        <v>43173.3923611111</v>
      </c>
      <c r="H302" s="35">
        <v>43173.3923611111</v>
      </c>
      <c r="I302" s="34" t="s">
        <v>13261</v>
      </c>
      <c r="J302" s="34" t="s">
        <v>13217</v>
      </c>
    </row>
    <row r="303" customHeight="1" spans="1:10">
      <c r="A303" s="32" t="s">
        <v>13850</v>
      </c>
      <c r="B303" s="32" t="s">
        <v>13851</v>
      </c>
      <c r="C303" s="32" t="s">
        <v>13193</v>
      </c>
      <c r="D303" s="32" t="s">
        <v>13194</v>
      </c>
      <c r="E303" s="32" t="s">
        <v>5059</v>
      </c>
      <c r="F303" s="32" t="s">
        <v>13467</v>
      </c>
      <c r="G303" s="33">
        <v>43173.3958333333</v>
      </c>
      <c r="H303" s="33">
        <v>43173.7708333333</v>
      </c>
      <c r="I303" s="32" t="s">
        <v>13196</v>
      </c>
      <c r="J303" s="32" t="s">
        <v>13233</v>
      </c>
    </row>
    <row r="304" customHeight="1" spans="1:10">
      <c r="A304" s="34" t="s">
        <v>13852</v>
      </c>
      <c r="B304" s="34" t="s">
        <v>13853</v>
      </c>
      <c r="C304" s="34" t="s">
        <v>13193</v>
      </c>
      <c r="D304" s="34" t="s">
        <v>13194</v>
      </c>
      <c r="E304" s="34" t="s">
        <v>5617</v>
      </c>
      <c r="F304" s="34" t="s">
        <v>13854</v>
      </c>
      <c r="G304" s="35">
        <v>43160.7916666667</v>
      </c>
      <c r="H304" s="35">
        <v>43160.7923611111</v>
      </c>
      <c r="I304" s="34" t="s">
        <v>13261</v>
      </c>
      <c r="J304" s="34" t="s">
        <v>13855</v>
      </c>
    </row>
    <row r="305" customHeight="1" spans="1:10">
      <c r="A305" s="32" t="s">
        <v>13856</v>
      </c>
      <c r="B305" s="32" t="s">
        <v>13477</v>
      </c>
      <c r="C305" s="32" t="s">
        <v>13193</v>
      </c>
      <c r="D305" s="32" t="s">
        <v>13194</v>
      </c>
      <c r="E305" s="32" t="s">
        <v>5927</v>
      </c>
      <c r="F305" s="32" t="s">
        <v>13478</v>
      </c>
      <c r="G305" s="33">
        <v>43181.375</v>
      </c>
      <c r="H305" s="33">
        <v>43181.75</v>
      </c>
      <c r="I305" s="32" t="s">
        <v>13196</v>
      </c>
      <c r="J305" s="32" t="s">
        <v>13480</v>
      </c>
    </row>
    <row r="306" customHeight="1" spans="1:10">
      <c r="A306" s="34" t="s">
        <v>13857</v>
      </c>
      <c r="B306" s="34" t="s">
        <v>13858</v>
      </c>
      <c r="C306" s="34" t="s">
        <v>13193</v>
      </c>
      <c r="D306" s="34" t="s">
        <v>13194</v>
      </c>
      <c r="E306" s="34" t="s">
        <v>7708</v>
      </c>
      <c r="F306" s="34" t="s">
        <v>13859</v>
      </c>
      <c r="G306" s="35">
        <v>43174.3958333333</v>
      </c>
      <c r="H306" s="35">
        <v>43174.3965277778</v>
      </c>
      <c r="I306" s="34" t="s">
        <v>13261</v>
      </c>
      <c r="J306" s="34" t="s">
        <v>13860</v>
      </c>
    </row>
    <row r="307" customHeight="1" spans="1:10">
      <c r="A307" s="32" t="s">
        <v>13861</v>
      </c>
      <c r="B307" s="32" t="s">
        <v>13858</v>
      </c>
      <c r="C307" s="32" t="s">
        <v>13193</v>
      </c>
      <c r="D307" s="32" t="s">
        <v>13194</v>
      </c>
      <c r="E307" s="32" t="s">
        <v>7708</v>
      </c>
      <c r="F307" s="32" t="s">
        <v>13859</v>
      </c>
      <c r="G307" s="33">
        <v>43182.8958333333</v>
      </c>
      <c r="H307" s="33">
        <v>43182.8965277778</v>
      </c>
      <c r="I307" s="32" t="s">
        <v>13261</v>
      </c>
      <c r="J307" s="32" t="s">
        <v>13544</v>
      </c>
    </row>
    <row r="308" customHeight="1" spans="1:10">
      <c r="A308" s="34" t="s">
        <v>13862</v>
      </c>
      <c r="B308" s="34" t="s">
        <v>13863</v>
      </c>
      <c r="C308" s="34" t="s">
        <v>13193</v>
      </c>
      <c r="D308" s="34" t="s">
        <v>13194</v>
      </c>
      <c r="E308" s="34" t="s">
        <v>2946</v>
      </c>
      <c r="F308" s="34" t="s">
        <v>13686</v>
      </c>
      <c r="G308" s="35">
        <v>43161.3958333333</v>
      </c>
      <c r="H308" s="35">
        <v>43161.5847222222</v>
      </c>
      <c r="I308" s="34" t="s">
        <v>13442</v>
      </c>
      <c r="J308" s="34" t="s">
        <v>13217</v>
      </c>
    </row>
    <row r="309" customHeight="1" spans="1:10">
      <c r="A309" s="32" t="s">
        <v>13864</v>
      </c>
      <c r="B309" s="32" t="s">
        <v>13863</v>
      </c>
      <c r="C309" s="32" t="s">
        <v>13193</v>
      </c>
      <c r="D309" s="32" t="s">
        <v>13194</v>
      </c>
      <c r="E309" s="32" t="s">
        <v>2946</v>
      </c>
      <c r="F309" s="32" t="s">
        <v>13686</v>
      </c>
      <c r="G309" s="33">
        <v>43175.3958333333</v>
      </c>
      <c r="H309" s="33">
        <v>43175.4291666667</v>
      </c>
      <c r="I309" s="32" t="s">
        <v>13210</v>
      </c>
      <c r="J309" s="32" t="s">
        <v>13217</v>
      </c>
    </row>
    <row r="310" customHeight="1" spans="1:10">
      <c r="A310" s="34" t="s">
        <v>13865</v>
      </c>
      <c r="B310" s="34" t="s">
        <v>13863</v>
      </c>
      <c r="C310" s="34" t="s">
        <v>13193</v>
      </c>
      <c r="D310" s="34" t="s">
        <v>13194</v>
      </c>
      <c r="E310" s="34" t="s">
        <v>2946</v>
      </c>
      <c r="F310" s="34" t="s">
        <v>13686</v>
      </c>
      <c r="G310" s="35">
        <v>43179.3958333333</v>
      </c>
      <c r="H310" s="35">
        <v>43179.5888888889</v>
      </c>
      <c r="I310" s="34" t="s">
        <v>13866</v>
      </c>
      <c r="J310" s="34" t="s">
        <v>13217</v>
      </c>
    </row>
    <row r="311" customHeight="1" spans="1:10">
      <c r="A311" s="32" t="s">
        <v>13867</v>
      </c>
      <c r="B311" s="32" t="s">
        <v>13840</v>
      </c>
      <c r="C311" s="32" t="s">
        <v>13193</v>
      </c>
      <c r="D311" s="32" t="s">
        <v>13194</v>
      </c>
      <c r="E311" s="32" t="s">
        <v>4907</v>
      </c>
      <c r="F311" s="32" t="s">
        <v>13493</v>
      </c>
      <c r="G311" s="33">
        <v>43181.3805555556</v>
      </c>
      <c r="H311" s="33">
        <v>43181.3805555556</v>
      </c>
      <c r="I311" s="32" t="s">
        <v>13261</v>
      </c>
      <c r="J311" s="32" t="s">
        <v>13003</v>
      </c>
    </row>
    <row r="312" customHeight="1" spans="1:10">
      <c r="A312" s="34" t="s">
        <v>13868</v>
      </c>
      <c r="B312" s="34" t="s">
        <v>13869</v>
      </c>
      <c r="C312" s="34" t="s">
        <v>13193</v>
      </c>
      <c r="D312" s="34" t="s">
        <v>13194</v>
      </c>
      <c r="E312" s="34" t="s">
        <v>2759</v>
      </c>
      <c r="F312" s="34" t="s">
        <v>13715</v>
      </c>
      <c r="G312" s="35">
        <v>43167.3888888889</v>
      </c>
      <c r="H312" s="35">
        <v>43167.3888888889</v>
      </c>
      <c r="I312" s="34" t="s">
        <v>13261</v>
      </c>
      <c r="J312" s="34" t="s">
        <v>13003</v>
      </c>
    </row>
    <row r="313" customHeight="1" spans="1:10">
      <c r="A313" s="32" t="s">
        <v>13870</v>
      </c>
      <c r="B313" s="32" t="s">
        <v>13871</v>
      </c>
      <c r="C313" s="32" t="s">
        <v>13193</v>
      </c>
      <c r="D313" s="32" t="s">
        <v>13194</v>
      </c>
      <c r="E313" s="32" t="s">
        <v>3723</v>
      </c>
      <c r="F313" s="32" t="s">
        <v>13458</v>
      </c>
      <c r="G313" s="33">
        <v>43175.75</v>
      </c>
      <c r="H313" s="33">
        <v>43175.7916666667</v>
      </c>
      <c r="I313" s="32" t="s">
        <v>13299</v>
      </c>
      <c r="J313" s="32" t="s">
        <v>13872</v>
      </c>
    </row>
    <row r="314" customHeight="1" spans="1:10">
      <c r="A314" s="34" t="s">
        <v>13873</v>
      </c>
      <c r="B314" s="34" t="s">
        <v>13858</v>
      </c>
      <c r="C314" s="34" t="s">
        <v>13193</v>
      </c>
      <c r="D314" s="34" t="s">
        <v>13194</v>
      </c>
      <c r="E314" s="34" t="s">
        <v>7708</v>
      </c>
      <c r="F314" s="34" t="s">
        <v>13859</v>
      </c>
      <c r="G314" s="35">
        <v>43185.8472222222</v>
      </c>
      <c r="H314" s="35">
        <v>43185.8479166667</v>
      </c>
      <c r="I314" s="34" t="s">
        <v>13261</v>
      </c>
      <c r="J314" s="34" t="s">
        <v>13211</v>
      </c>
    </row>
    <row r="315" customHeight="1" spans="1:10">
      <c r="A315" s="32" t="s">
        <v>13874</v>
      </c>
      <c r="B315" s="32" t="s">
        <v>13625</v>
      </c>
      <c r="C315" s="32" t="s">
        <v>13193</v>
      </c>
      <c r="D315" s="32" t="s">
        <v>13194</v>
      </c>
      <c r="E315" s="32" t="s">
        <v>3613</v>
      </c>
      <c r="F315" s="32" t="s">
        <v>13626</v>
      </c>
      <c r="G315" s="33">
        <v>43185.375</v>
      </c>
      <c r="H315" s="33">
        <v>43185.8333333333</v>
      </c>
      <c r="I315" s="32" t="s">
        <v>13627</v>
      </c>
      <c r="J315" s="32" t="s">
        <v>13338</v>
      </c>
    </row>
    <row r="316" customHeight="1" spans="1:10">
      <c r="A316" s="32" t="s">
        <v>13875</v>
      </c>
      <c r="B316" s="32" t="s">
        <v>13770</v>
      </c>
      <c r="C316" s="32" t="s">
        <v>13193</v>
      </c>
      <c r="D316" s="32" t="s">
        <v>13194</v>
      </c>
      <c r="E316" s="32" t="s">
        <v>3504</v>
      </c>
      <c r="F316" s="32" t="s">
        <v>13547</v>
      </c>
      <c r="G316" s="33">
        <v>43185.8111111111</v>
      </c>
      <c r="H316" s="33">
        <v>43185.8111111111</v>
      </c>
      <c r="I316" s="32" t="s">
        <v>13261</v>
      </c>
      <c r="J316" s="32" t="s">
        <v>13233</v>
      </c>
    </row>
    <row r="317" customHeight="1" spans="1:10">
      <c r="A317" s="34" t="s">
        <v>13876</v>
      </c>
      <c r="B317" s="34" t="s">
        <v>13877</v>
      </c>
      <c r="C317" s="34" t="s">
        <v>13193</v>
      </c>
      <c r="D317" s="34" t="s">
        <v>13194</v>
      </c>
      <c r="E317" s="34" t="s">
        <v>2968</v>
      </c>
      <c r="F317" s="34" t="s">
        <v>13686</v>
      </c>
      <c r="G317" s="35">
        <v>43161.3958333333</v>
      </c>
      <c r="H317" s="35">
        <v>43161.8888888889</v>
      </c>
      <c r="I317" s="34" t="s">
        <v>13239</v>
      </c>
      <c r="J317" s="34" t="s">
        <v>13498</v>
      </c>
    </row>
    <row r="318" customHeight="1" spans="1:10">
      <c r="A318" s="34" t="s">
        <v>13878</v>
      </c>
      <c r="B318" s="34" t="s">
        <v>13449</v>
      </c>
      <c r="C318" s="34" t="s">
        <v>13193</v>
      </c>
      <c r="D318" s="34" t="s">
        <v>13194</v>
      </c>
      <c r="E318" s="34" t="s">
        <v>1855</v>
      </c>
      <c r="F318" s="34" t="s">
        <v>13209</v>
      </c>
      <c r="G318" s="35">
        <v>43185.375</v>
      </c>
      <c r="H318" s="35">
        <v>43185.75</v>
      </c>
      <c r="I318" s="34" t="s">
        <v>13196</v>
      </c>
      <c r="J318" s="34" t="s">
        <v>13879</v>
      </c>
    </row>
    <row r="319" customHeight="1" spans="1:10">
      <c r="A319" s="32" t="s">
        <v>13880</v>
      </c>
      <c r="B319" s="32" t="s">
        <v>13881</v>
      </c>
      <c r="C319" s="32" t="s">
        <v>13193</v>
      </c>
      <c r="D319" s="32" t="s">
        <v>13194</v>
      </c>
      <c r="E319" s="32" t="s">
        <v>3583</v>
      </c>
      <c r="F319" s="32" t="s">
        <v>13626</v>
      </c>
      <c r="G319" s="33">
        <v>43164.3875</v>
      </c>
      <c r="H319" s="33">
        <v>43164.7965277778</v>
      </c>
      <c r="I319" s="32" t="s">
        <v>13285</v>
      </c>
      <c r="J319" s="32" t="s">
        <v>13548</v>
      </c>
    </row>
    <row r="320" customHeight="1" spans="1:10">
      <c r="A320" s="34" t="s">
        <v>13882</v>
      </c>
      <c r="B320" s="34" t="s">
        <v>13877</v>
      </c>
      <c r="C320" s="34" t="s">
        <v>13193</v>
      </c>
      <c r="D320" s="34" t="s">
        <v>13194</v>
      </c>
      <c r="E320" s="34" t="s">
        <v>2968</v>
      </c>
      <c r="F320" s="34" t="s">
        <v>13686</v>
      </c>
      <c r="G320" s="35">
        <v>43179.3958333333</v>
      </c>
      <c r="H320" s="35">
        <v>43180.0076388889</v>
      </c>
      <c r="I320" s="34" t="s">
        <v>13883</v>
      </c>
      <c r="J320" s="34" t="s">
        <v>13498</v>
      </c>
    </row>
    <row r="321" customHeight="1" spans="1:10">
      <c r="A321" s="32" t="s">
        <v>13884</v>
      </c>
      <c r="B321" s="32" t="s">
        <v>13885</v>
      </c>
      <c r="C321" s="32" t="s">
        <v>13193</v>
      </c>
      <c r="D321" s="32" t="s">
        <v>13194</v>
      </c>
      <c r="E321" s="32" t="s">
        <v>5572</v>
      </c>
      <c r="F321" s="32" t="s">
        <v>13848</v>
      </c>
      <c r="G321" s="33">
        <v>43160.3958333333</v>
      </c>
      <c r="H321" s="33">
        <v>43160.4375</v>
      </c>
      <c r="I321" s="32" t="s">
        <v>13299</v>
      </c>
      <c r="J321" s="32" t="s">
        <v>13217</v>
      </c>
    </row>
    <row r="322" customHeight="1" spans="1:10">
      <c r="A322" s="34" t="s">
        <v>13886</v>
      </c>
      <c r="B322" s="34" t="s">
        <v>13887</v>
      </c>
      <c r="C322" s="34" t="s">
        <v>13193</v>
      </c>
      <c r="D322" s="34" t="s">
        <v>13194</v>
      </c>
      <c r="E322" s="34" t="s">
        <v>3603</v>
      </c>
      <c r="F322" s="34" t="s">
        <v>13626</v>
      </c>
      <c r="G322" s="35">
        <v>43160.7708333333</v>
      </c>
      <c r="H322" s="35">
        <v>43160.7708333333</v>
      </c>
      <c r="I322" s="34" t="s">
        <v>13261</v>
      </c>
      <c r="J322" s="34" t="s">
        <v>13217</v>
      </c>
    </row>
    <row r="323" customHeight="1" spans="1:10">
      <c r="A323" s="32" t="s">
        <v>13888</v>
      </c>
      <c r="B323" s="32" t="s">
        <v>13887</v>
      </c>
      <c r="C323" s="32" t="s">
        <v>13193</v>
      </c>
      <c r="D323" s="32" t="s">
        <v>13194</v>
      </c>
      <c r="E323" s="32" t="s">
        <v>3603</v>
      </c>
      <c r="F323" s="32" t="s">
        <v>13626</v>
      </c>
      <c r="G323" s="33">
        <v>43164.3958333333</v>
      </c>
      <c r="H323" s="33">
        <v>43164.3958333333</v>
      </c>
      <c r="I323" s="32" t="s">
        <v>13261</v>
      </c>
      <c r="J323" s="32" t="s">
        <v>13217</v>
      </c>
    </row>
    <row r="324" customHeight="1" spans="1:10">
      <c r="A324" s="34" t="s">
        <v>13889</v>
      </c>
      <c r="B324" s="34" t="s">
        <v>13887</v>
      </c>
      <c r="C324" s="34" t="s">
        <v>13193</v>
      </c>
      <c r="D324" s="34" t="s">
        <v>13194</v>
      </c>
      <c r="E324" s="34" t="s">
        <v>3603</v>
      </c>
      <c r="F324" s="34" t="s">
        <v>13626</v>
      </c>
      <c r="G324" s="35">
        <v>43171.3958333333</v>
      </c>
      <c r="H324" s="35">
        <v>43171.3958333333</v>
      </c>
      <c r="I324" s="34" t="s">
        <v>13261</v>
      </c>
      <c r="J324" s="34" t="s">
        <v>13217</v>
      </c>
    </row>
    <row r="325" customHeight="1" spans="1:10">
      <c r="A325" s="32" t="s">
        <v>13890</v>
      </c>
      <c r="B325" s="32" t="s">
        <v>13887</v>
      </c>
      <c r="C325" s="32" t="s">
        <v>13193</v>
      </c>
      <c r="D325" s="32" t="s">
        <v>13194</v>
      </c>
      <c r="E325" s="32" t="s">
        <v>3603</v>
      </c>
      <c r="F325" s="32" t="s">
        <v>13626</v>
      </c>
      <c r="G325" s="33">
        <v>43174.3958333333</v>
      </c>
      <c r="H325" s="33">
        <v>43174.3958333333</v>
      </c>
      <c r="I325" s="32" t="s">
        <v>13261</v>
      </c>
      <c r="J325" s="32" t="s">
        <v>13217</v>
      </c>
    </row>
    <row r="326" customHeight="1" spans="1:10">
      <c r="A326" s="34" t="s">
        <v>13891</v>
      </c>
      <c r="B326" s="34" t="s">
        <v>13892</v>
      </c>
      <c r="C326" s="34" t="s">
        <v>13193</v>
      </c>
      <c r="D326" s="34" t="s">
        <v>13194</v>
      </c>
      <c r="E326" s="34" t="s">
        <v>1480</v>
      </c>
      <c r="F326" s="34" t="s">
        <v>13644</v>
      </c>
      <c r="G326" s="35">
        <v>43167.5</v>
      </c>
      <c r="H326" s="35">
        <v>43167.6666666667</v>
      </c>
      <c r="I326" s="34" t="s">
        <v>13553</v>
      </c>
      <c r="J326" s="34" t="s">
        <v>13233</v>
      </c>
    </row>
    <row r="327" customHeight="1" spans="1:10">
      <c r="A327" s="32" t="s">
        <v>13893</v>
      </c>
      <c r="B327" s="32" t="s">
        <v>13894</v>
      </c>
      <c r="C327" s="32" t="s">
        <v>13193</v>
      </c>
      <c r="D327" s="32" t="s">
        <v>13194</v>
      </c>
      <c r="E327" s="32" t="s">
        <v>9970</v>
      </c>
      <c r="F327" s="32" t="s">
        <v>13705</v>
      </c>
      <c r="G327" s="33">
        <v>43174.375</v>
      </c>
      <c r="H327" s="33">
        <v>43174.75</v>
      </c>
      <c r="I327" s="32" t="s">
        <v>13196</v>
      </c>
      <c r="J327" s="32" t="s">
        <v>13338</v>
      </c>
    </row>
    <row r="328" customHeight="1" spans="1:10">
      <c r="A328" s="34" t="s">
        <v>13895</v>
      </c>
      <c r="B328" s="34" t="s">
        <v>13896</v>
      </c>
      <c r="C328" s="34" t="s">
        <v>13193</v>
      </c>
      <c r="D328" s="34" t="s">
        <v>13194</v>
      </c>
      <c r="E328" s="34" t="s">
        <v>2705</v>
      </c>
      <c r="F328" s="34" t="s">
        <v>13715</v>
      </c>
      <c r="G328" s="35">
        <v>43165.3958333333</v>
      </c>
      <c r="H328" s="35">
        <v>43165.3958333333</v>
      </c>
      <c r="I328" s="34" t="s">
        <v>13261</v>
      </c>
      <c r="J328" s="34" t="s">
        <v>13659</v>
      </c>
    </row>
    <row r="329" customHeight="1" spans="1:10">
      <c r="A329" s="32" t="s">
        <v>13897</v>
      </c>
      <c r="B329" s="32" t="s">
        <v>13896</v>
      </c>
      <c r="C329" s="32" t="s">
        <v>13193</v>
      </c>
      <c r="D329" s="32" t="s">
        <v>13194</v>
      </c>
      <c r="E329" s="32" t="s">
        <v>2705</v>
      </c>
      <c r="F329" s="32" t="s">
        <v>13715</v>
      </c>
      <c r="G329" s="33">
        <v>43171.3958333333</v>
      </c>
      <c r="H329" s="33">
        <v>43171.3958333333</v>
      </c>
      <c r="I329" s="32" t="s">
        <v>13261</v>
      </c>
      <c r="J329" s="32" t="s">
        <v>13659</v>
      </c>
    </row>
    <row r="330" customHeight="1" spans="1:10">
      <c r="A330" s="34" t="s">
        <v>13898</v>
      </c>
      <c r="B330" s="34" t="s">
        <v>13896</v>
      </c>
      <c r="C330" s="34" t="s">
        <v>13193</v>
      </c>
      <c r="D330" s="34" t="s">
        <v>13194</v>
      </c>
      <c r="E330" s="34" t="s">
        <v>2705</v>
      </c>
      <c r="F330" s="34" t="s">
        <v>13715</v>
      </c>
      <c r="G330" s="35">
        <v>43182.3958333333</v>
      </c>
      <c r="H330" s="35">
        <v>43182.3958333333</v>
      </c>
      <c r="I330" s="34" t="s">
        <v>13261</v>
      </c>
      <c r="J330" s="34" t="s">
        <v>13659</v>
      </c>
    </row>
    <row r="331" customHeight="1" spans="1:10">
      <c r="A331" s="32" t="s">
        <v>13899</v>
      </c>
      <c r="B331" s="32" t="s">
        <v>13900</v>
      </c>
      <c r="C331" s="32" t="s">
        <v>13193</v>
      </c>
      <c r="D331" s="32" t="s">
        <v>13194</v>
      </c>
      <c r="E331" s="32" t="s">
        <v>3171</v>
      </c>
      <c r="F331" s="32" t="s">
        <v>13406</v>
      </c>
      <c r="G331" s="33">
        <v>43181.375</v>
      </c>
      <c r="H331" s="33">
        <v>43181.3756944444</v>
      </c>
      <c r="I331" s="32" t="s">
        <v>13261</v>
      </c>
      <c r="J331" s="32" t="s">
        <v>13233</v>
      </c>
    </row>
    <row r="332" customHeight="1" spans="1:10">
      <c r="A332" s="34" t="s">
        <v>13901</v>
      </c>
      <c r="B332" s="34" t="s">
        <v>13902</v>
      </c>
      <c r="C332" s="34" t="s">
        <v>13193</v>
      </c>
      <c r="D332" s="34" t="s">
        <v>13194</v>
      </c>
      <c r="E332" s="34" t="s">
        <v>10371</v>
      </c>
      <c r="F332" s="34" t="s">
        <v>13903</v>
      </c>
      <c r="G332" s="35">
        <v>43166.3958333333</v>
      </c>
      <c r="H332" s="35">
        <v>43166.7777777778</v>
      </c>
      <c r="I332" s="34" t="s">
        <v>13904</v>
      </c>
      <c r="J332" s="34" t="s">
        <v>13233</v>
      </c>
    </row>
    <row r="333" customHeight="1" spans="1:10">
      <c r="A333" s="32" t="s">
        <v>13905</v>
      </c>
      <c r="B333" s="32" t="s">
        <v>13906</v>
      </c>
      <c r="C333" s="32" t="s">
        <v>13193</v>
      </c>
      <c r="D333" s="32" t="s">
        <v>13194</v>
      </c>
      <c r="E333" s="32" t="s">
        <v>2003</v>
      </c>
      <c r="F333" s="32" t="s">
        <v>13605</v>
      </c>
      <c r="G333" s="33">
        <v>43164.3958333333</v>
      </c>
      <c r="H333" s="33">
        <v>43164.3958333333</v>
      </c>
      <c r="I333" s="32" t="s">
        <v>13261</v>
      </c>
      <c r="J333" s="32" t="s">
        <v>13217</v>
      </c>
    </row>
    <row r="334" customHeight="1" spans="1:10">
      <c r="A334" s="34" t="s">
        <v>13907</v>
      </c>
      <c r="B334" s="34" t="s">
        <v>13906</v>
      </c>
      <c r="C334" s="34" t="s">
        <v>13193</v>
      </c>
      <c r="D334" s="34" t="s">
        <v>13194</v>
      </c>
      <c r="E334" s="34" t="s">
        <v>2003</v>
      </c>
      <c r="F334" s="34" t="s">
        <v>13605</v>
      </c>
      <c r="G334" s="35">
        <v>43165.3958333333</v>
      </c>
      <c r="H334" s="35">
        <v>43165.3958333333</v>
      </c>
      <c r="I334" s="34" t="s">
        <v>13261</v>
      </c>
      <c r="J334" s="34" t="s">
        <v>13217</v>
      </c>
    </row>
    <row r="335" customHeight="1" spans="1:10">
      <c r="A335" s="32" t="s">
        <v>13908</v>
      </c>
      <c r="B335" s="32" t="s">
        <v>13906</v>
      </c>
      <c r="C335" s="32" t="s">
        <v>13193</v>
      </c>
      <c r="D335" s="32" t="s">
        <v>13194</v>
      </c>
      <c r="E335" s="32" t="s">
        <v>2003</v>
      </c>
      <c r="F335" s="32" t="s">
        <v>13605</v>
      </c>
      <c r="G335" s="33">
        <v>43174.3958333333</v>
      </c>
      <c r="H335" s="33">
        <v>43174.3958333333</v>
      </c>
      <c r="I335" s="32" t="s">
        <v>13261</v>
      </c>
      <c r="J335" s="32" t="s">
        <v>13217</v>
      </c>
    </row>
    <row r="336" customHeight="1" spans="1:10">
      <c r="A336" s="34" t="s">
        <v>13909</v>
      </c>
      <c r="B336" s="34" t="s">
        <v>13604</v>
      </c>
      <c r="C336" s="34" t="s">
        <v>13193</v>
      </c>
      <c r="D336" s="34" t="s">
        <v>13194</v>
      </c>
      <c r="E336" s="34" t="s">
        <v>1965</v>
      </c>
      <c r="F336" s="34" t="s">
        <v>13605</v>
      </c>
      <c r="G336" s="35">
        <v>43180.7708333333</v>
      </c>
      <c r="H336" s="35">
        <v>43180.7708333333</v>
      </c>
      <c r="I336" s="34" t="s">
        <v>13261</v>
      </c>
      <c r="J336" s="34" t="s">
        <v>13221</v>
      </c>
    </row>
    <row r="337" customHeight="1" spans="1:10">
      <c r="A337" s="32" t="s">
        <v>13910</v>
      </c>
      <c r="B337" s="32" t="s">
        <v>13604</v>
      </c>
      <c r="C337" s="32" t="s">
        <v>13193</v>
      </c>
      <c r="D337" s="32" t="s">
        <v>13194</v>
      </c>
      <c r="E337" s="32" t="s">
        <v>1965</v>
      </c>
      <c r="F337" s="32" t="s">
        <v>13605</v>
      </c>
      <c r="G337" s="33">
        <v>43168.3958333333</v>
      </c>
      <c r="H337" s="33">
        <v>43168.3958333333</v>
      </c>
      <c r="I337" s="32" t="s">
        <v>13261</v>
      </c>
      <c r="J337" s="32" t="s">
        <v>13225</v>
      </c>
    </row>
    <row r="338" customHeight="1" spans="1:10">
      <c r="A338" s="34" t="s">
        <v>13911</v>
      </c>
      <c r="B338" s="34" t="s">
        <v>13912</v>
      </c>
      <c r="C338" s="34" t="s">
        <v>13193</v>
      </c>
      <c r="D338" s="34" t="s">
        <v>13194</v>
      </c>
      <c r="E338" s="34" t="s">
        <v>3915</v>
      </c>
      <c r="F338" s="34" t="s">
        <v>13808</v>
      </c>
      <c r="G338" s="35">
        <v>43164.375</v>
      </c>
      <c r="H338" s="35">
        <v>43164.4013888889</v>
      </c>
      <c r="I338" s="34" t="s">
        <v>13913</v>
      </c>
      <c r="J338" s="34" t="s">
        <v>13914</v>
      </c>
    </row>
    <row r="339" customHeight="1" spans="1:10">
      <c r="A339" s="32" t="s">
        <v>13915</v>
      </c>
      <c r="B339" s="32" t="s">
        <v>13912</v>
      </c>
      <c r="C339" s="32" t="s">
        <v>13193</v>
      </c>
      <c r="D339" s="32" t="s">
        <v>13194</v>
      </c>
      <c r="E339" s="32" t="s">
        <v>3915</v>
      </c>
      <c r="F339" s="32" t="s">
        <v>13808</v>
      </c>
      <c r="G339" s="33">
        <v>43174.375</v>
      </c>
      <c r="H339" s="33">
        <v>43174.3819444444</v>
      </c>
      <c r="I339" s="32" t="s">
        <v>13450</v>
      </c>
      <c r="J339" s="32" t="s">
        <v>13916</v>
      </c>
    </row>
    <row r="340" customHeight="1" spans="1:10">
      <c r="A340" s="34" t="s">
        <v>13917</v>
      </c>
      <c r="B340" s="34" t="s">
        <v>13918</v>
      </c>
      <c r="C340" s="34" t="s">
        <v>13193</v>
      </c>
      <c r="D340" s="34" t="s">
        <v>13194</v>
      </c>
      <c r="E340" s="34" t="s">
        <v>2155</v>
      </c>
      <c r="F340" s="34" t="s">
        <v>13437</v>
      </c>
      <c r="G340" s="35">
        <v>43174.3958333333</v>
      </c>
      <c r="H340" s="35">
        <v>43174.3958333333</v>
      </c>
      <c r="I340" s="34" t="s">
        <v>13261</v>
      </c>
      <c r="J340" s="34" t="s">
        <v>13217</v>
      </c>
    </row>
    <row r="341" customHeight="1" spans="1:10">
      <c r="A341" s="32" t="s">
        <v>13919</v>
      </c>
      <c r="B341" s="32" t="s">
        <v>13918</v>
      </c>
      <c r="C341" s="32" t="s">
        <v>13193</v>
      </c>
      <c r="D341" s="32" t="s">
        <v>13194</v>
      </c>
      <c r="E341" s="32" t="s">
        <v>2155</v>
      </c>
      <c r="F341" s="32" t="s">
        <v>13437</v>
      </c>
      <c r="G341" s="33">
        <v>43161.7708333333</v>
      </c>
      <c r="H341" s="33">
        <v>43161.7708333333</v>
      </c>
      <c r="I341" s="32" t="s">
        <v>13261</v>
      </c>
      <c r="J341" s="32" t="s">
        <v>13217</v>
      </c>
    </row>
    <row r="342" customHeight="1" spans="1:10">
      <c r="A342" s="34" t="s">
        <v>13920</v>
      </c>
      <c r="B342" s="34" t="s">
        <v>13513</v>
      </c>
      <c r="C342" s="34" t="s">
        <v>13243</v>
      </c>
      <c r="D342" s="34" t="s">
        <v>13244</v>
      </c>
      <c r="E342" s="34" t="s">
        <v>4589</v>
      </c>
      <c r="F342" s="34" t="s">
        <v>12844</v>
      </c>
      <c r="G342" s="35">
        <v>43180.375</v>
      </c>
      <c r="H342" s="35">
        <v>43180.75</v>
      </c>
      <c r="I342" s="34" t="s">
        <v>13196</v>
      </c>
      <c r="J342" s="34" t="s">
        <v>13217</v>
      </c>
    </row>
    <row r="343" customHeight="1" spans="1:10">
      <c r="A343" s="32" t="s">
        <v>13921</v>
      </c>
      <c r="B343" s="32" t="s">
        <v>13922</v>
      </c>
      <c r="C343" s="32" t="s">
        <v>13193</v>
      </c>
      <c r="D343" s="32" t="s">
        <v>13194</v>
      </c>
      <c r="E343" s="32" t="s">
        <v>3488</v>
      </c>
      <c r="F343" s="32" t="s">
        <v>13823</v>
      </c>
      <c r="G343" s="33">
        <v>43164.3958333333</v>
      </c>
      <c r="H343" s="33">
        <v>43164.3958333333</v>
      </c>
      <c r="I343" s="32" t="s">
        <v>13261</v>
      </c>
      <c r="J343" s="32" t="s">
        <v>13003</v>
      </c>
    </row>
    <row r="344" customHeight="1" spans="1:10">
      <c r="A344" s="34" t="s">
        <v>13923</v>
      </c>
      <c r="B344" s="34" t="s">
        <v>13922</v>
      </c>
      <c r="C344" s="34" t="s">
        <v>13193</v>
      </c>
      <c r="D344" s="34" t="s">
        <v>13194</v>
      </c>
      <c r="E344" s="34" t="s">
        <v>3488</v>
      </c>
      <c r="F344" s="34" t="s">
        <v>13823</v>
      </c>
      <c r="G344" s="35">
        <v>43167.3958333333</v>
      </c>
      <c r="H344" s="35">
        <v>43167.3958333333</v>
      </c>
      <c r="I344" s="34" t="s">
        <v>13261</v>
      </c>
      <c r="J344" s="34" t="s">
        <v>13003</v>
      </c>
    </row>
    <row r="345" customHeight="1" spans="1:10">
      <c r="A345" s="32" t="s">
        <v>13924</v>
      </c>
      <c r="B345" s="32" t="s">
        <v>13922</v>
      </c>
      <c r="C345" s="32" t="s">
        <v>13193</v>
      </c>
      <c r="D345" s="32" t="s">
        <v>13194</v>
      </c>
      <c r="E345" s="32" t="s">
        <v>3488</v>
      </c>
      <c r="F345" s="32" t="s">
        <v>13823</v>
      </c>
      <c r="G345" s="33">
        <v>43168.3958333333</v>
      </c>
      <c r="H345" s="33">
        <v>43168.3958333333</v>
      </c>
      <c r="I345" s="32" t="s">
        <v>13261</v>
      </c>
      <c r="J345" s="32" t="s">
        <v>13003</v>
      </c>
    </row>
    <row r="346" customHeight="1" spans="1:10">
      <c r="A346" s="34" t="s">
        <v>13925</v>
      </c>
      <c r="B346" s="34" t="s">
        <v>13922</v>
      </c>
      <c r="C346" s="34" t="s">
        <v>13193</v>
      </c>
      <c r="D346" s="34" t="s">
        <v>13194</v>
      </c>
      <c r="E346" s="34" t="s">
        <v>3488</v>
      </c>
      <c r="F346" s="34" t="s">
        <v>13823</v>
      </c>
      <c r="G346" s="35">
        <v>43179.3958333333</v>
      </c>
      <c r="H346" s="35">
        <v>43179.3958333333</v>
      </c>
      <c r="I346" s="34" t="s">
        <v>13261</v>
      </c>
      <c r="J346" s="34" t="s">
        <v>13003</v>
      </c>
    </row>
    <row r="347" customHeight="1" spans="1:10">
      <c r="A347" s="32" t="s">
        <v>13926</v>
      </c>
      <c r="B347" s="32" t="s">
        <v>13927</v>
      </c>
      <c r="C347" s="32" t="s">
        <v>13193</v>
      </c>
      <c r="D347" s="32" t="s">
        <v>13194</v>
      </c>
      <c r="E347" s="32" t="s">
        <v>3864</v>
      </c>
      <c r="F347" s="32" t="s">
        <v>13928</v>
      </c>
      <c r="G347" s="33">
        <v>43186.75</v>
      </c>
      <c r="H347" s="33">
        <v>43186.7708333333</v>
      </c>
      <c r="I347" s="32" t="s">
        <v>13570</v>
      </c>
      <c r="J347" s="32" t="s">
        <v>13929</v>
      </c>
    </row>
    <row r="348" customHeight="1" spans="1:10">
      <c r="A348" s="34" t="s">
        <v>13930</v>
      </c>
      <c r="B348" s="34" t="s">
        <v>13931</v>
      </c>
      <c r="C348" s="34" t="s">
        <v>13193</v>
      </c>
      <c r="D348" s="34" t="s">
        <v>13194</v>
      </c>
      <c r="E348" s="34" t="s">
        <v>5550</v>
      </c>
      <c r="F348" s="34" t="s">
        <v>13932</v>
      </c>
      <c r="G348" s="35">
        <v>43186.3958333333</v>
      </c>
      <c r="H348" s="35">
        <v>43186.7708333333</v>
      </c>
      <c r="I348" s="34" t="s">
        <v>13216</v>
      </c>
      <c r="J348" s="34" t="s">
        <v>13933</v>
      </c>
    </row>
    <row r="349" customHeight="1" spans="1:10">
      <c r="A349" s="32" t="s">
        <v>13934</v>
      </c>
      <c r="B349" s="32" t="s">
        <v>13935</v>
      </c>
      <c r="C349" s="32" t="s">
        <v>13193</v>
      </c>
      <c r="D349" s="32" t="s">
        <v>13194</v>
      </c>
      <c r="E349" s="32" t="s">
        <v>7257</v>
      </c>
      <c r="F349" s="32" t="s">
        <v>13538</v>
      </c>
      <c r="G349" s="33">
        <v>43186.3993055556</v>
      </c>
      <c r="H349" s="33">
        <v>43186.9791666667</v>
      </c>
      <c r="I349" s="32" t="s">
        <v>13936</v>
      </c>
      <c r="J349" s="32" t="s">
        <v>13211</v>
      </c>
    </row>
    <row r="350" customHeight="1" spans="1:10">
      <c r="A350" s="34" t="s">
        <v>13937</v>
      </c>
      <c r="B350" s="34" t="s">
        <v>13938</v>
      </c>
      <c r="C350" s="34" t="s">
        <v>13193</v>
      </c>
      <c r="D350" s="34" t="s">
        <v>13194</v>
      </c>
      <c r="E350" s="34" t="s">
        <v>1581</v>
      </c>
      <c r="F350" s="34" t="s">
        <v>13644</v>
      </c>
      <c r="G350" s="35">
        <v>43164.4583333333</v>
      </c>
      <c r="H350" s="35">
        <v>43164.6458333333</v>
      </c>
      <c r="I350" s="34" t="s">
        <v>13442</v>
      </c>
      <c r="J350" s="34" t="s">
        <v>13233</v>
      </c>
    </row>
    <row r="351" customHeight="1" spans="1:10">
      <c r="A351" s="32" t="s">
        <v>13939</v>
      </c>
      <c r="B351" s="32" t="s">
        <v>13938</v>
      </c>
      <c r="C351" s="32" t="s">
        <v>13193</v>
      </c>
      <c r="D351" s="32" t="s">
        <v>13194</v>
      </c>
      <c r="E351" s="32" t="s">
        <v>1581</v>
      </c>
      <c r="F351" s="32" t="s">
        <v>13644</v>
      </c>
      <c r="G351" s="33">
        <v>43165.4583333333</v>
      </c>
      <c r="H351" s="33">
        <v>43165.6458333333</v>
      </c>
      <c r="I351" s="32" t="s">
        <v>13442</v>
      </c>
      <c r="J351" s="32" t="s">
        <v>13233</v>
      </c>
    </row>
    <row r="352" customHeight="1" spans="1:10">
      <c r="A352" s="34" t="s">
        <v>13940</v>
      </c>
      <c r="B352" s="34" t="s">
        <v>13938</v>
      </c>
      <c r="C352" s="34" t="s">
        <v>13193</v>
      </c>
      <c r="D352" s="34" t="s">
        <v>13194</v>
      </c>
      <c r="E352" s="34" t="s">
        <v>1581</v>
      </c>
      <c r="F352" s="34" t="s">
        <v>13644</v>
      </c>
      <c r="G352" s="35">
        <v>43166.4583333333</v>
      </c>
      <c r="H352" s="35">
        <v>43166.6458333333</v>
      </c>
      <c r="I352" s="34" t="s">
        <v>13442</v>
      </c>
      <c r="J352" s="34" t="s">
        <v>13233</v>
      </c>
    </row>
    <row r="353" customHeight="1" spans="1:10">
      <c r="A353" s="32" t="s">
        <v>13941</v>
      </c>
      <c r="B353" s="32" t="s">
        <v>13942</v>
      </c>
      <c r="C353" s="32" t="s">
        <v>13193</v>
      </c>
      <c r="D353" s="32" t="s">
        <v>13194</v>
      </c>
      <c r="E353" s="32" t="s">
        <v>1702</v>
      </c>
      <c r="F353" s="32" t="s">
        <v>13644</v>
      </c>
      <c r="G353" s="33">
        <v>43160.3958333333</v>
      </c>
      <c r="H353" s="33">
        <v>43160.75</v>
      </c>
      <c r="I353" s="32" t="s">
        <v>13196</v>
      </c>
      <c r="J353" s="32" t="s">
        <v>13943</v>
      </c>
    </row>
    <row r="354" customHeight="1" spans="1:10">
      <c r="A354" s="34" t="s">
        <v>13944</v>
      </c>
      <c r="B354" s="34" t="s">
        <v>13942</v>
      </c>
      <c r="C354" s="34" t="s">
        <v>13193</v>
      </c>
      <c r="D354" s="34" t="s">
        <v>13194</v>
      </c>
      <c r="E354" s="34" t="s">
        <v>1702</v>
      </c>
      <c r="F354" s="34" t="s">
        <v>13644</v>
      </c>
      <c r="G354" s="35">
        <v>43161.3958333333</v>
      </c>
      <c r="H354" s="35">
        <v>43161.75</v>
      </c>
      <c r="I354" s="34" t="s">
        <v>13196</v>
      </c>
      <c r="J354" s="34" t="s">
        <v>13233</v>
      </c>
    </row>
    <row r="355" customHeight="1" spans="1:10">
      <c r="A355" s="32" t="s">
        <v>13945</v>
      </c>
      <c r="B355" s="32" t="s">
        <v>13942</v>
      </c>
      <c r="C355" s="32" t="s">
        <v>13193</v>
      </c>
      <c r="D355" s="32" t="s">
        <v>13194</v>
      </c>
      <c r="E355" s="32" t="s">
        <v>1702</v>
      </c>
      <c r="F355" s="32" t="s">
        <v>13644</v>
      </c>
      <c r="G355" s="33">
        <v>43165.3958333333</v>
      </c>
      <c r="H355" s="33">
        <v>43165.75</v>
      </c>
      <c r="I355" s="32" t="s">
        <v>13196</v>
      </c>
      <c r="J355" s="32" t="s">
        <v>13233</v>
      </c>
    </row>
    <row r="356" customHeight="1" spans="1:10">
      <c r="A356" s="34" t="s">
        <v>13946</v>
      </c>
      <c r="B356" s="34" t="s">
        <v>13942</v>
      </c>
      <c r="C356" s="34" t="s">
        <v>13193</v>
      </c>
      <c r="D356" s="34" t="s">
        <v>13194</v>
      </c>
      <c r="E356" s="34" t="s">
        <v>1702</v>
      </c>
      <c r="F356" s="34" t="s">
        <v>13644</v>
      </c>
      <c r="G356" s="35">
        <v>43166.3958333333</v>
      </c>
      <c r="H356" s="35">
        <v>43166.75</v>
      </c>
      <c r="I356" s="34" t="s">
        <v>13196</v>
      </c>
      <c r="J356" s="34" t="s">
        <v>13233</v>
      </c>
    </row>
    <row r="357" customHeight="1" spans="1:10">
      <c r="A357" s="32" t="s">
        <v>13947</v>
      </c>
      <c r="B357" s="32" t="s">
        <v>13942</v>
      </c>
      <c r="C357" s="32" t="s">
        <v>13193</v>
      </c>
      <c r="D357" s="32" t="s">
        <v>13194</v>
      </c>
      <c r="E357" s="32" t="s">
        <v>1702</v>
      </c>
      <c r="F357" s="32" t="s">
        <v>13644</v>
      </c>
      <c r="G357" s="33">
        <v>43167.3958333333</v>
      </c>
      <c r="H357" s="33">
        <v>43167.75</v>
      </c>
      <c r="I357" s="32" t="s">
        <v>13196</v>
      </c>
      <c r="J357" s="32" t="s">
        <v>13233</v>
      </c>
    </row>
    <row r="358" customHeight="1" spans="1:10">
      <c r="A358" s="34" t="s">
        <v>13948</v>
      </c>
      <c r="B358" s="34" t="s">
        <v>13942</v>
      </c>
      <c r="C358" s="34" t="s">
        <v>13193</v>
      </c>
      <c r="D358" s="34" t="s">
        <v>13194</v>
      </c>
      <c r="E358" s="34" t="s">
        <v>1702</v>
      </c>
      <c r="F358" s="34" t="s">
        <v>13644</v>
      </c>
      <c r="G358" s="35">
        <v>43171.3958333333</v>
      </c>
      <c r="H358" s="35">
        <v>43171.75</v>
      </c>
      <c r="I358" s="34" t="s">
        <v>13196</v>
      </c>
      <c r="J358" s="34" t="s">
        <v>13233</v>
      </c>
    </row>
    <row r="359" customHeight="1" spans="1:10">
      <c r="A359" s="32" t="s">
        <v>13949</v>
      </c>
      <c r="B359" s="32" t="s">
        <v>13942</v>
      </c>
      <c r="C359" s="32" t="s">
        <v>13193</v>
      </c>
      <c r="D359" s="32" t="s">
        <v>13194</v>
      </c>
      <c r="E359" s="32" t="s">
        <v>1702</v>
      </c>
      <c r="F359" s="32" t="s">
        <v>13644</v>
      </c>
      <c r="G359" s="33">
        <v>43181.3958333333</v>
      </c>
      <c r="H359" s="33">
        <v>43181.75</v>
      </c>
      <c r="I359" s="32" t="s">
        <v>13196</v>
      </c>
      <c r="J359" s="32" t="s">
        <v>13233</v>
      </c>
    </row>
    <row r="360" customHeight="1" spans="1:10">
      <c r="A360" s="34" t="s">
        <v>13950</v>
      </c>
      <c r="B360" s="34" t="s">
        <v>13902</v>
      </c>
      <c r="C360" s="34" t="s">
        <v>13193</v>
      </c>
      <c r="D360" s="34" t="s">
        <v>13194</v>
      </c>
      <c r="E360" s="34" t="s">
        <v>10371</v>
      </c>
      <c r="F360" s="34" t="s">
        <v>13903</v>
      </c>
      <c r="G360" s="35">
        <v>43180.3958333333</v>
      </c>
      <c r="H360" s="35">
        <v>43180.8173611111</v>
      </c>
      <c r="I360" s="34" t="s">
        <v>13288</v>
      </c>
      <c r="J360" s="34" t="s">
        <v>13233</v>
      </c>
    </row>
    <row r="361" customHeight="1" spans="1:10">
      <c r="A361" s="32" t="s">
        <v>13951</v>
      </c>
      <c r="B361" s="32" t="s">
        <v>13902</v>
      </c>
      <c r="C361" s="32" t="s">
        <v>13193</v>
      </c>
      <c r="D361" s="32" t="s">
        <v>13194</v>
      </c>
      <c r="E361" s="32" t="s">
        <v>10371</v>
      </c>
      <c r="F361" s="32" t="s">
        <v>13903</v>
      </c>
      <c r="G361" s="33">
        <v>43182.3958333333</v>
      </c>
      <c r="H361" s="33">
        <v>43182.7944444444</v>
      </c>
      <c r="I361" s="32" t="s">
        <v>13952</v>
      </c>
      <c r="J361" s="32" t="s">
        <v>13233</v>
      </c>
    </row>
    <row r="362" customHeight="1" spans="1:10">
      <c r="A362" s="34" t="s">
        <v>13953</v>
      </c>
      <c r="B362" s="34" t="s">
        <v>13433</v>
      </c>
      <c r="C362" s="34" t="s">
        <v>13193</v>
      </c>
      <c r="D362" s="34" t="s">
        <v>13194</v>
      </c>
      <c r="E362" s="34" t="s">
        <v>2844</v>
      </c>
      <c r="F362" s="34" t="s">
        <v>13434</v>
      </c>
      <c r="G362" s="35">
        <v>43187.375</v>
      </c>
      <c r="H362" s="35">
        <v>43187.375</v>
      </c>
      <c r="I362" s="34" t="s">
        <v>13261</v>
      </c>
      <c r="J362" s="34" t="s">
        <v>13003</v>
      </c>
    </row>
    <row r="363" customHeight="1" spans="1:10">
      <c r="A363" s="32" t="s">
        <v>13954</v>
      </c>
      <c r="B363" s="32" t="s">
        <v>13521</v>
      </c>
      <c r="C363" s="32" t="s">
        <v>13193</v>
      </c>
      <c r="D363" s="32" t="s">
        <v>13194</v>
      </c>
      <c r="E363" s="32" t="s">
        <v>3266</v>
      </c>
      <c r="F363" s="32" t="s">
        <v>13406</v>
      </c>
      <c r="G363" s="33">
        <v>43187.375</v>
      </c>
      <c r="H363" s="33">
        <v>43187.375</v>
      </c>
      <c r="I363" s="32" t="s">
        <v>13261</v>
      </c>
      <c r="J363" s="32" t="s">
        <v>13217</v>
      </c>
    </row>
    <row r="364" customHeight="1" spans="1:10">
      <c r="A364" s="34" t="s">
        <v>13955</v>
      </c>
      <c r="B364" s="34" t="s">
        <v>13956</v>
      </c>
      <c r="C364" s="34" t="s">
        <v>13193</v>
      </c>
      <c r="D364" s="34" t="s">
        <v>13194</v>
      </c>
      <c r="E364" s="34" t="s">
        <v>3806</v>
      </c>
      <c r="F364" s="34" t="s">
        <v>13454</v>
      </c>
      <c r="G364" s="35">
        <v>43185.7708333333</v>
      </c>
      <c r="H364" s="35">
        <v>43185.7715277778</v>
      </c>
      <c r="I364" s="34" t="s">
        <v>13261</v>
      </c>
      <c r="J364" s="34" t="s">
        <v>13211</v>
      </c>
    </row>
    <row r="365" customHeight="1" spans="1:10">
      <c r="A365" s="32" t="s">
        <v>13957</v>
      </c>
      <c r="B365" s="32" t="s">
        <v>13958</v>
      </c>
      <c r="C365" s="32" t="s">
        <v>13193</v>
      </c>
      <c r="D365" s="32" t="s">
        <v>13194</v>
      </c>
      <c r="E365" s="32" t="s">
        <v>10049</v>
      </c>
      <c r="F365" s="32" t="s">
        <v>13705</v>
      </c>
      <c r="G365" s="33">
        <v>43164.4166666667</v>
      </c>
      <c r="H365" s="33">
        <v>43164.75</v>
      </c>
      <c r="I365" s="32" t="s">
        <v>13277</v>
      </c>
      <c r="J365" s="32" t="s">
        <v>13959</v>
      </c>
    </row>
    <row r="366" customHeight="1" spans="1:10">
      <c r="A366" s="34" t="s">
        <v>13960</v>
      </c>
      <c r="B366" s="34" t="s">
        <v>13690</v>
      </c>
      <c r="C366" s="34" t="s">
        <v>13193</v>
      </c>
      <c r="D366" s="34" t="s">
        <v>13194</v>
      </c>
      <c r="E366" s="34" t="s">
        <v>5189</v>
      </c>
      <c r="F366" s="34" t="s">
        <v>13483</v>
      </c>
      <c r="G366" s="35">
        <v>43182.375</v>
      </c>
      <c r="H366" s="35">
        <v>43182.375</v>
      </c>
      <c r="I366" s="34" t="s">
        <v>13261</v>
      </c>
      <c r="J366" s="34" t="s">
        <v>13217</v>
      </c>
    </row>
    <row r="367" customHeight="1" spans="1:10">
      <c r="A367" s="32" t="s">
        <v>13961</v>
      </c>
      <c r="B367" s="32" t="s">
        <v>13649</v>
      </c>
      <c r="C367" s="32" t="s">
        <v>13193</v>
      </c>
      <c r="D367" s="32" t="s">
        <v>13194</v>
      </c>
      <c r="E367" s="32" t="s">
        <v>7863</v>
      </c>
      <c r="F367" s="32" t="s">
        <v>13489</v>
      </c>
      <c r="G367" s="33">
        <v>43187.7736111111</v>
      </c>
      <c r="H367" s="33">
        <v>43187.775</v>
      </c>
      <c r="I367" s="32" t="s">
        <v>13261</v>
      </c>
      <c r="J367" s="32" t="s">
        <v>13003</v>
      </c>
    </row>
    <row r="368" customHeight="1" spans="1:10">
      <c r="A368" s="34" t="s">
        <v>13962</v>
      </c>
      <c r="B368" s="34" t="s">
        <v>13963</v>
      </c>
      <c r="C368" s="34" t="s">
        <v>13243</v>
      </c>
      <c r="D368" s="34" t="s">
        <v>13244</v>
      </c>
      <c r="E368" s="34" t="s">
        <v>1944</v>
      </c>
      <c r="F368" s="34" t="s">
        <v>13605</v>
      </c>
      <c r="G368" s="35">
        <v>43174.7944444444</v>
      </c>
      <c r="H368" s="35">
        <v>43174.7944444444</v>
      </c>
      <c r="I368" s="34" t="s">
        <v>13261</v>
      </c>
      <c r="J368" s="34" t="s">
        <v>13217</v>
      </c>
    </row>
    <row r="369" customHeight="1" spans="1:10">
      <c r="A369" s="32" t="s">
        <v>13964</v>
      </c>
      <c r="B369" s="32" t="s">
        <v>13965</v>
      </c>
      <c r="C369" s="32" t="s">
        <v>13193</v>
      </c>
      <c r="D369" s="32" t="s">
        <v>13194</v>
      </c>
      <c r="E369" s="32" t="s">
        <v>2887</v>
      </c>
      <c r="F369" s="32" t="s">
        <v>13434</v>
      </c>
      <c r="G369" s="33">
        <v>43161.3958333333</v>
      </c>
      <c r="H369" s="33">
        <v>43161.3958333333</v>
      </c>
      <c r="I369" s="32" t="s">
        <v>13261</v>
      </c>
      <c r="J369" s="32" t="s">
        <v>13233</v>
      </c>
    </row>
    <row r="370" customHeight="1" spans="1:10">
      <c r="A370" s="34" t="s">
        <v>13966</v>
      </c>
      <c r="B370" s="34" t="s">
        <v>13965</v>
      </c>
      <c r="C370" s="34" t="s">
        <v>13193</v>
      </c>
      <c r="D370" s="34" t="s">
        <v>13194</v>
      </c>
      <c r="E370" s="34" t="s">
        <v>2887</v>
      </c>
      <c r="F370" s="34" t="s">
        <v>13434</v>
      </c>
      <c r="G370" s="35">
        <v>43164.3958333333</v>
      </c>
      <c r="H370" s="35">
        <v>43164.3958333333</v>
      </c>
      <c r="I370" s="34" t="s">
        <v>13261</v>
      </c>
      <c r="J370" s="34" t="s">
        <v>13233</v>
      </c>
    </row>
    <row r="371" customHeight="1" spans="1:10">
      <c r="A371" s="32" t="s">
        <v>13967</v>
      </c>
      <c r="B371" s="32" t="s">
        <v>13965</v>
      </c>
      <c r="C371" s="32" t="s">
        <v>13193</v>
      </c>
      <c r="D371" s="32" t="s">
        <v>13194</v>
      </c>
      <c r="E371" s="32" t="s">
        <v>2887</v>
      </c>
      <c r="F371" s="32" t="s">
        <v>13434</v>
      </c>
      <c r="G371" s="33">
        <v>43165.7708333333</v>
      </c>
      <c r="H371" s="33">
        <v>43165.7708333333</v>
      </c>
      <c r="I371" s="32" t="s">
        <v>13261</v>
      </c>
      <c r="J371" s="32" t="s">
        <v>13233</v>
      </c>
    </row>
    <row r="372" customHeight="1" spans="1:10">
      <c r="A372" s="34" t="s">
        <v>13968</v>
      </c>
      <c r="B372" s="34" t="s">
        <v>13969</v>
      </c>
      <c r="C372" s="34" t="s">
        <v>13193</v>
      </c>
      <c r="D372" s="34" t="s">
        <v>13194</v>
      </c>
      <c r="E372" s="34" t="s">
        <v>2923</v>
      </c>
      <c r="F372" s="34" t="s">
        <v>13686</v>
      </c>
      <c r="G372" s="35">
        <v>43161.3958333333</v>
      </c>
      <c r="H372" s="35">
        <v>43161.8131944444</v>
      </c>
      <c r="I372" s="34" t="s">
        <v>13228</v>
      </c>
      <c r="J372" s="34" t="s">
        <v>13338</v>
      </c>
    </row>
    <row r="373" customHeight="1" spans="1:10">
      <c r="A373" s="32" t="s">
        <v>13970</v>
      </c>
      <c r="B373" s="32" t="s">
        <v>13969</v>
      </c>
      <c r="C373" s="32" t="s">
        <v>13193</v>
      </c>
      <c r="D373" s="32" t="s">
        <v>13194</v>
      </c>
      <c r="E373" s="32" t="s">
        <v>2923</v>
      </c>
      <c r="F373" s="32" t="s">
        <v>13686</v>
      </c>
      <c r="G373" s="33">
        <v>43173.3708333333</v>
      </c>
      <c r="H373" s="33">
        <v>43173.8958333333</v>
      </c>
      <c r="I373" s="32" t="s">
        <v>13293</v>
      </c>
      <c r="J373" s="32" t="s">
        <v>13211</v>
      </c>
    </row>
    <row r="374" customHeight="1" spans="1:10">
      <c r="A374" s="34" t="s">
        <v>13971</v>
      </c>
      <c r="B374" s="34" t="s">
        <v>13969</v>
      </c>
      <c r="C374" s="34" t="s">
        <v>13193</v>
      </c>
      <c r="D374" s="34" t="s">
        <v>13194</v>
      </c>
      <c r="E374" s="34" t="s">
        <v>2923</v>
      </c>
      <c r="F374" s="34" t="s">
        <v>13686</v>
      </c>
      <c r="G374" s="35">
        <v>43181.3958333333</v>
      </c>
      <c r="H374" s="35">
        <v>43181.9729166667</v>
      </c>
      <c r="I374" s="34" t="s">
        <v>13972</v>
      </c>
      <c r="J374" s="34" t="s">
        <v>13338</v>
      </c>
    </row>
    <row r="375" customHeight="1" spans="1:10">
      <c r="A375" s="32" t="s">
        <v>13973</v>
      </c>
      <c r="B375" s="32" t="s">
        <v>13449</v>
      </c>
      <c r="C375" s="32" t="s">
        <v>13193</v>
      </c>
      <c r="D375" s="32" t="s">
        <v>13194</v>
      </c>
      <c r="E375" s="32" t="s">
        <v>1855</v>
      </c>
      <c r="F375" s="32" t="s">
        <v>13209</v>
      </c>
      <c r="G375" s="33">
        <v>43188.3958333333</v>
      </c>
      <c r="H375" s="33">
        <v>43188.4027777778</v>
      </c>
      <c r="I375" s="32" t="s">
        <v>13450</v>
      </c>
      <c r="J375" s="32" t="s">
        <v>13974</v>
      </c>
    </row>
    <row r="376" customHeight="1" spans="1:10">
      <c r="A376" s="34" t="s">
        <v>13975</v>
      </c>
      <c r="B376" s="34" t="s">
        <v>13976</v>
      </c>
      <c r="C376" s="34" t="s">
        <v>13193</v>
      </c>
      <c r="D376" s="34" t="s">
        <v>13194</v>
      </c>
      <c r="E376" s="34" t="s">
        <v>3472</v>
      </c>
      <c r="F376" s="34" t="s">
        <v>13823</v>
      </c>
      <c r="G376" s="35">
        <v>43187.3958333333</v>
      </c>
      <c r="H376" s="35">
        <v>43187.3958333333</v>
      </c>
      <c r="I376" s="34" t="s">
        <v>13261</v>
      </c>
      <c r="J376" s="34" t="s">
        <v>13003</v>
      </c>
    </row>
    <row r="377" customHeight="1" spans="1:10">
      <c r="A377" s="32" t="s">
        <v>13977</v>
      </c>
      <c r="B377" s="32" t="s">
        <v>13978</v>
      </c>
      <c r="C377" s="32" t="s">
        <v>13193</v>
      </c>
      <c r="D377" s="32" t="s">
        <v>13194</v>
      </c>
      <c r="E377" s="32" t="s">
        <v>5414</v>
      </c>
      <c r="F377" s="32" t="s">
        <v>13761</v>
      </c>
      <c r="G377" s="33">
        <v>43161.375</v>
      </c>
      <c r="H377" s="33">
        <v>43161.75</v>
      </c>
      <c r="I377" s="32" t="s">
        <v>13196</v>
      </c>
      <c r="J377" s="32" t="s">
        <v>13979</v>
      </c>
    </row>
    <row r="378" customHeight="1" spans="1:10">
      <c r="A378" s="34" t="s">
        <v>13980</v>
      </c>
      <c r="B378" s="34" t="s">
        <v>13978</v>
      </c>
      <c r="C378" s="34" t="s">
        <v>13193</v>
      </c>
      <c r="D378" s="34" t="s">
        <v>13194</v>
      </c>
      <c r="E378" s="34" t="s">
        <v>5414</v>
      </c>
      <c r="F378" s="34" t="s">
        <v>13761</v>
      </c>
      <c r="G378" s="35">
        <v>43166.375</v>
      </c>
      <c r="H378" s="35">
        <v>43166.75</v>
      </c>
      <c r="I378" s="34" t="s">
        <v>13196</v>
      </c>
      <c r="J378" s="34" t="s">
        <v>13979</v>
      </c>
    </row>
    <row r="379" customHeight="1" spans="1:10">
      <c r="A379" s="32" t="s">
        <v>13981</v>
      </c>
      <c r="B379" s="32" t="s">
        <v>13978</v>
      </c>
      <c r="C379" s="32" t="s">
        <v>13193</v>
      </c>
      <c r="D379" s="32" t="s">
        <v>13194</v>
      </c>
      <c r="E379" s="32" t="s">
        <v>5414</v>
      </c>
      <c r="F379" s="32" t="s">
        <v>13761</v>
      </c>
      <c r="G379" s="33">
        <v>43167.375</v>
      </c>
      <c r="H379" s="33">
        <v>43167.75</v>
      </c>
      <c r="I379" s="32" t="s">
        <v>13196</v>
      </c>
      <c r="J379" s="32" t="s">
        <v>13979</v>
      </c>
    </row>
    <row r="380" customHeight="1" spans="1:10">
      <c r="A380" s="34" t="s">
        <v>13982</v>
      </c>
      <c r="B380" s="34" t="s">
        <v>13462</v>
      </c>
      <c r="C380" s="34" t="s">
        <v>13193</v>
      </c>
      <c r="D380" s="34" t="s">
        <v>13194</v>
      </c>
      <c r="E380" s="34" t="s">
        <v>1412</v>
      </c>
      <c r="F380" s="34" t="s">
        <v>13463</v>
      </c>
      <c r="G380" s="35">
        <v>43185.3333333333</v>
      </c>
      <c r="H380" s="35">
        <v>43185.7083333333</v>
      </c>
      <c r="I380" s="34" t="s">
        <v>13196</v>
      </c>
      <c r="J380" s="34" t="s">
        <v>13217</v>
      </c>
    </row>
    <row r="381" customHeight="1" spans="1:10">
      <c r="A381" s="32" t="s">
        <v>13983</v>
      </c>
      <c r="B381" s="32" t="s">
        <v>13760</v>
      </c>
      <c r="C381" s="32" t="s">
        <v>13193</v>
      </c>
      <c r="D381" s="32" t="s">
        <v>13194</v>
      </c>
      <c r="E381" s="32" t="s">
        <v>5430</v>
      </c>
      <c r="F381" s="32" t="s">
        <v>13761</v>
      </c>
      <c r="G381" s="33">
        <v>43187.375</v>
      </c>
      <c r="H381" s="33">
        <v>43187.75</v>
      </c>
      <c r="I381" s="32" t="s">
        <v>13196</v>
      </c>
      <c r="J381" s="32" t="s">
        <v>13389</v>
      </c>
    </row>
    <row r="382" customHeight="1" spans="1:10">
      <c r="A382" s="34" t="s">
        <v>13984</v>
      </c>
      <c r="B382" s="34" t="s">
        <v>13985</v>
      </c>
      <c r="C382" s="34" t="s">
        <v>13193</v>
      </c>
      <c r="D382" s="34" t="s">
        <v>13194</v>
      </c>
      <c r="E382" s="34" t="s">
        <v>4788</v>
      </c>
      <c r="F382" s="34" t="s">
        <v>13538</v>
      </c>
      <c r="G382" s="35">
        <v>43185.3923611111</v>
      </c>
      <c r="H382" s="35">
        <v>43185.3923611111</v>
      </c>
      <c r="I382" s="34" t="s">
        <v>13261</v>
      </c>
      <c r="J382" s="34" t="s">
        <v>13217</v>
      </c>
    </row>
    <row r="383" customHeight="1" spans="1:10">
      <c r="A383" s="32" t="s">
        <v>13986</v>
      </c>
      <c r="B383" s="32" t="s">
        <v>13987</v>
      </c>
      <c r="C383" s="32" t="s">
        <v>13193</v>
      </c>
      <c r="D383" s="32" t="s">
        <v>13194</v>
      </c>
      <c r="E383" s="32" t="s">
        <v>5661</v>
      </c>
      <c r="F383" s="32" t="s">
        <v>13988</v>
      </c>
      <c r="G383" s="33">
        <v>43175.3854166667</v>
      </c>
      <c r="H383" s="33">
        <v>43175.7916666667</v>
      </c>
      <c r="I383" s="32" t="s">
        <v>13904</v>
      </c>
      <c r="J383" s="32" t="s">
        <v>13989</v>
      </c>
    </row>
    <row r="384" customHeight="1" spans="1:10">
      <c r="A384" s="34" t="s">
        <v>13990</v>
      </c>
      <c r="B384" s="34" t="s">
        <v>13991</v>
      </c>
      <c r="C384" s="34" t="s">
        <v>13193</v>
      </c>
      <c r="D384" s="34" t="s">
        <v>13194</v>
      </c>
      <c r="E384" s="34" t="s">
        <v>2408</v>
      </c>
      <c r="F384" s="34" t="s">
        <v>13992</v>
      </c>
      <c r="G384" s="35">
        <v>43186.3958333333</v>
      </c>
      <c r="H384" s="35">
        <v>43186.8902777778</v>
      </c>
      <c r="I384" s="34" t="s">
        <v>13993</v>
      </c>
      <c r="J384" s="34" t="s">
        <v>13225</v>
      </c>
    </row>
    <row r="385" customHeight="1" spans="1:10">
      <c r="A385" s="32" t="s">
        <v>13994</v>
      </c>
      <c r="B385" s="32" t="s">
        <v>13995</v>
      </c>
      <c r="C385" s="32" t="s">
        <v>13193</v>
      </c>
      <c r="D385" s="32" t="s">
        <v>13194</v>
      </c>
      <c r="E385" s="32" t="s">
        <v>4830</v>
      </c>
      <c r="F385" s="32" t="s">
        <v>13538</v>
      </c>
      <c r="G385" s="33">
        <v>43185.38125</v>
      </c>
      <c r="H385" s="33">
        <v>43185.7652777778</v>
      </c>
      <c r="I385" s="32" t="s">
        <v>13415</v>
      </c>
      <c r="J385" s="32" t="s">
        <v>13003</v>
      </c>
    </row>
    <row r="386" customHeight="1" spans="1:10">
      <c r="A386" s="34" t="s">
        <v>13996</v>
      </c>
      <c r="B386" s="34" t="s">
        <v>13995</v>
      </c>
      <c r="C386" s="34" t="s">
        <v>13193</v>
      </c>
      <c r="D386" s="34" t="s">
        <v>13194</v>
      </c>
      <c r="E386" s="34" t="s">
        <v>4830</v>
      </c>
      <c r="F386" s="34" t="s">
        <v>13538</v>
      </c>
      <c r="G386" s="35">
        <v>43165.3770833333</v>
      </c>
      <c r="H386" s="35">
        <v>43165.7666666667</v>
      </c>
      <c r="I386" s="34" t="s">
        <v>13373</v>
      </c>
      <c r="J386" s="34" t="s">
        <v>13003</v>
      </c>
    </row>
    <row r="387" customHeight="1" spans="1:10">
      <c r="A387" s="32" t="s">
        <v>13997</v>
      </c>
      <c r="B387" s="32" t="s">
        <v>13995</v>
      </c>
      <c r="C387" s="32" t="s">
        <v>13193</v>
      </c>
      <c r="D387" s="32" t="s">
        <v>13194</v>
      </c>
      <c r="E387" s="32" t="s">
        <v>4830</v>
      </c>
      <c r="F387" s="32" t="s">
        <v>13538</v>
      </c>
      <c r="G387" s="33">
        <v>43173.3763888889</v>
      </c>
      <c r="H387" s="33">
        <v>43173.7604166667</v>
      </c>
      <c r="I387" s="32" t="s">
        <v>13415</v>
      </c>
      <c r="J387" s="32" t="s">
        <v>13003</v>
      </c>
    </row>
    <row r="388" customHeight="1" spans="1:10">
      <c r="A388" s="34" t="s">
        <v>13998</v>
      </c>
      <c r="B388" s="34" t="s">
        <v>13457</v>
      </c>
      <c r="C388" s="34" t="s">
        <v>13193</v>
      </c>
      <c r="D388" s="34" t="s">
        <v>13194</v>
      </c>
      <c r="E388" s="34" t="s">
        <v>3711</v>
      </c>
      <c r="F388" s="34" t="s">
        <v>13999</v>
      </c>
      <c r="G388" s="35">
        <v>43188.375</v>
      </c>
      <c r="H388" s="35">
        <v>43188.4229166667</v>
      </c>
      <c r="I388" s="34" t="s">
        <v>13459</v>
      </c>
      <c r="J388" s="34" t="s">
        <v>13507</v>
      </c>
    </row>
    <row r="389" customHeight="1" spans="1:10">
      <c r="A389" s="32" t="s">
        <v>14000</v>
      </c>
      <c r="B389" s="32" t="s">
        <v>14001</v>
      </c>
      <c r="C389" s="32" t="s">
        <v>13193</v>
      </c>
      <c r="D389" s="32" t="s">
        <v>13194</v>
      </c>
      <c r="E389" s="32" t="s">
        <v>2449</v>
      </c>
      <c r="F389" s="32" t="s">
        <v>13992</v>
      </c>
      <c r="G389" s="33">
        <v>43185.375</v>
      </c>
      <c r="H389" s="33">
        <v>43185.8402777778</v>
      </c>
      <c r="I389" s="32" t="s">
        <v>13627</v>
      </c>
      <c r="J389" s="32" t="s">
        <v>13498</v>
      </c>
    </row>
    <row r="390" customHeight="1" spans="1:10">
      <c r="A390" s="34" t="s">
        <v>14002</v>
      </c>
      <c r="B390" s="34" t="s">
        <v>14003</v>
      </c>
      <c r="C390" s="34" t="s">
        <v>13193</v>
      </c>
      <c r="D390" s="34" t="s">
        <v>13194</v>
      </c>
      <c r="E390" s="34" t="s">
        <v>5982</v>
      </c>
      <c r="F390" s="34" t="s">
        <v>13478</v>
      </c>
      <c r="G390" s="35">
        <v>43168.375</v>
      </c>
      <c r="H390" s="35">
        <v>43168.375</v>
      </c>
      <c r="I390" s="34" t="s">
        <v>13261</v>
      </c>
      <c r="J390" s="34" t="s">
        <v>13233</v>
      </c>
    </row>
    <row r="391" customHeight="1" spans="1:10">
      <c r="A391" s="32" t="s">
        <v>14004</v>
      </c>
      <c r="B391" s="32" t="s">
        <v>14005</v>
      </c>
      <c r="C391" s="32" t="s">
        <v>13193</v>
      </c>
      <c r="D391" s="32" t="s">
        <v>13194</v>
      </c>
      <c r="E391" s="32" t="s">
        <v>5963</v>
      </c>
      <c r="F391" s="32" t="s">
        <v>13478</v>
      </c>
      <c r="G391" s="33">
        <v>43167.3958333333</v>
      </c>
      <c r="H391" s="33">
        <v>43167.9333333333</v>
      </c>
      <c r="I391" s="32" t="s">
        <v>13205</v>
      </c>
      <c r="J391" s="32" t="s">
        <v>13217</v>
      </c>
    </row>
    <row r="392" customHeight="1" spans="1:10">
      <c r="A392" s="34" t="s">
        <v>14006</v>
      </c>
      <c r="B392" s="34" t="s">
        <v>14005</v>
      </c>
      <c r="C392" s="34" t="s">
        <v>13193</v>
      </c>
      <c r="D392" s="34" t="s">
        <v>13194</v>
      </c>
      <c r="E392" s="34" t="s">
        <v>5963</v>
      </c>
      <c r="F392" s="34" t="s">
        <v>13478</v>
      </c>
      <c r="G392" s="35">
        <v>43173.3958333333</v>
      </c>
      <c r="H392" s="35">
        <v>43173.9951388889</v>
      </c>
      <c r="I392" s="34" t="s">
        <v>14007</v>
      </c>
      <c r="J392" s="34" t="s">
        <v>13217</v>
      </c>
    </row>
    <row r="393" customHeight="1" spans="1:10">
      <c r="A393" s="32" t="s">
        <v>14008</v>
      </c>
      <c r="B393" s="32" t="s">
        <v>14009</v>
      </c>
      <c r="C393" s="32" t="s">
        <v>13193</v>
      </c>
      <c r="D393" s="32" t="s">
        <v>13194</v>
      </c>
      <c r="E393" s="32" t="s">
        <v>9538</v>
      </c>
      <c r="F393" s="32" t="s">
        <v>13220</v>
      </c>
      <c r="G393" s="33">
        <v>43187.375</v>
      </c>
      <c r="H393" s="33">
        <v>43187.9583333333</v>
      </c>
      <c r="I393" s="32" t="s">
        <v>14010</v>
      </c>
      <c r="J393" s="32" t="s">
        <v>13217</v>
      </c>
    </row>
    <row r="394" customHeight="1" spans="1:10">
      <c r="A394" s="34" t="s">
        <v>14011</v>
      </c>
      <c r="B394" s="34" t="s">
        <v>13822</v>
      </c>
      <c r="C394" s="34" t="s">
        <v>13193</v>
      </c>
      <c r="D394" s="34" t="s">
        <v>13194</v>
      </c>
      <c r="E394" s="34" t="s">
        <v>3433</v>
      </c>
      <c r="F394" s="34" t="s">
        <v>13823</v>
      </c>
      <c r="G394" s="35">
        <v>43186.375</v>
      </c>
      <c r="H394" s="35">
        <v>43186.375</v>
      </c>
      <c r="I394" s="34" t="s">
        <v>13261</v>
      </c>
      <c r="J394" s="34" t="s">
        <v>13233</v>
      </c>
    </row>
    <row r="395" customHeight="1" spans="1:10">
      <c r="A395" s="32" t="s">
        <v>14012</v>
      </c>
      <c r="B395" s="32" t="s">
        <v>13612</v>
      </c>
      <c r="C395" s="32" t="s">
        <v>13193</v>
      </c>
      <c r="D395" s="32" t="s">
        <v>13194</v>
      </c>
      <c r="E395" s="32" t="s">
        <v>7895</v>
      </c>
      <c r="F395" s="32" t="s">
        <v>13483</v>
      </c>
      <c r="G395" s="33">
        <v>43185.7756944444</v>
      </c>
      <c r="H395" s="33">
        <v>43185.7763888889</v>
      </c>
      <c r="I395" s="32" t="s">
        <v>13261</v>
      </c>
      <c r="J395" s="32" t="s">
        <v>13217</v>
      </c>
    </row>
    <row r="396" customHeight="1" spans="1:10">
      <c r="A396" s="34" t="s">
        <v>14013</v>
      </c>
      <c r="B396" s="34" t="s">
        <v>14014</v>
      </c>
      <c r="C396" s="34" t="s">
        <v>13193</v>
      </c>
      <c r="D396" s="34" t="s">
        <v>13194</v>
      </c>
      <c r="E396" s="34" t="s">
        <v>2386</v>
      </c>
      <c r="F396" s="34" t="s">
        <v>13992</v>
      </c>
      <c r="G396" s="35">
        <v>43173.4006944444</v>
      </c>
      <c r="H396" s="35">
        <v>43173.8590277778</v>
      </c>
      <c r="I396" s="34" t="s">
        <v>13652</v>
      </c>
      <c r="J396" s="34" t="s">
        <v>13003</v>
      </c>
    </row>
    <row r="397" customHeight="1" spans="1:10">
      <c r="A397" s="32" t="s">
        <v>14015</v>
      </c>
      <c r="B397" s="32" t="s">
        <v>14014</v>
      </c>
      <c r="C397" s="32" t="s">
        <v>13193</v>
      </c>
      <c r="D397" s="32" t="s">
        <v>13194</v>
      </c>
      <c r="E397" s="32" t="s">
        <v>2386</v>
      </c>
      <c r="F397" s="32" t="s">
        <v>13992</v>
      </c>
      <c r="G397" s="33">
        <v>43178.4013888889</v>
      </c>
      <c r="H397" s="33">
        <v>43178.9430555556</v>
      </c>
      <c r="I397" s="32" t="s">
        <v>13652</v>
      </c>
      <c r="J397" s="32" t="s">
        <v>13003</v>
      </c>
    </row>
    <row r="398" customHeight="1" spans="1:10">
      <c r="A398" s="34" t="s">
        <v>14016</v>
      </c>
      <c r="B398" s="34" t="s">
        <v>14014</v>
      </c>
      <c r="C398" s="34" t="s">
        <v>13193</v>
      </c>
      <c r="D398" s="34" t="s">
        <v>13194</v>
      </c>
      <c r="E398" s="34" t="s">
        <v>2386</v>
      </c>
      <c r="F398" s="34" t="s">
        <v>13992</v>
      </c>
      <c r="G398" s="35">
        <v>43180.4020833333</v>
      </c>
      <c r="H398" s="35">
        <v>43180.9854166667</v>
      </c>
      <c r="I398" s="34" t="s">
        <v>13652</v>
      </c>
      <c r="J398" s="34" t="s">
        <v>13003</v>
      </c>
    </row>
    <row r="399" customHeight="1" spans="1:10">
      <c r="A399" s="32" t="s">
        <v>14017</v>
      </c>
      <c r="B399" s="32" t="s">
        <v>13485</v>
      </c>
      <c r="C399" s="32" t="s">
        <v>13193</v>
      </c>
      <c r="D399" s="32" t="s">
        <v>13194</v>
      </c>
      <c r="E399" s="32" t="s">
        <v>3338</v>
      </c>
      <c r="F399" s="32" t="s">
        <v>13406</v>
      </c>
      <c r="G399" s="33">
        <v>43188.375</v>
      </c>
      <c r="H399" s="33">
        <v>43188.3756944444</v>
      </c>
      <c r="I399" s="32" t="s">
        <v>13261</v>
      </c>
      <c r="J399" s="32" t="s">
        <v>13217</v>
      </c>
    </row>
    <row r="400" customHeight="1" spans="1:10">
      <c r="A400" s="34" t="s">
        <v>14018</v>
      </c>
      <c r="B400" s="34" t="s">
        <v>13485</v>
      </c>
      <c r="C400" s="34" t="s">
        <v>13193</v>
      </c>
      <c r="D400" s="34" t="s">
        <v>13194</v>
      </c>
      <c r="E400" s="34" t="s">
        <v>3338</v>
      </c>
      <c r="F400" s="34" t="s">
        <v>13406</v>
      </c>
      <c r="G400" s="35">
        <v>43189.375</v>
      </c>
      <c r="H400" s="35">
        <v>43189.3756944444</v>
      </c>
      <c r="I400" s="34" t="s">
        <v>13261</v>
      </c>
      <c r="J400" s="34" t="s">
        <v>13003</v>
      </c>
    </row>
    <row r="401" customHeight="1" spans="1:10">
      <c r="A401" s="32" t="s">
        <v>14019</v>
      </c>
      <c r="B401" s="32" t="s">
        <v>13649</v>
      </c>
      <c r="C401" s="32" t="s">
        <v>13193</v>
      </c>
      <c r="D401" s="32" t="s">
        <v>13194</v>
      </c>
      <c r="E401" s="32" t="s">
        <v>7863</v>
      </c>
      <c r="F401" s="32" t="s">
        <v>13489</v>
      </c>
      <c r="G401" s="33">
        <v>43189.3666666667</v>
      </c>
      <c r="H401" s="33">
        <v>43189.3673611111</v>
      </c>
      <c r="I401" s="32" t="s">
        <v>13261</v>
      </c>
      <c r="J401" s="32" t="s">
        <v>13003</v>
      </c>
    </row>
    <row r="402" customHeight="1" spans="1:10">
      <c r="A402" s="34" t="s">
        <v>14020</v>
      </c>
      <c r="B402" s="34" t="s">
        <v>13509</v>
      </c>
      <c r="C402" s="34" t="s">
        <v>13193</v>
      </c>
      <c r="D402" s="34" t="s">
        <v>13194</v>
      </c>
      <c r="E402" s="34" t="s">
        <v>1134</v>
      </c>
      <c r="F402" s="34" t="s">
        <v>13510</v>
      </c>
      <c r="G402" s="35">
        <v>43185.3819444444</v>
      </c>
      <c r="H402" s="35">
        <v>43185.7743055556</v>
      </c>
      <c r="I402" s="34" t="s">
        <v>13277</v>
      </c>
      <c r="J402" s="34" t="s">
        <v>13217</v>
      </c>
    </row>
    <row r="403" customHeight="1" spans="1:10">
      <c r="A403" s="32" t="s">
        <v>14021</v>
      </c>
      <c r="B403" s="32" t="s">
        <v>13931</v>
      </c>
      <c r="C403" s="32" t="s">
        <v>13193</v>
      </c>
      <c r="D403" s="32" t="s">
        <v>13194</v>
      </c>
      <c r="E403" s="32" t="s">
        <v>5550</v>
      </c>
      <c r="F403" s="32" t="s">
        <v>13932</v>
      </c>
      <c r="G403" s="33">
        <v>43187.7513888889</v>
      </c>
      <c r="H403" s="33">
        <v>43187.7708333333</v>
      </c>
      <c r="I403" s="32" t="s">
        <v>13570</v>
      </c>
      <c r="J403" s="32" t="s">
        <v>13472</v>
      </c>
    </row>
    <row r="404" customHeight="1" spans="1:10">
      <c r="A404" s="34" t="s">
        <v>14022</v>
      </c>
      <c r="B404" s="34" t="s">
        <v>13797</v>
      </c>
      <c r="C404" s="34" t="s">
        <v>13193</v>
      </c>
      <c r="D404" s="34" t="s">
        <v>13194</v>
      </c>
      <c r="E404" s="34" t="s">
        <v>2782</v>
      </c>
      <c r="F404" s="34" t="s">
        <v>13434</v>
      </c>
      <c r="G404" s="35">
        <v>43164.3958333333</v>
      </c>
      <c r="H404" s="35">
        <v>43164.3958333333</v>
      </c>
      <c r="I404" s="34" t="s">
        <v>13261</v>
      </c>
      <c r="J404" s="34" t="s">
        <v>13003</v>
      </c>
    </row>
    <row r="405" customHeight="1" spans="1:10">
      <c r="A405" s="32" t="s">
        <v>14023</v>
      </c>
      <c r="B405" s="32" t="s">
        <v>13797</v>
      </c>
      <c r="C405" s="32" t="s">
        <v>13193</v>
      </c>
      <c r="D405" s="32" t="s">
        <v>13194</v>
      </c>
      <c r="E405" s="32" t="s">
        <v>2782</v>
      </c>
      <c r="F405" s="32" t="s">
        <v>13434</v>
      </c>
      <c r="G405" s="33">
        <v>43168.3958333333</v>
      </c>
      <c r="H405" s="33">
        <v>43168.3958333333</v>
      </c>
      <c r="I405" s="32" t="s">
        <v>13261</v>
      </c>
      <c r="J405" s="32" t="s">
        <v>13003</v>
      </c>
    </row>
    <row r="406" customHeight="1" spans="1:10">
      <c r="A406" s="34" t="s">
        <v>14024</v>
      </c>
      <c r="B406" s="34" t="s">
        <v>13797</v>
      </c>
      <c r="C406" s="34" t="s">
        <v>13193</v>
      </c>
      <c r="D406" s="34" t="s">
        <v>13194</v>
      </c>
      <c r="E406" s="34" t="s">
        <v>2782</v>
      </c>
      <c r="F406" s="34" t="s">
        <v>13434</v>
      </c>
      <c r="G406" s="35">
        <v>43172.3958333333</v>
      </c>
      <c r="H406" s="35">
        <v>43172.3958333333</v>
      </c>
      <c r="I406" s="34" t="s">
        <v>13261</v>
      </c>
      <c r="J406" s="34" t="s">
        <v>13003</v>
      </c>
    </row>
    <row r="407" customHeight="1" spans="1:10">
      <c r="A407" s="32" t="s">
        <v>14025</v>
      </c>
      <c r="B407" s="32" t="s">
        <v>14026</v>
      </c>
      <c r="C407" s="32" t="s">
        <v>13193</v>
      </c>
      <c r="D407" s="32" t="s">
        <v>13194</v>
      </c>
      <c r="E407" s="32" t="s">
        <v>8548</v>
      </c>
      <c r="F407" s="32" t="s">
        <v>13470</v>
      </c>
      <c r="G407" s="33">
        <v>43188.375</v>
      </c>
      <c r="H407" s="33">
        <v>43188.9166666667</v>
      </c>
      <c r="I407" s="32" t="s">
        <v>13270</v>
      </c>
      <c r="J407" s="32" t="s">
        <v>14027</v>
      </c>
    </row>
    <row r="408" customHeight="1" spans="1:10">
      <c r="A408" s="34" t="s">
        <v>14028</v>
      </c>
      <c r="B408" s="34" t="s">
        <v>13843</v>
      </c>
      <c r="C408" s="34" t="s">
        <v>13193</v>
      </c>
      <c r="D408" s="34" t="s">
        <v>13194</v>
      </c>
      <c r="E408" s="34" t="s">
        <v>4944</v>
      </c>
      <c r="F408" s="34" t="s">
        <v>13493</v>
      </c>
      <c r="G408" s="35">
        <v>43181.3958333333</v>
      </c>
      <c r="H408" s="35">
        <v>43181.3958333333</v>
      </c>
      <c r="I408" s="34" t="s">
        <v>13261</v>
      </c>
      <c r="J408" s="34" t="s">
        <v>13003</v>
      </c>
    </row>
    <row r="409" customHeight="1" spans="1:10">
      <c r="A409" s="32" t="s">
        <v>14029</v>
      </c>
      <c r="B409" s="32" t="s">
        <v>13843</v>
      </c>
      <c r="C409" s="32" t="s">
        <v>13193</v>
      </c>
      <c r="D409" s="32" t="s">
        <v>13194</v>
      </c>
      <c r="E409" s="32" t="s">
        <v>4944</v>
      </c>
      <c r="F409" s="32" t="s">
        <v>13493</v>
      </c>
      <c r="G409" s="33">
        <v>43185.3958333333</v>
      </c>
      <c r="H409" s="33">
        <v>43185.3958333333</v>
      </c>
      <c r="I409" s="32" t="s">
        <v>13261</v>
      </c>
      <c r="J409" s="32" t="s">
        <v>13003</v>
      </c>
    </row>
    <row r="410" customHeight="1" spans="1:10">
      <c r="A410" s="34" t="s">
        <v>14030</v>
      </c>
      <c r="B410" s="34" t="s">
        <v>13764</v>
      </c>
      <c r="C410" s="34" t="s">
        <v>13193</v>
      </c>
      <c r="D410" s="34" t="s">
        <v>13194</v>
      </c>
      <c r="E410" s="34" t="s">
        <v>1068</v>
      </c>
      <c r="F410" s="34" t="s">
        <v>13594</v>
      </c>
      <c r="G410" s="35">
        <v>43187.5</v>
      </c>
      <c r="H410" s="35">
        <v>43187.6875</v>
      </c>
      <c r="I410" s="34" t="s">
        <v>13442</v>
      </c>
      <c r="J410" s="34" t="s">
        <v>13217</v>
      </c>
    </row>
    <row r="411" customHeight="1" spans="1:10">
      <c r="A411" s="32" t="s">
        <v>14031</v>
      </c>
      <c r="B411" s="32" t="s">
        <v>14032</v>
      </c>
      <c r="C411" s="32" t="s">
        <v>13243</v>
      </c>
      <c r="D411" s="32" t="s">
        <v>13244</v>
      </c>
      <c r="E411" s="32" t="s">
        <v>1420</v>
      </c>
      <c r="F411" s="32" t="s">
        <v>13463</v>
      </c>
      <c r="G411" s="33">
        <v>43164.375</v>
      </c>
      <c r="H411" s="33">
        <v>43164.5</v>
      </c>
      <c r="I411" s="32" t="s">
        <v>14033</v>
      </c>
      <c r="J411" s="32" t="s">
        <v>13338</v>
      </c>
    </row>
    <row r="412" customHeight="1" spans="1:10">
      <c r="A412" s="34" t="s">
        <v>14034</v>
      </c>
      <c r="B412" s="34" t="s">
        <v>13783</v>
      </c>
      <c r="C412" s="34" t="s">
        <v>13193</v>
      </c>
      <c r="D412" s="34" t="s">
        <v>13194</v>
      </c>
      <c r="E412" s="34" t="s">
        <v>2111</v>
      </c>
      <c r="F412" s="34" t="s">
        <v>13437</v>
      </c>
      <c r="G412" s="35">
        <v>43188.3958333333</v>
      </c>
      <c r="H412" s="35">
        <v>43188.3958333333</v>
      </c>
      <c r="I412" s="34" t="s">
        <v>13261</v>
      </c>
      <c r="J412" s="34" t="s">
        <v>13225</v>
      </c>
    </row>
    <row r="413" customHeight="1" spans="1:10">
      <c r="A413" s="32" t="s">
        <v>14035</v>
      </c>
      <c r="B413" s="32" t="s">
        <v>14036</v>
      </c>
      <c r="C413" s="32" t="s">
        <v>13193</v>
      </c>
      <c r="D413" s="32" t="s">
        <v>13194</v>
      </c>
      <c r="E413" s="32" t="s">
        <v>2171</v>
      </c>
      <c r="F413" s="32" t="s">
        <v>13437</v>
      </c>
      <c r="G413" s="33">
        <v>43173.375</v>
      </c>
      <c r="H413" s="33">
        <v>43173.7708333333</v>
      </c>
      <c r="I413" s="32" t="s">
        <v>13265</v>
      </c>
      <c r="J413" s="32" t="s">
        <v>14037</v>
      </c>
    </row>
    <row r="414" customHeight="1" spans="1:10">
      <c r="A414" s="34" t="s">
        <v>14038</v>
      </c>
      <c r="B414" s="34" t="s">
        <v>14036</v>
      </c>
      <c r="C414" s="34" t="s">
        <v>13193</v>
      </c>
      <c r="D414" s="34" t="s">
        <v>13194</v>
      </c>
      <c r="E414" s="34" t="s">
        <v>2171</v>
      </c>
      <c r="F414" s="34" t="s">
        <v>13437</v>
      </c>
      <c r="G414" s="35">
        <v>43174.375</v>
      </c>
      <c r="H414" s="35">
        <v>43174.7708333333</v>
      </c>
      <c r="I414" s="34" t="s">
        <v>13265</v>
      </c>
      <c r="J414" s="34" t="s">
        <v>14039</v>
      </c>
    </row>
    <row r="415" customHeight="1" spans="1:10">
      <c r="A415" s="32" t="s">
        <v>14040</v>
      </c>
      <c r="B415" s="32" t="s">
        <v>14041</v>
      </c>
      <c r="C415" s="32" t="s">
        <v>13193</v>
      </c>
      <c r="D415" s="32" t="s">
        <v>13194</v>
      </c>
      <c r="E415" s="32" t="s">
        <v>10322</v>
      </c>
      <c r="F415" s="32" t="s">
        <v>12844</v>
      </c>
      <c r="G415" s="33">
        <v>43186.7708333333</v>
      </c>
      <c r="H415" s="33">
        <v>43186.7916666667</v>
      </c>
      <c r="I415" s="32" t="s">
        <v>13570</v>
      </c>
      <c r="J415" s="32" t="s">
        <v>14042</v>
      </c>
    </row>
    <row r="416" customHeight="1" spans="1:10">
      <c r="A416" s="34" t="s">
        <v>14043</v>
      </c>
      <c r="B416" s="34" t="s">
        <v>13504</v>
      </c>
      <c r="C416" s="34" t="s">
        <v>13193</v>
      </c>
      <c r="D416" s="34" t="s">
        <v>13194</v>
      </c>
      <c r="E416" s="34" t="s">
        <v>2635</v>
      </c>
      <c r="F416" s="34" t="s">
        <v>12844</v>
      </c>
      <c r="G416" s="35">
        <v>43186.5</v>
      </c>
      <c r="H416" s="35">
        <v>43186.75</v>
      </c>
      <c r="I416" s="34" t="s">
        <v>13786</v>
      </c>
      <c r="J416" s="34" t="s">
        <v>13554</v>
      </c>
    </row>
    <row r="417" customHeight="1" spans="1:10">
      <c r="A417" s="32" t="s">
        <v>14044</v>
      </c>
      <c r="B417" s="32" t="s">
        <v>14045</v>
      </c>
      <c r="C417" s="32" t="s">
        <v>13193</v>
      </c>
      <c r="D417" s="32" t="s">
        <v>13194</v>
      </c>
      <c r="E417" s="32" t="s">
        <v>2857</v>
      </c>
      <c r="F417" s="32" t="s">
        <v>13434</v>
      </c>
      <c r="G417" s="33">
        <v>43187.3958333333</v>
      </c>
      <c r="H417" s="33">
        <v>43187.7916666667</v>
      </c>
      <c r="I417" s="32" t="s">
        <v>13265</v>
      </c>
      <c r="J417" s="32" t="s">
        <v>14046</v>
      </c>
    </row>
    <row r="418" customHeight="1" spans="1:10">
      <c r="A418" s="34" t="s">
        <v>14047</v>
      </c>
      <c r="B418" s="34" t="s">
        <v>14048</v>
      </c>
      <c r="C418" s="34" t="s">
        <v>13193</v>
      </c>
      <c r="D418" s="34" t="s">
        <v>13194</v>
      </c>
      <c r="E418" s="34" t="s">
        <v>3134</v>
      </c>
      <c r="F418" s="34" t="s">
        <v>13406</v>
      </c>
      <c r="G418" s="35">
        <v>43161.375</v>
      </c>
      <c r="H418" s="35">
        <v>43161.75</v>
      </c>
      <c r="I418" s="34" t="s">
        <v>13216</v>
      </c>
      <c r="J418" s="34" t="s">
        <v>13424</v>
      </c>
    </row>
    <row r="419" customHeight="1" spans="1:10">
      <c r="A419" s="32" t="s">
        <v>14049</v>
      </c>
      <c r="B419" s="32" t="s">
        <v>14048</v>
      </c>
      <c r="C419" s="32" t="s">
        <v>13193</v>
      </c>
      <c r="D419" s="32" t="s">
        <v>13194</v>
      </c>
      <c r="E419" s="32" t="s">
        <v>3134</v>
      </c>
      <c r="F419" s="32" t="s">
        <v>13406</v>
      </c>
      <c r="G419" s="33">
        <v>43165.375</v>
      </c>
      <c r="H419" s="33">
        <v>43165.75</v>
      </c>
      <c r="I419" s="32" t="s">
        <v>13196</v>
      </c>
      <c r="J419" s="32" t="s">
        <v>13424</v>
      </c>
    </row>
    <row r="420" customHeight="1" spans="1:10">
      <c r="A420" s="34" t="s">
        <v>14050</v>
      </c>
      <c r="B420" s="34" t="s">
        <v>14051</v>
      </c>
      <c r="C420" s="34" t="s">
        <v>13193</v>
      </c>
      <c r="D420" s="34" t="s">
        <v>13194</v>
      </c>
      <c r="E420" s="34" t="s">
        <v>2825</v>
      </c>
      <c r="F420" s="34" t="s">
        <v>13434</v>
      </c>
      <c r="G420" s="35">
        <v>43168.375</v>
      </c>
      <c r="H420" s="35">
        <v>43168.75</v>
      </c>
      <c r="I420" s="34" t="s">
        <v>13216</v>
      </c>
      <c r="J420" s="34" t="s">
        <v>14052</v>
      </c>
    </row>
    <row r="421" customHeight="1" spans="1:10">
      <c r="A421" s="34" t="s">
        <v>14053</v>
      </c>
      <c r="B421" s="34" t="s">
        <v>14048</v>
      </c>
      <c r="C421" s="34" t="s">
        <v>13193</v>
      </c>
      <c r="D421" s="34" t="s">
        <v>13194</v>
      </c>
      <c r="E421" s="34" t="s">
        <v>3134</v>
      </c>
      <c r="F421" s="34" t="s">
        <v>13406</v>
      </c>
      <c r="G421" s="35">
        <v>43180.375</v>
      </c>
      <c r="H421" s="35">
        <v>43180.4166666667</v>
      </c>
      <c r="I421" s="34" t="s">
        <v>13299</v>
      </c>
      <c r="J421" s="34" t="s">
        <v>13424</v>
      </c>
    </row>
    <row r="422" customHeight="1" spans="1:10">
      <c r="A422" s="32" t="s">
        <v>14054</v>
      </c>
      <c r="B422" s="32" t="s">
        <v>14055</v>
      </c>
      <c r="C422" s="32" t="s">
        <v>13193</v>
      </c>
      <c r="D422" s="32" t="s">
        <v>13194</v>
      </c>
      <c r="E422" s="32" t="s">
        <v>4835</v>
      </c>
      <c r="F422" s="32" t="s">
        <v>13538</v>
      </c>
      <c r="G422" s="33">
        <v>43188.3888888889</v>
      </c>
      <c r="H422" s="33">
        <v>43188.7708333333</v>
      </c>
      <c r="I422" s="32" t="s">
        <v>14056</v>
      </c>
      <c r="J422" s="32" t="s">
        <v>10264</v>
      </c>
    </row>
    <row r="423" customHeight="1" spans="1:10">
      <c r="A423" s="34" t="s">
        <v>14057</v>
      </c>
      <c r="B423" s="34" t="s">
        <v>13608</v>
      </c>
      <c r="C423" s="34" t="s">
        <v>13193</v>
      </c>
      <c r="D423" s="34" t="s">
        <v>13194</v>
      </c>
      <c r="E423" s="34" t="s">
        <v>4745</v>
      </c>
      <c r="F423" s="34" t="s">
        <v>13609</v>
      </c>
      <c r="G423" s="35">
        <v>43186.3868055556</v>
      </c>
      <c r="H423" s="35">
        <v>43186.7708333333</v>
      </c>
      <c r="I423" s="34" t="s">
        <v>13196</v>
      </c>
      <c r="J423" s="34" t="s">
        <v>13647</v>
      </c>
    </row>
    <row r="424" customHeight="1" spans="1:10">
      <c r="A424" s="32" t="s">
        <v>14058</v>
      </c>
      <c r="B424" s="32" t="s">
        <v>13657</v>
      </c>
      <c r="C424" s="32" t="s">
        <v>13193</v>
      </c>
      <c r="D424" s="32" t="s">
        <v>13194</v>
      </c>
      <c r="E424" s="32" t="s">
        <v>3645</v>
      </c>
      <c r="F424" s="32" t="s">
        <v>13658</v>
      </c>
      <c r="G424" s="33">
        <v>43187.375</v>
      </c>
      <c r="H424" s="33">
        <v>43187.4166666667</v>
      </c>
      <c r="I424" s="32" t="s">
        <v>13299</v>
      </c>
      <c r="J424" s="32" t="s">
        <v>13498</v>
      </c>
    </row>
    <row r="425" customHeight="1" spans="1:10">
      <c r="A425" s="34" t="s">
        <v>14059</v>
      </c>
      <c r="B425" s="34" t="s">
        <v>13657</v>
      </c>
      <c r="C425" s="34" t="s">
        <v>13193</v>
      </c>
      <c r="D425" s="34" t="s">
        <v>13194</v>
      </c>
      <c r="E425" s="34" t="s">
        <v>3645</v>
      </c>
      <c r="F425" s="34" t="s">
        <v>13658</v>
      </c>
      <c r="G425" s="35">
        <v>43188.375</v>
      </c>
      <c r="H425" s="35">
        <v>43188.4166666667</v>
      </c>
      <c r="I425" s="34" t="s">
        <v>13299</v>
      </c>
      <c r="J425" s="34" t="s">
        <v>13659</v>
      </c>
    </row>
    <row r="426" customHeight="1" spans="1:10">
      <c r="A426" s="32" t="s">
        <v>14060</v>
      </c>
      <c r="B426" s="32" t="s">
        <v>14061</v>
      </c>
      <c r="C426" s="32" t="s">
        <v>13193</v>
      </c>
      <c r="D426" s="32" t="s">
        <v>13194</v>
      </c>
      <c r="E426" s="32" t="s">
        <v>4953</v>
      </c>
      <c r="F426" s="32" t="s">
        <v>13467</v>
      </c>
      <c r="G426" s="33">
        <v>43189.3958333333</v>
      </c>
      <c r="H426" s="33">
        <v>43189.3958333333</v>
      </c>
      <c r="I426" s="32" t="s">
        <v>13261</v>
      </c>
      <c r="J426" s="32" t="s">
        <v>13424</v>
      </c>
    </row>
    <row r="427" customHeight="1" spans="1:10">
      <c r="A427" s="34" t="s">
        <v>14062</v>
      </c>
      <c r="B427" s="34" t="s">
        <v>13829</v>
      </c>
      <c r="C427" s="34" t="s">
        <v>13193</v>
      </c>
      <c r="D427" s="34" t="s">
        <v>13194</v>
      </c>
      <c r="E427" s="34" t="s">
        <v>3766</v>
      </c>
      <c r="F427" s="34" t="s">
        <v>13454</v>
      </c>
      <c r="G427" s="35">
        <v>43188.8333333333</v>
      </c>
      <c r="H427" s="35">
        <v>43188.8340277778</v>
      </c>
      <c r="I427" s="34" t="s">
        <v>13261</v>
      </c>
      <c r="J427" s="34" t="s">
        <v>13221</v>
      </c>
    </row>
    <row r="428" customHeight="1" spans="1:10">
      <c r="A428" s="32" t="s">
        <v>14063</v>
      </c>
      <c r="B428" s="32" t="s">
        <v>14064</v>
      </c>
      <c r="C428" s="32" t="s">
        <v>13193</v>
      </c>
      <c r="D428" s="32" t="s">
        <v>13194</v>
      </c>
      <c r="E428" s="32" t="s">
        <v>11905</v>
      </c>
      <c r="F428" s="32" t="s">
        <v>13854</v>
      </c>
      <c r="G428" s="33">
        <v>43168.3958333333</v>
      </c>
      <c r="H428" s="33">
        <v>43168.3958333333</v>
      </c>
      <c r="I428" s="32" t="s">
        <v>13261</v>
      </c>
      <c r="J428" s="32" t="s">
        <v>14065</v>
      </c>
    </row>
    <row r="429" customHeight="1" spans="1:10">
      <c r="A429" s="34" t="s">
        <v>14066</v>
      </c>
      <c r="B429" s="34" t="s">
        <v>13853</v>
      </c>
      <c r="C429" s="34" t="s">
        <v>13193</v>
      </c>
      <c r="D429" s="34" t="s">
        <v>13194</v>
      </c>
      <c r="E429" s="34" t="s">
        <v>5617</v>
      </c>
      <c r="F429" s="34" t="s">
        <v>13854</v>
      </c>
      <c r="G429" s="35">
        <v>43188.8368055556</v>
      </c>
      <c r="H429" s="35">
        <v>43188.8472222222</v>
      </c>
      <c r="I429" s="34" t="s">
        <v>13256</v>
      </c>
      <c r="J429" s="34" t="s">
        <v>14067</v>
      </c>
    </row>
    <row r="430" customHeight="1" spans="1:10">
      <c r="A430" s="32" t="s">
        <v>14068</v>
      </c>
      <c r="B430" s="32" t="s">
        <v>13978</v>
      </c>
      <c r="C430" s="32" t="s">
        <v>13193</v>
      </c>
      <c r="D430" s="32" t="s">
        <v>13194</v>
      </c>
      <c r="E430" s="32" t="s">
        <v>5414</v>
      </c>
      <c r="F430" s="32" t="s">
        <v>13761</v>
      </c>
      <c r="G430" s="33">
        <v>43188.375</v>
      </c>
      <c r="H430" s="33">
        <v>43188.75</v>
      </c>
      <c r="I430" s="32" t="s">
        <v>13277</v>
      </c>
      <c r="J430" s="32" t="s">
        <v>13979</v>
      </c>
    </row>
    <row r="431" customHeight="1" spans="1:10">
      <c r="A431" s="34" t="s">
        <v>14069</v>
      </c>
      <c r="B431" s="34" t="s">
        <v>13641</v>
      </c>
      <c r="C431" s="34" t="s">
        <v>13193</v>
      </c>
      <c r="D431" s="34" t="s">
        <v>13194</v>
      </c>
      <c r="E431" s="34" t="s">
        <v>3349</v>
      </c>
      <c r="F431" s="34" t="s">
        <v>13406</v>
      </c>
      <c r="G431" s="35">
        <v>43187.7708333333</v>
      </c>
      <c r="H431" s="35">
        <v>43187.7715277778</v>
      </c>
      <c r="I431" s="34" t="s">
        <v>13261</v>
      </c>
      <c r="J431" s="34" t="s">
        <v>13221</v>
      </c>
    </row>
    <row r="432" customHeight="1" spans="1:10">
      <c r="A432" s="32" t="s">
        <v>14070</v>
      </c>
      <c r="B432" s="32" t="s">
        <v>14071</v>
      </c>
      <c r="C432" s="32" t="s">
        <v>13193</v>
      </c>
      <c r="D432" s="32" t="s">
        <v>13194</v>
      </c>
      <c r="E432" s="32" t="s">
        <v>5436</v>
      </c>
      <c r="F432" s="32" t="s">
        <v>13761</v>
      </c>
      <c r="G432" s="33">
        <v>43185.75</v>
      </c>
      <c r="H432" s="33">
        <v>43185.7916666667</v>
      </c>
      <c r="I432" s="32" t="s">
        <v>13299</v>
      </c>
      <c r="J432" s="32" t="s">
        <v>14072</v>
      </c>
    </row>
    <row r="433" customHeight="1" spans="1:10">
      <c r="A433" s="34" t="s">
        <v>14073</v>
      </c>
      <c r="B433" s="34" t="s">
        <v>14074</v>
      </c>
      <c r="C433" s="34" t="s">
        <v>13193</v>
      </c>
      <c r="D433" s="34" t="s">
        <v>13194</v>
      </c>
      <c r="E433" s="34" t="s">
        <v>5783</v>
      </c>
      <c r="F433" s="34" t="s">
        <v>13527</v>
      </c>
      <c r="G433" s="35">
        <v>43164.375</v>
      </c>
      <c r="H433" s="35">
        <v>43164.375</v>
      </c>
      <c r="I433" s="34" t="s">
        <v>13261</v>
      </c>
      <c r="J433" s="34" t="s">
        <v>14075</v>
      </c>
    </row>
    <row r="434" customHeight="1" spans="1:10">
      <c r="A434" s="32" t="s">
        <v>14076</v>
      </c>
      <c r="B434" s="32" t="s">
        <v>14074</v>
      </c>
      <c r="C434" s="32" t="s">
        <v>13193</v>
      </c>
      <c r="D434" s="32" t="s">
        <v>13194</v>
      </c>
      <c r="E434" s="32" t="s">
        <v>5783</v>
      </c>
      <c r="F434" s="32" t="s">
        <v>13527</v>
      </c>
      <c r="G434" s="33">
        <v>43167.375</v>
      </c>
      <c r="H434" s="33">
        <v>43167.375</v>
      </c>
      <c r="I434" s="32" t="s">
        <v>13261</v>
      </c>
      <c r="J434" s="32" t="s">
        <v>14075</v>
      </c>
    </row>
    <row r="435" customHeight="1" spans="1:10">
      <c r="A435" s="34" t="s">
        <v>14077</v>
      </c>
      <c r="B435" s="34" t="s">
        <v>14074</v>
      </c>
      <c r="C435" s="34" t="s">
        <v>13193</v>
      </c>
      <c r="D435" s="34" t="s">
        <v>13194</v>
      </c>
      <c r="E435" s="34" t="s">
        <v>5783</v>
      </c>
      <c r="F435" s="34" t="s">
        <v>13527</v>
      </c>
      <c r="G435" s="35">
        <v>43179.7708333333</v>
      </c>
      <c r="H435" s="35">
        <v>43179.7708333333</v>
      </c>
      <c r="I435" s="34" t="s">
        <v>13261</v>
      </c>
      <c r="J435" s="34" t="s">
        <v>14075</v>
      </c>
    </row>
    <row r="436" customHeight="1" spans="1:10">
      <c r="A436" s="32" t="s">
        <v>14078</v>
      </c>
      <c r="B436" s="32" t="s">
        <v>14079</v>
      </c>
      <c r="C436" s="32" t="s">
        <v>13193</v>
      </c>
      <c r="D436" s="32" t="s">
        <v>13194</v>
      </c>
      <c r="E436" s="32" t="s">
        <v>5183</v>
      </c>
      <c r="F436" s="32" t="s">
        <v>13483</v>
      </c>
      <c r="G436" s="33">
        <v>43185.3819444444</v>
      </c>
      <c r="H436" s="33">
        <v>43185.8375</v>
      </c>
      <c r="I436" s="32" t="s">
        <v>14080</v>
      </c>
      <c r="J436" s="32" t="s">
        <v>14081</v>
      </c>
    </row>
    <row r="437" customHeight="1" spans="1:10">
      <c r="A437" s="34" t="s">
        <v>14082</v>
      </c>
      <c r="B437" s="34" t="s">
        <v>13847</v>
      </c>
      <c r="C437" s="34" t="s">
        <v>13193</v>
      </c>
      <c r="D437" s="34" t="s">
        <v>13194</v>
      </c>
      <c r="E437" s="34" t="s">
        <v>5566</v>
      </c>
      <c r="F437" s="34" t="s">
        <v>13848</v>
      </c>
      <c r="G437" s="35">
        <v>43173.3958333333</v>
      </c>
      <c r="H437" s="35">
        <v>43173.7708333333</v>
      </c>
      <c r="I437" s="34" t="s">
        <v>13216</v>
      </c>
      <c r="J437" s="34" t="s">
        <v>13211</v>
      </c>
    </row>
    <row r="438" customHeight="1" spans="1:10">
      <c r="A438" s="32" t="s">
        <v>14083</v>
      </c>
      <c r="B438" s="32" t="s">
        <v>13847</v>
      </c>
      <c r="C438" s="32" t="s">
        <v>13193</v>
      </c>
      <c r="D438" s="32" t="s">
        <v>13194</v>
      </c>
      <c r="E438" s="32" t="s">
        <v>5566</v>
      </c>
      <c r="F438" s="32" t="s">
        <v>13848</v>
      </c>
      <c r="G438" s="33">
        <v>43187.3958333333</v>
      </c>
      <c r="H438" s="33">
        <v>43187.7708333333</v>
      </c>
      <c r="I438" s="32" t="s">
        <v>13216</v>
      </c>
      <c r="J438" s="32" t="s">
        <v>13211</v>
      </c>
    </row>
    <row r="439" customHeight="1" spans="1:10">
      <c r="A439" s="34" t="s">
        <v>14084</v>
      </c>
      <c r="B439" s="34" t="s">
        <v>14085</v>
      </c>
      <c r="C439" s="34" t="s">
        <v>13193</v>
      </c>
      <c r="D439" s="34" t="s">
        <v>13194</v>
      </c>
      <c r="E439" s="34" t="s">
        <v>1293</v>
      </c>
      <c r="F439" s="34" t="s">
        <v>13530</v>
      </c>
      <c r="G439" s="35">
        <v>43183.5</v>
      </c>
      <c r="H439" s="35">
        <v>43183.6875</v>
      </c>
      <c r="I439" s="34" t="s">
        <v>13442</v>
      </c>
      <c r="J439" s="34" t="s">
        <v>13225</v>
      </c>
    </row>
    <row r="440" customHeight="1" spans="1:10">
      <c r="A440" s="32" t="s">
        <v>14086</v>
      </c>
      <c r="B440" s="32" t="s">
        <v>14087</v>
      </c>
      <c r="C440" s="32" t="s">
        <v>13193</v>
      </c>
      <c r="D440" s="32" t="s">
        <v>13194</v>
      </c>
      <c r="E440" s="32" t="s">
        <v>5088</v>
      </c>
      <c r="F440" s="32" t="s">
        <v>13467</v>
      </c>
      <c r="G440" s="33">
        <v>43164.3868055556</v>
      </c>
      <c r="H440" s="33">
        <v>43164.3868055556</v>
      </c>
      <c r="I440" s="32" t="s">
        <v>13261</v>
      </c>
      <c r="J440" s="32" t="s">
        <v>14088</v>
      </c>
    </row>
    <row r="441" customHeight="1" spans="1:10">
      <c r="A441" s="34" t="s">
        <v>14089</v>
      </c>
      <c r="B441" s="34" t="s">
        <v>14087</v>
      </c>
      <c r="C441" s="34" t="s">
        <v>13193</v>
      </c>
      <c r="D441" s="34" t="s">
        <v>13194</v>
      </c>
      <c r="E441" s="34" t="s">
        <v>5088</v>
      </c>
      <c r="F441" s="34" t="s">
        <v>13467</v>
      </c>
      <c r="G441" s="35">
        <v>43174.3875</v>
      </c>
      <c r="H441" s="35">
        <v>43174.3875</v>
      </c>
      <c r="I441" s="34" t="s">
        <v>13261</v>
      </c>
      <c r="J441" s="34" t="s">
        <v>14088</v>
      </c>
    </row>
    <row r="442" customHeight="1" spans="1:10">
      <c r="A442" s="32" t="s">
        <v>14090</v>
      </c>
      <c r="B442" s="32" t="s">
        <v>14091</v>
      </c>
      <c r="C442" s="32" t="s">
        <v>13193</v>
      </c>
      <c r="D442" s="32" t="s">
        <v>13194</v>
      </c>
      <c r="E442" s="32" t="s">
        <v>5016</v>
      </c>
      <c r="F442" s="32" t="s">
        <v>13467</v>
      </c>
      <c r="G442" s="33">
        <v>43167.3958333333</v>
      </c>
      <c r="H442" s="33">
        <v>43167.7916666667</v>
      </c>
      <c r="I442" s="32" t="s">
        <v>13557</v>
      </c>
      <c r="J442" s="32" t="s">
        <v>13217</v>
      </c>
    </row>
    <row r="443" customHeight="1" spans="1:10">
      <c r="A443" s="34" t="s">
        <v>14092</v>
      </c>
      <c r="B443" s="34" t="s">
        <v>14091</v>
      </c>
      <c r="C443" s="34" t="s">
        <v>13193</v>
      </c>
      <c r="D443" s="34" t="s">
        <v>13194</v>
      </c>
      <c r="E443" s="34" t="s">
        <v>5016</v>
      </c>
      <c r="F443" s="34" t="s">
        <v>13467</v>
      </c>
      <c r="G443" s="35">
        <v>43168.3958333333</v>
      </c>
      <c r="H443" s="35">
        <v>43168.8333333333</v>
      </c>
      <c r="I443" s="34" t="s">
        <v>13265</v>
      </c>
      <c r="J443" s="34" t="s">
        <v>13217</v>
      </c>
    </row>
    <row r="444" customHeight="1" spans="1:10">
      <c r="A444" s="32" t="s">
        <v>14093</v>
      </c>
      <c r="B444" s="32" t="s">
        <v>14091</v>
      </c>
      <c r="C444" s="32" t="s">
        <v>13193</v>
      </c>
      <c r="D444" s="32" t="s">
        <v>13194</v>
      </c>
      <c r="E444" s="32" t="s">
        <v>5016</v>
      </c>
      <c r="F444" s="32" t="s">
        <v>13467</v>
      </c>
      <c r="G444" s="33">
        <v>43188.3958333333</v>
      </c>
      <c r="H444" s="33">
        <v>43188.9236111111</v>
      </c>
      <c r="I444" s="32" t="s">
        <v>13344</v>
      </c>
      <c r="J444" s="32" t="s">
        <v>13217</v>
      </c>
    </row>
    <row r="445" customHeight="1" spans="1:10">
      <c r="A445" s="34" t="s">
        <v>14094</v>
      </c>
      <c r="B445" s="34" t="s">
        <v>13586</v>
      </c>
      <c r="C445" s="34" t="s">
        <v>13193</v>
      </c>
      <c r="D445" s="34" t="s">
        <v>13194</v>
      </c>
      <c r="E445" s="34" t="s">
        <v>4045</v>
      </c>
      <c r="F445" s="34" t="s">
        <v>13587</v>
      </c>
      <c r="G445" s="35">
        <v>43189.375</v>
      </c>
      <c r="H445" s="35">
        <v>43189.75</v>
      </c>
      <c r="I445" s="34" t="s">
        <v>13216</v>
      </c>
      <c r="J445" s="34" t="s">
        <v>14095</v>
      </c>
    </row>
    <row r="446" customHeight="1" spans="1:10">
      <c r="A446" s="32" t="s">
        <v>14096</v>
      </c>
      <c r="B446" s="32" t="s">
        <v>14097</v>
      </c>
      <c r="C446" s="32" t="s">
        <v>13193</v>
      </c>
      <c r="D446" s="32" t="s">
        <v>13194</v>
      </c>
      <c r="E446" s="32" t="s">
        <v>5679</v>
      </c>
      <c r="F446" s="32" t="s">
        <v>14098</v>
      </c>
      <c r="G446" s="33">
        <v>43160.7708333333</v>
      </c>
      <c r="H446" s="33">
        <v>43160.7708333333</v>
      </c>
      <c r="I446" s="32" t="s">
        <v>13261</v>
      </c>
      <c r="J446" s="32" t="s">
        <v>14099</v>
      </c>
    </row>
    <row r="447" customHeight="1" spans="1:10">
      <c r="A447" s="34" t="s">
        <v>14100</v>
      </c>
      <c r="B447" s="34" t="s">
        <v>14097</v>
      </c>
      <c r="C447" s="34" t="s">
        <v>13193</v>
      </c>
      <c r="D447" s="34" t="s">
        <v>13194</v>
      </c>
      <c r="E447" s="34" t="s">
        <v>5679</v>
      </c>
      <c r="F447" s="34" t="s">
        <v>14098</v>
      </c>
      <c r="G447" s="35">
        <v>43172.7708333333</v>
      </c>
      <c r="H447" s="35">
        <v>43172.7708333333</v>
      </c>
      <c r="I447" s="34" t="s">
        <v>13261</v>
      </c>
      <c r="J447" s="34" t="s">
        <v>14099</v>
      </c>
    </row>
    <row r="448" customHeight="1" spans="1:10">
      <c r="A448" s="32" t="s">
        <v>14101</v>
      </c>
      <c r="B448" s="32" t="s">
        <v>14097</v>
      </c>
      <c r="C448" s="32" t="s">
        <v>13193</v>
      </c>
      <c r="D448" s="32" t="s">
        <v>13194</v>
      </c>
      <c r="E448" s="32" t="s">
        <v>5679</v>
      </c>
      <c r="F448" s="32" t="s">
        <v>14098</v>
      </c>
      <c r="G448" s="33">
        <v>43161.375</v>
      </c>
      <c r="H448" s="33">
        <v>43161.375</v>
      </c>
      <c r="I448" s="32" t="s">
        <v>13261</v>
      </c>
      <c r="J448" s="32" t="s">
        <v>14099</v>
      </c>
    </row>
    <row r="449" customHeight="1" spans="1:10">
      <c r="A449" s="34" t="s">
        <v>14102</v>
      </c>
      <c r="B449" s="34" t="s">
        <v>14097</v>
      </c>
      <c r="C449" s="34" t="s">
        <v>13193</v>
      </c>
      <c r="D449" s="34" t="s">
        <v>13194</v>
      </c>
      <c r="E449" s="34" t="s">
        <v>5679</v>
      </c>
      <c r="F449" s="34" t="s">
        <v>14098</v>
      </c>
      <c r="G449" s="35">
        <v>43164.375</v>
      </c>
      <c r="H449" s="35">
        <v>43164.375</v>
      </c>
      <c r="I449" s="34" t="s">
        <v>13261</v>
      </c>
      <c r="J449" s="34" t="s">
        <v>14099</v>
      </c>
    </row>
    <row r="450" customHeight="1" spans="1:10">
      <c r="A450" s="32" t="s">
        <v>14103</v>
      </c>
      <c r="B450" s="32" t="s">
        <v>13738</v>
      </c>
      <c r="C450" s="32" t="s">
        <v>13193</v>
      </c>
      <c r="D450" s="32" t="s">
        <v>13194</v>
      </c>
      <c r="E450" s="32" t="s">
        <v>10010</v>
      </c>
      <c r="F450" s="32" t="s">
        <v>13705</v>
      </c>
      <c r="G450" s="33">
        <v>43188.375</v>
      </c>
      <c r="H450" s="33">
        <v>43188.75</v>
      </c>
      <c r="I450" s="32" t="s">
        <v>13216</v>
      </c>
      <c r="J450" s="32" t="s">
        <v>13356</v>
      </c>
    </row>
    <row r="451" customHeight="1" spans="1:10">
      <c r="A451" s="34" t="s">
        <v>14104</v>
      </c>
      <c r="B451" s="34" t="s">
        <v>14105</v>
      </c>
      <c r="C451" s="34" t="s">
        <v>13193</v>
      </c>
      <c r="D451" s="34" t="s">
        <v>13194</v>
      </c>
      <c r="E451" s="34" t="s">
        <v>4795</v>
      </c>
      <c r="F451" s="34" t="s">
        <v>13538</v>
      </c>
      <c r="G451" s="35">
        <v>43171.3923611111</v>
      </c>
      <c r="H451" s="35">
        <v>43171.8472222222</v>
      </c>
      <c r="I451" s="34" t="s">
        <v>14080</v>
      </c>
      <c r="J451" s="34" t="s">
        <v>13003</v>
      </c>
    </row>
    <row r="452" customHeight="1" spans="1:10">
      <c r="A452" s="32" t="s">
        <v>14106</v>
      </c>
      <c r="B452" s="32" t="s">
        <v>14105</v>
      </c>
      <c r="C452" s="32" t="s">
        <v>13193</v>
      </c>
      <c r="D452" s="32" t="s">
        <v>13194</v>
      </c>
      <c r="E452" s="32" t="s">
        <v>4795</v>
      </c>
      <c r="F452" s="32" t="s">
        <v>13538</v>
      </c>
      <c r="G452" s="33">
        <v>43180.3923611111</v>
      </c>
      <c r="H452" s="33">
        <v>43180.9604166667</v>
      </c>
      <c r="I452" s="32" t="s">
        <v>13610</v>
      </c>
      <c r="J452" s="32" t="s">
        <v>13003</v>
      </c>
    </row>
    <row r="453" customHeight="1" spans="1:10">
      <c r="A453" s="34" t="s">
        <v>14107</v>
      </c>
      <c r="B453" s="34" t="s">
        <v>14105</v>
      </c>
      <c r="C453" s="34" t="s">
        <v>13193</v>
      </c>
      <c r="D453" s="34" t="s">
        <v>13194</v>
      </c>
      <c r="E453" s="34" t="s">
        <v>4795</v>
      </c>
      <c r="F453" s="34" t="s">
        <v>13538</v>
      </c>
      <c r="G453" s="35">
        <v>43186.3923611111</v>
      </c>
      <c r="H453" s="35">
        <v>43186.8402777778</v>
      </c>
      <c r="I453" s="34" t="s">
        <v>13239</v>
      </c>
      <c r="J453" s="34" t="s">
        <v>13003</v>
      </c>
    </row>
    <row r="454" customHeight="1" spans="1:10">
      <c r="A454" s="32" t="s">
        <v>14108</v>
      </c>
      <c r="B454" s="32" t="s">
        <v>13600</v>
      </c>
      <c r="C454" s="32" t="s">
        <v>13193</v>
      </c>
      <c r="D454" s="32" t="s">
        <v>13194</v>
      </c>
      <c r="E454" s="32" t="s">
        <v>89</v>
      </c>
      <c r="F454" s="32" t="s">
        <v>117</v>
      </c>
      <c r="G454" s="33">
        <v>43189.3958333333</v>
      </c>
      <c r="H454" s="33">
        <v>43189.775</v>
      </c>
      <c r="I454" s="32" t="s">
        <v>13413</v>
      </c>
      <c r="J454" s="32" t="s">
        <v>10255</v>
      </c>
    </row>
    <row r="455" customHeight="1" spans="1:10">
      <c r="A455" s="34" t="s">
        <v>14109</v>
      </c>
      <c r="B455" s="34" t="s">
        <v>14055</v>
      </c>
      <c r="C455" s="34" t="s">
        <v>13193</v>
      </c>
      <c r="D455" s="34" t="s">
        <v>13194</v>
      </c>
      <c r="E455" s="34" t="s">
        <v>4835</v>
      </c>
      <c r="F455" s="34" t="s">
        <v>13538</v>
      </c>
      <c r="G455" s="35">
        <v>43189.3888888889</v>
      </c>
      <c r="H455" s="35">
        <v>43189.7708333333</v>
      </c>
      <c r="I455" s="34" t="s">
        <v>14056</v>
      </c>
      <c r="J455" s="34" t="s">
        <v>10264</v>
      </c>
    </row>
    <row r="456" customHeight="1" spans="1:10">
      <c r="A456" s="32" t="s">
        <v>14110</v>
      </c>
      <c r="B456" s="32" t="s">
        <v>14111</v>
      </c>
      <c r="C456" s="32" t="s">
        <v>13193</v>
      </c>
      <c r="D456" s="32" t="s">
        <v>13194</v>
      </c>
      <c r="E456" s="32" t="s">
        <v>8191</v>
      </c>
      <c r="F456" s="32" t="s">
        <v>14112</v>
      </c>
      <c r="G456" s="33">
        <v>43179.8020833333</v>
      </c>
      <c r="H456" s="33">
        <v>43179.8034722222</v>
      </c>
      <c r="I456" s="32" t="s">
        <v>13261</v>
      </c>
      <c r="J456" s="32" t="s">
        <v>13217</v>
      </c>
    </row>
    <row r="457" customHeight="1" spans="1:10">
      <c r="A457" s="34" t="s">
        <v>14113</v>
      </c>
      <c r="B457" s="34" t="s">
        <v>14114</v>
      </c>
      <c r="C457" s="34" t="s">
        <v>13193</v>
      </c>
      <c r="D457" s="34" t="s">
        <v>13194</v>
      </c>
      <c r="E457" s="34" t="s">
        <v>2066</v>
      </c>
      <c r="F457" s="34" t="s">
        <v>13437</v>
      </c>
      <c r="G457" s="35">
        <v>43165.3923611111</v>
      </c>
      <c r="H457" s="35">
        <v>43165.8020833333</v>
      </c>
      <c r="I457" s="34" t="s">
        <v>14115</v>
      </c>
      <c r="J457" s="34" t="s">
        <v>13225</v>
      </c>
    </row>
    <row r="458" customHeight="1" spans="1:10">
      <c r="A458" s="32" t="s">
        <v>14116</v>
      </c>
      <c r="B458" s="32" t="s">
        <v>14114</v>
      </c>
      <c r="C458" s="32" t="s">
        <v>13193</v>
      </c>
      <c r="D458" s="32" t="s">
        <v>13194</v>
      </c>
      <c r="E458" s="32" t="s">
        <v>2066</v>
      </c>
      <c r="F458" s="32" t="s">
        <v>13437</v>
      </c>
      <c r="G458" s="33">
        <v>43179.3923611111</v>
      </c>
      <c r="H458" s="33">
        <v>43179.7708333333</v>
      </c>
      <c r="I458" s="32" t="s">
        <v>13524</v>
      </c>
      <c r="J458" s="32" t="s">
        <v>13225</v>
      </c>
    </row>
    <row r="459" customHeight="1" spans="1:10">
      <c r="A459" s="34" t="s">
        <v>14117</v>
      </c>
      <c r="B459" s="34" t="s">
        <v>14114</v>
      </c>
      <c r="C459" s="34" t="s">
        <v>13193</v>
      </c>
      <c r="D459" s="34" t="s">
        <v>13194</v>
      </c>
      <c r="E459" s="34" t="s">
        <v>2066</v>
      </c>
      <c r="F459" s="34" t="s">
        <v>13437</v>
      </c>
      <c r="G459" s="35">
        <v>43181.3923611111</v>
      </c>
      <c r="H459" s="35">
        <v>43181.9201388889</v>
      </c>
      <c r="I459" s="34" t="s">
        <v>13325</v>
      </c>
      <c r="J459" s="34" t="s">
        <v>13225</v>
      </c>
    </row>
    <row r="460" customHeight="1" spans="1:10">
      <c r="A460" s="32" t="s">
        <v>14118</v>
      </c>
      <c r="B460" s="32" t="s">
        <v>14119</v>
      </c>
      <c r="C460" s="32" t="s">
        <v>13193</v>
      </c>
      <c r="D460" s="32" t="s">
        <v>13194</v>
      </c>
      <c r="E460" s="32" t="s">
        <v>3408</v>
      </c>
      <c r="F460" s="32" t="s">
        <v>14120</v>
      </c>
      <c r="G460" s="33">
        <v>43182.375</v>
      </c>
      <c r="H460" s="33">
        <v>43182.9097222222</v>
      </c>
      <c r="I460" s="32" t="s">
        <v>13250</v>
      </c>
      <c r="J460" s="32" t="s">
        <v>13217</v>
      </c>
    </row>
    <row r="461" customHeight="1" spans="1:10">
      <c r="A461" s="34" t="s">
        <v>14121</v>
      </c>
      <c r="B461" s="34" t="s">
        <v>14114</v>
      </c>
      <c r="C461" s="34" t="s">
        <v>13193</v>
      </c>
      <c r="D461" s="34" t="s">
        <v>13194</v>
      </c>
      <c r="E461" s="34" t="s">
        <v>2066</v>
      </c>
      <c r="F461" s="34" t="s">
        <v>13437</v>
      </c>
      <c r="G461" s="35">
        <v>43182.3923611111</v>
      </c>
      <c r="H461" s="35">
        <v>43183.0069444444</v>
      </c>
      <c r="I461" s="34" t="s">
        <v>13972</v>
      </c>
      <c r="J461" s="34" t="s">
        <v>13225</v>
      </c>
    </row>
    <row r="462" customHeight="1" spans="1:10">
      <c r="A462" s="32" t="s">
        <v>14122</v>
      </c>
      <c r="B462" s="32" t="s">
        <v>14114</v>
      </c>
      <c r="C462" s="32" t="s">
        <v>13193</v>
      </c>
      <c r="D462" s="32" t="s">
        <v>13194</v>
      </c>
      <c r="E462" s="32" t="s">
        <v>2066</v>
      </c>
      <c r="F462" s="32" t="s">
        <v>13437</v>
      </c>
      <c r="G462" s="33">
        <v>43174.3923611111</v>
      </c>
      <c r="H462" s="33">
        <v>43174.7743055556</v>
      </c>
      <c r="I462" s="32" t="s">
        <v>14056</v>
      </c>
      <c r="J462" s="32" t="s">
        <v>14123</v>
      </c>
    </row>
    <row r="463" customHeight="1" spans="1:10">
      <c r="A463" s="34" t="s">
        <v>14124</v>
      </c>
      <c r="B463" s="34" t="s">
        <v>14125</v>
      </c>
      <c r="C463" s="34" t="s">
        <v>13193</v>
      </c>
      <c r="D463" s="34" t="s">
        <v>13194</v>
      </c>
      <c r="E463" s="34" t="s">
        <v>3557</v>
      </c>
      <c r="F463" s="34" t="s">
        <v>13547</v>
      </c>
      <c r="G463" s="35">
        <v>43171.3958333333</v>
      </c>
      <c r="H463" s="35">
        <v>43171.8472222222</v>
      </c>
      <c r="I463" s="34" t="s">
        <v>13239</v>
      </c>
      <c r="J463" s="34" t="s">
        <v>13233</v>
      </c>
    </row>
    <row r="464" customHeight="1" spans="1:10">
      <c r="A464" s="32" t="s">
        <v>14126</v>
      </c>
      <c r="B464" s="32" t="s">
        <v>14125</v>
      </c>
      <c r="C464" s="32" t="s">
        <v>13193</v>
      </c>
      <c r="D464" s="32" t="s">
        <v>13194</v>
      </c>
      <c r="E464" s="32" t="s">
        <v>3557</v>
      </c>
      <c r="F464" s="32" t="s">
        <v>13547</v>
      </c>
      <c r="G464" s="33">
        <v>43181.3958333333</v>
      </c>
      <c r="H464" s="33">
        <v>43181.8402777778</v>
      </c>
      <c r="I464" s="32" t="s">
        <v>14127</v>
      </c>
      <c r="J464" s="32" t="s">
        <v>13233</v>
      </c>
    </row>
    <row r="465" customHeight="1" spans="1:10">
      <c r="A465" s="34" t="s">
        <v>14128</v>
      </c>
      <c r="B465" s="34" t="s">
        <v>14129</v>
      </c>
      <c r="C465" s="34" t="s">
        <v>13193</v>
      </c>
      <c r="D465" s="34" t="s">
        <v>13194</v>
      </c>
      <c r="E465" s="34" t="s">
        <v>2343</v>
      </c>
      <c r="F465" s="34" t="s">
        <v>14130</v>
      </c>
      <c r="G465" s="35">
        <v>43175.3958333333</v>
      </c>
      <c r="H465" s="35">
        <v>43175.8958333333</v>
      </c>
      <c r="I465" s="34" t="s">
        <v>13274</v>
      </c>
      <c r="J465" s="34" t="s">
        <v>14131</v>
      </c>
    </row>
    <row r="466" customHeight="1" spans="1:10">
      <c r="A466" s="32" t="s">
        <v>14132</v>
      </c>
      <c r="B466" s="32" t="s">
        <v>14133</v>
      </c>
      <c r="C466" s="32" t="s">
        <v>13193</v>
      </c>
      <c r="D466" s="32" t="s">
        <v>13194</v>
      </c>
      <c r="E466" s="32" t="s">
        <v>5881</v>
      </c>
      <c r="F466" s="32" t="s">
        <v>14134</v>
      </c>
      <c r="G466" s="33">
        <v>43165.3861111111</v>
      </c>
      <c r="H466" s="33">
        <v>43165.7611111111</v>
      </c>
      <c r="I466" s="32" t="s">
        <v>13216</v>
      </c>
      <c r="J466" s="32" t="s">
        <v>13217</v>
      </c>
    </row>
    <row r="467" customHeight="1" spans="1:10">
      <c r="A467" s="34" t="s">
        <v>14135</v>
      </c>
      <c r="B467" s="34" t="s">
        <v>14133</v>
      </c>
      <c r="C467" s="34" t="s">
        <v>13193</v>
      </c>
      <c r="D467" s="34" t="s">
        <v>13194</v>
      </c>
      <c r="E467" s="34" t="s">
        <v>5881</v>
      </c>
      <c r="F467" s="34" t="s">
        <v>14134</v>
      </c>
      <c r="G467" s="35">
        <v>43178.3875</v>
      </c>
      <c r="H467" s="35">
        <v>43178.7625</v>
      </c>
      <c r="I467" s="34" t="s">
        <v>13216</v>
      </c>
      <c r="J467" s="34" t="s">
        <v>13217</v>
      </c>
    </row>
    <row r="468" customHeight="1" spans="1:10">
      <c r="A468" s="32" t="s">
        <v>14136</v>
      </c>
      <c r="B468" s="32" t="s">
        <v>14133</v>
      </c>
      <c r="C468" s="32" t="s">
        <v>13193</v>
      </c>
      <c r="D468" s="32" t="s">
        <v>13194</v>
      </c>
      <c r="E468" s="32" t="s">
        <v>5881</v>
      </c>
      <c r="F468" s="32" t="s">
        <v>14134</v>
      </c>
      <c r="G468" s="33">
        <v>43171.3881944444</v>
      </c>
      <c r="H468" s="33">
        <v>43171.7631944444</v>
      </c>
      <c r="I468" s="32" t="s">
        <v>13216</v>
      </c>
      <c r="J468" s="32" t="s">
        <v>13217</v>
      </c>
    </row>
    <row r="469" customHeight="1" spans="1:10">
      <c r="A469" s="34" t="s">
        <v>14137</v>
      </c>
      <c r="B469" s="34" t="s">
        <v>14138</v>
      </c>
      <c r="C469" s="34" t="s">
        <v>13193</v>
      </c>
      <c r="D469" s="34" t="s">
        <v>13194</v>
      </c>
      <c r="E469" s="34" t="s">
        <v>1734</v>
      </c>
      <c r="F469" s="34" t="s">
        <v>13644</v>
      </c>
      <c r="G469" s="35">
        <v>43161.4583333333</v>
      </c>
      <c r="H469" s="35">
        <v>43161.6458333333</v>
      </c>
      <c r="I469" s="34" t="s">
        <v>13442</v>
      </c>
      <c r="J469" s="34" t="s">
        <v>14139</v>
      </c>
    </row>
    <row r="470" customHeight="1" spans="1:10">
      <c r="A470" s="32" t="s">
        <v>14140</v>
      </c>
      <c r="B470" s="32" t="s">
        <v>13938</v>
      </c>
      <c r="C470" s="32" t="s">
        <v>13193</v>
      </c>
      <c r="D470" s="32" t="s">
        <v>13194</v>
      </c>
      <c r="E470" s="32" t="s">
        <v>1581</v>
      </c>
      <c r="F470" s="32" t="s">
        <v>13644</v>
      </c>
      <c r="G470" s="33">
        <v>43160.5</v>
      </c>
      <c r="H470" s="33">
        <v>43160.6666666667</v>
      </c>
      <c r="I470" s="32" t="s">
        <v>13553</v>
      </c>
      <c r="J470" s="32" t="s">
        <v>13233</v>
      </c>
    </row>
    <row r="471" customHeight="1" spans="1:10">
      <c r="A471" s="34" t="s">
        <v>14141</v>
      </c>
      <c r="B471" s="34" t="s">
        <v>13938</v>
      </c>
      <c r="C471" s="34" t="s">
        <v>13193</v>
      </c>
      <c r="D471" s="34" t="s">
        <v>13194</v>
      </c>
      <c r="E471" s="34" t="s">
        <v>1581</v>
      </c>
      <c r="F471" s="34" t="s">
        <v>13644</v>
      </c>
      <c r="G471" s="35">
        <v>43167.4583333333</v>
      </c>
      <c r="H471" s="35">
        <v>43167.6458333333</v>
      </c>
      <c r="I471" s="34" t="s">
        <v>13442</v>
      </c>
      <c r="J471" s="34" t="s">
        <v>13233</v>
      </c>
    </row>
    <row r="472" customHeight="1" spans="1:10">
      <c r="A472" s="32" t="s">
        <v>14142</v>
      </c>
      <c r="B472" s="32" t="s">
        <v>14143</v>
      </c>
      <c r="C472" s="32" t="s">
        <v>13193</v>
      </c>
      <c r="D472" s="32" t="s">
        <v>13194</v>
      </c>
      <c r="E472" s="32" t="s">
        <v>5742</v>
      </c>
      <c r="F472" s="32" t="s">
        <v>13527</v>
      </c>
      <c r="G472" s="33">
        <v>43180.75</v>
      </c>
      <c r="H472" s="33">
        <v>43180.7770833333</v>
      </c>
      <c r="I472" s="32" t="s">
        <v>14144</v>
      </c>
      <c r="J472" s="32" t="s">
        <v>13361</v>
      </c>
    </row>
    <row r="473" customHeight="1" spans="1:10">
      <c r="A473" s="34" t="s">
        <v>14145</v>
      </c>
      <c r="B473" s="34" t="s">
        <v>13797</v>
      </c>
      <c r="C473" s="34" t="s">
        <v>13193</v>
      </c>
      <c r="D473" s="34" t="s">
        <v>13194</v>
      </c>
      <c r="E473" s="34" t="s">
        <v>2782</v>
      </c>
      <c r="F473" s="34" t="s">
        <v>13434</v>
      </c>
      <c r="G473" s="35">
        <v>43166.3958333333</v>
      </c>
      <c r="H473" s="35">
        <v>43166.3958333333</v>
      </c>
      <c r="I473" s="34" t="s">
        <v>13261</v>
      </c>
      <c r="J473" s="34" t="s">
        <v>13003</v>
      </c>
    </row>
    <row r="474" customHeight="1" spans="1:10">
      <c r="A474" s="32" t="s">
        <v>14146</v>
      </c>
      <c r="B474" s="32" t="s">
        <v>14143</v>
      </c>
      <c r="C474" s="32" t="s">
        <v>13193</v>
      </c>
      <c r="D474" s="32" t="s">
        <v>13194</v>
      </c>
      <c r="E474" s="32" t="s">
        <v>5742</v>
      </c>
      <c r="F474" s="32" t="s">
        <v>13527</v>
      </c>
      <c r="G474" s="33">
        <v>43188.75</v>
      </c>
      <c r="H474" s="33">
        <v>43188.7708333333</v>
      </c>
      <c r="I474" s="32" t="s">
        <v>13570</v>
      </c>
      <c r="J474" s="32" t="s">
        <v>13361</v>
      </c>
    </row>
    <row r="475" customHeight="1" spans="1:10">
      <c r="A475" s="34" t="s">
        <v>14147</v>
      </c>
      <c r="B475" s="34" t="s">
        <v>14148</v>
      </c>
      <c r="C475" s="34" t="s">
        <v>13243</v>
      </c>
      <c r="D475" s="34" t="s">
        <v>13244</v>
      </c>
      <c r="E475" s="34" t="s">
        <v>5558</v>
      </c>
      <c r="F475" s="34" t="s">
        <v>13932</v>
      </c>
      <c r="G475" s="35">
        <v>43186.7083333333</v>
      </c>
      <c r="H475" s="35">
        <v>43186.7777777778</v>
      </c>
      <c r="I475" s="34" t="s">
        <v>14149</v>
      </c>
      <c r="J475" s="34" t="s">
        <v>14150</v>
      </c>
    </row>
    <row r="476" customHeight="1" spans="1:10">
      <c r="A476" s="32" t="s">
        <v>14151</v>
      </c>
      <c r="B476" s="32" t="s">
        <v>14152</v>
      </c>
      <c r="C476" s="32" t="s">
        <v>13243</v>
      </c>
      <c r="D476" s="32" t="s">
        <v>13244</v>
      </c>
      <c r="E476" s="32" t="s">
        <v>2131</v>
      </c>
      <c r="F476" s="32" t="s">
        <v>13437</v>
      </c>
      <c r="G476" s="33">
        <v>43166.3944444444</v>
      </c>
      <c r="H476" s="33">
        <v>43166.7694444444</v>
      </c>
      <c r="I476" s="32" t="s">
        <v>13216</v>
      </c>
      <c r="J476" s="32" t="s">
        <v>13225</v>
      </c>
    </row>
    <row r="477" customHeight="1" spans="1:10">
      <c r="A477" s="34" t="s">
        <v>14153</v>
      </c>
      <c r="B477" s="34" t="s">
        <v>14152</v>
      </c>
      <c r="C477" s="34" t="s">
        <v>13243</v>
      </c>
      <c r="D477" s="34" t="s">
        <v>13244</v>
      </c>
      <c r="E477" s="34" t="s">
        <v>2131</v>
      </c>
      <c r="F477" s="34" t="s">
        <v>13437</v>
      </c>
      <c r="G477" s="35">
        <v>43173.3958333333</v>
      </c>
      <c r="H477" s="35">
        <v>43173.7722222222</v>
      </c>
      <c r="I477" s="34" t="s">
        <v>13216</v>
      </c>
      <c r="J477" s="34" t="s">
        <v>13225</v>
      </c>
    </row>
    <row r="478" customHeight="1" spans="1:10">
      <c r="A478" s="32" t="s">
        <v>14154</v>
      </c>
      <c r="B478" s="32" t="s">
        <v>14155</v>
      </c>
      <c r="C478" s="32" t="s">
        <v>13193</v>
      </c>
      <c r="D478" s="32" t="s">
        <v>13194</v>
      </c>
      <c r="E478" s="32" t="s">
        <v>7818</v>
      </c>
      <c r="F478" s="32" t="s">
        <v>13542</v>
      </c>
      <c r="G478" s="33">
        <v>43166.3958333333</v>
      </c>
      <c r="H478" s="33">
        <v>43166.9166666667</v>
      </c>
      <c r="I478" s="32" t="s">
        <v>14156</v>
      </c>
      <c r="J478" s="32" t="s">
        <v>14157</v>
      </c>
    </row>
    <row r="479" customHeight="1" spans="1:10">
      <c r="A479" s="34" t="s">
        <v>14158</v>
      </c>
      <c r="B479" s="34" t="s">
        <v>14155</v>
      </c>
      <c r="C479" s="34" t="s">
        <v>13193</v>
      </c>
      <c r="D479" s="34" t="s">
        <v>13194</v>
      </c>
      <c r="E479" s="34" t="s">
        <v>7818</v>
      </c>
      <c r="F479" s="34" t="s">
        <v>13542</v>
      </c>
      <c r="G479" s="35">
        <v>43171.3958333333</v>
      </c>
      <c r="H479" s="35">
        <v>43171.9166666667</v>
      </c>
      <c r="I479" s="34" t="s">
        <v>14156</v>
      </c>
      <c r="J479" s="34" t="s">
        <v>14157</v>
      </c>
    </row>
    <row r="480" customHeight="1" spans="1:10">
      <c r="A480" s="32" t="s">
        <v>14159</v>
      </c>
      <c r="B480" s="32" t="s">
        <v>13529</v>
      </c>
      <c r="C480" s="32" t="s">
        <v>13193</v>
      </c>
      <c r="D480" s="32" t="s">
        <v>13194</v>
      </c>
      <c r="E480" s="32" t="s">
        <v>1274</v>
      </c>
      <c r="F480" s="32" t="s">
        <v>13530</v>
      </c>
      <c r="G480" s="33">
        <v>43189.375</v>
      </c>
      <c r="H480" s="33">
        <v>43189.75</v>
      </c>
      <c r="I480" s="32" t="s">
        <v>13216</v>
      </c>
      <c r="J480" s="32" t="s">
        <v>13217</v>
      </c>
    </row>
    <row r="481" customHeight="1" spans="1:10">
      <c r="A481" s="34" t="s">
        <v>14160</v>
      </c>
      <c r="B481" s="34" t="s">
        <v>14161</v>
      </c>
      <c r="C481" s="34" t="s">
        <v>13193</v>
      </c>
      <c r="D481" s="34" t="s">
        <v>13194</v>
      </c>
      <c r="E481" s="34" t="s">
        <v>3876</v>
      </c>
      <c r="F481" s="34" t="s">
        <v>13928</v>
      </c>
      <c r="G481" s="35">
        <v>43189.7604166667</v>
      </c>
      <c r="H481" s="35">
        <v>43189.7604166667</v>
      </c>
      <c r="I481" s="34" t="s">
        <v>13261</v>
      </c>
      <c r="J481" s="34" t="s">
        <v>13217</v>
      </c>
    </row>
    <row r="482" customHeight="1" spans="1:10">
      <c r="A482" s="32" t="s">
        <v>14162</v>
      </c>
      <c r="B482" s="32" t="s">
        <v>14163</v>
      </c>
      <c r="C482" s="32" t="s">
        <v>13193</v>
      </c>
      <c r="D482" s="32" t="s">
        <v>13194</v>
      </c>
      <c r="E482" s="32" t="s">
        <v>8209</v>
      </c>
      <c r="F482" s="32" t="s">
        <v>14112</v>
      </c>
      <c r="G482" s="33">
        <v>43160.8104166667</v>
      </c>
      <c r="H482" s="33">
        <v>43160.8104166667</v>
      </c>
      <c r="I482" s="32" t="s">
        <v>13261</v>
      </c>
      <c r="J482" s="32" t="s">
        <v>13217</v>
      </c>
    </row>
    <row r="483" customHeight="1" spans="1:10">
      <c r="A483" s="32" t="s">
        <v>14164</v>
      </c>
      <c r="B483" s="32" t="s">
        <v>14026</v>
      </c>
      <c r="C483" s="32" t="s">
        <v>13193</v>
      </c>
      <c r="D483" s="32" t="s">
        <v>13194</v>
      </c>
      <c r="E483" s="32" t="s">
        <v>8548</v>
      </c>
      <c r="F483" s="32" t="s">
        <v>13470</v>
      </c>
      <c r="G483" s="33">
        <v>43182.375</v>
      </c>
      <c r="H483" s="33">
        <v>43182.8333333333</v>
      </c>
      <c r="I483" s="32" t="s">
        <v>13268</v>
      </c>
      <c r="J483" s="32" t="s">
        <v>14165</v>
      </c>
    </row>
    <row r="484" customHeight="1" spans="1:10">
      <c r="A484" s="34" t="s">
        <v>14166</v>
      </c>
      <c r="B484" s="34" t="s">
        <v>14026</v>
      </c>
      <c r="C484" s="34" t="s">
        <v>13193</v>
      </c>
      <c r="D484" s="34" t="s">
        <v>13194</v>
      </c>
      <c r="E484" s="34" t="s">
        <v>8548</v>
      </c>
      <c r="F484" s="34" t="s">
        <v>13470</v>
      </c>
      <c r="G484" s="35">
        <v>43185.375</v>
      </c>
      <c r="H484" s="35">
        <v>43185.8333333333</v>
      </c>
      <c r="I484" s="34" t="s">
        <v>13268</v>
      </c>
      <c r="J484" s="34" t="s">
        <v>14167</v>
      </c>
    </row>
    <row r="485" customHeight="1" spans="1:10">
      <c r="A485" s="32" t="s">
        <v>14168</v>
      </c>
      <c r="B485" s="32" t="s">
        <v>14169</v>
      </c>
      <c r="C485" s="32" t="s">
        <v>13193</v>
      </c>
      <c r="D485" s="32" t="s">
        <v>13194</v>
      </c>
      <c r="E485" s="32" t="s">
        <v>7742</v>
      </c>
      <c r="F485" s="32" t="s">
        <v>13542</v>
      </c>
      <c r="G485" s="33">
        <v>43161.375</v>
      </c>
      <c r="H485" s="33">
        <v>43161.75</v>
      </c>
      <c r="I485" s="32" t="s">
        <v>13196</v>
      </c>
      <c r="J485" s="32" t="s">
        <v>13211</v>
      </c>
    </row>
    <row r="486" customHeight="1" spans="1:10">
      <c r="A486" s="34" t="s">
        <v>14170</v>
      </c>
      <c r="B486" s="34" t="s">
        <v>14171</v>
      </c>
      <c r="C486" s="34" t="s">
        <v>13193</v>
      </c>
      <c r="D486" s="34" t="s">
        <v>13194</v>
      </c>
      <c r="E486" s="34" t="s">
        <v>3213</v>
      </c>
      <c r="F486" s="34" t="s">
        <v>13406</v>
      </c>
      <c r="G486" s="35">
        <v>43187.375</v>
      </c>
      <c r="H486" s="35">
        <v>43187.375</v>
      </c>
      <c r="I486" s="34" t="s">
        <v>13261</v>
      </c>
      <c r="J486" s="34" t="s">
        <v>13217</v>
      </c>
    </row>
    <row r="487" customHeight="1" spans="1:10">
      <c r="A487" s="32" t="s">
        <v>14172</v>
      </c>
      <c r="B487" s="32" t="s">
        <v>13469</v>
      </c>
      <c r="C487" s="32" t="s">
        <v>13193</v>
      </c>
      <c r="D487" s="32" t="s">
        <v>13194</v>
      </c>
      <c r="E487" s="32" t="s">
        <v>8583</v>
      </c>
      <c r="F487" s="32" t="s">
        <v>13470</v>
      </c>
      <c r="G487" s="33">
        <v>43174.375</v>
      </c>
      <c r="H487" s="33">
        <v>43174.9270833333</v>
      </c>
      <c r="I487" s="32" t="s">
        <v>14173</v>
      </c>
      <c r="J487" s="32" t="s">
        <v>13472</v>
      </c>
    </row>
    <row r="488" customHeight="1" spans="1:10">
      <c r="A488" s="34" t="s">
        <v>14174</v>
      </c>
      <c r="B488" s="34" t="s">
        <v>13469</v>
      </c>
      <c r="C488" s="34" t="s">
        <v>13193</v>
      </c>
      <c r="D488" s="34" t="s">
        <v>13194</v>
      </c>
      <c r="E488" s="34" t="s">
        <v>8583</v>
      </c>
      <c r="F488" s="34" t="s">
        <v>13470</v>
      </c>
      <c r="G488" s="35">
        <v>43178.375</v>
      </c>
      <c r="H488" s="35">
        <v>43178.925</v>
      </c>
      <c r="I488" s="34" t="s">
        <v>13565</v>
      </c>
      <c r="J488" s="34" t="s">
        <v>13472</v>
      </c>
    </row>
    <row r="489" customHeight="1" spans="1:10">
      <c r="A489" s="32" t="s">
        <v>14175</v>
      </c>
      <c r="B489" s="32" t="s">
        <v>13469</v>
      </c>
      <c r="C489" s="32" t="s">
        <v>13193</v>
      </c>
      <c r="D489" s="32" t="s">
        <v>13194</v>
      </c>
      <c r="E489" s="32" t="s">
        <v>8583</v>
      </c>
      <c r="F489" s="32" t="s">
        <v>13470</v>
      </c>
      <c r="G489" s="33">
        <v>43179.375</v>
      </c>
      <c r="H489" s="33">
        <v>43179.8326388889</v>
      </c>
      <c r="I489" s="32" t="s">
        <v>13268</v>
      </c>
      <c r="J489" s="32" t="s">
        <v>13472</v>
      </c>
    </row>
    <row r="490" customHeight="1" spans="1:10">
      <c r="A490" s="34" t="s">
        <v>14176</v>
      </c>
      <c r="B490" s="34" t="s">
        <v>13469</v>
      </c>
      <c r="C490" s="34" t="s">
        <v>13193</v>
      </c>
      <c r="D490" s="34" t="s">
        <v>13194</v>
      </c>
      <c r="E490" s="34" t="s">
        <v>8583</v>
      </c>
      <c r="F490" s="34" t="s">
        <v>13470</v>
      </c>
      <c r="G490" s="35">
        <v>43182.375</v>
      </c>
      <c r="H490" s="35">
        <v>43182.8340277778</v>
      </c>
      <c r="I490" s="34" t="s">
        <v>13268</v>
      </c>
      <c r="J490" s="34" t="s">
        <v>13472</v>
      </c>
    </row>
    <row r="491" customHeight="1" spans="1:10">
      <c r="A491" s="32" t="s">
        <v>14177</v>
      </c>
      <c r="B491" s="32" t="s">
        <v>13469</v>
      </c>
      <c r="C491" s="32" t="s">
        <v>13193</v>
      </c>
      <c r="D491" s="32" t="s">
        <v>13194</v>
      </c>
      <c r="E491" s="32" t="s">
        <v>8583</v>
      </c>
      <c r="F491" s="32" t="s">
        <v>13470</v>
      </c>
      <c r="G491" s="33">
        <v>43189.3756944444</v>
      </c>
      <c r="H491" s="33">
        <v>43189.9277777778</v>
      </c>
      <c r="I491" s="32" t="s">
        <v>14173</v>
      </c>
      <c r="J491" s="32" t="s">
        <v>13472</v>
      </c>
    </row>
    <row r="492" customHeight="1" spans="1:10">
      <c r="A492" s="34" t="s">
        <v>14178</v>
      </c>
      <c r="B492" s="34" t="s">
        <v>13906</v>
      </c>
      <c r="C492" s="34" t="s">
        <v>13193</v>
      </c>
      <c r="D492" s="34" t="s">
        <v>13194</v>
      </c>
      <c r="E492" s="34" t="s">
        <v>2003</v>
      </c>
      <c r="F492" s="34" t="s">
        <v>13605</v>
      </c>
      <c r="G492" s="35">
        <v>43188.3958333333</v>
      </c>
      <c r="H492" s="35">
        <v>43188.3958333333</v>
      </c>
      <c r="I492" s="34" t="s">
        <v>13261</v>
      </c>
      <c r="J492" s="34" t="s">
        <v>14179</v>
      </c>
    </row>
    <row r="493" customHeight="1" spans="1:10">
      <c r="A493" s="34" t="s">
        <v>14180</v>
      </c>
      <c r="B493" s="34" t="s">
        <v>13748</v>
      </c>
      <c r="C493" s="34" t="s">
        <v>13243</v>
      </c>
      <c r="D493" s="34" t="s">
        <v>13244</v>
      </c>
      <c r="E493" s="34" t="s">
        <v>7850</v>
      </c>
      <c r="F493" s="34" t="s">
        <v>13542</v>
      </c>
      <c r="G493" s="35">
        <v>43189.3958333333</v>
      </c>
      <c r="H493" s="35">
        <v>43189.7708333333</v>
      </c>
      <c r="I493" s="34" t="s">
        <v>13196</v>
      </c>
      <c r="J493" s="34" t="s">
        <v>13003</v>
      </c>
    </row>
    <row r="494" customHeight="1" spans="1:10">
      <c r="A494" s="34" t="s">
        <v>14181</v>
      </c>
      <c r="B494" s="34" t="s">
        <v>13685</v>
      </c>
      <c r="C494" s="34" t="s">
        <v>13243</v>
      </c>
      <c r="D494" s="34" t="s">
        <v>13244</v>
      </c>
      <c r="E494" s="34" t="s">
        <v>2990</v>
      </c>
      <c r="F494" s="34" t="s">
        <v>13686</v>
      </c>
      <c r="G494" s="35">
        <v>43189.3958333333</v>
      </c>
      <c r="H494" s="35">
        <v>43190.2416666667</v>
      </c>
      <c r="I494" s="34" t="s">
        <v>14182</v>
      </c>
      <c r="J494" s="34" t="s">
        <v>13498</v>
      </c>
    </row>
    <row r="495" customHeight="1" spans="1:10">
      <c r="A495" s="32" t="s">
        <v>14183</v>
      </c>
      <c r="B495" s="32" t="s">
        <v>14009</v>
      </c>
      <c r="C495" s="32" t="s">
        <v>13243</v>
      </c>
      <c r="D495" s="32" t="s">
        <v>13244</v>
      </c>
      <c r="E495" s="32" t="s">
        <v>9538</v>
      </c>
      <c r="F495" s="32" t="s">
        <v>13220</v>
      </c>
      <c r="G495" s="33">
        <v>43167.375</v>
      </c>
      <c r="H495" s="33">
        <v>43167.7708333333</v>
      </c>
      <c r="I495" s="32" t="s">
        <v>13265</v>
      </c>
      <c r="J495" s="32" t="s">
        <v>14184</v>
      </c>
    </row>
    <row r="496" customHeight="1" spans="1:10">
      <c r="A496" s="34" t="s">
        <v>14185</v>
      </c>
      <c r="B496" s="34" t="s">
        <v>14009</v>
      </c>
      <c r="C496" s="34" t="s">
        <v>13243</v>
      </c>
      <c r="D496" s="34" t="s">
        <v>13244</v>
      </c>
      <c r="E496" s="34" t="s">
        <v>9538</v>
      </c>
      <c r="F496" s="34" t="s">
        <v>13220</v>
      </c>
      <c r="G496" s="35">
        <v>43168.375</v>
      </c>
      <c r="H496" s="35">
        <v>43168.7708333333</v>
      </c>
      <c r="I496" s="34" t="s">
        <v>13265</v>
      </c>
      <c r="J496" s="34" t="s">
        <v>14184</v>
      </c>
    </row>
  </sheetData>
  <autoFilter ref="A1:J496">
    <extLst/>
  </autoFilter>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56"/>
  <sheetViews>
    <sheetView workbookViewId="0">
      <pane xSplit="1" ySplit="1" topLeftCell="B2" activePane="bottomRight" state="frozen"/>
      <selection/>
      <selection pane="topRight"/>
      <selection pane="bottomLeft"/>
      <selection pane="bottomRight" activeCell="B2" sqref="B2"/>
    </sheetView>
  </sheetViews>
  <sheetFormatPr defaultColWidth="20" defaultRowHeight="19" customHeight="1"/>
  <cols>
    <col min="1" max="1" width="19" style="30" customWidth="1"/>
    <col min="2" max="2" width="10.5" style="30" customWidth="1"/>
    <col min="3" max="3" width="11.125" style="30" customWidth="1"/>
    <col min="4" max="4" width="7.625" style="30" customWidth="1"/>
    <col min="5" max="5" width="11.375" style="30" customWidth="1"/>
    <col min="6" max="6" width="9.375" style="30" customWidth="1"/>
    <col min="7" max="7" width="7.625" style="30" customWidth="1"/>
    <col min="8" max="9" width="13.125" style="30" customWidth="1"/>
    <col min="10" max="10" width="9.375" style="30" customWidth="1"/>
    <col min="11" max="11" width="19.875" style="30" customWidth="1"/>
    <col min="12" max="16384" width="20" style="30"/>
  </cols>
  <sheetData>
    <row r="1" s="30" customFormat="1" customHeight="1" spans="1:11">
      <c r="A1" s="31" t="s">
        <v>13182</v>
      </c>
      <c r="B1" s="31" t="s">
        <v>13183</v>
      </c>
      <c r="C1" s="31" t="s">
        <v>13184</v>
      </c>
      <c r="D1" s="31" t="s">
        <v>13185</v>
      </c>
      <c r="E1" s="31" t="s">
        <v>13168</v>
      </c>
      <c r="F1" s="31" t="s">
        <v>13186</v>
      </c>
      <c r="G1" s="31" t="s">
        <v>13171</v>
      </c>
      <c r="H1" s="31" t="s">
        <v>13187</v>
      </c>
      <c r="I1" s="31" t="s">
        <v>13188</v>
      </c>
      <c r="J1" s="31" t="s">
        <v>13189</v>
      </c>
      <c r="K1" s="31" t="s">
        <v>14186</v>
      </c>
    </row>
    <row r="2" s="30" customFormat="1" customHeight="1" spans="1:11">
      <c r="A2" s="34" t="s">
        <v>14187</v>
      </c>
      <c r="B2" s="34" t="s">
        <v>14188</v>
      </c>
      <c r="C2" s="34" t="s">
        <v>13193</v>
      </c>
      <c r="D2" s="34" t="s">
        <v>13194</v>
      </c>
      <c r="E2" s="34" t="s">
        <v>9814</v>
      </c>
      <c r="F2" s="34" t="s">
        <v>13200</v>
      </c>
      <c r="G2" s="34" t="s">
        <v>3951</v>
      </c>
      <c r="H2" s="35">
        <v>43161.375</v>
      </c>
      <c r="I2" s="35">
        <v>43161.75</v>
      </c>
      <c r="J2" s="34">
        <v>8</v>
      </c>
      <c r="K2" s="34" t="s">
        <v>14189</v>
      </c>
    </row>
    <row r="3" s="30" customFormat="1" customHeight="1" spans="1:11">
      <c r="A3" s="32" t="s">
        <v>14190</v>
      </c>
      <c r="B3" s="32" t="s">
        <v>14191</v>
      </c>
      <c r="C3" s="32" t="s">
        <v>13193</v>
      </c>
      <c r="D3" s="32" t="s">
        <v>13194</v>
      </c>
      <c r="E3" s="37" t="s">
        <v>9735</v>
      </c>
      <c r="F3" s="32" t="s">
        <v>13209</v>
      </c>
      <c r="G3" s="32" t="s">
        <v>897</v>
      </c>
      <c r="H3" s="33">
        <v>43160.375</v>
      </c>
      <c r="I3" s="33">
        <v>43161.75</v>
      </c>
      <c r="J3" s="32">
        <v>16</v>
      </c>
      <c r="K3" s="32" t="s">
        <v>14192</v>
      </c>
    </row>
    <row r="4" s="30" customFormat="1" customHeight="1" spans="1:11">
      <c r="A4" s="34" t="s">
        <v>14193</v>
      </c>
      <c r="B4" s="34" t="s">
        <v>14194</v>
      </c>
      <c r="C4" s="34" t="s">
        <v>13193</v>
      </c>
      <c r="D4" s="34" t="s">
        <v>13194</v>
      </c>
      <c r="E4" s="34" t="s">
        <v>9902</v>
      </c>
      <c r="F4" s="34" t="s">
        <v>13195</v>
      </c>
      <c r="G4" s="34" t="s">
        <v>2470</v>
      </c>
      <c r="H4" s="35">
        <v>43161.375</v>
      </c>
      <c r="I4" s="35">
        <v>43161.75</v>
      </c>
      <c r="J4" s="34">
        <v>8</v>
      </c>
      <c r="K4" s="34" t="s">
        <v>14195</v>
      </c>
    </row>
    <row r="5" s="30" customFormat="1" customHeight="1" spans="1:11">
      <c r="A5" s="34" t="s">
        <v>14196</v>
      </c>
      <c r="B5" s="34" t="s">
        <v>14197</v>
      </c>
      <c r="C5" s="34" t="s">
        <v>13193</v>
      </c>
      <c r="D5" s="34" t="s">
        <v>13194</v>
      </c>
      <c r="E5" s="34" t="s">
        <v>9667</v>
      </c>
      <c r="F5" s="34" t="s">
        <v>13209</v>
      </c>
      <c r="G5" s="34" t="s">
        <v>13175</v>
      </c>
      <c r="H5" s="35">
        <v>43160.3958333333</v>
      </c>
      <c r="I5" s="35">
        <v>43160.7743055556</v>
      </c>
      <c r="J5" s="34">
        <v>8</v>
      </c>
      <c r="K5" s="34" t="s">
        <v>14198</v>
      </c>
    </row>
    <row r="6" s="30" customFormat="1" customHeight="1" spans="1:11">
      <c r="A6" s="32" t="s">
        <v>14199</v>
      </c>
      <c r="B6" s="32" t="s">
        <v>14191</v>
      </c>
      <c r="C6" s="32" t="s">
        <v>13193</v>
      </c>
      <c r="D6" s="32" t="s">
        <v>13194</v>
      </c>
      <c r="E6" s="32" t="s">
        <v>9735</v>
      </c>
      <c r="F6" s="32" t="s">
        <v>13209</v>
      </c>
      <c r="G6" s="32" t="s">
        <v>897</v>
      </c>
      <c r="H6" s="33">
        <v>43165.375</v>
      </c>
      <c r="I6" s="33">
        <v>43165.75</v>
      </c>
      <c r="J6" s="32">
        <v>8</v>
      </c>
      <c r="K6" s="32" t="s">
        <v>14192</v>
      </c>
    </row>
    <row r="7" s="30" customFormat="1" customHeight="1" spans="1:11">
      <c r="A7" s="32" t="s">
        <v>14200</v>
      </c>
      <c r="B7" s="32" t="s">
        <v>14201</v>
      </c>
      <c r="C7" s="32" t="s">
        <v>13193</v>
      </c>
      <c r="D7" s="32" t="s">
        <v>13194</v>
      </c>
      <c r="E7" s="32" t="s">
        <v>9762</v>
      </c>
      <c r="F7" s="32" t="s">
        <v>13200</v>
      </c>
      <c r="G7" s="32" t="s">
        <v>897</v>
      </c>
      <c r="H7" s="33">
        <v>43168.5416666667</v>
      </c>
      <c r="I7" s="33">
        <v>43168.625</v>
      </c>
      <c r="J7" s="32">
        <v>2</v>
      </c>
      <c r="K7" s="32" t="s">
        <v>14202</v>
      </c>
    </row>
    <row r="8" s="30" customFormat="1" customHeight="1" spans="1:11">
      <c r="A8" s="34" t="s">
        <v>14203</v>
      </c>
      <c r="B8" s="34" t="s">
        <v>14194</v>
      </c>
      <c r="C8" s="34" t="s">
        <v>13193</v>
      </c>
      <c r="D8" s="34" t="s">
        <v>13194</v>
      </c>
      <c r="E8" s="34" t="s">
        <v>9902</v>
      </c>
      <c r="F8" s="34" t="s">
        <v>13195</v>
      </c>
      <c r="G8" s="34" t="s">
        <v>897</v>
      </c>
      <c r="H8" s="35">
        <v>43171.375</v>
      </c>
      <c r="I8" s="35">
        <v>43172.75</v>
      </c>
      <c r="J8" s="34">
        <v>16</v>
      </c>
      <c r="K8" s="34" t="s">
        <v>14195</v>
      </c>
    </row>
    <row r="9" s="30" customFormat="1" customHeight="1" spans="1:11">
      <c r="A9" s="32" t="s">
        <v>14204</v>
      </c>
      <c r="B9" s="32" t="s">
        <v>14201</v>
      </c>
      <c r="C9" s="32" t="s">
        <v>13193</v>
      </c>
      <c r="D9" s="32" t="s">
        <v>13194</v>
      </c>
      <c r="E9" s="32" t="s">
        <v>9762</v>
      </c>
      <c r="F9" s="32" t="s">
        <v>13200</v>
      </c>
      <c r="G9" s="32" t="s">
        <v>897</v>
      </c>
      <c r="H9" s="33">
        <v>43171.625</v>
      </c>
      <c r="I9" s="33">
        <v>43171.7083333333</v>
      </c>
      <c r="J9" s="32">
        <v>2</v>
      </c>
      <c r="K9" s="32" t="s">
        <v>14205</v>
      </c>
    </row>
    <row r="10" s="30" customFormat="1" customHeight="1" spans="1:11">
      <c r="A10" s="34" t="s">
        <v>14206</v>
      </c>
      <c r="B10" s="34" t="s">
        <v>14194</v>
      </c>
      <c r="C10" s="34" t="s">
        <v>13193</v>
      </c>
      <c r="D10" s="34" t="s">
        <v>13194</v>
      </c>
      <c r="E10" s="34" t="s">
        <v>9902</v>
      </c>
      <c r="F10" s="34" t="s">
        <v>13195</v>
      </c>
      <c r="G10" s="34" t="s">
        <v>897</v>
      </c>
      <c r="H10" s="35">
        <v>43173.375</v>
      </c>
      <c r="I10" s="35">
        <v>43173.75</v>
      </c>
      <c r="J10" s="34">
        <v>8</v>
      </c>
      <c r="K10" s="34" t="s">
        <v>14195</v>
      </c>
    </row>
    <row r="11" s="30" customFormat="1" customHeight="1" spans="1:11">
      <c r="A11" s="32" t="s">
        <v>14207</v>
      </c>
      <c r="B11" s="32" t="s">
        <v>14208</v>
      </c>
      <c r="C11" s="32" t="s">
        <v>13193</v>
      </c>
      <c r="D11" s="32" t="s">
        <v>13194</v>
      </c>
      <c r="E11" s="32" t="s">
        <v>9762</v>
      </c>
      <c r="F11" s="32" t="s">
        <v>13200</v>
      </c>
      <c r="G11" s="32" t="s">
        <v>897</v>
      </c>
      <c r="H11" s="33">
        <v>43173.375</v>
      </c>
      <c r="I11" s="33">
        <v>43173.5</v>
      </c>
      <c r="J11" s="32">
        <v>3</v>
      </c>
      <c r="K11" s="32" t="s">
        <v>14209</v>
      </c>
    </row>
    <row r="12" s="30" customFormat="1" customHeight="1" spans="1:11">
      <c r="A12" s="34" t="s">
        <v>14210</v>
      </c>
      <c r="B12" s="34" t="s">
        <v>14191</v>
      </c>
      <c r="C12" s="34" t="s">
        <v>13193</v>
      </c>
      <c r="D12" s="34" t="s">
        <v>13194</v>
      </c>
      <c r="E12" s="34" t="s">
        <v>9735</v>
      </c>
      <c r="F12" s="34" t="s">
        <v>13209</v>
      </c>
      <c r="G12" s="34" t="s">
        <v>897</v>
      </c>
      <c r="H12" s="35">
        <v>43174.375</v>
      </c>
      <c r="I12" s="35">
        <v>43176.75</v>
      </c>
      <c r="J12" s="34">
        <v>24</v>
      </c>
      <c r="K12" s="34" t="s">
        <v>14192</v>
      </c>
    </row>
    <row r="13" s="30" customFormat="1" customHeight="1" spans="1:11">
      <c r="A13" s="32" t="s">
        <v>14211</v>
      </c>
      <c r="B13" s="32" t="s">
        <v>14212</v>
      </c>
      <c r="C13" s="32" t="s">
        <v>13193</v>
      </c>
      <c r="D13" s="32" t="s">
        <v>13194</v>
      </c>
      <c r="E13" s="32" t="s">
        <v>9552</v>
      </c>
      <c r="F13" s="32" t="s">
        <v>13220</v>
      </c>
      <c r="G13" s="32" t="s">
        <v>3951</v>
      </c>
      <c r="H13" s="33">
        <v>43185.375</v>
      </c>
      <c r="I13" s="33">
        <v>43186.75</v>
      </c>
      <c r="J13" s="32">
        <v>16</v>
      </c>
      <c r="K13" s="32" t="s">
        <v>13165</v>
      </c>
    </row>
    <row r="14" s="30" customFormat="1" customHeight="1" spans="1:11">
      <c r="A14" s="34" t="s">
        <v>14213</v>
      </c>
      <c r="B14" s="34" t="s">
        <v>14212</v>
      </c>
      <c r="C14" s="34" t="s">
        <v>13193</v>
      </c>
      <c r="D14" s="34" t="s">
        <v>13194</v>
      </c>
      <c r="E14" s="34" t="s">
        <v>9552</v>
      </c>
      <c r="F14" s="34" t="s">
        <v>13220</v>
      </c>
      <c r="G14" s="34" t="s">
        <v>2470</v>
      </c>
      <c r="H14" s="35">
        <v>43182.375</v>
      </c>
      <c r="I14" s="35">
        <v>43182.75</v>
      </c>
      <c r="J14" s="34">
        <v>8</v>
      </c>
      <c r="K14" s="34" t="s">
        <v>14214</v>
      </c>
    </row>
    <row r="15" s="30" customFormat="1" customHeight="1" spans="1:11">
      <c r="A15" s="32" t="s">
        <v>14215</v>
      </c>
      <c r="B15" s="32" t="s">
        <v>14191</v>
      </c>
      <c r="C15" s="32" t="s">
        <v>13193</v>
      </c>
      <c r="D15" s="32" t="s">
        <v>13194</v>
      </c>
      <c r="E15" s="32" t="s">
        <v>9735</v>
      </c>
      <c r="F15" s="32" t="s">
        <v>13209</v>
      </c>
      <c r="G15" s="32" t="s">
        <v>897</v>
      </c>
      <c r="H15" s="33">
        <v>43179.375</v>
      </c>
      <c r="I15" s="33">
        <v>43181.75</v>
      </c>
      <c r="J15" s="32">
        <v>24</v>
      </c>
      <c r="K15" s="32" t="s">
        <v>14216</v>
      </c>
    </row>
    <row r="16" s="30" customFormat="1" customHeight="1" spans="1:11">
      <c r="A16" s="34" t="s">
        <v>14217</v>
      </c>
      <c r="B16" s="34" t="s">
        <v>14218</v>
      </c>
      <c r="C16" s="34" t="s">
        <v>13193</v>
      </c>
      <c r="D16" s="34" t="s">
        <v>13194</v>
      </c>
      <c r="E16" s="34" t="s">
        <v>9784</v>
      </c>
      <c r="F16" s="34" t="s">
        <v>13200</v>
      </c>
      <c r="G16" s="34" t="s">
        <v>3951</v>
      </c>
      <c r="H16" s="35">
        <v>43181.375</v>
      </c>
      <c r="I16" s="35">
        <v>43181.5416666667</v>
      </c>
      <c r="J16" s="34">
        <v>4</v>
      </c>
      <c r="K16" s="34" t="s">
        <v>14219</v>
      </c>
    </row>
    <row r="17" s="30" customFormat="1" customHeight="1" spans="1:11">
      <c r="A17" s="32" t="s">
        <v>14220</v>
      </c>
      <c r="B17" s="32" t="s">
        <v>14218</v>
      </c>
      <c r="C17" s="32" t="s">
        <v>13193</v>
      </c>
      <c r="D17" s="32" t="s">
        <v>13194</v>
      </c>
      <c r="E17" s="32" t="s">
        <v>9784</v>
      </c>
      <c r="F17" s="32" t="s">
        <v>13200</v>
      </c>
      <c r="G17" s="32" t="s">
        <v>3951</v>
      </c>
      <c r="H17" s="33">
        <v>43181.5625</v>
      </c>
      <c r="I17" s="33">
        <v>43181.75</v>
      </c>
      <c r="J17" s="32">
        <v>4</v>
      </c>
      <c r="K17" s="32" t="s">
        <v>14221</v>
      </c>
    </row>
    <row r="18" s="30" customFormat="1" customHeight="1" spans="1:11">
      <c r="A18" s="34" t="s">
        <v>14222</v>
      </c>
      <c r="B18" s="34" t="s">
        <v>14223</v>
      </c>
      <c r="C18" s="34" t="s">
        <v>13243</v>
      </c>
      <c r="D18" s="34" t="s">
        <v>13244</v>
      </c>
      <c r="E18" s="34" t="s">
        <v>9563</v>
      </c>
      <c r="F18" s="34" t="s">
        <v>13220</v>
      </c>
      <c r="G18" s="34" t="s">
        <v>3951</v>
      </c>
      <c r="H18" s="35">
        <v>43188.375</v>
      </c>
      <c r="I18" s="35">
        <v>43189.75</v>
      </c>
      <c r="J18" s="34">
        <v>16</v>
      </c>
      <c r="K18" s="34" t="s">
        <v>13165</v>
      </c>
    </row>
    <row r="19" s="30" customFormat="1" customHeight="1" spans="1:11">
      <c r="A19" s="32" t="s">
        <v>14224</v>
      </c>
      <c r="B19" s="32" t="s">
        <v>14188</v>
      </c>
      <c r="C19" s="32" t="s">
        <v>13193</v>
      </c>
      <c r="D19" s="32" t="s">
        <v>13194</v>
      </c>
      <c r="E19" s="32" t="s">
        <v>9814</v>
      </c>
      <c r="F19" s="32" t="s">
        <v>13200</v>
      </c>
      <c r="G19" s="32" t="s">
        <v>13174</v>
      </c>
      <c r="H19" s="33">
        <v>43182.5833333333</v>
      </c>
      <c r="I19" s="33">
        <v>43182.75</v>
      </c>
      <c r="J19" s="32">
        <v>4</v>
      </c>
      <c r="K19" s="32" t="s">
        <v>14225</v>
      </c>
    </row>
    <row r="20" s="30" customFormat="1" customHeight="1" spans="1:11">
      <c r="A20" s="34" t="s">
        <v>14226</v>
      </c>
      <c r="B20" s="34" t="s">
        <v>14227</v>
      </c>
      <c r="C20" s="34" t="s">
        <v>13193</v>
      </c>
      <c r="D20" s="34" t="s">
        <v>13194</v>
      </c>
      <c r="E20" s="34" t="s">
        <v>9490</v>
      </c>
      <c r="F20" s="34" t="s">
        <v>9488</v>
      </c>
      <c r="G20" s="34" t="s">
        <v>3951</v>
      </c>
      <c r="H20" s="35">
        <v>43178.375</v>
      </c>
      <c r="I20" s="35">
        <v>43179.7520833333</v>
      </c>
      <c r="J20" s="34">
        <v>16</v>
      </c>
      <c r="K20" s="34" t="s">
        <v>14228</v>
      </c>
    </row>
    <row r="21" s="30" customFormat="1" customHeight="1" spans="1:11">
      <c r="A21" s="32" t="s">
        <v>14229</v>
      </c>
      <c r="B21" s="32" t="s">
        <v>14227</v>
      </c>
      <c r="C21" s="32" t="s">
        <v>13193</v>
      </c>
      <c r="D21" s="32" t="s">
        <v>13194</v>
      </c>
      <c r="E21" s="32" t="s">
        <v>9490</v>
      </c>
      <c r="F21" s="32" t="s">
        <v>9488</v>
      </c>
      <c r="G21" s="32" t="s">
        <v>897</v>
      </c>
      <c r="H21" s="33">
        <v>43180.375</v>
      </c>
      <c r="I21" s="33">
        <v>43182.7541666667</v>
      </c>
      <c r="J21" s="32">
        <v>24</v>
      </c>
      <c r="K21" s="32" t="s">
        <v>14230</v>
      </c>
    </row>
    <row r="22" s="30" customFormat="1" customHeight="1" spans="1:11">
      <c r="A22" s="34" t="s">
        <v>14231</v>
      </c>
      <c r="B22" s="34" t="s">
        <v>14218</v>
      </c>
      <c r="C22" s="34" t="s">
        <v>13243</v>
      </c>
      <c r="D22" s="34" t="s">
        <v>13244</v>
      </c>
      <c r="E22" s="34" t="s">
        <v>9784</v>
      </c>
      <c r="F22" s="34" t="s">
        <v>13200</v>
      </c>
      <c r="G22" s="34" t="s">
        <v>3951</v>
      </c>
      <c r="H22" s="35">
        <v>43189.375</v>
      </c>
      <c r="I22" s="35">
        <v>43189.75</v>
      </c>
      <c r="J22" s="34">
        <v>8</v>
      </c>
      <c r="K22" s="34" t="s">
        <v>14232</v>
      </c>
    </row>
    <row r="23" s="30" customFormat="1" customHeight="1" spans="1:11">
      <c r="A23" s="32" t="s">
        <v>14233</v>
      </c>
      <c r="B23" s="32" t="s">
        <v>14197</v>
      </c>
      <c r="C23" s="32" t="s">
        <v>13193</v>
      </c>
      <c r="D23" s="32" t="s">
        <v>13194</v>
      </c>
      <c r="E23" s="32" t="s">
        <v>9667</v>
      </c>
      <c r="F23" s="32" t="s">
        <v>13209</v>
      </c>
      <c r="G23" s="32" t="s">
        <v>2470</v>
      </c>
      <c r="H23" s="33">
        <v>43168.3958333333</v>
      </c>
      <c r="I23" s="33">
        <v>43168.4375</v>
      </c>
      <c r="J23" s="32">
        <v>1</v>
      </c>
      <c r="K23" s="32" t="s">
        <v>14234</v>
      </c>
    </row>
    <row r="24" s="30" customFormat="1" customHeight="1" spans="1:11">
      <c r="A24" s="34" t="s">
        <v>14235</v>
      </c>
      <c r="B24" s="34" t="s">
        <v>14197</v>
      </c>
      <c r="C24" s="34" t="s">
        <v>13193</v>
      </c>
      <c r="D24" s="34" t="s">
        <v>13194</v>
      </c>
      <c r="E24" s="34" t="s">
        <v>9667</v>
      </c>
      <c r="F24" s="34" t="s">
        <v>13209</v>
      </c>
      <c r="G24" s="34" t="s">
        <v>13175</v>
      </c>
      <c r="H24" s="35">
        <v>43181.3958333333</v>
      </c>
      <c r="I24" s="35">
        <v>43181.7708333333</v>
      </c>
      <c r="J24" s="34">
        <v>8</v>
      </c>
      <c r="K24" s="34" t="s">
        <v>14236</v>
      </c>
    </row>
    <row r="25" s="30" customFormat="1" customHeight="1" spans="1:11">
      <c r="A25" s="32" t="s">
        <v>14237</v>
      </c>
      <c r="B25" s="32" t="s">
        <v>14197</v>
      </c>
      <c r="C25" s="32" t="s">
        <v>13193</v>
      </c>
      <c r="D25" s="32" t="s">
        <v>13194</v>
      </c>
      <c r="E25" s="32" t="s">
        <v>9667</v>
      </c>
      <c r="F25" s="32" t="s">
        <v>13209</v>
      </c>
      <c r="G25" s="32" t="s">
        <v>13175</v>
      </c>
      <c r="H25" s="33">
        <v>43187.3958333333</v>
      </c>
      <c r="I25" s="33">
        <v>43187.7708333333</v>
      </c>
      <c r="J25" s="32">
        <v>8</v>
      </c>
      <c r="K25" s="32" t="s">
        <v>14236</v>
      </c>
    </row>
    <row r="26" s="30" customFormat="1" customHeight="1" spans="1:11">
      <c r="A26" s="34" t="s">
        <v>14238</v>
      </c>
      <c r="B26" s="34" t="s">
        <v>14239</v>
      </c>
      <c r="C26" s="34" t="s">
        <v>13193</v>
      </c>
      <c r="D26" s="34" t="s">
        <v>13194</v>
      </c>
      <c r="E26" s="34" t="s">
        <v>9867</v>
      </c>
      <c r="F26" s="34" t="s">
        <v>13195</v>
      </c>
      <c r="G26" s="34" t="s">
        <v>3951</v>
      </c>
      <c r="H26" s="35">
        <v>43189.8354166667</v>
      </c>
      <c r="I26" s="35">
        <v>43189.8354166667</v>
      </c>
      <c r="J26" s="34">
        <v>8</v>
      </c>
      <c r="K26" s="34" t="s">
        <v>14240</v>
      </c>
    </row>
    <row r="27" s="30" customFormat="1" customHeight="1" spans="1:11">
      <c r="A27" s="32" t="s">
        <v>14241</v>
      </c>
      <c r="B27" s="32" t="s">
        <v>14242</v>
      </c>
      <c r="C27" s="32" t="s">
        <v>13243</v>
      </c>
      <c r="D27" s="32" t="s">
        <v>13244</v>
      </c>
      <c r="E27" s="32" t="s">
        <v>9792</v>
      </c>
      <c r="F27" s="32" t="s">
        <v>13200</v>
      </c>
      <c r="G27" s="32" t="s">
        <v>2470</v>
      </c>
      <c r="H27" s="33">
        <v>43189.5416666667</v>
      </c>
      <c r="I27" s="33">
        <v>43189.75</v>
      </c>
      <c r="J27" s="32">
        <v>5</v>
      </c>
      <c r="K27" s="32" t="s">
        <v>14243</v>
      </c>
    </row>
    <row r="28" customHeight="1" spans="1:11">
      <c r="A28" s="34" t="s">
        <v>14244</v>
      </c>
      <c r="B28" s="34" t="s">
        <v>14245</v>
      </c>
      <c r="C28" s="34" t="s">
        <v>13193</v>
      </c>
      <c r="D28" s="34" t="s">
        <v>13194</v>
      </c>
      <c r="E28" s="34" t="s">
        <v>355</v>
      </c>
      <c r="F28" s="34" t="s">
        <v>13368</v>
      </c>
      <c r="G28" s="34" t="s">
        <v>13176</v>
      </c>
      <c r="H28" s="35">
        <v>43160.375</v>
      </c>
      <c r="I28" s="35">
        <v>43162.75</v>
      </c>
      <c r="J28" s="34">
        <v>16</v>
      </c>
      <c r="K28" s="34" t="s">
        <v>14246</v>
      </c>
    </row>
    <row r="29" customHeight="1" spans="1:11">
      <c r="A29" s="32" t="s">
        <v>14247</v>
      </c>
      <c r="B29" s="32" t="s">
        <v>14248</v>
      </c>
      <c r="C29" s="32" t="s">
        <v>13193</v>
      </c>
      <c r="D29" s="32" t="s">
        <v>13194</v>
      </c>
      <c r="E29" s="32" t="s">
        <v>9298</v>
      </c>
      <c r="F29" s="32" t="s">
        <v>13377</v>
      </c>
      <c r="G29" s="32" t="s">
        <v>897</v>
      </c>
      <c r="H29" s="33">
        <v>43160.375</v>
      </c>
      <c r="I29" s="33">
        <v>43164.75</v>
      </c>
      <c r="J29" s="32">
        <v>24</v>
      </c>
      <c r="K29" s="32" t="s">
        <v>14249</v>
      </c>
    </row>
    <row r="30" customHeight="1" spans="1:11">
      <c r="A30" s="32" t="s">
        <v>14250</v>
      </c>
      <c r="B30" s="32" t="s">
        <v>14251</v>
      </c>
      <c r="C30" s="32" t="s">
        <v>13193</v>
      </c>
      <c r="D30" s="32" t="s">
        <v>13194</v>
      </c>
      <c r="E30" s="32" t="s">
        <v>336</v>
      </c>
      <c r="F30" s="32" t="s">
        <v>13368</v>
      </c>
      <c r="G30" s="32" t="s">
        <v>3951</v>
      </c>
      <c r="H30" s="33">
        <v>43164.375</v>
      </c>
      <c r="I30" s="33">
        <v>43167.75</v>
      </c>
      <c r="J30" s="32">
        <v>32</v>
      </c>
      <c r="K30" s="32" t="s">
        <v>14252</v>
      </c>
    </row>
    <row r="31" customHeight="1" spans="1:11">
      <c r="A31" s="34" t="s">
        <v>14253</v>
      </c>
      <c r="B31" s="34" t="s">
        <v>14254</v>
      </c>
      <c r="C31" s="34" t="s">
        <v>13193</v>
      </c>
      <c r="D31" s="34" t="s">
        <v>13194</v>
      </c>
      <c r="E31" s="34" t="s">
        <v>9436</v>
      </c>
      <c r="F31" s="34" t="s">
        <v>13355</v>
      </c>
      <c r="G31" s="34" t="s">
        <v>897</v>
      </c>
      <c r="H31" s="35">
        <v>43160.375</v>
      </c>
      <c r="I31" s="35">
        <v>43161.75</v>
      </c>
      <c r="J31" s="34">
        <v>16</v>
      </c>
      <c r="K31" s="34" t="s">
        <v>14255</v>
      </c>
    </row>
    <row r="32" customHeight="1" spans="1:11">
      <c r="A32" s="34" t="s">
        <v>14256</v>
      </c>
      <c r="B32" s="34" t="s">
        <v>14257</v>
      </c>
      <c r="C32" s="34" t="s">
        <v>13193</v>
      </c>
      <c r="D32" s="34" t="s">
        <v>13194</v>
      </c>
      <c r="E32" s="34" t="s">
        <v>5267</v>
      </c>
      <c r="F32" s="34" t="s">
        <v>5223</v>
      </c>
      <c r="G32" s="34" t="s">
        <v>897</v>
      </c>
      <c r="H32" s="35">
        <v>43161.375</v>
      </c>
      <c r="I32" s="35">
        <v>43161.5</v>
      </c>
      <c r="J32" s="34">
        <v>3</v>
      </c>
      <c r="K32" s="34" t="s">
        <v>14258</v>
      </c>
    </row>
    <row r="33" customHeight="1" spans="1:11">
      <c r="A33" s="34" t="s">
        <v>14259</v>
      </c>
      <c r="B33" s="34" t="s">
        <v>14260</v>
      </c>
      <c r="C33" s="34" t="s">
        <v>13193</v>
      </c>
      <c r="D33" s="34" t="s">
        <v>13194</v>
      </c>
      <c r="E33" s="34" t="s">
        <v>4067</v>
      </c>
      <c r="F33" s="34" t="s">
        <v>13587</v>
      </c>
      <c r="G33" s="34" t="s">
        <v>3951</v>
      </c>
      <c r="H33" s="35">
        <v>43179.375</v>
      </c>
      <c r="I33" s="35">
        <v>43179.75</v>
      </c>
      <c r="J33" s="34">
        <v>8</v>
      </c>
      <c r="K33" s="34" t="s">
        <v>14261</v>
      </c>
    </row>
    <row r="34" customHeight="1" spans="1:11">
      <c r="A34" s="32" t="s">
        <v>14262</v>
      </c>
      <c r="B34" s="32" t="s">
        <v>14263</v>
      </c>
      <c r="C34" s="32" t="s">
        <v>13193</v>
      </c>
      <c r="D34" s="32" t="s">
        <v>13194</v>
      </c>
      <c r="E34" s="32" t="s">
        <v>315</v>
      </c>
      <c r="F34" s="32" t="s">
        <v>13368</v>
      </c>
      <c r="G34" s="32" t="s">
        <v>897</v>
      </c>
      <c r="H34" s="33">
        <v>43164.375</v>
      </c>
      <c r="I34" s="33">
        <v>43164.75</v>
      </c>
      <c r="J34" s="32">
        <v>8</v>
      </c>
      <c r="K34" s="32" t="s">
        <v>14264</v>
      </c>
    </row>
    <row r="35" customHeight="1" spans="1:11">
      <c r="A35" s="34" t="s">
        <v>14265</v>
      </c>
      <c r="B35" s="34" t="s">
        <v>14266</v>
      </c>
      <c r="C35" s="34" t="s">
        <v>13193</v>
      </c>
      <c r="D35" s="34" t="s">
        <v>13194</v>
      </c>
      <c r="E35" s="34" t="s">
        <v>9343</v>
      </c>
      <c r="F35" s="34" t="s">
        <v>13377</v>
      </c>
      <c r="G35" s="34" t="s">
        <v>897</v>
      </c>
      <c r="H35" s="35">
        <v>43161.5833333333</v>
      </c>
      <c r="I35" s="35">
        <v>43161.75</v>
      </c>
      <c r="J35" s="34">
        <v>4</v>
      </c>
      <c r="K35" s="34" t="s">
        <v>14267</v>
      </c>
    </row>
    <row r="36" customHeight="1" spans="1:11">
      <c r="A36" s="34" t="s">
        <v>14268</v>
      </c>
      <c r="B36" s="34" t="s">
        <v>14269</v>
      </c>
      <c r="C36" s="34" t="s">
        <v>13193</v>
      </c>
      <c r="D36" s="34" t="s">
        <v>13194</v>
      </c>
      <c r="E36" s="34" t="s">
        <v>9395</v>
      </c>
      <c r="F36" s="34" t="s">
        <v>13368</v>
      </c>
      <c r="G36" s="34" t="s">
        <v>897</v>
      </c>
      <c r="H36" s="35">
        <v>43168.3784722222</v>
      </c>
      <c r="I36" s="35">
        <v>43168.5451388889</v>
      </c>
      <c r="J36" s="34">
        <v>3</v>
      </c>
      <c r="K36" s="34" t="s">
        <v>14270</v>
      </c>
    </row>
    <row r="37" customHeight="1" spans="1:11">
      <c r="A37" s="32" t="s">
        <v>14271</v>
      </c>
      <c r="B37" s="32" t="s">
        <v>14248</v>
      </c>
      <c r="C37" s="32" t="s">
        <v>13193</v>
      </c>
      <c r="D37" s="32" t="s">
        <v>13194</v>
      </c>
      <c r="E37" s="32" t="s">
        <v>9298</v>
      </c>
      <c r="F37" s="32" t="s">
        <v>13377</v>
      </c>
      <c r="G37" s="32" t="s">
        <v>897</v>
      </c>
      <c r="H37" s="33">
        <v>43168.7083333333</v>
      </c>
      <c r="I37" s="33">
        <v>43168.75</v>
      </c>
      <c r="J37" s="32">
        <v>1</v>
      </c>
      <c r="K37" s="32" t="s">
        <v>897</v>
      </c>
    </row>
    <row r="38" customHeight="1" spans="1:11">
      <c r="A38" s="34" t="s">
        <v>14272</v>
      </c>
      <c r="B38" s="34" t="s">
        <v>14273</v>
      </c>
      <c r="C38" s="34" t="s">
        <v>13193</v>
      </c>
      <c r="D38" s="34" t="s">
        <v>13194</v>
      </c>
      <c r="E38" s="34" t="s">
        <v>9355</v>
      </c>
      <c r="F38" s="34" t="s">
        <v>13377</v>
      </c>
      <c r="G38" s="34" t="s">
        <v>3951</v>
      </c>
      <c r="H38" s="35">
        <v>43172.375</v>
      </c>
      <c r="I38" s="35">
        <v>43172.75</v>
      </c>
      <c r="J38" s="34">
        <v>8</v>
      </c>
      <c r="K38" s="34" t="s">
        <v>14274</v>
      </c>
    </row>
    <row r="39" customHeight="1" spans="1:11">
      <c r="A39" s="32" t="s">
        <v>14275</v>
      </c>
      <c r="B39" s="32" t="s">
        <v>14248</v>
      </c>
      <c r="C39" s="32" t="s">
        <v>13193</v>
      </c>
      <c r="D39" s="32" t="s">
        <v>13194</v>
      </c>
      <c r="E39" s="32" t="s">
        <v>9298</v>
      </c>
      <c r="F39" s="32" t="s">
        <v>13377</v>
      </c>
      <c r="G39" s="32" t="s">
        <v>13176</v>
      </c>
      <c r="H39" s="33">
        <v>43171.375</v>
      </c>
      <c r="I39" s="33">
        <v>43180.75</v>
      </c>
      <c r="J39" s="32">
        <v>64</v>
      </c>
      <c r="K39" s="32" t="s">
        <v>14249</v>
      </c>
    </row>
    <row r="40" customHeight="1" spans="1:11">
      <c r="A40" s="34" t="s">
        <v>14276</v>
      </c>
      <c r="B40" s="34" t="s">
        <v>14277</v>
      </c>
      <c r="C40" s="34" t="s">
        <v>13193</v>
      </c>
      <c r="D40" s="34" t="s">
        <v>13194</v>
      </c>
      <c r="E40" s="34" t="s">
        <v>9363</v>
      </c>
      <c r="F40" s="34" t="s">
        <v>14278</v>
      </c>
      <c r="G40" s="34" t="s">
        <v>897</v>
      </c>
      <c r="H40" s="35">
        <v>43167.375</v>
      </c>
      <c r="I40" s="35">
        <v>43167.75</v>
      </c>
      <c r="J40" s="34">
        <v>8</v>
      </c>
      <c r="K40" s="34" t="s">
        <v>14279</v>
      </c>
    </row>
    <row r="41" customHeight="1" spans="1:11">
      <c r="A41" s="32" t="s">
        <v>14280</v>
      </c>
      <c r="B41" s="32" t="s">
        <v>14281</v>
      </c>
      <c r="C41" s="32" t="s">
        <v>13193</v>
      </c>
      <c r="D41" s="32" t="s">
        <v>13194</v>
      </c>
      <c r="E41" s="32" t="s">
        <v>9371</v>
      </c>
      <c r="F41" s="32" t="s">
        <v>14278</v>
      </c>
      <c r="G41" s="32" t="s">
        <v>3951</v>
      </c>
      <c r="H41" s="33">
        <v>43172.375</v>
      </c>
      <c r="I41" s="33">
        <v>43172.5416666667</v>
      </c>
      <c r="J41" s="32">
        <v>4</v>
      </c>
      <c r="K41" s="32" t="s">
        <v>14282</v>
      </c>
    </row>
    <row r="42" customHeight="1" spans="1:11">
      <c r="A42" s="34" t="s">
        <v>14283</v>
      </c>
      <c r="B42" s="34" t="s">
        <v>14284</v>
      </c>
      <c r="C42" s="34" t="s">
        <v>13193</v>
      </c>
      <c r="D42" s="34" t="s">
        <v>13194</v>
      </c>
      <c r="E42" s="34" t="s">
        <v>9274</v>
      </c>
      <c r="F42" s="34" t="s">
        <v>13365</v>
      </c>
      <c r="G42" s="34" t="s">
        <v>897</v>
      </c>
      <c r="H42" s="35">
        <v>43175.375</v>
      </c>
      <c r="I42" s="35">
        <v>43175.75</v>
      </c>
      <c r="J42" s="34">
        <v>8</v>
      </c>
      <c r="K42" s="34" t="s">
        <v>14285</v>
      </c>
    </row>
    <row r="43" customHeight="1" spans="1:11">
      <c r="A43" s="32" t="s">
        <v>14286</v>
      </c>
      <c r="B43" s="32" t="s">
        <v>14287</v>
      </c>
      <c r="C43" s="32" t="s">
        <v>13193</v>
      </c>
      <c r="D43" s="32" t="s">
        <v>13194</v>
      </c>
      <c r="E43" s="32" t="s">
        <v>4157</v>
      </c>
      <c r="F43" s="32" t="s">
        <v>13231</v>
      </c>
      <c r="G43" s="32" t="s">
        <v>3951</v>
      </c>
      <c r="H43" s="33">
        <v>43172.375</v>
      </c>
      <c r="I43" s="33">
        <v>43172.75</v>
      </c>
      <c r="J43" s="32">
        <v>8</v>
      </c>
      <c r="K43" s="32" t="s">
        <v>14288</v>
      </c>
    </row>
    <row r="44" customHeight="1" spans="1:11">
      <c r="A44" s="34" t="s">
        <v>14289</v>
      </c>
      <c r="B44" s="34" t="s">
        <v>14290</v>
      </c>
      <c r="C44" s="34" t="s">
        <v>13193</v>
      </c>
      <c r="D44" s="34" t="s">
        <v>13194</v>
      </c>
      <c r="E44" s="34" t="s">
        <v>9282</v>
      </c>
      <c r="F44" s="34" t="s">
        <v>13365</v>
      </c>
      <c r="G44" s="34" t="s">
        <v>897</v>
      </c>
      <c r="H44" s="35">
        <v>43174.375</v>
      </c>
      <c r="I44" s="35">
        <v>43174.4583333333</v>
      </c>
      <c r="J44" s="34">
        <v>1</v>
      </c>
      <c r="K44" s="34" t="s">
        <v>14291</v>
      </c>
    </row>
    <row r="45" customHeight="1" spans="1:11">
      <c r="A45" s="32" t="s">
        <v>14292</v>
      </c>
      <c r="B45" s="32" t="s">
        <v>14293</v>
      </c>
      <c r="C45" s="32" t="s">
        <v>13193</v>
      </c>
      <c r="D45" s="32" t="s">
        <v>13194</v>
      </c>
      <c r="E45" s="32" t="s">
        <v>9469</v>
      </c>
      <c r="F45" s="32" t="s">
        <v>13386</v>
      </c>
      <c r="G45" s="32" t="s">
        <v>3951</v>
      </c>
      <c r="H45" s="33">
        <v>43171.375</v>
      </c>
      <c r="I45" s="33">
        <v>43174.75</v>
      </c>
      <c r="J45" s="32">
        <v>32</v>
      </c>
      <c r="K45" s="32" t="s">
        <v>14294</v>
      </c>
    </row>
    <row r="46" customHeight="1" spans="1:11">
      <c r="A46" s="34" t="s">
        <v>14295</v>
      </c>
      <c r="B46" s="34" t="s">
        <v>14269</v>
      </c>
      <c r="C46" s="34" t="s">
        <v>13193</v>
      </c>
      <c r="D46" s="34" t="s">
        <v>13194</v>
      </c>
      <c r="E46" s="34" t="s">
        <v>9395</v>
      </c>
      <c r="F46" s="34" t="s">
        <v>13368</v>
      </c>
      <c r="G46" s="34" t="s">
        <v>897</v>
      </c>
      <c r="H46" s="35">
        <v>43179.375</v>
      </c>
      <c r="I46" s="35">
        <v>43179.5416666667</v>
      </c>
      <c r="J46" s="34">
        <v>3</v>
      </c>
      <c r="K46" s="34" t="s">
        <v>14270</v>
      </c>
    </row>
    <row r="47" customHeight="1" spans="1:11">
      <c r="A47" s="32" t="s">
        <v>14296</v>
      </c>
      <c r="B47" s="32" t="s">
        <v>14293</v>
      </c>
      <c r="C47" s="32" t="s">
        <v>13193</v>
      </c>
      <c r="D47" s="32" t="s">
        <v>13194</v>
      </c>
      <c r="E47" s="32" t="s">
        <v>9469</v>
      </c>
      <c r="F47" s="32" t="s">
        <v>13386</v>
      </c>
      <c r="G47" s="32" t="s">
        <v>2470</v>
      </c>
      <c r="H47" s="33">
        <v>43180.625</v>
      </c>
      <c r="I47" s="33">
        <v>43180.75</v>
      </c>
      <c r="J47" s="32">
        <v>3</v>
      </c>
      <c r="K47" s="32" t="s">
        <v>14297</v>
      </c>
    </row>
    <row r="48" customHeight="1" spans="1:11">
      <c r="A48" s="34" t="s">
        <v>14298</v>
      </c>
      <c r="B48" s="34" t="s">
        <v>14269</v>
      </c>
      <c r="C48" s="34" t="s">
        <v>13193</v>
      </c>
      <c r="D48" s="34" t="s">
        <v>13194</v>
      </c>
      <c r="E48" s="34" t="s">
        <v>9395</v>
      </c>
      <c r="F48" s="34" t="s">
        <v>13368</v>
      </c>
      <c r="G48" s="34" t="s">
        <v>897</v>
      </c>
      <c r="H48" s="35">
        <v>43180.375</v>
      </c>
      <c r="I48" s="35">
        <v>43180.5416666667</v>
      </c>
      <c r="J48" s="34">
        <v>3</v>
      </c>
      <c r="K48" s="34" t="s">
        <v>14270</v>
      </c>
    </row>
    <row r="49" customHeight="1" spans="1:11">
      <c r="A49" s="32" t="s">
        <v>14299</v>
      </c>
      <c r="B49" s="32" t="s">
        <v>14254</v>
      </c>
      <c r="C49" s="32" t="s">
        <v>13193</v>
      </c>
      <c r="D49" s="32" t="s">
        <v>13194</v>
      </c>
      <c r="E49" s="32" t="s">
        <v>9436</v>
      </c>
      <c r="F49" s="32" t="s">
        <v>13355</v>
      </c>
      <c r="G49" s="32" t="s">
        <v>2470</v>
      </c>
      <c r="H49" s="33">
        <v>43180.375</v>
      </c>
      <c r="I49" s="33">
        <v>43180.4166666667</v>
      </c>
      <c r="J49" s="32">
        <v>1</v>
      </c>
      <c r="K49" s="32" t="s">
        <v>14300</v>
      </c>
    </row>
    <row r="50" customHeight="1" spans="1:11">
      <c r="A50" s="34" t="s">
        <v>14301</v>
      </c>
      <c r="B50" s="34" t="s">
        <v>14263</v>
      </c>
      <c r="C50" s="34" t="s">
        <v>13193</v>
      </c>
      <c r="D50" s="34" t="s">
        <v>13194</v>
      </c>
      <c r="E50" s="34" t="s">
        <v>315</v>
      </c>
      <c r="F50" s="34" t="s">
        <v>13368</v>
      </c>
      <c r="G50" s="34" t="s">
        <v>897</v>
      </c>
      <c r="H50" s="35">
        <v>43181.375</v>
      </c>
      <c r="I50" s="35">
        <v>43181.75</v>
      </c>
      <c r="J50" s="34">
        <v>8</v>
      </c>
      <c r="K50" s="34" t="s">
        <v>14302</v>
      </c>
    </row>
    <row r="51" customHeight="1" spans="1:11">
      <c r="A51" s="34" t="s">
        <v>14303</v>
      </c>
      <c r="B51" s="34" t="s">
        <v>14290</v>
      </c>
      <c r="C51" s="34" t="s">
        <v>13193</v>
      </c>
      <c r="D51" s="34" t="s">
        <v>13194</v>
      </c>
      <c r="E51" s="34" t="s">
        <v>9282</v>
      </c>
      <c r="F51" s="34" t="s">
        <v>13365</v>
      </c>
      <c r="G51" s="34" t="s">
        <v>13174</v>
      </c>
      <c r="H51" s="35">
        <v>43182.375</v>
      </c>
      <c r="I51" s="35">
        <v>43182.75</v>
      </c>
      <c r="J51" s="34">
        <v>8</v>
      </c>
      <c r="K51" s="34" t="s">
        <v>14304</v>
      </c>
    </row>
    <row r="52" customHeight="1" spans="1:11">
      <c r="A52" s="32" t="s">
        <v>14305</v>
      </c>
      <c r="B52" s="32" t="s">
        <v>14269</v>
      </c>
      <c r="C52" s="32" t="s">
        <v>13193</v>
      </c>
      <c r="D52" s="32" t="s">
        <v>13194</v>
      </c>
      <c r="E52" s="32" t="s">
        <v>9395</v>
      </c>
      <c r="F52" s="32" t="s">
        <v>13368</v>
      </c>
      <c r="G52" s="32" t="s">
        <v>897</v>
      </c>
      <c r="H52" s="33">
        <v>43181.375</v>
      </c>
      <c r="I52" s="33">
        <v>43181.5833333333</v>
      </c>
      <c r="J52" s="32">
        <v>4</v>
      </c>
      <c r="K52" s="32" t="s">
        <v>14270</v>
      </c>
    </row>
    <row r="53" customHeight="1" spans="1:11">
      <c r="A53" s="34" t="s">
        <v>14306</v>
      </c>
      <c r="B53" s="34" t="s">
        <v>14269</v>
      </c>
      <c r="C53" s="34" t="s">
        <v>13193</v>
      </c>
      <c r="D53" s="34" t="s">
        <v>13194</v>
      </c>
      <c r="E53" s="34" t="s">
        <v>9395</v>
      </c>
      <c r="F53" s="34" t="s">
        <v>13368</v>
      </c>
      <c r="G53" s="34" t="s">
        <v>897</v>
      </c>
      <c r="H53" s="35">
        <v>43185.375</v>
      </c>
      <c r="I53" s="35">
        <v>43185.5770833333</v>
      </c>
      <c r="J53" s="34">
        <v>4</v>
      </c>
      <c r="K53" s="34" t="s">
        <v>14270</v>
      </c>
    </row>
    <row r="54" customHeight="1" spans="1:11">
      <c r="A54" s="32" t="s">
        <v>14307</v>
      </c>
      <c r="B54" s="32" t="s">
        <v>14257</v>
      </c>
      <c r="C54" s="32" t="s">
        <v>13193</v>
      </c>
      <c r="D54" s="32" t="s">
        <v>13194</v>
      </c>
      <c r="E54" s="32" t="s">
        <v>5267</v>
      </c>
      <c r="F54" s="32" t="s">
        <v>5223</v>
      </c>
      <c r="G54" s="32" t="s">
        <v>897</v>
      </c>
      <c r="H54" s="33">
        <v>43187.6666666667</v>
      </c>
      <c r="I54" s="33">
        <v>43187.75</v>
      </c>
      <c r="J54" s="32">
        <v>2</v>
      </c>
      <c r="K54" s="32" t="s">
        <v>14308</v>
      </c>
    </row>
    <row r="55" customHeight="1" spans="1:11">
      <c r="A55" s="34" t="s">
        <v>14309</v>
      </c>
      <c r="B55" s="34" t="s">
        <v>14310</v>
      </c>
      <c r="C55" s="34" t="s">
        <v>13193</v>
      </c>
      <c r="D55" s="34" t="s">
        <v>13194</v>
      </c>
      <c r="E55" s="34" t="s">
        <v>9430</v>
      </c>
      <c r="F55" s="34" t="s">
        <v>13355</v>
      </c>
      <c r="G55" s="34" t="s">
        <v>3951</v>
      </c>
      <c r="H55" s="35">
        <v>43185.375</v>
      </c>
      <c r="I55" s="35">
        <v>43185.75</v>
      </c>
      <c r="J55" s="34">
        <v>8</v>
      </c>
      <c r="K55" s="34" t="s">
        <v>14192</v>
      </c>
    </row>
    <row r="56" customHeight="1" spans="1:11">
      <c r="A56" s="32" t="s">
        <v>14311</v>
      </c>
      <c r="B56" s="32" t="s">
        <v>14277</v>
      </c>
      <c r="C56" s="32" t="s">
        <v>13193</v>
      </c>
      <c r="D56" s="32" t="s">
        <v>13194</v>
      </c>
      <c r="E56" s="32" t="s">
        <v>9363</v>
      </c>
      <c r="F56" s="32" t="s">
        <v>14278</v>
      </c>
      <c r="G56" s="32" t="s">
        <v>897</v>
      </c>
      <c r="H56" s="33">
        <v>43182.375</v>
      </c>
      <c r="I56" s="33">
        <v>43182.75</v>
      </c>
      <c r="J56" s="32">
        <v>8</v>
      </c>
      <c r="K56" s="32" t="s">
        <v>14312</v>
      </c>
    </row>
    <row r="57" customHeight="1" spans="1:11">
      <c r="A57" s="34" t="s">
        <v>14313</v>
      </c>
      <c r="B57" s="34" t="s">
        <v>14314</v>
      </c>
      <c r="C57" s="34" t="s">
        <v>13193</v>
      </c>
      <c r="D57" s="34" t="s">
        <v>13194</v>
      </c>
      <c r="E57" s="34" t="s">
        <v>160</v>
      </c>
      <c r="F57" s="34" t="s">
        <v>13406</v>
      </c>
      <c r="G57" s="34" t="s">
        <v>897</v>
      </c>
      <c r="H57" s="35">
        <v>43171.375</v>
      </c>
      <c r="I57" s="35">
        <v>43171.75</v>
      </c>
      <c r="J57" s="34">
        <v>8</v>
      </c>
      <c r="K57" s="34" t="s">
        <v>14315</v>
      </c>
    </row>
    <row r="58" customHeight="1" spans="1:11">
      <c r="A58" s="32" t="s">
        <v>14316</v>
      </c>
      <c r="B58" s="32" t="s">
        <v>14314</v>
      </c>
      <c r="C58" s="32" t="s">
        <v>13193</v>
      </c>
      <c r="D58" s="32" t="s">
        <v>13194</v>
      </c>
      <c r="E58" s="32" t="s">
        <v>160</v>
      </c>
      <c r="F58" s="32" t="s">
        <v>13406</v>
      </c>
      <c r="G58" s="32" t="s">
        <v>13178</v>
      </c>
      <c r="H58" s="33">
        <v>43185.375</v>
      </c>
      <c r="I58" s="33">
        <v>43185.75</v>
      </c>
      <c r="J58" s="32">
        <v>8</v>
      </c>
      <c r="K58" s="32" t="s">
        <v>14317</v>
      </c>
    </row>
    <row r="59" customHeight="1" spans="1:11">
      <c r="A59" s="34" t="s">
        <v>14318</v>
      </c>
      <c r="B59" s="34" t="s">
        <v>14319</v>
      </c>
      <c r="C59" s="34" t="s">
        <v>13193</v>
      </c>
      <c r="D59" s="34" t="s">
        <v>13194</v>
      </c>
      <c r="E59" s="34" t="s">
        <v>5222</v>
      </c>
      <c r="F59" s="34" t="s">
        <v>5223</v>
      </c>
      <c r="G59" s="34" t="s">
        <v>897</v>
      </c>
      <c r="H59" s="35">
        <v>43187.375</v>
      </c>
      <c r="I59" s="35">
        <v>43187.5</v>
      </c>
      <c r="J59" s="34">
        <v>3</v>
      </c>
      <c r="K59" s="34" t="s">
        <v>14320</v>
      </c>
    </row>
    <row r="60" customHeight="1" spans="1:11">
      <c r="A60" s="34" t="s">
        <v>14321</v>
      </c>
      <c r="B60" s="34" t="s">
        <v>14322</v>
      </c>
      <c r="C60" s="34" t="s">
        <v>13193</v>
      </c>
      <c r="D60" s="34" t="s">
        <v>13194</v>
      </c>
      <c r="E60" s="34" t="s">
        <v>135</v>
      </c>
      <c r="F60" s="34" t="s">
        <v>137</v>
      </c>
      <c r="G60" s="34" t="s">
        <v>3951</v>
      </c>
      <c r="H60" s="35">
        <v>43187.3958333333</v>
      </c>
      <c r="I60" s="35">
        <v>43187.7708333333</v>
      </c>
      <c r="J60" s="34">
        <v>8</v>
      </c>
      <c r="K60" s="34" t="s">
        <v>14323</v>
      </c>
    </row>
    <row r="61" customHeight="1" spans="1:11">
      <c r="A61" s="32" t="s">
        <v>14324</v>
      </c>
      <c r="B61" s="32" t="s">
        <v>14260</v>
      </c>
      <c r="C61" s="32" t="s">
        <v>13193</v>
      </c>
      <c r="D61" s="32" t="s">
        <v>13194</v>
      </c>
      <c r="E61" s="32" t="s">
        <v>4067</v>
      </c>
      <c r="F61" s="32" t="s">
        <v>13587</v>
      </c>
      <c r="G61" s="32" t="s">
        <v>3951</v>
      </c>
      <c r="H61" s="33">
        <v>43188.375</v>
      </c>
      <c r="I61" s="33">
        <v>43188.75</v>
      </c>
      <c r="J61" s="32">
        <v>8</v>
      </c>
      <c r="K61" s="32" t="s">
        <v>14325</v>
      </c>
    </row>
    <row r="62" customHeight="1" spans="1:11">
      <c r="A62" s="34" t="s">
        <v>14326</v>
      </c>
      <c r="B62" s="34" t="s">
        <v>14290</v>
      </c>
      <c r="C62" s="34" t="s">
        <v>13193</v>
      </c>
      <c r="D62" s="34" t="s">
        <v>13194</v>
      </c>
      <c r="E62" s="34" t="s">
        <v>9282</v>
      </c>
      <c r="F62" s="34" t="s">
        <v>13365</v>
      </c>
      <c r="G62" s="34" t="s">
        <v>897</v>
      </c>
      <c r="H62" s="35">
        <v>43188.4583333333</v>
      </c>
      <c r="I62" s="35">
        <v>43188.5</v>
      </c>
      <c r="J62" s="34">
        <v>1</v>
      </c>
      <c r="K62" s="34" t="s">
        <v>14327</v>
      </c>
    </row>
    <row r="63" customHeight="1" spans="1:11">
      <c r="A63" s="32" t="s">
        <v>14328</v>
      </c>
      <c r="B63" s="32" t="s">
        <v>14329</v>
      </c>
      <c r="C63" s="32" t="s">
        <v>13193</v>
      </c>
      <c r="D63" s="32" t="s">
        <v>13194</v>
      </c>
      <c r="E63" s="32" t="s">
        <v>9450</v>
      </c>
      <c r="F63" s="32" t="s">
        <v>13609</v>
      </c>
      <c r="G63" s="32" t="s">
        <v>3951</v>
      </c>
      <c r="H63" s="33">
        <v>43188.375</v>
      </c>
      <c r="I63" s="33">
        <v>43188.75</v>
      </c>
      <c r="J63" s="32">
        <v>8</v>
      </c>
      <c r="K63" s="32" t="s">
        <v>14330</v>
      </c>
    </row>
    <row r="64" customHeight="1" spans="1:11">
      <c r="A64" s="34" t="s">
        <v>14331</v>
      </c>
      <c r="B64" s="34" t="s">
        <v>14332</v>
      </c>
      <c r="C64" s="34" t="s">
        <v>13193</v>
      </c>
      <c r="D64" s="34" t="s">
        <v>13194</v>
      </c>
      <c r="E64" s="34" t="s">
        <v>412</v>
      </c>
      <c r="F64" s="34" t="s">
        <v>400</v>
      </c>
      <c r="G64" s="34" t="s">
        <v>2470</v>
      </c>
      <c r="H64" s="35">
        <v>43188.375</v>
      </c>
      <c r="I64" s="35">
        <v>43188.75</v>
      </c>
      <c r="J64" s="34">
        <v>8</v>
      </c>
      <c r="K64" s="34" t="s">
        <v>2470</v>
      </c>
    </row>
    <row r="65" customHeight="1" spans="1:11">
      <c r="A65" s="34" t="s">
        <v>14333</v>
      </c>
      <c r="B65" s="34" t="s">
        <v>14269</v>
      </c>
      <c r="C65" s="34" t="s">
        <v>13193</v>
      </c>
      <c r="D65" s="34" t="s">
        <v>13194</v>
      </c>
      <c r="E65" s="34" t="s">
        <v>9395</v>
      </c>
      <c r="F65" s="34" t="s">
        <v>13368</v>
      </c>
      <c r="G65" s="34" t="s">
        <v>897</v>
      </c>
      <c r="H65" s="35">
        <v>43188.375</v>
      </c>
      <c r="I65" s="35">
        <v>43188.5416666667</v>
      </c>
      <c r="J65" s="34">
        <v>3</v>
      </c>
      <c r="K65" s="34" t="s">
        <v>14270</v>
      </c>
    </row>
    <row r="66" customHeight="1" spans="1:11">
      <c r="A66" s="32" t="s">
        <v>14334</v>
      </c>
      <c r="B66" s="32" t="s">
        <v>14314</v>
      </c>
      <c r="C66" s="32" t="s">
        <v>13193</v>
      </c>
      <c r="D66" s="32" t="s">
        <v>13194</v>
      </c>
      <c r="E66" s="32" t="s">
        <v>160</v>
      </c>
      <c r="F66" s="32" t="s">
        <v>13406</v>
      </c>
      <c r="G66" s="32" t="s">
        <v>897</v>
      </c>
      <c r="H66" s="33">
        <v>43186.375</v>
      </c>
      <c r="I66" s="33">
        <v>43186.75</v>
      </c>
      <c r="J66" s="32">
        <v>8</v>
      </c>
      <c r="K66" s="32" t="s">
        <v>14335</v>
      </c>
    </row>
    <row r="67" customHeight="1" spans="1:11">
      <c r="A67" s="34" t="s">
        <v>14336</v>
      </c>
      <c r="B67" s="34" t="s">
        <v>14281</v>
      </c>
      <c r="C67" s="34" t="s">
        <v>13193</v>
      </c>
      <c r="D67" s="34" t="s">
        <v>13194</v>
      </c>
      <c r="E67" s="34" t="s">
        <v>9371</v>
      </c>
      <c r="F67" s="34" t="s">
        <v>14278</v>
      </c>
      <c r="G67" s="34" t="s">
        <v>3951</v>
      </c>
      <c r="H67" s="35">
        <v>43189.375</v>
      </c>
      <c r="I67" s="35">
        <v>43189.75</v>
      </c>
      <c r="J67" s="34">
        <v>8</v>
      </c>
      <c r="K67" s="34" t="s">
        <v>14337</v>
      </c>
    </row>
    <row r="68" customHeight="1" spans="1:11">
      <c r="A68" s="34" t="s">
        <v>14338</v>
      </c>
      <c r="B68" s="34" t="s">
        <v>14339</v>
      </c>
      <c r="C68" s="34" t="s">
        <v>13193</v>
      </c>
      <c r="D68" s="34" t="s">
        <v>13194</v>
      </c>
      <c r="E68" s="34" t="s">
        <v>4248</v>
      </c>
      <c r="F68" s="34" t="s">
        <v>13368</v>
      </c>
      <c r="G68" s="34" t="s">
        <v>897</v>
      </c>
      <c r="H68" s="35">
        <v>43164.4166666667</v>
      </c>
      <c r="I68" s="35">
        <v>43164.5</v>
      </c>
      <c r="J68" s="34">
        <v>2</v>
      </c>
      <c r="K68" s="34" t="s">
        <v>897</v>
      </c>
    </row>
    <row r="69" customHeight="1" spans="1:11">
      <c r="A69" s="32" t="s">
        <v>14340</v>
      </c>
      <c r="B69" s="32" t="s">
        <v>14339</v>
      </c>
      <c r="C69" s="32" t="s">
        <v>13193</v>
      </c>
      <c r="D69" s="32" t="s">
        <v>13194</v>
      </c>
      <c r="E69" s="32" t="s">
        <v>4248</v>
      </c>
      <c r="F69" s="32" t="s">
        <v>13368</v>
      </c>
      <c r="G69" s="32" t="s">
        <v>2470</v>
      </c>
      <c r="H69" s="33">
        <v>43178.4166666667</v>
      </c>
      <c r="I69" s="33">
        <v>43178.5</v>
      </c>
      <c r="J69" s="32">
        <v>2</v>
      </c>
      <c r="K69" s="32" t="s">
        <v>2470</v>
      </c>
    </row>
    <row r="70" customHeight="1" spans="1:11">
      <c r="A70" s="32" t="s">
        <v>14341</v>
      </c>
      <c r="B70" s="32" t="s">
        <v>14342</v>
      </c>
      <c r="C70" s="32" t="s">
        <v>13193</v>
      </c>
      <c r="D70" s="32" t="s">
        <v>13194</v>
      </c>
      <c r="E70" s="32" t="s">
        <v>4295</v>
      </c>
      <c r="F70" s="32" t="s">
        <v>12844</v>
      </c>
      <c r="G70" s="32" t="s">
        <v>3951</v>
      </c>
      <c r="H70" s="33">
        <v>43164.6034722222</v>
      </c>
      <c r="I70" s="33">
        <v>43164.7701388889</v>
      </c>
      <c r="J70" s="32">
        <v>4</v>
      </c>
      <c r="K70" s="32" t="s">
        <v>14343</v>
      </c>
    </row>
    <row r="71" customHeight="1" spans="1:11">
      <c r="A71" s="34" t="s">
        <v>14344</v>
      </c>
      <c r="B71" s="34" t="s">
        <v>14339</v>
      </c>
      <c r="C71" s="34" t="s">
        <v>13193</v>
      </c>
      <c r="D71" s="34" t="s">
        <v>13194</v>
      </c>
      <c r="E71" s="34" t="s">
        <v>4248</v>
      </c>
      <c r="F71" s="34" t="s">
        <v>13368</v>
      </c>
      <c r="G71" s="34" t="s">
        <v>2470</v>
      </c>
      <c r="H71" s="35">
        <v>43188.4166666667</v>
      </c>
      <c r="I71" s="35">
        <v>43188.5</v>
      </c>
      <c r="J71" s="34">
        <v>2</v>
      </c>
      <c r="K71" s="34" t="s">
        <v>2470</v>
      </c>
    </row>
    <row r="72" customHeight="1" spans="1:11">
      <c r="A72" s="32" t="s">
        <v>14345</v>
      </c>
      <c r="B72" s="32" t="s">
        <v>14346</v>
      </c>
      <c r="C72" s="32" t="s">
        <v>13193</v>
      </c>
      <c r="D72" s="32" t="s">
        <v>13194</v>
      </c>
      <c r="E72" s="32" t="s">
        <v>3678</v>
      </c>
      <c r="F72" s="32" t="s">
        <v>13658</v>
      </c>
      <c r="G72" s="32" t="s">
        <v>13175</v>
      </c>
      <c r="H72" s="33">
        <v>43160.375</v>
      </c>
      <c r="I72" s="33">
        <v>43190.75</v>
      </c>
      <c r="J72" s="32">
        <v>176</v>
      </c>
      <c r="K72" s="32" t="s">
        <v>14347</v>
      </c>
    </row>
    <row r="73" customHeight="1" spans="1:11">
      <c r="A73" s="32" t="s">
        <v>14348</v>
      </c>
      <c r="B73" s="32" t="s">
        <v>14349</v>
      </c>
      <c r="C73" s="32" t="s">
        <v>13193</v>
      </c>
      <c r="D73" s="32" t="s">
        <v>13194</v>
      </c>
      <c r="E73" s="32" t="s">
        <v>8454</v>
      </c>
      <c r="F73" s="32" t="s">
        <v>14350</v>
      </c>
      <c r="G73" s="32" t="s">
        <v>13176</v>
      </c>
      <c r="H73" s="33">
        <v>43160.375</v>
      </c>
      <c r="I73" s="33">
        <v>43162.75</v>
      </c>
      <c r="J73" s="32">
        <v>16</v>
      </c>
      <c r="K73" s="32" t="s">
        <v>14351</v>
      </c>
    </row>
    <row r="74" customHeight="1" spans="1:11">
      <c r="A74" s="34" t="s">
        <v>14352</v>
      </c>
      <c r="B74" s="34" t="s">
        <v>14353</v>
      </c>
      <c r="C74" s="34" t="s">
        <v>13193</v>
      </c>
      <c r="D74" s="34" t="s">
        <v>13194</v>
      </c>
      <c r="E74" s="34" t="s">
        <v>3213</v>
      </c>
      <c r="F74" s="34" t="s">
        <v>13406</v>
      </c>
      <c r="G74" s="34" t="s">
        <v>3951</v>
      </c>
      <c r="H74" s="35">
        <v>43160.375</v>
      </c>
      <c r="I74" s="35">
        <v>43161.75</v>
      </c>
      <c r="J74" s="34">
        <v>16</v>
      </c>
      <c r="K74" s="34" t="s">
        <v>14354</v>
      </c>
    </row>
    <row r="75" customHeight="1" spans="1:11">
      <c r="A75" s="32" t="s">
        <v>14355</v>
      </c>
      <c r="B75" s="32" t="s">
        <v>14353</v>
      </c>
      <c r="C75" s="32" t="s">
        <v>13193</v>
      </c>
      <c r="D75" s="32" t="s">
        <v>13194</v>
      </c>
      <c r="E75" s="32" t="s">
        <v>3213</v>
      </c>
      <c r="F75" s="32" t="s">
        <v>13406</v>
      </c>
      <c r="G75" s="32" t="s">
        <v>3951</v>
      </c>
      <c r="H75" s="33">
        <v>43164.375</v>
      </c>
      <c r="I75" s="33">
        <v>43165.75</v>
      </c>
      <c r="J75" s="32">
        <v>16</v>
      </c>
      <c r="K75" s="32" t="s">
        <v>14356</v>
      </c>
    </row>
    <row r="76" customHeight="1" spans="1:11">
      <c r="A76" s="32" t="s">
        <v>14357</v>
      </c>
      <c r="B76" s="32" t="s">
        <v>14358</v>
      </c>
      <c r="C76" s="32" t="s">
        <v>13193</v>
      </c>
      <c r="D76" s="32" t="s">
        <v>13194</v>
      </c>
      <c r="E76" s="32" t="s">
        <v>52</v>
      </c>
      <c r="F76" s="32" t="s">
        <v>54</v>
      </c>
      <c r="G76" s="32" t="s">
        <v>13174</v>
      </c>
      <c r="H76" s="33">
        <v>43160.375</v>
      </c>
      <c r="I76" s="33">
        <v>43190.75</v>
      </c>
      <c r="J76" s="32">
        <v>176</v>
      </c>
      <c r="K76" s="32" t="s">
        <v>14359</v>
      </c>
    </row>
    <row r="77" customHeight="1" spans="1:11">
      <c r="A77" s="34" t="s">
        <v>14360</v>
      </c>
      <c r="B77" s="34" t="s">
        <v>14361</v>
      </c>
      <c r="C77" s="34" t="s">
        <v>13193</v>
      </c>
      <c r="D77" s="34" t="s">
        <v>13194</v>
      </c>
      <c r="E77" s="34" t="s">
        <v>3364</v>
      </c>
      <c r="F77" s="34" t="s">
        <v>13406</v>
      </c>
      <c r="G77" s="34" t="s">
        <v>13175</v>
      </c>
      <c r="H77" s="35">
        <v>43166.375</v>
      </c>
      <c r="I77" s="35">
        <v>43190.75</v>
      </c>
      <c r="J77" s="34">
        <v>144</v>
      </c>
      <c r="K77" s="34" t="s">
        <v>14362</v>
      </c>
    </row>
    <row r="78" customHeight="1" spans="1:11">
      <c r="A78" s="32" t="s">
        <v>14363</v>
      </c>
      <c r="B78" s="32" t="s">
        <v>14361</v>
      </c>
      <c r="C78" s="32" t="s">
        <v>13193</v>
      </c>
      <c r="D78" s="32" t="s">
        <v>13194</v>
      </c>
      <c r="E78" s="32" t="s">
        <v>3364</v>
      </c>
      <c r="F78" s="32" t="s">
        <v>13406</v>
      </c>
      <c r="G78" s="32" t="s">
        <v>3951</v>
      </c>
      <c r="H78" s="33">
        <v>43164.375</v>
      </c>
      <c r="I78" s="33">
        <v>43165.75</v>
      </c>
      <c r="J78" s="32">
        <v>16</v>
      </c>
      <c r="K78" s="32" t="s">
        <v>14364</v>
      </c>
    </row>
    <row r="79" customHeight="1" spans="1:11">
      <c r="A79" s="32" t="s">
        <v>14365</v>
      </c>
      <c r="B79" s="32" t="s">
        <v>14366</v>
      </c>
      <c r="C79" s="32" t="s">
        <v>13193</v>
      </c>
      <c r="D79" s="32" t="s">
        <v>13194</v>
      </c>
      <c r="E79" s="32" t="s">
        <v>4663</v>
      </c>
      <c r="F79" s="32" t="s">
        <v>12844</v>
      </c>
      <c r="G79" s="32" t="s">
        <v>897</v>
      </c>
      <c r="H79" s="33">
        <v>43160.375</v>
      </c>
      <c r="I79" s="33">
        <v>43160.75</v>
      </c>
      <c r="J79" s="32">
        <v>8</v>
      </c>
      <c r="K79" s="32" t="s">
        <v>14192</v>
      </c>
    </row>
    <row r="80" customHeight="1" spans="1:11">
      <c r="A80" s="34" t="s">
        <v>14367</v>
      </c>
      <c r="B80" s="34" t="s">
        <v>14366</v>
      </c>
      <c r="C80" s="34" t="s">
        <v>13193</v>
      </c>
      <c r="D80" s="34" t="s">
        <v>13194</v>
      </c>
      <c r="E80" s="34" t="s">
        <v>4663</v>
      </c>
      <c r="F80" s="34" t="s">
        <v>12844</v>
      </c>
      <c r="G80" s="34" t="s">
        <v>897</v>
      </c>
      <c r="H80" s="35">
        <v>43161.375</v>
      </c>
      <c r="I80" s="35">
        <v>43161.75</v>
      </c>
      <c r="J80" s="34">
        <v>8</v>
      </c>
      <c r="K80" s="34" t="s">
        <v>14192</v>
      </c>
    </row>
    <row r="81" customHeight="1" spans="1:11">
      <c r="A81" s="34" t="s">
        <v>14368</v>
      </c>
      <c r="B81" s="34" t="s">
        <v>14369</v>
      </c>
      <c r="C81" s="34" t="s">
        <v>13193</v>
      </c>
      <c r="D81" s="34" t="s">
        <v>13194</v>
      </c>
      <c r="E81" s="34" t="s">
        <v>7979</v>
      </c>
      <c r="F81" s="34" t="s">
        <v>13445</v>
      </c>
      <c r="G81" s="34" t="s">
        <v>897</v>
      </c>
      <c r="H81" s="35">
        <v>43160.375</v>
      </c>
      <c r="I81" s="35">
        <v>43161.75</v>
      </c>
      <c r="J81" s="34">
        <v>16</v>
      </c>
      <c r="K81" s="34" t="s">
        <v>14370</v>
      </c>
    </row>
    <row r="82" customHeight="1" spans="1:11">
      <c r="A82" s="34" t="s">
        <v>14371</v>
      </c>
      <c r="B82" s="34" t="s">
        <v>14372</v>
      </c>
      <c r="C82" s="34" t="s">
        <v>13193</v>
      </c>
      <c r="D82" s="34" t="s">
        <v>13194</v>
      </c>
      <c r="E82" s="34" t="s">
        <v>3308</v>
      </c>
      <c r="F82" s="34" t="s">
        <v>13406</v>
      </c>
      <c r="G82" s="34" t="s">
        <v>2470</v>
      </c>
      <c r="H82" s="35">
        <v>43171.375</v>
      </c>
      <c r="I82" s="35">
        <v>43173.75</v>
      </c>
      <c r="J82" s="34">
        <v>24</v>
      </c>
      <c r="K82" s="34" t="s">
        <v>14373</v>
      </c>
    </row>
    <row r="83" customHeight="1" spans="1:11">
      <c r="A83" s="32" t="s">
        <v>14374</v>
      </c>
      <c r="B83" s="32" t="s">
        <v>14372</v>
      </c>
      <c r="C83" s="32" t="s">
        <v>13193</v>
      </c>
      <c r="D83" s="32" t="s">
        <v>13194</v>
      </c>
      <c r="E83" s="32" t="s">
        <v>3308</v>
      </c>
      <c r="F83" s="32" t="s">
        <v>13406</v>
      </c>
      <c r="G83" s="32" t="s">
        <v>897</v>
      </c>
      <c r="H83" s="33">
        <v>43174.375</v>
      </c>
      <c r="I83" s="33">
        <v>43175.75</v>
      </c>
      <c r="J83" s="32">
        <v>16</v>
      </c>
      <c r="K83" s="32" t="s">
        <v>14373</v>
      </c>
    </row>
    <row r="84" customHeight="1" spans="1:11">
      <c r="A84" s="32" t="s">
        <v>14375</v>
      </c>
      <c r="B84" s="32" t="s">
        <v>14376</v>
      </c>
      <c r="C84" s="32" t="s">
        <v>13193</v>
      </c>
      <c r="D84" s="32" t="s">
        <v>13194</v>
      </c>
      <c r="E84" s="32" t="s">
        <v>6734</v>
      </c>
      <c r="F84" s="32" t="s">
        <v>14377</v>
      </c>
      <c r="G84" s="32" t="s">
        <v>13177</v>
      </c>
      <c r="H84" s="33">
        <v>43160.375</v>
      </c>
      <c r="I84" s="33">
        <v>43168.75</v>
      </c>
      <c r="J84" s="32">
        <v>56</v>
      </c>
      <c r="K84" s="32" t="s">
        <v>14378</v>
      </c>
    </row>
    <row r="85" customHeight="1" spans="1:11">
      <c r="A85" s="32" t="s">
        <v>14379</v>
      </c>
      <c r="B85" s="32" t="s">
        <v>14380</v>
      </c>
      <c r="C85" s="32" t="s">
        <v>13193</v>
      </c>
      <c r="D85" s="32" t="s">
        <v>13194</v>
      </c>
      <c r="E85" s="32" t="s">
        <v>1672</v>
      </c>
      <c r="F85" s="32" t="s">
        <v>13644</v>
      </c>
      <c r="G85" s="32" t="s">
        <v>3951</v>
      </c>
      <c r="H85" s="33">
        <v>43160.375</v>
      </c>
      <c r="I85" s="33">
        <v>43161.75</v>
      </c>
      <c r="J85" s="32">
        <v>16</v>
      </c>
      <c r="K85" s="32" t="s">
        <v>3951</v>
      </c>
    </row>
    <row r="86" customHeight="1" spans="1:11">
      <c r="A86" s="34" t="s">
        <v>14381</v>
      </c>
      <c r="B86" s="34" t="s">
        <v>14382</v>
      </c>
      <c r="C86" s="34" t="s">
        <v>13193</v>
      </c>
      <c r="D86" s="34" t="s">
        <v>13194</v>
      </c>
      <c r="E86" s="34" t="s">
        <v>4529</v>
      </c>
      <c r="F86" s="34" t="s">
        <v>14130</v>
      </c>
      <c r="G86" s="34" t="s">
        <v>3951</v>
      </c>
      <c r="H86" s="35">
        <v>43171.3958333333</v>
      </c>
      <c r="I86" s="35">
        <v>43178.7708333333</v>
      </c>
      <c r="J86" s="34">
        <v>48</v>
      </c>
      <c r="K86" s="34" t="s">
        <v>14383</v>
      </c>
    </row>
    <row r="87" customHeight="1" spans="1:11">
      <c r="A87" s="32" t="s">
        <v>14384</v>
      </c>
      <c r="B87" s="32" t="s">
        <v>14385</v>
      </c>
      <c r="C87" s="32" t="s">
        <v>13193</v>
      </c>
      <c r="D87" s="32" t="s">
        <v>13194</v>
      </c>
      <c r="E87" s="32" t="s">
        <v>5135</v>
      </c>
      <c r="F87" s="32" t="s">
        <v>13467</v>
      </c>
      <c r="G87" s="32" t="s">
        <v>2470</v>
      </c>
      <c r="H87" s="33">
        <v>43160.375</v>
      </c>
      <c r="I87" s="33">
        <v>43161.75</v>
      </c>
      <c r="J87" s="32">
        <v>16</v>
      </c>
      <c r="K87" s="32" t="s">
        <v>14386</v>
      </c>
    </row>
    <row r="88" customHeight="1" spans="1:11">
      <c r="A88" s="32" t="s">
        <v>14387</v>
      </c>
      <c r="B88" s="32" t="s">
        <v>14388</v>
      </c>
      <c r="C88" s="32" t="s">
        <v>13193</v>
      </c>
      <c r="D88" s="32" t="s">
        <v>13194</v>
      </c>
      <c r="E88" s="32" t="s">
        <v>7657</v>
      </c>
      <c r="F88" s="32" t="s">
        <v>13483</v>
      </c>
      <c r="G88" s="32" t="s">
        <v>2470</v>
      </c>
      <c r="H88" s="33">
        <v>43160.375</v>
      </c>
      <c r="I88" s="33">
        <v>43160.75</v>
      </c>
      <c r="J88" s="32">
        <v>3</v>
      </c>
      <c r="K88" s="32" t="s">
        <v>14389</v>
      </c>
    </row>
    <row r="89" customHeight="1" spans="1:11">
      <c r="A89" s="34" t="s">
        <v>14390</v>
      </c>
      <c r="B89" s="34" t="s">
        <v>14391</v>
      </c>
      <c r="C89" s="34" t="s">
        <v>13193</v>
      </c>
      <c r="D89" s="34" t="s">
        <v>13194</v>
      </c>
      <c r="E89" s="34" t="s">
        <v>4637</v>
      </c>
      <c r="F89" s="34" t="s">
        <v>12844</v>
      </c>
      <c r="G89" s="34" t="s">
        <v>2470</v>
      </c>
      <c r="H89" s="35">
        <v>43160.375</v>
      </c>
      <c r="I89" s="35">
        <v>43160.75</v>
      </c>
      <c r="J89" s="34">
        <v>8</v>
      </c>
      <c r="K89" s="34" t="s">
        <v>14392</v>
      </c>
    </row>
    <row r="90" customHeight="1" spans="1:11">
      <c r="A90" s="32" t="s">
        <v>14393</v>
      </c>
      <c r="B90" s="32" t="s">
        <v>14394</v>
      </c>
      <c r="C90" s="32" t="s">
        <v>13193</v>
      </c>
      <c r="D90" s="32" t="s">
        <v>13194</v>
      </c>
      <c r="E90" s="32" t="s">
        <v>7942</v>
      </c>
      <c r="F90" s="32" t="s">
        <v>13538</v>
      </c>
      <c r="G90" s="32" t="s">
        <v>2470</v>
      </c>
      <c r="H90" s="33">
        <v>43161.375</v>
      </c>
      <c r="I90" s="33">
        <v>43161.75</v>
      </c>
      <c r="J90" s="32">
        <v>8</v>
      </c>
      <c r="K90" s="32" t="s">
        <v>14395</v>
      </c>
    </row>
    <row r="91" customHeight="1" spans="1:11">
      <c r="A91" s="34" t="s">
        <v>14396</v>
      </c>
      <c r="B91" s="34" t="s">
        <v>14397</v>
      </c>
      <c r="C91" s="34" t="s">
        <v>13193</v>
      </c>
      <c r="D91" s="34" t="s">
        <v>13194</v>
      </c>
      <c r="E91" s="34" t="s">
        <v>1890</v>
      </c>
      <c r="F91" s="34" t="s">
        <v>13711</v>
      </c>
      <c r="G91" s="34" t="s">
        <v>2470</v>
      </c>
      <c r="H91" s="35">
        <v>43164.375</v>
      </c>
      <c r="I91" s="35">
        <v>43164.75</v>
      </c>
      <c r="J91" s="34">
        <v>8</v>
      </c>
      <c r="K91" s="34" t="s">
        <v>14398</v>
      </c>
    </row>
    <row r="92" customHeight="1" spans="1:11">
      <c r="A92" s="32" t="s">
        <v>14399</v>
      </c>
      <c r="B92" s="32" t="s">
        <v>14397</v>
      </c>
      <c r="C92" s="32" t="s">
        <v>13193</v>
      </c>
      <c r="D92" s="32" t="s">
        <v>13194</v>
      </c>
      <c r="E92" s="32" t="s">
        <v>1890</v>
      </c>
      <c r="F92" s="32" t="s">
        <v>13711</v>
      </c>
      <c r="G92" s="32" t="s">
        <v>3951</v>
      </c>
      <c r="H92" s="33">
        <v>43165.375</v>
      </c>
      <c r="I92" s="33">
        <v>43166.75</v>
      </c>
      <c r="J92" s="32">
        <v>16</v>
      </c>
      <c r="K92" s="32" t="s">
        <v>14400</v>
      </c>
    </row>
    <row r="93" customHeight="1" spans="1:11">
      <c r="A93" s="34" t="s">
        <v>14401</v>
      </c>
      <c r="B93" s="34" t="s">
        <v>14402</v>
      </c>
      <c r="C93" s="34" t="s">
        <v>13193</v>
      </c>
      <c r="D93" s="34" t="s">
        <v>13194</v>
      </c>
      <c r="E93" s="34" t="s">
        <v>5558</v>
      </c>
      <c r="F93" s="34" t="s">
        <v>13932</v>
      </c>
      <c r="G93" s="34" t="s">
        <v>3951</v>
      </c>
      <c r="H93" s="35">
        <v>43161.5833333333</v>
      </c>
      <c r="I93" s="35">
        <v>43161.75</v>
      </c>
      <c r="J93" s="34">
        <v>4</v>
      </c>
      <c r="K93" s="34" t="s">
        <v>14403</v>
      </c>
    </row>
    <row r="94" customHeight="1" spans="1:11">
      <c r="A94" s="34" t="s">
        <v>14404</v>
      </c>
      <c r="B94" s="34" t="s">
        <v>14405</v>
      </c>
      <c r="C94" s="34" t="s">
        <v>13193</v>
      </c>
      <c r="D94" s="34" t="s">
        <v>13194</v>
      </c>
      <c r="E94" s="34" t="s">
        <v>11905</v>
      </c>
      <c r="F94" s="34" t="s">
        <v>13854</v>
      </c>
      <c r="G94" s="34" t="s">
        <v>897</v>
      </c>
      <c r="H94" s="35">
        <v>43161.5625</v>
      </c>
      <c r="I94" s="35">
        <v>43161.75</v>
      </c>
      <c r="J94" s="34">
        <v>5</v>
      </c>
      <c r="K94" s="34" t="s">
        <v>14406</v>
      </c>
    </row>
    <row r="95" customHeight="1" spans="1:11">
      <c r="A95" s="34" t="s">
        <v>14407</v>
      </c>
      <c r="B95" s="34" t="s">
        <v>14408</v>
      </c>
      <c r="C95" s="34" t="s">
        <v>13193</v>
      </c>
      <c r="D95" s="34" t="s">
        <v>13194</v>
      </c>
      <c r="E95" s="34" t="s">
        <v>10179</v>
      </c>
      <c r="F95" s="34" t="s">
        <v>14409</v>
      </c>
      <c r="G95" s="34" t="s">
        <v>897</v>
      </c>
      <c r="H95" s="35">
        <v>43160.375</v>
      </c>
      <c r="I95" s="35">
        <v>43160.5416666667</v>
      </c>
      <c r="J95" s="34">
        <v>4</v>
      </c>
      <c r="K95" s="34" t="s">
        <v>14410</v>
      </c>
    </row>
    <row r="96" customHeight="1" spans="1:11">
      <c r="A96" s="32" t="s">
        <v>14411</v>
      </c>
      <c r="B96" s="32" t="s">
        <v>14412</v>
      </c>
      <c r="C96" s="32" t="s">
        <v>13193</v>
      </c>
      <c r="D96" s="32" t="s">
        <v>13194</v>
      </c>
      <c r="E96" s="32" t="s">
        <v>10036</v>
      </c>
      <c r="F96" s="32" t="s">
        <v>13535</v>
      </c>
      <c r="G96" s="32" t="s">
        <v>897</v>
      </c>
      <c r="H96" s="33">
        <v>43161.3958333333</v>
      </c>
      <c r="I96" s="33">
        <v>43161.7708333333</v>
      </c>
      <c r="J96" s="32">
        <v>8</v>
      </c>
      <c r="K96" s="32" t="s">
        <v>14413</v>
      </c>
    </row>
    <row r="97" customHeight="1" spans="1:11">
      <c r="A97" s="34" t="s">
        <v>14414</v>
      </c>
      <c r="B97" s="34" t="s">
        <v>14415</v>
      </c>
      <c r="C97" s="34" t="s">
        <v>13193</v>
      </c>
      <c r="D97" s="34" t="s">
        <v>13194</v>
      </c>
      <c r="E97" s="34" t="s">
        <v>7445</v>
      </c>
      <c r="F97" s="34" t="s">
        <v>13542</v>
      </c>
      <c r="G97" s="34" t="s">
        <v>897</v>
      </c>
      <c r="H97" s="35">
        <v>43164.375</v>
      </c>
      <c r="I97" s="35">
        <v>43164.75</v>
      </c>
      <c r="J97" s="34">
        <v>8</v>
      </c>
      <c r="K97" s="34" t="s">
        <v>14416</v>
      </c>
    </row>
    <row r="98" customHeight="1" spans="1:11">
      <c r="A98" s="32" t="s">
        <v>14417</v>
      </c>
      <c r="B98" s="32" t="s">
        <v>14418</v>
      </c>
      <c r="C98" s="32" t="s">
        <v>13193</v>
      </c>
      <c r="D98" s="32" t="s">
        <v>13194</v>
      </c>
      <c r="E98" s="32" t="s">
        <v>10064</v>
      </c>
      <c r="F98" s="32" t="s">
        <v>13535</v>
      </c>
      <c r="G98" s="32" t="s">
        <v>897</v>
      </c>
      <c r="H98" s="33">
        <v>43160.375</v>
      </c>
      <c r="I98" s="33">
        <v>43166.75</v>
      </c>
      <c r="J98" s="32">
        <v>35</v>
      </c>
      <c r="K98" s="32" t="s">
        <v>14419</v>
      </c>
    </row>
    <row r="99" customHeight="1" spans="1:11">
      <c r="A99" s="32" t="s">
        <v>14420</v>
      </c>
      <c r="B99" s="32" t="s">
        <v>14421</v>
      </c>
      <c r="C99" s="32" t="s">
        <v>13193</v>
      </c>
      <c r="D99" s="32" t="s">
        <v>13194</v>
      </c>
      <c r="E99" s="32" t="s">
        <v>8945</v>
      </c>
      <c r="F99" s="32" t="s">
        <v>14422</v>
      </c>
      <c r="G99" s="32" t="s">
        <v>13176</v>
      </c>
      <c r="H99" s="33">
        <v>43171.4618055556</v>
      </c>
      <c r="I99" s="33">
        <v>43180.4618055556</v>
      </c>
      <c r="J99" s="32">
        <v>64</v>
      </c>
      <c r="K99" s="32" t="s">
        <v>13176</v>
      </c>
    </row>
    <row r="100" customHeight="1" spans="1:11">
      <c r="A100" s="32" t="s">
        <v>14423</v>
      </c>
      <c r="B100" s="32" t="s">
        <v>14424</v>
      </c>
      <c r="C100" s="32" t="s">
        <v>13193</v>
      </c>
      <c r="D100" s="32" t="s">
        <v>13194</v>
      </c>
      <c r="E100" s="32" t="s">
        <v>2474</v>
      </c>
      <c r="F100" s="32" t="s">
        <v>12844</v>
      </c>
      <c r="G100" s="32" t="s">
        <v>3951</v>
      </c>
      <c r="H100" s="33">
        <v>43163.5833333333</v>
      </c>
      <c r="I100" s="33">
        <v>43163.75</v>
      </c>
      <c r="J100" s="32">
        <v>4</v>
      </c>
      <c r="K100" s="32" t="s">
        <v>14425</v>
      </c>
    </row>
    <row r="101" customHeight="1" spans="1:11">
      <c r="A101" s="34" t="s">
        <v>14426</v>
      </c>
      <c r="B101" s="34" t="s">
        <v>14427</v>
      </c>
      <c r="C101" s="34" t="s">
        <v>13193</v>
      </c>
      <c r="D101" s="34" t="s">
        <v>13194</v>
      </c>
      <c r="E101" s="34" t="s">
        <v>3193</v>
      </c>
      <c r="F101" s="34" t="s">
        <v>13406</v>
      </c>
      <c r="G101" s="34" t="s">
        <v>2470</v>
      </c>
      <c r="H101" s="35">
        <v>43161.375</v>
      </c>
      <c r="I101" s="35">
        <v>43161.4583333333</v>
      </c>
      <c r="J101" s="34">
        <v>2</v>
      </c>
      <c r="K101" s="34" t="s">
        <v>14428</v>
      </c>
    </row>
    <row r="102" customHeight="1" spans="1:11">
      <c r="A102" s="32" t="s">
        <v>14429</v>
      </c>
      <c r="B102" s="32" t="s">
        <v>14430</v>
      </c>
      <c r="C102" s="32" t="s">
        <v>13193</v>
      </c>
      <c r="D102" s="32" t="s">
        <v>13194</v>
      </c>
      <c r="E102" s="32" t="s">
        <v>3293</v>
      </c>
      <c r="F102" s="32" t="s">
        <v>13406</v>
      </c>
      <c r="G102" s="32" t="s">
        <v>2470</v>
      </c>
      <c r="H102" s="33">
        <v>43161.375</v>
      </c>
      <c r="I102" s="33">
        <v>43161.4166666667</v>
      </c>
      <c r="J102" s="32">
        <v>1</v>
      </c>
      <c r="K102" s="32" t="s">
        <v>14431</v>
      </c>
    </row>
    <row r="103" customHeight="1" spans="1:11">
      <c r="A103" s="34" t="s">
        <v>14432</v>
      </c>
      <c r="B103" s="34" t="s">
        <v>14433</v>
      </c>
      <c r="C103" s="34" t="s">
        <v>13193</v>
      </c>
      <c r="D103" s="34" t="s">
        <v>13194</v>
      </c>
      <c r="E103" s="34" t="s">
        <v>910</v>
      </c>
      <c r="F103" s="34" t="s">
        <v>13903</v>
      </c>
      <c r="G103" s="34" t="s">
        <v>2470</v>
      </c>
      <c r="H103" s="35">
        <v>43164.375</v>
      </c>
      <c r="I103" s="35">
        <v>43164.75</v>
      </c>
      <c r="J103" s="34">
        <v>8</v>
      </c>
      <c r="K103" s="34" t="s">
        <v>14270</v>
      </c>
    </row>
    <row r="104" customHeight="1" spans="1:11">
      <c r="A104" s="32" t="s">
        <v>14434</v>
      </c>
      <c r="B104" s="32" t="s">
        <v>14435</v>
      </c>
      <c r="C104" s="32" t="s">
        <v>13193</v>
      </c>
      <c r="D104" s="32" t="s">
        <v>13194</v>
      </c>
      <c r="E104" s="32" t="s">
        <v>1092</v>
      </c>
      <c r="F104" s="32" t="s">
        <v>13594</v>
      </c>
      <c r="G104" s="32" t="s">
        <v>3951</v>
      </c>
      <c r="H104" s="33">
        <v>43164.2916666667</v>
      </c>
      <c r="I104" s="33">
        <v>43164.6875</v>
      </c>
      <c r="J104" s="32">
        <v>8</v>
      </c>
      <c r="K104" s="32" t="s">
        <v>3951</v>
      </c>
    </row>
    <row r="105" customHeight="1" spans="1:11">
      <c r="A105" s="34" t="s">
        <v>14436</v>
      </c>
      <c r="B105" s="34" t="s">
        <v>14437</v>
      </c>
      <c r="C105" s="34" t="s">
        <v>13193</v>
      </c>
      <c r="D105" s="34" t="s">
        <v>13194</v>
      </c>
      <c r="E105" s="34" t="s">
        <v>1965</v>
      </c>
      <c r="F105" s="34" t="s">
        <v>13605</v>
      </c>
      <c r="G105" s="34" t="s">
        <v>2470</v>
      </c>
      <c r="H105" s="35">
        <v>43161.3958333333</v>
      </c>
      <c r="I105" s="35">
        <v>43161.4375</v>
      </c>
      <c r="J105" s="34">
        <v>1</v>
      </c>
      <c r="K105" s="34" t="s">
        <v>14438</v>
      </c>
    </row>
    <row r="106" customHeight="1" spans="1:11">
      <c r="A106" s="34" t="s">
        <v>14439</v>
      </c>
      <c r="B106" s="34" t="s">
        <v>14440</v>
      </c>
      <c r="C106" s="34" t="s">
        <v>13193</v>
      </c>
      <c r="D106" s="34" t="s">
        <v>13194</v>
      </c>
      <c r="E106" s="34" t="s">
        <v>3321</v>
      </c>
      <c r="F106" s="34" t="s">
        <v>13406</v>
      </c>
      <c r="G106" s="34" t="s">
        <v>2470</v>
      </c>
      <c r="H106" s="35">
        <v>43161.375</v>
      </c>
      <c r="I106" s="35">
        <v>43161.5</v>
      </c>
      <c r="J106" s="34">
        <v>3</v>
      </c>
      <c r="K106" s="34" t="s">
        <v>2470</v>
      </c>
    </row>
    <row r="107" customHeight="1" spans="1:11">
      <c r="A107" s="34" t="s">
        <v>14441</v>
      </c>
      <c r="B107" s="34" t="s">
        <v>14442</v>
      </c>
      <c r="C107" s="34" t="s">
        <v>13193</v>
      </c>
      <c r="D107" s="34" t="s">
        <v>13194</v>
      </c>
      <c r="E107" s="34" t="s">
        <v>4045</v>
      </c>
      <c r="F107" s="34" t="s">
        <v>13587</v>
      </c>
      <c r="G107" s="34" t="s">
        <v>897</v>
      </c>
      <c r="H107" s="35">
        <v>43165.375</v>
      </c>
      <c r="I107" s="35">
        <v>43165.5416666667</v>
      </c>
      <c r="J107" s="34">
        <v>3</v>
      </c>
      <c r="K107" s="34" t="s">
        <v>14443</v>
      </c>
    </row>
    <row r="108" customHeight="1" spans="1:11">
      <c r="A108" s="32" t="s">
        <v>14444</v>
      </c>
      <c r="B108" s="32" t="s">
        <v>14445</v>
      </c>
      <c r="C108" s="32" t="s">
        <v>13193</v>
      </c>
      <c r="D108" s="32" t="s">
        <v>13194</v>
      </c>
      <c r="E108" s="32" t="s">
        <v>7880</v>
      </c>
      <c r="F108" s="32" t="s">
        <v>13483</v>
      </c>
      <c r="G108" s="32" t="s">
        <v>2470</v>
      </c>
      <c r="H108" s="33">
        <v>43164.375</v>
      </c>
      <c r="I108" s="33">
        <v>43164.75</v>
      </c>
      <c r="J108" s="32">
        <v>8</v>
      </c>
      <c r="K108" s="32" t="s">
        <v>14446</v>
      </c>
    </row>
    <row r="109" customHeight="1" spans="1:11">
      <c r="A109" s="34" t="s">
        <v>14447</v>
      </c>
      <c r="B109" s="34" t="s">
        <v>14445</v>
      </c>
      <c r="C109" s="34" t="s">
        <v>13193</v>
      </c>
      <c r="D109" s="34" t="s">
        <v>13194</v>
      </c>
      <c r="E109" s="34" t="s">
        <v>7880</v>
      </c>
      <c r="F109" s="34" t="s">
        <v>13483</v>
      </c>
      <c r="G109" s="34" t="s">
        <v>3951</v>
      </c>
      <c r="H109" s="35">
        <v>43165.375</v>
      </c>
      <c r="I109" s="35">
        <v>43165.75</v>
      </c>
      <c r="J109" s="34">
        <v>8</v>
      </c>
      <c r="K109" s="34" t="s">
        <v>14446</v>
      </c>
    </row>
    <row r="110" customHeight="1" spans="1:11">
      <c r="A110" s="32" t="s">
        <v>14448</v>
      </c>
      <c r="B110" s="32" t="s">
        <v>14449</v>
      </c>
      <c r="C110" s="32" t="s">
        <v>13193</v>
      </c>
      <c r="D110" s="32" t="s">
        <v>13194</v>
      </c>
      <c r="E110" s="32" t="s">
        <v>4688</v>
      </c>
      <c r="F110" s="32" t="s">
        <v>12844</v>
      </c>
      <c r="G110" s="32" t="s">
        <v>2470</v>
      </c>
      <c r="H110" s="33">
        <v>43164.375</v>
      </c>
      <c r="I110" s="33">
        <v>43164.75</v>
      </c>
      <c r="J110" s="32">
        <v>8</v>
      </c>
      <c r="K110" s="32" t="s">
        <v>14450</v>
      </c>
    </row>
    <row r="111" customHeight="1" spans="1:11">
      <c r="A111" s="34" t="s">
        <v>14451</v>
      </c>
      <c r="B111" s="34" t="s">
        <v>14412</v>
      </c>
      <c r="C111" s="34" t="s">
        <v>13193</v>
      </c>
      <c r="D111" s="34" t="s">
        <v>13194</v>
      </c>
      <c r="E111" s="34" t="s">
        <v>10036</v>
      </c>
      <c r="F111" s="34" t="s">
        <v>13535</v>
      </c>
      <c r="G111" s="34" t="s">
        <v>897</v>
      </c>
      <c r="H111" s="35">
        <v>43164.3958333333</v>
      </c>
      <c r="I111" s="35">
        <v>43164.7708333333</v>
      </c>
      <c r="J111" s="34">
        <v>8</v>
      </c>
      <c r="K111" s="34" t="s">
        <v>14452</v>
      </c>
    </row>
    <row r="112" customHeight="1" spans="1:11">
      <c r="A112" s="32" t="s">
        <v>14453</v>
      </c>
      <c r="B112" s="32" t="s">
        <v>14385</v>
      </c>
      <c r="C112" s="32" t="s">
        <v>13193</v>
      </c>
      <c r="D112" s="32" t="s">
        <v>13194</v>
      </c>
      <c r="E112" s="32" t="s">
        <v>5135</v>
      </c>
      <c r="F112" s="32" t="s">
        <v>13467</v>
      </c>
      <c r="G112" s="32" t="s">
        <v>2470</v>
      </c>
      <c r="H112" s="33">
        <v>43164.3958333333</v>
      </c>
      <c r="I112" s="33">
        <v>43165.7708333333</v>
      </c>
      <c r="J112" s="32">
        <v>16</v>
      </c>
      <c r="K112" s="32" t="s">
        <v>14454</v>
      </c>
    </row>
    <row r="113" customHeight="1" spans="1:11">
      <c r="A113" s="34" t="s">
        <v>14455</v>
      </c>
      <c r="B113" s="34" t="s">
        <v>14369</v>
      </c>
      <c r="C113" s="34" t="s">
        <v>13193</v>
      </c>
      <c r="D113" s="34" t="s">
        <v>13194</v>
      </c>
      <c r="E113" s="34" t="s">
        <v>7979</v>
      </c>
      <c r="F113" s="34" t="s">
        <v>13445</v>
      </c>
      <c r="G113" s="34" t="s">
        <v>897</v>
      </c>
      <c r="H113" s="35">
        <v>43164.375</v>
      </c>
      <c r="I113" s="35">
        <v>43164.75</v>
      </c>
      <c r="J113" s="34">
        <v>8</v>
      </c>
      <c r="K113" s="34" t="s">
        <v>14370</v>
      </c>
    </row>
    <row r="114" customHeight="1" spans="1:11">
      <c r="A114" s="32" t="s">
        <v>14456</v>
      </c>
      <c r="B114" s="32" t="s">
        <v>14457</v>
      </c>
      <c r="C114" s="32" t="s">
        <v>13193</v>
      </c>
      <c r="D114" s="32" t="s">
        <v>13194</v>
      </c>
      <c r="E114" s="32" t="s">
        <v>4615</v>
      </c>
      <c r="F114" s="32" t="s">
        <v>12844</v>
      </c>
      <c r="G114" s="32" t="s">
        <v>2470</v>
      </c>
      <c r="H114" s="33">
        <v>43164.375</v>
      </c>
      <c r="I114" s="33">
        <v>43164.75</v>
      </c>
      <c r="J114" s="32">
        <v>8</v>
      </c>
      <c r="K114" s="32" t="s">
        <v>14458</v>
      </c>
    </row>
    <row r="115" customHeight="1" spans="1:11">
      <c r="A115" s="34" t="s">
        <v>14459</v>
      </c>
      <c r="B115" s="34" t="s">
        <v>14391</v>
      </c>
      <c r="C115" s="34" t="s">
        <v>13193</v>
      </c>
      <c r="D115" s="34" t="s">
        <v>13194</v>
      </c>
      <c r="E115" s="34" t="s">
        <v>4637</v>
      </c>
      <c r="F115" s="34" t="s">
        <v>12844</v>
      </c>
      <c r="G115" s="34" t="s">
        <v>2470</v>
      </c>
      <c r="H115" s="35">
        <v>43164.375</v>
      </c>
      <c r="I115" s="35">
        <v>43164.75</v>
      </c>
      <c r="J115" s="34">
        <v>8</v>
      </c>
      <c r="K115" s="34" t="s">
        <v>14460</v>
      </c>
    </row>
    <row r="116" customHeight="1" spans="1:11">
      <c r="A116" s="34" t="s">
        <v>14461</v>
      </c>
      <c r="B116" s="34" t="s">
        <v>14462</v>
      </c>
      <c r="C116" s="34" t="s">
        <v>13193</v>
      </c>
      <c r="D116" s="34" t="s">
        <v>13194</v>
      </c>
      <c r="E116" s="34" t="s">
        <v>487</v>
      </c>
      <c r="F116" s="34" t="s">
        <v>400</v>
      </c>
      <c r="G116" s="34" t="s">
        <v>13178</v>
      </c>
      <c r="H116" s="35">
        <v>43161.375</v>
      </c>
      <c r="I116" s="35">
        <v>43161.75</v>
      </c>
      <c r="J116" s="34">
        <v>8</v>
      </c>
      <c r="K116" s="34" t="s">
        <v>13174</v>
      </c>
    </row>
    <row r="117" customHeight="1" spans="1:11">
      <c r="A117" s="32" t="s">
        <v>14463</v>
      </c>
      <c r="B117" s="32" t="s">
        <v>14464</v>
      </c>
      <c r="C117" s="32" t="s">
        <v>13193</v>
      </c>
      <c r="D117" s="32" t="s">
        <v>13194</v>
      </c>
      <c r="E117" s="32" t="s">
        <v>4370</v>
      </c>
      <c r="F117" s="32" t="s">
        <v>12844</v>
      </c>
      <c r="G117" s="32" t="s">
        <v>897</v>
      </c>
      <c r="H117" s="33">
        <v>43164.4166666667</v>
      </c>
      <c r="I117" s="33">
        <v>43164.75</v>
      </c>
      <c r="J117" s="32">
        <v>8</v>
      </c>
      <c r="K117" s="32" t="s">
        <v>14465</v>
      </c>
    </row>
    <row r="118" customHeight="1" spans="1:11">
      <c r="A118" s="34" t="s">
        <v>14466</v>
      </c>
      <c r="B118" s="34" t="s">
        <v>14467</v>
      </c>
      <c r="C118" s="34" t="s">
        <v>13193</v>
      </c>
      <c r="D118" s="34" t="s">
        <v>13194</v>
      </c>
      <c r="E118" s="34" t="s">
        <v>2803</v>
      </c>
      <c r="F118" s="34" t="s">
        <v>13434</v>
      </c>
      <c r="G118" s="34" t="s">
        <v>2470</v>
      </c>
      <c r="H118" s="35">
        <v>43164.375</v>
      </c>
      <c r="I118" s="35">
        <v>43164.4166666667</v>
      </c>
      <c r="J118" s="34">
        <v>1</v>
      </c>
      <c r="K118" s="34" t="s">
        <v>14468</v>
      </c>
    </row>
    <row r="119" customHeight="1" spans="1:11">
      <c r="A119" s="34" t="s">
        <v>14469</v>
      </c>
      <c r="B119" s="34" t="s">
        <v>14470</v>
      </c>
      <c r="C119" s="34" t="s">
        <v>13193</v>
      </c>
      <c r="D119" s="34" t="s">
        <v>13194</v>
      </c>
      <c r="E119" s="34" t="s">
        <v>9966</v>
      </c>
      <c r="F119" s="34" t="s">
        <v>14471</v>
      </c>
      <c r="G119" s="34" t="s">
        <v>3951</v>
      </c>
      <c r="H119" s="35">
        <v>43181.4868055556</v>
      </c>
      <c r="I119" s="35">
        <v>43187.4868055556</v>
      </c>
      <c r="J119" s="34">
        <v>40</v>
      </c>
      <c r="K119" s="34" t="s">
        <v>14472</v>
      </c>
    </row>
    <row r="120" customHeight="1" spans="1:11">
      <c r="A120" s="32" t="s">
        <v>14473</v>
      </c>
      <c r="B120" s="32" t="s">
        <v>14474</v>
      </c>
      <c r="C120" s="32" t="s">
        <v>13193</v>
      </c>
      <c r="D120" s="32" t="s">
        <v>13194</v>
      </c>
      <c r="E120" s="32" t="s">
        <v>9961</v>
      </c>
      <c r="F120" s="32" t="s">
        <v>14471</v>
      </c>
      <c r="G120" s="32" t="s">
        <v>3951</v>
      </c>
      <c r="H120" s="33">
        <v>43173.375</v>
      </c>
      <c r="I120" s="33">
        <v>43179.75</v>
      </c>
      <c r="J120" s="32">
        <v>40</v>
      </c>
      <c r="K120" s="32" t="s">
        <v>3951</v>
      </c>
    </row>
    <row r="121" customHeight="1" spans="1:11">
      <c r="A121" s="32" t="s">
        <v>14475</v>
      </c>
      <c r="B121" s="32" t="s">
        <v>14476</v>
      </c>
      <c r="C121" s="32" t="s">
        <v>13193</v>
      </c>
      <c r="D121" s="32" t="s">
        <v>13194</v>
      </c>
      <c r="E121" s="32" t="s">
        <v>1702</v>
      </c>
      <c r="F121" s="32" t="s">
        <v>13644</v>
      </c>
      <c r="G121" s="32" t="s">
        <v>2470</v>
      </c>
      <c r="H121" s="33">
        <v>43164.5416666667</v>
      </c>
      <c r="I121" s="33">
        <v>43164.75</v>
      </c>
      <c r="J121" s="32">
        <v>5</v>
      </c>
      <c r="K121" s="32" t="s">
        <v>2470</v>
      </c>
    </row>
    <row r="122" customHeight="1" spans="1:11">
      <c r="A122" s="32" t="s">
        <v>14477</v>
      </c>
      <c r="B122" s="32" t="s">
        <v>14478</v>
      </c>
      <c r="C122" s="32" t="s">
        <v>13193</v>
      </c>
      <c r="D122" s="32" t="s">
        <v>13194</v>
      </c>
      <c r="E122" s="32" t="s">
        <v>3013</v>
      </c>
      <c r="F122" s="32" t="s">
        <v>13686</v>
      </c>
      <c r="G122" s="32" t="s">
        <v>2470</v>
      </c>
      <c r="H122" s="33">
        <v>43161.375</v>
      </c>
      <c r="I122" s="33">
        <v>43161.5416666667</v>
      </c>
      <c r="J122" s="32">
        <v>3</v>
      </c>
      <c r="K122" s="32" t="s">
        <v>14479</v>
      </c>
    </row>
    <row r="123" customHeight="1" spans="1:11">
      <c r="A123" s="34" t="s">
        <v>14480</v>
      </c>
      <c r="B123" s="34" t="s">
        <v>14481</v>
      </c>
      <c r="C123" s="34" t="s">
        <v>13193</v>
      </c>
      <c r="D123" s="34" t="s">
        <v>13194</v>
      </c>
      <c r="E123" s="34" t="s">
        <v>1642</v>
      </c>
      <c r="F123" s="34" t="s">
        <v>13644</v>
      </c>
      <c r="G123" s="34" t="s">
        <v>2470</v>
      </c>
      <c r="H123" s="35">
        <v>43164.375</v>
      </c>
      <c r="I123" s="35">
        <v>43164.4166666667</v>
      </c>
      <c r="J123" s="34">
        <v>1</v>
      </c>
      <c r="K123" s="34" t="s">
        <v>14482</v>
      </c>
    </row>
    <row r="124" customHeight="1" spans="1:11">
      <c r="A124" s="34" t="s">
        <v>14483</v>
      </c>
      <c r="B124" s="34" t="s">
        <v>14484</v>
      </c>
      <c r="C124" s="34" t="s">
        <v>13193</v>
      </c>
      <c r="D124" s="34" t="s">
        <v>13194</v>
      </c>
      <c r="E124" s="34" t="s">
        <v>2990</v>
      </c>
      <c r="F124" s="34" t="s">
        <v>13686</v>
      </c>
      <c r="G124" s="34" t="s">
        <v>2470</v>
      </c>
      <c r="H124" s="35">
        <v>43161.375</v>
      </c>
      <c r="I124" s="35">
        <v>43161.6666666667</v>
      </c>
      <c r="J124" s="34">
        <v>6</v>
      </c>
      <c r="K124" s="34" t="s">
        <v>14485</v>
      </c>
    </row>
    <row r="125" customHeight="1" spans="1:11">
      <c r="A125" s="32" t="s">
        <v>14486</v>
      </c>
      <c r="B125" s="32" t="s">
        <v>14484</v>
      </c>
      <c r="C125" s="32" t="s">
        <v>13193</v>
      </c>
      <c r="D125" s="32" t="s">
        <v>13194</v>
      </c>
      <c r="E125" s="32" t="s">
        <v>2990</v>
      </c>
      <c r="F125" s="32" t="s">
        <v>13686</v>
      </c>
      <c r="G125" s="32" t="s">
        <v>2470</v>
      </c>
      <c r="H125" s="33">
        <v>43164.375</v>
      </c>
      <c r="I125" s="33">
        <v>43164.5</v>
      </c>
      <c r="J125" s="32">
        <v>3</v>
      </c>
      <c r="K125" s="32" t="s">
        <v>14487</v>
      </c>
    </row>
    <row r="126" customHeight="1" spans="1:11">
      <c r="A126" s="34" t="s">
        <v>14488</v>
      </c>
      <c r="B126" s="34" t="s">
        <v>14489</v>
      </c>
      <c r="C126" s="34" t="s">
        <v>13193</v>
      </c>
      <c r="D126" s="34" t="s">
        <v>13194</v>
      </c>
      <c r="E126" s="34" t="s">
        <v>10000</v>
      </c>
      <c r="F126" s="34" t="s">
        <v>13535</v>
      </c>
      <c r="G126" s="34" t="s">
        <v>897</v>
      </c>
      <c r="H126" s="35">
        <v>43165.375</v>
      </c>
      <c r="I126" s="35">
        <v>43165.7597222222</v>
      </c>
      <c r="J126" s="34">
        <v>8</v>
      </c>
      <c r="K126" s="34" t="s">
        <v>14490</v>
      </c>
    </row>
    <row r="127" customHeight="1" spans="1:11">
      <c r="A127" s="34" t="s">
        <v>14491</v>
      </c>
      <c r="B127" s="34" t="s">
        <v>14492</v>
      </c>
      <c r="C127" s="34" t="s">
        <v>13193</v>
      </c>
      <c r="D127" s="34" t="s">
        <v>13194</v>
      </c>
      <c r="E127" s="34" t="s">
        <v>10086</v>
      </c>
      <c r="F127" s="34" t="s">
        <v>13535</v>
      </c>
      <c r="G127" s="34" t="s">
        <v>897</v>
      </c>
      <c r="H127" s="35">
        <v>43165.375</v>
      </c>
      <c r="I127" s="35">
        <v>43165.75</v>
      </c>
      <c r="J127" s="34">
        <v>8</v>
      </c>
      <c r="K127" s="34" t="s">
        <v>14493</v>
      </c>
    </row>
    <row r="128" customHeight="1" spans="1:11">
      <c r="A128" s="32" t="s">
        <v>14494</v>
      </c>
      <c r="B128" s="32" t="s">
        <v>14495</v>
      </c>
      <c r="C128" s="32" t="s">
        <v>13193</v>
      </c>
      <c r="D128" s="32" t="s">
        <v>13194</v>
      </c>
      <c r="E128" s="32" t="s">
        <v>3915</v>
      </c>
      <c r="F128" s="32" t="s">
        <v>13808</v>
      </c>
      <c r="G128" s="32" t="s">
        <v>3951</v>
      </c>
      <c r="H128" s="33">
        <v>43165.375</v>
      </c>
      <c r="I128" s="33">
        <v>43165.75</v>
      </c>
      <c r="J128" s="32">
        <v>8</v>
      </c>
      <c r="K128" s="32" t="s">
        <v>14496</v>
      </c>
    </row>
    <row r="129" customHeight="1" spans="1:11">
      <c r="A129" s="34" t="s">
        <v>14497</v>
      </c>
      <c r="B129" s="34" t="s">
        <v>14498</v>
      </c>
      <c r="C129" s="34" t="s">
        <v>13193</v>
      </c>
      <c r="D129" s="34" t="s">
        <v>13194</v>
      </c>
      <c r="E129" s="34" t="s">
        <v>399</v>
      </c>
      <c r="F129" s="34" t="s">
        <v>400</v>
      </c>
      <c r="G129" s="34" t="s">
        <v>897</v>
      </c>
      <c r="H129" s="35">
        <v>43164.375</v>
      </c>
      <c r="I129" s="35">
        <v>43164.75</v>
      </c>
      <c r="J129" s="34">
        <v>8</v>
      </c>
      <c r="K129" s="34" t="s">
        <v>14499</v>
      </c>
    </row>
    <row r="130" customHeight="1" spans="1:11">
      <c r="A130" s="32" t="s">
        <v>14500</v>
      </c>
      <c r="B130" s="32" t="s">
        <v>14412</v>
      </c>
      <c r="C130" s="32" t="s">
        <v>13193</v>
      </c>
      <c r="D130" s="32" t="s">
        <v>13194</v>
      </c>
      <c r="E130" s="32" t="s">
        <v>10036</v>
      </c>
      <c r="F130" s="32" t="s">
        <v>13535</v>
      </c>
      <c r="G130" s="32" t="s">
        <v>897</v>
      </c>
      <c r="H130" s="33">
        <v>43165.3958333333</v>
      </c>
      <c r="I130" s="33">
        <v>43165.4375</v>
      </c>
      <c r="J130" s="32">
        <v>1</v>
      </c>
      <c r="K130" s="32" t="s">
        <v>14501</v>
      </c>
    </row>
    <row r="131" customHeight="1" spans="1:11">
      <c r="A131" s="34" t="s">
        <v>14502</v>
      </c>
      <c r="B131" s="34" t="s">
        <v>14503</v>
      </c>
      <c r="C131" s="34" t="s">
        <v>13193</v>
      </c>
      <c r="D131" s="34" t="s">
        <v>13194</v>
      </c>
      <c r="E131" s="34" t="s">
        <v>4352</v>
      </c>
      <c r="F131" s="34" t="s">
        <v>13517</v>
      </c>
      <c r="G131" s="34" t="s">
        <v>2470</v>
      </c>
      <c r="H131" s="35">
        <v>43167.375</v>
      </c>
      <c r="I131" s="35">
        <v>43167.75</v>
      </c>
      <c r="J131" s="34">
        <v>8</v>
      </c>
      <c r="K131" s="34" t="s">
        <v>14504</v>
      </c>
    </row>
    <row r="132" customHeight="1" spans="1:11">
      <c r="A132" s="32" t="s">
        <v>14505</v>
      </c>
      <c r="B132" s="32" t="s">
        <v>14503</v>
      </c>
      <c r="C132" s="32" t="s">
        <v>13193</v>
      </c>
      <c r="D132" s="32" t="s">
        <v>13194</v>
      </c>
      <c r="E132" s="32" t="s">
        <v>4352</v>
      </c>
      <c r="F132" s="32" t="s">
        <v>13517</v>
      </c>
      <c r="G132" s="32" t="s">
        <v>2470</v>
      </c>
      <c r="H132" s="33">
        <v>43168.375</v>
      </c>
      <c r="I132" s="33">
        <v>43168.75</v>
      </c>
      <c r="J132" s="32">
        <v>8</v>
      </c>
      <c r="K132" s="32" t="s">
        <v>14504</v>
      </c>
    </row>
    <row r="133" customHeight="1" spans="1:11">
      <c r="A133" s="34" t="s">
        <v>14506</v>
      </c>
      <c r="B133" s="34" t="s">
        <v>14507</v>
      </c>
      <c r="C133" s="34" t="s">
        <v>13193</v>
      </c>
      <c r="D133" s="34" t="s">
        <v>13194</v>
      </c>
      <c r="E133" s="34" t="s">
        <v>5617</v>
      </c>
      <c r="F133" s="34" t="s">
        <v>13854</v>
      </c>
      <c r="G133" s="34" t="s">
        <v>897</v>
      </c>
      <c r="H133" s="35">
        <v>43165.375</v>
      </c>
      <c r="I133" s="35">
        <v>43168.75</v>
      </c>
      <c r="J133" s="34">
        <v>32</v>
      </c>
      <c r="K133" s="34" t="s">
        <v>14508</v>
      </c>
    </row>
    <row r="134" customHeight="1" spans="1:11">
      <c r="A134" s="34" t="s">
        <v>14509</v>
      </c>
      <c r="B134" s="34" t="s">
        <v>14510</v>
      </c>
      <c r="C134" s="34" t="s">
        <v>13193</v>
      </c>
      <c r="D134" s="34" t="s">
        <v>13194</v>
      </c>
      <c r="E134" s="34" t="s">
        <v>2449</v>
      </c>
      <c r="F134" s="34" t="s">
        <v>13992</v>
      </c>
      <c r="G134" s="34" t="s">
        <v>897</v>
      </c>
      <c r="H134" s="35">
        <v>43164.375</v>
      </c>
      <c r="I134" s="35">
        <v>43164.75</v>
      </c>
      <c r="J134" s="34">
        <v>8</v>
      </c>
      <c r="K134" s="34" t="s">
        <v>14511</v>
      </c>
    </row>
    <row r="135" customHeight="1" spans="1:11">
      <c r="A135" s="32" t="s">
        <v>14512</v>
      </c>
      <c r="B135" s="32" t="s">
        <v>14513</v>
      </c>
      <c r="C135" s="32" t="s">
        <v>13193</v>
      </c>
      <c r="D135" s="32" t="s">
        <v>13194</v>
      </c>
      <c r="E135" s="32" t="s">
        <v>1420</v>
      </c>
      <c r="F135" s="32" t="s">
        <v>13463</v>
      </c>
      <c r="G135" s="32" t="s">
        <v>897</v>
      </c>
      <c r="H135" s="33">
        <v>43161.375</v>
      </c>
      <c r="I135" s="33">
        <v>43161.75</v>
      </c>
      <c r="J135" s="32">
        <v>8</v>
      </c>
      <c r="K135" s="32" t="s">
        <v>14514</v>
      </c>
    </row>
    <row r="136" customHeight="1" spans="1:11">
      <c r="A136" s="32" t="s">
        <v>14515</v>
      </c>
      <c r="B136" s="32" t="s">
        <v>14412</v>
      </c>
      <c r="C136" s="32" t="s">
        <v>13193</v>
      </c>
      <c r="D136" s="32" t="s">
        <v>13194</v>
      </c>
      <c r="E136" s="32" t="s">
        <v>10036</v>
      </c>
      <c r="F136" s="32" t="s">
        <v>13535</v>
      </c>
      <c r="G136" s="32" t="s">
        <v>897</v>
      </c>
      <c r="H136" s="33">
        <v>43165.4375</v>
      </c>
      <c r="I136" s="33">
        <v>43165.4791666667</v>
      </c>
      <c r="J136" s="32">
        <v>2</v>
      </c>
      <c r="K136" s="32" t="s">
        <v>14516</v>
      </c>
    </row>
    <row r="137" customHeight="1" spans="1:11">
      <c r="A137" s="34" t="s">
        <v>14517</v>
      </c>
      <c r="B137" s="34" t="s">
        <v>14518</v>
      </c>
      <c r="C137" s="34" t="s">
        <v>13193</v>
      </c>
      <c r="D137" s="34" t="s">
        <v>13194</v>
      </c>
      <c r="E137" s="34" t="s">
        <v>2719</v>
      </c>
      <c r="F137" s="34" t="s">
        <v>13715</v>
      </c>
      <c r="G137" s="34" t="s">
        <v>2470</v>
      </c>
      <c r="H137" s="35">
        <v>43164.375</v>
      </c>
      <c r="I137" s="35">
        <v>43164.4166666667</v>
      </c>
      <c r="J137" s="34">
        <v>1</v>
      </c>
      <c r="K137" s="34" t="s">
        <v>14482</v>
      </c>
    </row>
    <row r="138" customHeight="1" spans="1:11">
      <c r="A138" s="32" t="s">
        <v>14519</v>
      </c>
      <c r="B138" s="32" t="s">
        <v>14518</v>
      </c>
      <c r="C138" s="32" t="s">
        <v>13193</v>
      </c>
      <c r="D138" s="32" t="s">
        <v>13194</v>
      </c>
      <c r="E138" s="32" t="s">
        <v>2719</v>
      </c>
      <c r="F138" s="32" t="s">
        <v>13715</v>
      </c>
      <c r="G138" s="32" t="s">
        <v>2470</v>
      </c>
      <c r="H138" s="33">
        <v>43165.375</v>
      </c>
      <c r="I138" s="33">
        <v>43165.75</v>
      </c>
      <c r="J138" s="32">
        <v>8</v>
      </c>
      <c r="K138" s="32" t="s">
        <v>14520</v>
      </c>
    </row>
    <row r="139" customHeight="1" spans="1:11">
      <c r="A139" s="34" t="s">
        <v>14521</v>
      </c>
      <c r="B139" s="34" t="s">
        <v>14427</v>
      </c>
      <c r="C139" s="34" t="s">
        <v>13193</v>
      </c>
      <c r="D139" s="34" t="s">
        <v>13194</v>
      </c>
      <c r="E139" s="34" t="s">
        <v>3193</v>
      </c>
      <c r="F139" s="34" t="s">
        <v>13406</v>
      </c>
      <c r="G139" s="34" t="s">
        <v>2470</v>
      </c>
      <c r="H139" s="35">
        <v>43165.375</v>
      </c>
      <c r="I139" s="35">
        <v>43165.4166666667</v>
      </c>
      <c r="J139" s="34">
        <v>1</v>
      </c>
      <c r="K139" s="34" t="s">
        <v>14522</v>
      </c>
    </row>
    <row r="140" customHeight="1" spans="1:11">
      <c r="A140" s="32" t="s">
        <v>14523</v>
      </c>
      <c r="B140" s="32" t="s">
        <v>14524</v>
      </c>
      <c r="C140" s="32" t="s">
        <v>13193</v>
      </c>
      <c r="D140" s="32" t="s">
        <v>13194</v>
      </c>
      <c r="E140" s="32" t="s">
        <v>2782</v>
      </c>
      <c r="F140" s="32" t="s">
        <v>13434</v>
      </c>
      <c r="G140" s="32" t="s">
        <v>2470</v>
      </c>
      <c r="H140" s="33">
        <v>43165.3958333333</v>
      </c>
      <c r="I140" s="33">
        <v>43165.5208333333</v>
      </c>
      <c r="J140" s="32">
        <v>3</v>
      </c>
      <c r="K140" s="32" t="s">
        <v>2470</v>
      </c>
    </row>
    <row r="141" customHeight="1" spans="1:11">
      <c r="A141" s="34" t="s">
        <v>14525</v>
      </c>
      <c r="B141" s="34" t="s">
        <v>14430</v>
      </c>
      <c r="C141" s="34" t="s">
        <v>13193</v>
      </c>
      <c r="D141" s="34" t="s">
        <v>13194</v>
      </c>
      <c r="E141" s="34" t="s">
        <v>3293</v>
      </c>
      <c r="F141" s="34" t="s">
        <v>13406</v>
      </c>
      <c r="G141" s="34" t="s">
        <v>2470</v>
      </c>
      <c r="H141" s="35">
        <v>43165.375</v>
      </c>
      <c r="I141" s="35">
        <v>43165.4166666667</v>
      </c>
      <c r="J141" s="34">
        <v>1</v>
      </c>
      <c r="K141" s="34" t="s">
        <v>14431</v>
      </c>
    </row>
    <row r="142" customHeight="1" spans="1:11">
      <c r="A142" s="34" t="s">
        <v>14526</v>
      </c>
      <c r="B142" s="34" t="s">
        <v>14527</v>
      </c>
      <c r="C142" s="34" t="s">
        <v>13193</v>
      </c>
      <c r="D142" s="34" t="s">
        <v>13194</v>
      </c>
      <c r="E142" s="34" t="s">
        <v>1796</v>
      </c>
      <c r="F142" s="34" t="s">
        <v>14528</v>
      </c>
      <c r="G142" s="34" t="s">
        <v>2470</v>
      </c>
      <c r="H142" s="35">
        <v>43166.3958333333</v>
      </c>
      <c r="I142" s="35">
        <v>43166.7715277778</v>
      </c>
      <c r="J142" s="34">
        <v>8</v>
      </c>
      <c r="K142" s="34" t="s">
        <v>14529</v>
      </c>
    </row>
    <row r="143" customHeight="1" spans="1:11">
      <c r="A143" s="32" t="s">
        <v>14530</v>
      </c>
      <c r="B143" s="32" t="s">
        <v>14531</v>
      </c>
      <c r="C143" s="32" t="s">
        <v>13193</v>
      </c>
      <c r="D143" s="32" t="s">
        <v>13194</v>
      </c>
      <c r="E143" s="32" t="s">
        <v>723</v>
      </c>
      <c r="F143" s="32" t="s">
        <v>13535</v>
      </c>
      <c r="G143" s="32" t="s">
        <v>2470</v>
      </c>
      <c r="H143" s="33">
        <v>43165.375</v>
      </c>
      <c r="I143" s="33">
        <v>43165.4583333333</v>
      </c>
      <c r="J143" s="32">
        <v>2</v>
      </c>
      <c r="K143" s="32" t="s">
        <v>14532</v>
      </c>
    </row>
    <row r="144" customHeight="1" spans="1:11">
      <c r="A144" s="34" t="s">
        <v>14533</v>
      </c>
      <c r="B144" s="34" t="s">
        <v>14534</v>
      </c>
      <c r="C144" s="34" t="s">
        <v>13193</v>
      </c>
      <c r="D144" s="34" t="s">
        <v>13194</v>
      </c>
      <c r="E144" s="34" t="s">
        <v>7863</v>
      </c>
      <c r="F144" s="34" t="s">
        <v>13489</v>
      </c>
      <c r="G144" s="34" t="s">
        <v>2470</v>
      </c>
      <c r="H144" s="35">
        <v>43161.375</v>
      </c>
      <c r="I144" s="35">
        <v>43161.75</v>
      </c>
      <c r="J144" s="34">
        <v>8</v>
      </c>
      <c r="K144" s="34" t="s">
        <v>2470</v>
      </c>
    </row>
    <row r="145" customHeight="1" spans="1:11">
      <c r="A145" s="32" t="s">
        <v>14535</v>
      </c>
      <c r="B145" s="32" t="s">
        <v>14534</v>
      </c>
      <c r="C145" s="32" t="s">
        <v>13193</v>
      </c>
      <c r="D145" s="32" t="s">
        <v>13194</v>
      </c>
      <c r="E145" s="32" t="s">
        <v>7863</v>
      </c>
      <c r="F145" s="32" t="s">
        <v>13489</v>
      </c>
      <c r="G145" s="32" t="s">
        <v>2470</v>
      </c>
      <c r="H145" s="33">
        <v>43164.375</v>
      </c>
      <c r="I145" s="33">
        <v>43164.75</v>
      </c>
      <c r="J145" s="32">
        <v>8</v>
      </c>
      <c r="K145" s="32" t="s">
        <v>2470</v>
      </c>
    </row>
    <row r="146" customHeight="1" spans="1:11">
      <c r="A146" s="34" t="s">
        <v>14536</v>
      </c>
      <c r="B146" s="34" t="s">
        <v>14537</v>
      </c>
      <c r="C146" s="34" t="s">
        <v>13193</v>
      </c>
      <c r="D146" s="34" t="s">
        <v>13194</v>
      </c>
      <c r="E146" s="34" t="s">
        <v>3250</v>
      </c>
      <c r="F146" s="34" t="s">
        <v>13406</v>
      </c>
      <c r="G146" s="34" t="s">
        <v>2470</v>
      </c>
      <c r="H146" s="35">
        <v>43165.375</v>
      </c>
      <c r="I146" s="35">
        <v>43165.4166666667</v>
      </c>
      <c r="J146" s="34">
        <v>1</v>
      </c>
      <c r="K146" s="34" t="s">
        <v>14538</v>
      </c>
    </row>
    <row r="147" customHeight="1" spans="1:11">
      <c r="A147" s="32" t="s">
        <v>14539</v>
      </c>
      <c r="B147" s="32" t="s">
        <v>14540</v>
      </c>
      <c r="C147" s="32" t="s">
        <v>13193</v>
      </c>
      <c r="D147" s="32" t="s">
        <v>13194</v>
      </c>
      <c r="E147" s="32" t="s">
        <v>5963</v>
      </c>
      <c r="F147" s="32" t="s">
        <v>13478</v>
      </c>
      <c r="G147" s="32" t="s">
        <v>3951</v>
      </c>
      <c r="H147" s="33">
        <v>43166.375</v>
      </c>
      <c r="I147" s="33">
        <v>43166.75</v>
      </c>
      <c r="J147" s="32">
        <v>8</v>
      </c>
      <c r="K147" s="32" t="s">
        <v>3951</v>
      </c>
    </row>
    <row r="148" customHeight="1" spans="1:11">
      <c r="A148" s="34" t="s">
        <v>14541</v>
      </c>
      <c r="B148" s="34" t="s">
        <v>14388</v>
      </c>
      <c r="C148" s="34" t="s">
        <v>13193</v>
      </c>
      <c r="D148" s="34" t="s">
        <v>13194</v>
      </c>
      <c r="E148" s="34" t="s">
        <v>7657</v>
      </c>
      <c r="F148" s="34" t="s">
        <v>13483</v>
      </c>
      <c r="G148" s="34" t="s">
        <v>2470</v>
      </c>
      <c r="H148" s="35">
        <v>43168.375</v>
      </c>
      <c r="I148" s="35">
        <v>43168.5</v>
      </c>
      <c r="J148" s="34">
        <v>3</v>
      </c>
      <c r="K148" s="34" t="s">
        <v>14542</v>
      </c>
    </row>
    <row r="149" customHeight="1" spans="1:11">
      <c r="A149" s="32" t="s">
        <v>14543</v>
      </c>
      <c r="B149" s="32" t="s">
        <v>14481</v>
      </c>
      <c r="C149" s="32" t="s">
        <v>13193</v>
      </c>
      <c r="D149" s="32" t="s">
        <v>13194</v>
      </c>
      <c r="E149" s="32" t="s">
        <v>1642</v>
      </c>
      <c r="F149" s="32" t="s">
        <v>13644</v>
      </c>
      <c r="G149" s="32" t="s">
        <v>3951</v>
      </c>
      <c r="H149" s="33">
        <v>43165.375</v>
      </c>
      <c r="I149" s="33">
        <v>43166.75</v>
      </c>
      <c r="J149" s="32">
        <v>16</v>
      </c>
      <c r="K149" s="32" t="s">
        <v>14192</v>
      </c>
    </row>
    <row r="150" customHeight="1" spans="1:11">
      <c r="A150" s="34" t="s">
        <v>14544</v>
      </c>
      <c r="B150" s="34" t="s">
        <v>14457</v>
      </c>
      <c r="C150" s="34" t="s">
        <v>13193</v>
      </c>
      <c r="D150" s="34" t="s">
        <v>13194</v>
      </c>
      <c r="E150" s="34" t="s">
        <v>4615</v>
      </c>
      <c r="F150" s="34" t="s">
        <v>12844</v>
      </c>
      <c r="G150" s="34" t="s">
        <v>2470</v>
      </c>
      <c r="H150" s="35">
        <v>43166.375</v>
      </c>
      <c r="I150" s="35">
        <v>43166.75</v>
      </c>
      <c r="J150" s="34">
        <v>8</v>
      </c>
      <c r="K150" s="34" t="s">
        <v>14545</v>
      </c>
    </row>
    <row r="151" customHeight="1" spans="1:11">
      <c r="A151" s="32" t="s">
        <v>14546</v>
      </c>
      <c r="B151" s="32" t="s">
        <v>14412</v>
      </c>
      <c r="C151" s="32" t="s">
        <v>13193</v>
      </c>
      <c r="D151" s="32" t="s">
        <v>13194</v>
      </c>
      <c r="E151" s="32" t="s">
        <v>10036</v>
      </c>
      <c r="F151" s="32" t="s">
        <v>13535</v>
      </c>
      <c r="G151" s="32" t="s">
        <v>897</v>
      </c>
      <c r="H151" s="33">
        <v>43166.3958333333</v>
      </c>
      <c r="I151" s="33">
        <v>43166.4375</v>
      </c>
      <c r="J151" s="32">
        <v>1</v>
      </c>
      <c r="K151" s="32" t="s">
        <v>14547</v>
      </c>
    </row>
    <row r="152" customHeight="1" spans="1:11">
      <c r="A152" s="34" t="s">
        <v>14548</v>
      </c>
      <c r="B152" s="34" t="s">
        <v>14549</v>
      </c>
      <c r="C152" s="34" t="s">
        <v>13193</v>
      </c>
      <c r="D152" s="34" t="s">
        <v>13194</v>
      </c>
      <c r="E152" s="34" t="s">
        <v>5154</v>
      </c>
      <c r="F152" s="34" t="s">
        <v>13467</v>
      </c>
      <c r="G152" s="34" t="s">
        <v>3951</v>
      </c>
      <c r="H152" s="35">
        <v>43167.3916666667</v>
      </c>
      <c r="I152" s="35">
        <v>43167.725</v>
      </c>
      <c r="J152" s="34">
        <v>8</v>
      </c>
      <c r="K152" s="34" t="s">
        <v>14192</v>
      </c>
    </row>
    <row r="153" customHeight="1" spans="1:11">
      <c r="A153" s="32" t="s">
        <v>14550</v>
      </c>
      <c r="B153" s="32" t="s">
        <v>14549</v>
      </c>
      <c r="C153" s="32" t="s">
        <v>13193</v>
      </c>
      <c r="D153" s="32" t="s">
        <v>13194</v>
      </c>
      <c r="E153" s="32" t="s">
        <v>5154</v>
      </c>
      <c r="F153" s="32" t="s">
        <v>13467</v>
      </c>
      <c r="G153" s="32" t="s">
        <v>3951</v>
      </c>
      <c r="H153" s="33">
        <v>43168.3923611111</v>
      </c>
      <c r="I153" s="33">
        <v>43168.7263888889</v>
      </c>
      <c r="J153" s="32">
        <v>8</v>
      </c>
      <c r="K153" s="32" t="s">
        <v>14192</v>
      </c>
    </row>
    <row r="154" customHeight="1" spans="1:11">
      <c r="A154" s="34" t="s">
        <v>14551</v>
      </c>
      <c r="B154" s="34" t="s">
        <v>14552</v>
      </c>
      <c r="C154" s="34" t="s">
        <v>13193</v>
      </c>
      <c r="D154" s="34" t="s">
        <v>13194</v>
      </c>
      <c r="E154" s="34" t="s">
        <v>3886</v>
      </c>
      <c r="F154" s="34" t="s">
        <v>13928</v>
      </c>
      <c r="G154" s="34" t="s">
        <v>897</v>
      </c>
      <c r="H154" s="35">
        <v>43187.4013888889</v>
      </c>
      <c r="I154" s="35">
        <v>43189.7763888889</v>
      </c>
      <c r="J154" s="34">
        <v>24</v>
      </c>
      <c r="K154" s="34" t="s">
        <v>14553</v>
      </c>
    </row>
    <row r="155" customHeight="1" spans="1:11">
      <c r="A155" s="32" t="s">
        <v>14554</v>
      </c>
      <c r="B155" s="32" t="s">
        <v>14555</v>
      </c>
      <c r="C155" s="32" t="s">
        <v>13193</v>
      </c>
      <c r="D155" s="32" t="s">
        <v>13194</v>
      </c>
      <c r="E155" s="32" t="s">
        <v>8236</v>
      </c>
      <c r="F155" s="32" t="s">
        <v>13483</v>
      </c>
      <c r="G155" s="32" t="s">
        <v>3951</v>
      </c>
      <c r="H155" s="33">
        <v>43168.375</v>
      </c>
      <c r="I155" s="33">
        <v>43168.75</v>
      </c>
      <c r="J155" s="32">
        <v>8</v>
      </c>
      <c r="K155" s="32" t="s">
        <v>14192</v>
      </c>
    </row>
    <row r="156" customHeight="1" spans="1:11">
      <c r="A156" s="34" t="s">
        <v>14556</v>
      </c>
      <c r="B156" s="34" t="s">
        <v>14557</v>
      </c>
      <c r="C156" s="34" t="s">
        <v>13193</v>
      </c>
      <c r="D156" s="34" t="s">
        <v>13194</v>
      </c>
      <c r="E156" s="34" t="s">
        <v>2680</v>
      </c>
      <c r="F156" s="34" t="s">
        <v>13715</v>
      </c>
      <c r="G156" s="34" t="s">
        <v>897</v>
      </c>
      <c r="H156" s="35">
        <v>43167.3958333333</v>
      </c>
      <c r="I156" s="35">
        <v>43168.7708333333</v>
      </c>
      <c r="J156" s="34">
        <v>16</v>
      </c>
      <c r="K156" s="34" t="s">
        <v>14558</v>
      </c>
    </row>
    <row r="157" customHeight="1" spans="1:11">
      <c r="A157" s="32" t="s">
        <v>14559</v>
      </c>
      <c r="B157" s="32" t="s">
        <v>14557</v>
      </c>
      <c r="C157" s="32" t="s">
        <v>13193</v>
      </c>
      <c r="D157" s="32" t="s">
        <v>13194</v>
      </c>
      <c r="E157" s="32" t="s">
        <v>2680</v>
      </c>
      <c r="F157" s="32" t="s">
        <v>13715</v>
      </c>
      <c r="G157" s="32" t="s">
        <v>2470</v>
      </c>
      <c r="H157" s="33">
        <v>43166.3958333333</v>
      </c>
      <c r="I157" s="33">
        <v>43166.5</v>
      </c>
      <c r="J157" s="32">
        <v>3</v>
      </c>
      <c r="K157" s="32" t="s">
        <v>2470</v>
      </c>
    </row>
    <row r="158" customHeight="1" spans="1:11">
      <c r="A158" s="34" t="s">
        <v>14560</v>
      </c>
      <c r="B158" s="34" t="s">
        <v>14561</v>
      </c>
      <c r="C158" s="34" t="s">
        <v>13193</v>
      </c>
      <c r="D158" s="34" t="s">
        <v>13194</v>
      </c>
      <c r="E158" s="34" t="s">
        <v>5938</v>
      </c>
      <c r="F158" s="34" t="s">
        <v>13478</v>
      </c>
      <c r="G158" s="34" t="s">
        <v>897</v>
      </c>
      <c r="H158" s="35">
        <v>43167.375</v>
      </c>
      <c r="I158" s="35">
        <v>43168.75</v>
      </c>
      <c r="J158" s="34">
        <v>16</v>
      </c>
      <c r="K158" s="34" t="s">
        <v>14562</v>
      </c>
    </row>
    <row r="159" customHeight="1" spans="1:11">
      <c r="A159" s="32" t="s">
        <v>14563</v>
      </c>
      <c r="B159" s="32" t="s">
        <v>14564</v>
      </c>
      <c r="C159" s="32" t="s">
        <v>13193</v>
      </c>
      <c r="D159" s="32" t="s">
        <v>13194</v>
      </c>
      <c r="E159" s="32" t="s">
        <v>1377</v>
      </c>
      <c r="F159" s="32" t="s">
        <v>13463</v>
      </c>
      <c r="G159" s="32" t="s">
        <v>3951</v>
      </c>
      <c r="H159" s="33">
        <v>43169.3333333333</v>
      </c>
      <c r="I159" s="33">
        <v>43169.7083333333</v>
      </c>
      <c r="J159" s="32">
        <v>8</v>
      </c>
      <c r="K159" s="32" t="s">
        <v>14565</v>
      </c>
    </row>
    <row r="160" customHeight="1" spans="1:11">
      <c r="A160" s="34" t="s">
        <v>14566</v>
      </c>
      <c r="B160" s="34" t="s">
        <v>14498</v>
      </c>
      <c r="C160" s="34" t="s">
        <v>13193</v>
      </c>
      <c r="D160" s="34" t="s">
        <v>13194</v>
      </c>
      <c r="E160" s="34" t="s">
        <v>399</v>
      </c>
      <c r="F160" s="34" t="s">
        <v>400</v>
      </c>
      <c r="G160" s="34" t="s">
        <v>897</v>
      </c>
      <c r="H160" s="35">
        <v>43166.5833333333</v>
      </c>
      <c r="I160" s="35">
        <v>43166.75</v>
      </c>
      <c r="J160" s="34">
        <v>4</v>
      </c>
      <c r="K160" s="34" t="s">
        <v>14567</v>
      </c>
    </row>
    <row r="161" customHeight="1" spans="1:11">
      <c r="A161" s="32" t="s">
        <v>14568</v>
      </c>
      <c r="B161" s="32" t="s">
        <v>14569</v>
      </c>
      <c r="C161" s="32" t="s">
        <v>13193</v>
      </c>
      <c r="D161" s="32" t="s">
        <v>13194</v>
      </c>
      <c r="E161" s="32" t="s">
        <v>3645</v>
      </c>
      <c r="F161" s="32" t="s">
        <v>13658</v>
      </c>
      <c r="G161" s="32" t="s">
        <v>897</v>
      </c>
      <c r="H161" s="33">
        <v>43161.3958333333</v>
      </c>
      <c r="I161" s="33">
        <v>43161.6458333333</v>
      </c>
      <c r="J161" s="32">
        <v>5</v>
      </c>
      <c r="K161" s="32" t="s">
        <v>14570</v>
      </c>
    </row>
    <row r="162" customHeight="1" spans="1:11">
      <c r="A162" s="34" t="s">
        <v>14571</v>
      </c>
      <c r="B162" s="34" t="s">
        <v>14569</v>
      </c>
      <c r="C162" s="34" t="s">
        <v>13193</v>
      </c>
      <c r="D162" s="34" t="s">
        <v>13194</v>
      </c>
      <c r="E162" s="34" t="s">
        <v>3645</v>
      </c>
      <c r="F162" s="34" t="s">
        <v>13658</v>
      </c>
      <c r="G162" s="34" t="s">
        <v>2470</v>
      </c>
      <c r="H162" s="35">
        <v>43161.6458333333</v>
      </c>
      <c r="I162" s="35">
        <v>43161.7708333333</v>
      </c>
      <c r="J162" s="34">
        <v>3</v>
      </c>
      <c r="K162" s="34" t="s">
        <v>14572</v>
      </c>
    </row>
    <row r="163" customHeight="1" spans="1:11">
      <c r="A163" s="32" t="s">
        <v>14573</v>
      </c>
      <c r="B163" s="32" t="s">
        <v>14449</v>
      </c>
      <c r="C163" s="32" t="s">
        <v>13193</v>
      </c>
      <c r="D163" s="32" t="s">
        <v>13194</v>
      </c>
      <c r="E163" s="32" t="s">
        <v>4688</v>
      </c>
      <c r="F163" s="32" t="s">
        <v>12844</v>
      </c>
      <c r="G163" s="32" t="s">
        <v>2470</v>
      </c>
      <c r="H163" s="33">
        <v>43167.375</v>
      </c>
      <c r="I163" s="33">
        <v>43167.75</v>
      </c>
      <c r="J163" s="32">
        <v>8</v>
      </c>
      <c r="K163" s="32" t="s">
        <v>14243</v>
      </c>
    </row>
    <row r="164" customHeight="1" spans="1:11">
      <c r="A164" s="34" t="s">
        <v>14574</v>
      </c>
      <c r="B164" s="34" t="s">
        <v>14575</v>
      </c>
      <c r="C164" s="34" t="s">
        <v>13193</v>
      </c>
      <c r="D164" s="34" t="s">
        <v>13194</v>
      </c>
      <c r="E164" s="34" t="s">
        <v>4970</v>
      </c>
      <c r="F164" s="34" t="s">
        <v>13467</v>
      </c>
      <c r="G164" s="34" t="s">
        <v>2470</v>
      </c>
      <c r="H164" s="35">
        <v>43168.375</v>
      </c>
      <c r="I164" s="35">
        <v>43168.5416666667</v>
      </c>
      <c r="J164" s="34">
        <v>4</v>
      </c>
      <c r="K164" s="34" t="s">
        <v>14576</v>
      </c>
    </row>
    <row r="165" customHeight="1" spans="1:11">
      <c r="A165" s="32" t="s">
        <v>14577</v>
      </c>
      <c r="B165" s="32" t="s">
        <v>14524</v>
      </c>
      <c r="C165" s="32" t="s">
        <v>13193</v>
      </c>
      <c r="D165" s="32" t="s">
        <v>13194</v>
      </c>
      <c r="E165" s="32" t="s">
        <v>2782</v>
      </c>
      <c r="F165" s="32" t="s">
        <v>13434</v>
      </c>
      <c r="G165" s="32" t="s">
        <v>2470</v>
      </c>
      <c r="H165" s="33">
        <v>43167.3958333333</v>
      </c>
      <c r="I165" s="33">
        <v>43167.5208333333</v>
      </c>
      <c r="J165" s="32">
        <v>3</v>
      </c>
      <c r="K165" s="32" t="s">
        <v>2470</v>
      </c>
    </row>
    <row r="166" customHeight="1" spans="1:11">
      <c r="A166" s="32" t="s">
        <v>14578</v>
      </c>
      <c r="B166" s="32" t="s">
        <v>14579</v>
      </c>
      <c r="C166" s="32" t="s">
        <v>13193</v>
      </c>
      <c r="D166" s="32" t="s">
        <v>13194</v>
      </c>
      <c r="E166" s="32" t="s">
        <v>1545</v>
      </c>
      <c r="F166" s="32" t="s">
        <v>13644</v>
      </c>
      <c r="G166" s="32" t="s">
        <v>13176</v>
      </c>
      <c r="H166" s="33">
        <v>43185.375</v>
      </c>
      <c r="I166" s="33">
        <v>43190.75</v>
      </c>
      <c r="J166" s="32">
        <v>40</v>
      </c>
      <c r="K166" s="32" t="s">
        <v>14580</v>
      </c>
    </row>
    <row r="167" customHeight="1" spans="1:11">
      <c r="A167" s="34" t="s">
        <v>14581</v>
      </c>
      <c r="B167" s="34" t="s">
        <v>14579</v>
      </c>
      <c r="C167" s="34" t="s">
        <v>13193</v>
      </c>
      <c r="D167" s="34" t="s">
        <v>13194</v>
      </c>
      <c r="E167" s="34" t="s">
        <v>1545</v>
      </c>
      <c r="F167" s="34" t="s">
        <v>13644</v>
      </c>
      <c r="G167" s="34" t="s">
        <v>3951</v>
      </c>
      <c r="H167" s="35">
        <v>43183.375</v>
      </c>
      <c r="I167" s="35">
        <v>43184.75</v>
      </c>
      <c r="J167" s="34">
        <v>16</v>
      </c>
      <c r="K167" s="34" t="s">
        <v>14580</v>
      </c>
    </row>
    <row r="168" customHeight="1" spans="1:11">
      <c r="A168" s="32" t="s">
        <v>14582</v>
      </c>
      <c r="B168" s="32" t="s">
        <v>14583</v>
      </c>
      <c r="C168" s="32" t="s">
        <v>13193</v>
      </c>
      <c r="D168" s="32" t="s">
        <v>13194</v>
      </c>
      <c r="E168" s="32" t="s">
        <v>1870</v>
      </c>
      <c r="F168" s="32" t="s">
        <v>13711</v>
      </c>
      <c r="G168" s="32" t="s">
        <v>13175</v>
      </c>
      <c r="H168" s="33">
        <v>43167.375</v>
      </c>
      <c r="I168" s="33">
        <v>43167.75</v>
      </c>
      <c r="J168" s="32">
        <v>8</v>
      </c>
      <c r="K168" s="32" t="s">
        <v>14236</v>
      </c>
    </row>
    <row r="169" customHeight="1" spans="1:11">
      <c r="A169" s="34" t="s">
        <v>14584</v>
      </c>
      <c r="B169" s="34" t="s">
        <v>14585</v>
      </c>
      <c r="C169" s="34" t="s">
        <v>13193</v>
      </c>
      <c r="D169" s="34" t="s">
        <v>13194</v>
      </c>
      <c r="E169" s="34" t="s">
        <v>2024</v>
      </c>
      <c r="F169" s="34" t="s">
        <v>13437</v>
      </c>
      <c r="G169" s="34" t="s">
        <v>2470</v>
      </c>
      <c r="H169" s="35">
        <v>43166.7291666667</v>
      </c>
      <c r="I169" s="35">
        <v>43166.7708333333</v>
      </c>
      <c r="J169" s="34">
        <v>1</v>
      </c>
      <c r="K169" s="34" t="s">
        <v>14586</v>
      </c>
    </row>
    <row r="170" customHeight="1" spans="1:11">
      <c r="A170" s="32" t="s">
        <v>14587</v>
      </c>
      <c r="B170" s="32" t="s">
        <v>14585</v>
      </c>
      <c r="C170" s="32" t="s">
        <v>13193</v>
      </c>
      <c r="D170" s="32" t="s">
        <v>13194</v>
      </c>
      <c r="E170" s="32" t="s">
        <v>2024</v>
      </c>
      <c r="F170" s="32" t="s">
        <v>13437</v>
      </c>
      <c r="G170" s="32" t="s">
        <v>2470</v>
      </c>
      <c r="H170" s="33">
        <v>43167.3958333333</v>
      </c>
      <c r="I170" s="33">
        <v>43167.4791666667</v>
      </c>
      <c r="J170" s="32">
        <v>2</v>
      </c>
      <c r="K170" s="32" t="s">
        <v>14588</v>
      </c>
    </row>
    <row r="171" customHeight="1" spans="1:11">
      <c r="A171" s="32" t="s">
        <v>14589</v>
      </c>
      <c r="B171" s="32" t="s">
        <v>14433</v>
      </c>
      <c r="C171" s="32" t="s">
        <v>13193</v>
      </c>
      <c r="D171" s="32" t="s">
        <v>13194</v>
      </c>
      <c r="E171" s="32" t="s">
        <v>910</v>
      </c>
      <c r="F171" s="32" t="s">
        <v>13903</v>
      </c>
      <c r="G171" s="32" t="s">
        <v>897</v>
      </c>
      <c r="H171" s="33">
        <v>43168.375</v>
      </c>
      <c r="I171" s="33">
        <v>43168.75</v>
      </c>
      <c r="J171" s="32">
        <v>8</v>
      </c>
      <c r="K171" s="32" t="s">
        <v>9152</v>
      </c>
    </row>
    <row r="172" customHeight="1" spans="1:11">
      <c r="A172" s="34" t="s">
        <v>14590</v>
      </c>
      <c r="B172" s="34" t="s">
        <v>14492</v>
      </c>
      <c r="C172" s="34" t="s">
        <v>13193</v>
      </c>
      <c r="D172" s="34" t="s">
        <v>13194</v>
      </c>
      <c r="E172" s="34" t="s">
        <v>10086</v>
      </c>
      <c r="F172" s="34" t="s">
        <v>13535</v>
      </c>
      <c r="G172" s="34" t="s">
        <v>897</v>
      </c>
      <c r="H172" s="35">
        <v>43168.375</v>
      </c>
      <c r="I172" s="35">
        <v>43168.75</v>
      </c>
      <c r="J172" s="34">
        <v>8</v>
      </c>
      <c r="K172" s="34" t="s">
        <v>14591</v>
      </c>
    </row>
    <row r="173" customHeight="1" spans="1:11">
      <c r="A173" s="34" t="s">
        <v>14592</v>
      </c>
      <c r="B173" s="34" t="s">
        <v>14593</v>
      </c>
      <c r="C173" s="34" t="s">
        <v>13193</v>
      </c>
      <c r="D173" s="34" t="s">
        <v>13194</v>
      </c>
      <c r="E173" s="34" t="s">
        <v>5730</v>
      </c>
      <c r="F173" s="34" t="s">
        <v>13527</v>
      </c>
      <c r="G173" s="34" t="s">
        <v>897</v>
      </c>
      <c r="H173" s="35">
        <v>43168.375</v>
      </c>
      <c r="I173" s="35">
        <v>43168.7083333333</v>
      </c>
      <c r="J173" s="34">
        <v>8</v>
      </c>
      <c r="K173" s="34" t="s">
        <v>14520</v>
      </c>
    </row>
    <row r="174" customHeight="1" spans="1:11">
      <c r="A174" s="32" t="s">
        <v>14594</v>
      </c>
      <c r="B174" s="32" t="s">
        <v>14595</v>
      </c>
      <c r="C174" s="32" t="s">
        <v>13193</v>
      </c>
      <c r="D174" s="32" t="s">
        <v>13194</v>
      </c>
      <c r="E174" s="32" t="s">
        <v>4589</v>
      </c>
      <c r="F174" s="32" t="s">
        <v>12844</v>
      </c>
      <c r="G174" s="32" t="s">
        <v>2470</v>
      </c>
      <c r="H174" s="33">
        <v>43168.375</v>
      </c>
      <c r="I174" s="33">
        <v>43168.75</v>
      </c>
      <c r="J174" s="32">
        <v>8</v>
      </c>
      <c r="K174" s="32" t="s">
        <v>14596</v>
      </c>
    </row>
    <row r="175" customHeight="1" spans="1:11">
      <c r="A175" s="34" t="s">
        <v>14597</v>
      </c>
      <c r="B175" s="34" t="s">
        <v>14598</v>
      </c>
      <c r="C175" s="34" t="s">
        <v>13193</v>
      </c>
      <c r="D175" s="34" t="s">
        <v>13194</v>
      </c>
      <c r="E175" s="34" t="s">
        <v>2408</v>
      </c>
      <c r="F175" s="34" t="s">
        <v>13992</v>
      </c>
      <c r="G175" s="34" t="s">
        <v>3951</v>
      </c>
      <c r="H175" s="35">
        <v>43168.375</v>
      </c>
      <c r="I175" s="35">
        <v>43168.75</v>
      </c>
      <c r="J175" s="34">
        <v>8</v>
      </c>
      <c r="K175" s="34" t="s">
        <v>14599</v>
      </c>
    </row>
    <row r="176" customHeight="1" spans="1:11">
      <c r="A176" s="32" t="s">
        <v>14600</v>
      </c>
      <c r="B176" s="32" t="s">
        <v>14601</v>
      </c>
      <c r="C176" s="32" t="s">
        <v>13193</v>
      </c>
      <c r="D176" s="32" t="s">
        <v>13194</v>
      </c>
      <c r="E176" s="32" t="s">
        <v>4924</v>
      </c>
      <c r="F176" s="32" t="s">
        <v>13493</v>
      </c>
      <c r="G176" s="32" t="s">
        <v>2470</v>
      </c>
      <c r="H176" s="33">
        <v>43168.375</v>
      </c>
      <c r="I176" s="33">
        <v>43168.5</v>
      </c>
      <c r="J176" s="32">
        <v>3</v>
      </c>
      <c r="K176" s="32" t="s">
        <v>14602</v>
      </c>
    </row>
    <row r="177" customHeight="1" spans="1:11">
      <c r="A177" s="32" t="s">
        <v>14603</v>
      </c>
      <c r="B177" s="32" t="s">
        <v>14604</v>
      </c>
      <c r="C177" s="32" t="s">
        <v>13193</v>
      </c>
      <c r="D177" s="32" t="s">
        <v>13194</v>
      </c>
      <c r="E177" s="32" t="s">
        <v>1412</v>
      </c>
      <c r="F177" s="32" t="s">
        <v>13463</v>
      </c>
      <c r="G177" s="32" t="s">
        <v>2470</v>
      </c>
      <c r="H177" s="33">
        <v>43168.6354166667</v>
      </c>
      <c r="I177" s="33">
        <v>43168.71875</v>
      </c>
      <c r="J177" s="32">
        <v>2</v>
      </c>
      <c r="K177" s="32" t="s">
        <v>2470</v>
      </c>
    </row>
    <row r="178" customHeight="1" spans="1:11">
      <c r="A178" s="34" t="s">
        <v>14605</v>
      </c>
      <c r="B178" s="34" t="s">
        <v>14476</v>
      </c>
      <c r="C178" s="34" t="s">
        <v>13193</v>
      </c>
      <c r="D178" s="34" t="s">
        <v>13194</v>
      </c>
      <c r="E178" s="34" t="s">
        <v>1702</v>
      </c>
      <c r="F178" s="34" t="s">
        <v>13644</v>
      </c>
      <c r="G178" s="34" t="s">
        <v>2470</v>
      </c>
      <c r="H178" s="35">
        <v>43168.375</v>
      </c>
      <c r="I178" s="35">
        <v>43168.75</v>
      </c>
      <c r="J178" s="34">
        <v>8</v>
      </c>
      <c r="K178" s="34" t="s">
        <v>2470</v>
      </c>
    </row>
    <row r="179" customHeight="1" spans="1:11">
      <c r="A179" s="32" t="s">
        <v>14606</v>
      </c>
      <c r="B179" s="32" t="s">
        <v>14481</v>
      </c>
      <c r="C179" s="32" t="s">
        <v>13193</v>
      </c>
      <c r="D179" s="32" t="s">
        <v>13194</v>
      </c>
      <c r="E179" s="32" t="s">
        <v>1642</v>
      </c>
      <c r="F179" s="32" t="s">
        <v>13644</v>
      </c>
      <c r="G179" s="32" t="s">
        <v>2470</v>
      </c>
      <c r="H179" s="33">
        <v>43168.7083333333</v>
      </c>
      <c r="I179" s="33">
        <v>43168.75</v>
      </c>
      <c r="J179" s="32">
        <v>1</v>
      </c>
      <c r="K179" s="32" t="s">
        <v>14192</v>
      </c>
    </row>
    <row r="180" customHeight="1" spans="1:11">
      <c r="A180" s="32" t="s">
        <v>14607</v>
      </c>
      <c r="B180" s="32" t="s">
        <v>14608</v>
      </c>
      <c r="C180" s="32" t="s">
        <v>13193</v>
      </c>
      <c r="D180" s="32" t="s">
        <v>13194</v>
      </c>
      <c r="E180" s="32" t="s">
        <v>5927</v>
      </c>
      <c r="F180" s="32" t="s">
        <v>13478</v>
      </c>
      <c r="G180" s="32" t="s">
        <v>897</v>
      </c>
      <c r="H180" s="33">
        <v>43171.375</v>
      </c>
      <c r="I180" s="33">
        <v>43172.75</v>
      </c>
      <c r="J180" s="32">
        <v>16</v>
      </c>
      <c r="K180" s="32" t="s">
        <v>2470</v>
      </c>
    </row>
    <row r="181" customHeight="1" spans="1:11">
      <c r="A181" s="34" t="s">
        <v>14609</v>
      </c>
      <c r="B181" s="34" t="s">
        <v>14608</v>
      </c>
      <c r="C181" s="34" t="s">
        <v>13193</v>
      </c>
      <c r="D181" s="34" t="s">
        <v>13194</v>
      </c>
      <c r="E181" s="34" t="s">
        <v>5927</v>
      </c>
      <c r="F181" s="34" t="s">
        <v>13478</v>
      </c>
      <c r="G181" s="34" t="s">
        <v>2470</v>
      </c>
      <c r="H181" s="35">
        <v>43173.375</v>
      </c>
      <c r="I181" s="35">
        <v>43173.75</v>
      </c>
      <c r="J181" s="34">
        <v>8</v>
      </c>
      <c r="K181" s="34" t="s">
        <v>2470</v>
      </c>
    </row>
    <row r="182" customHeight="1" spans="1:11">
      <c r="A182" s="32" t="s">
        <v>14610</v>
      </c>
      <c r="B182" s="32" t="s">
        <v>14608</v>
      </c>
      <c r="C182" s="32" t="s">
        <v>13193</v>
      </c>
      <c r="D182" s="32" t="s">
        <v>13194</v>
      </c>
      <c r="E182" s="32" t="s">
        <v>5927</v>
      </c>
      <c r="F182" s="32" t="s">
        <v>13478</v>
      </c>
      <c r="G182" s="32" t="s">
        <v>897</v>
      </c>
      <c r="H182" s="33">
        <v>43174.375</v>
      </c>
      <c r="I182" s="33">
        <v>43175.75</v>
      </c>
      <c r="J182" s="32">
        <v>16</v>
      </c>
      <c r="K182" s="32" t="s">
        <v>897</v>
      </c>
    </row>
    <row r="183" customHeight="1" spans="1:11">
      <c r="A183" s="32" t="s">
        <v>14611</v>
      </c>
      <c r="B183" s="32" t="s">
        <v>14464</v>
      </c>
      <c r="C183" s="32" t="s">
        <v>13193</v>
      </c>
      <c r="D183" s="32" t="s">
        <v>13194</v>
      </c>
      <c r="E183" s="32" t="s">
        <v>4370</v>
      </c>
      <c r="F183" s="32" t="s">
        <v>12844</v>
      </c>
      <c r="G183" s="32" t="s">
        <v>2470</v>
      </c>
      <c r="H183" s="33">
        <v>43171.4166666667</v>
      </c>
      <c r="I183" s="33">
        <v>43171.75</v>
      </c>
      <c r="J183" s="32">
        <v>8</v>
      </c>
      <c r="K183" s="32" t="s">
        <v>14612</v>
      </c>
    </row>
    <row r="184" customHeight="1" spans="1:11">
      <c r="A184" s="34" t="s">
        <v>14613</v>
      </c>
      <c r="B184" s="34" t="s">
        <v>14614</v>
      </c>
      <c r="C184" s="34" t="s">
        <v>13193</v>
      </c>
      <c r="D184" s="34" t="s">
        <v>13194</v>
      </c>
      <c r="E184" s="34" t="s">
        <v>8072</v>
      </c>
      <c r="F184" s="34" t="s">
        <v>13445</v>
      </c>
      <c r="G184" s="34" t="s">
        <v>3951</v>
      </c>
      <c r="H184" s="35">
        <v>43171.375</v>
      </c>
      <c r="I184" s="35">
        <v>43171.75</v>
      </c>
      <c r="J184" s="34">
        <v>8</v>
      </c>
      <c r="K184" s="34" t="s">
        <v>14615</v>
      </c>
    </row>
    <row r="185" customHeight="1" spans="1:11">
      <c r="A185" s="34" t="s">
        <v>14616</v>
      </c>
      <c r="B185" s="34" t="s">
        <v>14524</v>
      </c>
      <c r="C185" s="34" t="s">
        <v>13193</v>
      </c>
      <c r="D185" s="34" t="s">
        <v>13194</v>
      </c>
      <c r="E185" s="34" t="s">
        <v>2782</v>
      </c>
      <c r="F185" s="34" t="s">
        <v>13434</v>
      </c>
      <c r="G185" s="34" t="s">
        <v>3951</v>
      </c>
      <c r="H185" s="35">
        <v>43175.3958333333</v>
      </c>
      <c r="I185" s="35">
        <v>43175.7708333333</v>
      </c>
      <c r="J185" s="34">
        <v>8</v>
      </c>
      <c r="K185" s="34" t="s">
        <v>14198</v>
      </c>
    </row>
    <row r="186" customHeight="1" spans="1:11">
      <c r="A186" s="32" t="s">
        <v>14617</v>
      </c>
      <c r="B186" s="32" t="s">
        <v>14442</v>
      </c>
      <c r="C186" s="32" t="s">
        <v>13193</v>
      </c>
      <c r="D186" s="32" t="s">
        <v>13194</v>
      </c>
      <c r="E186" s="32" t="s">
        <v>4045</v>
      </c>
      <c r="F186" s="32" t="s">
        <v>13587</v>
      </c>
      <c r="G186" s="32" t="s">
        <v>897</v>
      </c>
      <c r="H186" s="33">
        <v>43173.375</v>
      </c>
      <c r="I186" s="33">
        <v>43173.5</v>
      </c>
      <c r="J186" s="32">
        <v>3</v>
      </c>
      <c r="K186" s="32" t="s">
        <v>14618</v>
      </c>
    </row>
    <row r="187" customHeight="1" spans="1:11">
      <c r="A187" s="34" t="s">
        <v>14619</v>
      </c>
      <c r="B187" s="34" t="s">
        <v>14394</v>
      </c>
      <c r="C187" s="34" t="s">
        <v>13193</v>
      </c>
      <c r="D187" s="34" t="s">
        <v>13194</v>
      </c>
      <c r="E187" s="34" t="s">
        <v>7942</v>
      </c>
      <c r="F187" s="34" t="s">
        <v>13538</v>
      </c>
      <c r="G187" s="34" t="s">
        <v>2470</v>
      </c>
      <c r="H187" s="35">
        <v>43172.7083333333</v>
      </c>
      <c r="I187" s="35">
        <v>43172.75</v>
      </c>
      <c r="J187" s="34">
        <v>1</v>
      </c>
      <c r="K187" s="34" t="s">
        <v>14620</v>
      </c>
    </row>
    <row r="188" customHeight="1" spans="1:11">
      <c r="A188" s="32" t="s">
        <v>14621</v>
      </c>
      <c r="B188" s="32" t="s">
        <v>14412</v>
      </c>
      <c r="C188" s="32" t="s">
        <v>13193</v>
      </c>
      <c r="D188" s="32" t="s">
        <v>13194</v>
      </c>
      <c r="E188" s="32" t="s">
        <v>10036</v>
      </c>
      <c r="F188" s="32" t="s">
        <v>13535</v>
      </c>
      <c r="G188" s="32" t="s">
        <v>897</v>
      </c>
      <c r="H188" s="33">
        <v>43171.3958333333</v>
      </c>
      <c r="I188" s="33">
        <v>43171.4791666667</v>
      </c>
      <c r="J188" s="32">
        <v>2</v>
      </c>
      <c r="K188" s="32" t="s">
        <v>14622</v>
      </c>
    </row>
    <row r="189" customHeight="1" spans="1:11">
      <c r="A189" s="34" t="s">
        <v>14623</v>
      </c>
      <c r="B189" s="34" t="s">
        <v>14457</v>
      </c>
      <c r="C189" s="34" t="s">
        <v>13193</v>
      </c>
      <c r="D189" s="34" t="s">
        <v>13194</v>
      </c>
      <c r="E189" s="34" t="s">
        <v>4615</v>
      </c>
      <c r="F189" s="34" t="s">
        <v>12844</v>
      </c>
      <c r="G189" s="34" t="s">
        <v>2470</v>
      </c>
      <c r="H189" s="35">
        <v>43171.375</v>
      </c>
      <c r="I189" s="35">
        <v>43171.75</v>
      </c>
      <c r="J189" s="34">
        <v>8</v>
      </c>
      <c r="K189" s="34" t="s">
        <v>14624</v>
      </c>
    </row>
    <row r="190" customHeight="1" spans="1:11">
      <c r="A190" s="34" t="s">
        <v>14625</v>
      </c>
      <c r="B190" s="34" t="s">
        <v>14601</v>
      </c>
      <c r="C190" s="34" t="s">
        <v>13193</v>
      </c>
      <c r="D190" s="34" t="s">
        <v>13194</v>
      </c>
      <c r="E190" s="34" t="s">
        <v>4924</v>
      </c>
      <c r="F190" s="34" t="s">
        <v>13493</v>
      </c>
      <c r="G190" s="34" t="s">
        <v>2470</v>
      </c>
      <c r="H190" s="35">
        <v>43171.375</v>
      </c>
      <c r="I190" s="35">
        <v>43171.5</v>
      </c>
      <c r="J190" s="34">
        <v>3</v>
      </c>
      <c r="K190" s="34" t="s">
        <v>2470</v>
      </c>
    </row>
    <row r="191" customHeight="1" spans="1:11">
      <c r="A191" s="34" t="s">
        <v>14626</v>
      </c>
      <c r="B191" s="34" t="s">
        <v>14627</v>
      </c>
      <c r="C191" s="34" t="s">
        <v>13193</v>
      </c>
      <c r="D191" s="34" t="s">
        <v>13194</v>
      </c>
      <c r="E191" s="34" t="s">
        <v>1905</v>
      </c>
      <c r="F191" s="34" t="s">
        <v>13711</v>
      </c>
      <c r="G191" s="34" t="s">
        <v>897</v>
      </c>
      <c r="H191" s="35">
        <v>43171.375</v>
      </c>
      <c r="I191" s="35">
        <v>43171.75</v>
      </c>
      <c r="J191" s="34">
        <v>8</v>
      </c>
      <c r="K191" s="34" t="s">
        <v>14628</v>
      </c>
    </row>
    <row r="192" customHeight="1" spans="1:11">
      <c r="A192" s="32" t="s">
        <v>14629</v>
      </c>
      <c r="B192" s="32" t="s">
        <v>14630</v>
      </c>
      <c r="C192" s="32" t="s">
        <v>13193</v>
      </c>
      <c r="D192" s="32" t="s">
        <v>13194</v>
      </c>
      <c r="E192" s="32" t="s">
        <v>1618</v>
      </c>
      <c r="F192" s="32" t="s">
        <v>13644</v>
      </c>
      <c r="G192" s="32" t="s">
        <v>13174</v>
      </c>
      <c r="H192" s="33">
        <v>43170.3333333333</v>
      </c>
      <c r="I192" s="33">
        <v>43175.75</v>
      </c>
      <c r="J192" s="32">
        <v>48</v>
      </c>
      <c r="K192" s="32" t="s">
        <v>14631</v>
      </c>
    </row>
    <row r="193" customHeight="1" spans="1:11">
      <c r="A193" s="32" t="s">
        <v>14632</v>
      </c>
      <c r="B193" s="32" t="s">
        <v>14314</v>
      </c>
      <c r="C193" s="32" t="s">
        <v>13193</v>
      </c>
      <c r="D193" s="32" t="s">
        <v>13194</v>
      </c>
      <c r="E193" s="37" t="s">
        <v>14633</v>
      </c>
      <c r="F193" s="32" t="s">
        <v>13535</v>
      </c>
      <c r="G193" s="32" t="s">
        <v>13174</v>
      </c>
      <c r="H193" s="33">
        <v>43171.375</v>
      </c>
      <c r="I193" s="33">
        <v>43171.75</v>
      </c>
      <c r="J193" s="32">
        <v>8</v>
      </c>
      <c r="K193" s="32" t="s">
        <v>14634</v>
      </c>
    </row>
    <row r="194" customHeight="1" spans="1:11">
      <c r="A194" s="34" t="s">
        <v>14635</v>
      </c>
      <c r="B194" s="34" t="s">
        <v>14636</v>
      </c>
      <c r="C194" s="34" t="s">
        <v>13193</v>
      </c>
      <c r="D194" s="34" t="s">
        <v>13194</v>
      </c>
      <c r="E194" s="34" t="s">
        <v>1986</v>
      </c>
      <c r="F194" s="34" t="s">
        <v>13605</v>
      </c>
      <c r="G194" s="34" t="s">
        <v>2470</v>
      </c>
      <c r="H194" s="35">
        <v>43175.5833333333</v>
      </c>
      <c r="I194" s="35">
        <v>43175.75</v>
      </c>
      <c r="J194" s="34">
        <v>4</v>
      </c>
      <c r="K194" s="34" t="s">
        <v>14586</v>
      </c>
    </row>
    <row r="195" customHeight="1" spans="1:11">
      <c r="A195" s="32" t="s">
        <v>14637</v>
      </c>
      <c r="B195" s="32" t="s">
        <v>14638</v>
      </c>
      <c r="C195" s="32" t="s">
        <v>13193</v>
      </c>
      <c r="D195" s="32" t="s">
        <v>13194</v>
      </c>
      <c r="E195" s="32" t="s">
        <v>3504</v>
      </c>
      <c r="F195" s="32" t="s">
        <v>13547</v>
      </c>
      <c r="G195" s="32" t="s">
        <v>3951</v>
      </c>
      <c r="H195" s="33">
        <v>43167.375</v>
      </c>
      <c r="I195" s="33">
        <v>43167.75</v>
      </c>
      <c r="J195" s="32">
        <v>8</v>
      </c>
      <c r="K195" s="32" t="s">
        <v>14639</v>
      </c>
    </row>
    <row r="196" customHeight="1" spans="1:11">
      <c r="A196" s="34" t="s">
        <v>14640</v>
      </c>
      <c r="B196" s="34" t="s">
        <v>14638</v>
      </c>
      <c r="C196" s="34" t="s">
        <v>13193</v>
      </c>
      <c r="D196" s="34" t="s">
        <v>13194</v>
      </c>
      <c r="E196" s="34" t="s">
        <v>3504</v>
      </c>
      <c r="F196" s="34" t="s">
        <v>13547</v>
      </c>
      <c r="G196" s="34" t="s">
        <v>2470</v>
      </c>
      <c r="H196" s="35">
        <v>43161.375</v>
      </c>
      <c r="I196" s="35">
        <v>43161.5833333333</v>
      </c>
      <c r="J196" s="34">
        <v>4</v>
      </c>
      <c r="K196" s="34" t="s">
        <v>14641</v>
      </c>
    </row>
    <row r="197" customHeight="1" spans="1:11">
      <c r="A197" s="32" t="s">
        <v>14642</v>
      </c>
      <c r="B197" s="32" t="s">
        <v>14643</v>
      </c>
      <c r="C197" s="32" t="s">
        <v>13193</v>
      </c>
      <c r="D197" s="32" t="s">
        <v>13194</v>
      </c>
      <c r="E197" s="32" t="s">
        <v>3613</v>
      </c>
      <c r="F197" s="32" t="s">
        <v>13626</v>
      </c>
      <c r="G197" s="32" t="s">
        <v>2470</v>
      </c>
      <c r="H197" s="33">
        <v>43172.375</v>
      </c>
      <c r="I197" s="33">
        <v>43172.5</v>
      </c>
      <c r="J197" s="32">
        <v>3</v>
      </c>
      <c r="K197" s="32" t="s">
        <v>14644</v>
      </c>
    </row>
    <row r="198" customHeight="1" spans="1:11">
      <c r="A198" s="34" t="s">
        <v>14645</v>
      </c>
      <c r="B198" s="34" t="s">
        <v>14646</v>
      </c>
      <c r="C198" s="34" t="s">
        <v>13193</v>
      </c>
      <c r="D198" s="34" t="s">
        <v>13194</v>
      </c>
      <c r="E198" s="34" t="s">
        <v>3472</v>
      </c>
      <c r="F198" s="34" t="s">
        <v>13823</v>
      </c>
      <c r="G198" s="34" t="s">
        <v>2470</v>
      </c>
      <c r="H198" s="35">
        <v>43171.3958333333</v>
      </c>
      <c r="I198" s="35">
        <v>43171.7708333333</v>
      </c>
      <c r="J198" s="34">
        <v>8</v>
      </c>
      <c r="K198" s="34" t="s">
        <v>14647</v>
      </c>
    </row>
    <row r="199" customHeight="1" spans="1:11">
      <c r="A199" s="32" t="s">
        <v>14648</v>
      </c>
      <c r="B199" s="32" t="s">
        <v>14649</v>
      </c>
      <c r="C199" s="32" t="s">
        <v>13193</v>
      </c>
      <c r="D199" s="32" t="s">
        <v>13194</v>
      </c>
      <c r="E199" s="32" t="s">
        <v>1459</v>
      </c>
      <c r="F199" s="32" t="s">
        <v>13644</v>
      </c>
      <c r="G199" s="32" t="s">
        <v>3951</v>
      </c>
      <c r="H199" s="33">
        <v>43178.375</v>
      </c>
      <c r="I199" s="33">
        <v>43178.75</v>
      </c>
      <c r="J199" s="32">
        <v>8</v>
      </c>
      <c r="K199" s="32" t="s">
        <v>3951</v>
      </c>
    </row>
    <row r="200" customHeight="1" spans="1:11">
      <c r="A200" s="34" t="s">
        <v>14650</v>
      </c>
      <c r="B200" s="34" t="s">
        <v>14430</v>
      </c>
      <c r="C200" s="34" t="s">
        <v>13193</v>
      </c>
      <c r="D200" s="34" t="s">
        <v>13194</v>
      </c>
      <c r="E200" s="34" t="s">
        <v>3293</v>
      </c>
      <c r="F200" s="34" t="s">
        <v>13406</v>
      </c>
      <c r="G200" s="34" t="s">
        <v>2470</v>
      </c>
      <c r="H200" s="35">
        <v>43172.375</v>
      </c>
      <c r="I200" s="35">
        <v>43172.4166666667</v>
      </c>
      <c r="J200" s="34">
        <v>1</v>
      </c>
      <c r="K200" s="34" t="s">
        <v>14651</v>
      </c>
    </row>
    <row r="201" customHeight="1" spans="1:11">
      <c r="A201" s="32" t="s">
        <v>14652</v>
      </c>
      <c r="B201" s="32" t="s">
        <v>14653</v>
      </c>
      <c r="C201" s="32" t="s">
        <v>13193</v>
      </c>
      <c r="D201" s="32" t="s">
        <v>13194</v>
      </c>
      <c r="E201" s="32" t="s">
        <v>5572</v>
      </c>
      <c r="F201" s="32" t="s">
        <v>13848</v>
      </c>
      <c r="G201" s="32" t="s">
        <v>897</v>
      </c>
      <c r="H201" s="33">
        <v>43172.5625</v>
      </c>
      <c r="I201" s="33">
        <v>43172.7708333333</v>
      </c>
      <c r="J201" s="32">
        <v>5</v>
      </c>
      <c r="K201" s="32" t="s">
        <v>897</v>
      </c>
    </row>
    <row r="202" customHeight="1" spans="1:11">
      <c r="A202" s="34" t="s">
        <v>14654</v>
      </c>
      <c r="B202" s="34" t="s">
        <v>14583</v>
      </c>
      <c r="C202" s="34" t="s">
        <v>13193</v>
      </c>
      <c r="D202" s="34" t="s">
        <v>13194</v>
      </c>
      <c r="E202" s="34" t="s">
        <v>1870</v>
      </c>
      <c r="F202" s="34" t="s">
        <v>13711</v>
      </c>
      <c r="G202" s="34" t="s">
        <v>13175</v>
      </c>
      <c r="H202" s="35">
        <v>43172.375</v>
      </c>
      <c r="I202" s="35">
        <v>43172.75</v>
      </c>
      <c r="J202" s="34">
        <v>8</v>
      </c>
      <c r="K202" s="34" t="s">
        <v>14236</v>
      </c>
    </row>
    <row r="203" customHeight="1" spans="1:11">
      <c r="A203" s="32" t="s">
        <v>14655</v>
      </c>
      <c r="B203" s="32" t="s">
        <v>14656</v>
      </c>
      <c r="C203" s="32" t="s">
        <v>13193</v>
      </c>
      <c r="D203" s="32" t="s">
        <v>13194</v>
      </c>
      <c r="E203" s="32" t="s">
        <v>1660</v>
      </c>
      <c r="F203" s="32" t="s">
        <v>13644</v>
      </c>
      <c r="G203" s="32" t="s">
        <v>897</v>
      </c>
      <c r="H203" s="33">
        <v>43173.5</v>
      </c>
      <c r="I203" s="33">
        <v>43173.9166666667</v>
      </c>
      <c r="J203" s="32">
        <v>8</v>
      </c>
      <c r="K203" s="32" t="s">
        <v>897</v>
      </c>
    </row>
    <row r="204" customHeight="1" spans="1:11">
      <c r="A204" s="34" t="s">
        <v>14657</v>
      </c>
      <c r="B204" s="34" t="s">
        <v>14658</v>
      </c>
      <c r="C204" s="34" t="s">
        <v>13193</v>
      </c>
      <c r="D204" s="34" t="s">
        <v>13194</v>
      </c>
      <c r="E204" s="34" t="s">
        <v>7916</v>
      </c>
      <c r="F204" s="34" t="s">
        <v>13538</v>
      </c>
      <c r="G204" s="34" t="s">
        <v>897</v>
      </c>
      <c r="H204" s="35">
        <v>43172.5625</v>
      </c>
      <c r="I204" s="35">
        <v>43172.7708333333</v>
      </c>
      <c r="J204" s="34">
        <v>5</v>
      </c>
      <c r="K204" s="34" t="s">
        <v>14659</v>
      </c>
    </row>
    <row r="205" customHeight="1" spans="1:11">
      <c r="A205" s="32" t="s">
        <v>14660</v>
      </c>
      <c r="B205" s="32" t="s">
        <v>14661</v>
      </c>
      <c r="C205" s="32" t="s">
        <v>13193</v>
      </c>
      <c r="D205" s="32" t="s">
        <v>13194</v>
      </c>
      <c r="E205" s="32" t="s">
        <v>10319</v>
      </c>
      <c r="F205" s="32" t="s">
        <v>13535</v>
      </c>
      <c r="G205" s="32" t="s">
        <v>897</v>
      </c>
      <c r="H205" s="33">
        <v>43173.375</v>
      </c>
      <c r="I205" s="33">
        <v>43175.75</v>
      </c>
      <c r="J205" s="32">
        <v>24</v>
      </c>
      <c r="K205" s="32" t="s">
        <v>14419</v>
      </c>
    </row>
    <row r="206" customHeight="1" spans="1:11">
      <c r="A206" s="34" t="s">
        <v>14662</v>
      </c>
      <c r="B206" s="34" t="s">
        <v>14537</v>
      </c>
      <c r="C206" s="34" t="s">
        <v>13193</v>
      </c>
      <c r="D206" s="34" t="s">
        <v>13194</v>
      </c>
      <c r="E206" s="34" t="s">
        <v>3250</v>
      </c>
      <c r="F206" s="34" t="s">
        <v>13406</v>
      </c>
      <c r="G206" s="34" t="s">
        <v>2470</v>
      </c>
      <c r="H206" s="35">
        <v>43172.375</v>
      </c>
      <c r="I206" s="35">
        <v>43172.4166666667</v>
      </c>
      <c r="J206" s="34">
        <v>1</v>
      </c>
      <c r="K206" s="34" t="s">
        <v>14663</v>
      </c>
    </row>
    <row r="207" customHeight="1" spans="1:11">
      <c r="A207" s="32" t="s">
        <v>14664</v>
      </c>
      <c r="B207" s="32" t="s">
        <v>14449</v>
      </c>
      <c r="C207" s="32" t="s">
        <v>13193</v>
      </c>
      <c r="D207" s="32" t="s">
        <v>13194</v>
      </c>
      <c r="E207" s="32" t="s">
        <v>4688</v>
      </c>
      <c r="F207" s="32" t="s">
        <v>12844</v>
      </c>
      <c r="G207" s="32" t="s">
        <v>2470</v>
      </c>
      <c r="H207" s="33">
        <v>43173.375</v>
      </c>
      <c r="I207" s="33">
        <v>43173.75</v>
      </c>
      <c r="J207" s="32">
        <v>8</v>
      </c>
      <c r="K207" s="32" t="s">
        <v>14243</v>
      </c>
    </row>
    <row r="208" customHeight="1" spans="1:11">
      <c r="A208" s="34" t="s">
        <v>14665</v>
      </c>
      <c r="B208" s="34" t="s">
        <v>14481</v>
      </c>
      <c r="C208" s="34" t="s">
        <v>13193</v>
      </c>
      <c r="D208" s="34" t="s">
        <v>13194</v>
      </c>
      <c r="E208" s="34" t="s">
        <v>1642</v>
      </c>
      <c r="F208" s="34" t="s">
        <v>13644</v>
      </c>
      <c r="G208" s="34" t="s">
        <v>3951</v>
      </c>
      <c r="H208" s="35">
        <v>43173.375</v>
      </c>
      <c r="I208" s="35">
        <v>43173.75</v>
      </c>
      <c r="J208" s="34">
        <v>8</v>
      </c>
      <c r="K208" s="34" t="s">
        <v>14192</v>
      </c>
    </row>
    <row r="209" customHeight="1" spans="1:11">
      <c r="A209" s="32" t="s">
        <v>14666</v>
      </c>
      <c r="B209" s="32" t="s">
        <v>14412</v>
      </c>
      <c r="C209" s="32" t="s">
        <v>13193</v>
      </c>
      <c r="D209" s="32" t="s">
        <v>13194</v>
      </c>
      <c r="E209" s="32" t="s">
        <v>10036</v>
      </c>
      <c r="F209" s="32" t="s">
        <v>13535</v>
      </c>
      <c r="G209" s="32" t="s">
        <v>897</v>
      </c>
      <c r="H209" s="33">
        <v>43173.3958333333</v>
      </c>
      <c r="I209" s="33">
        <v>43173.7708333333</v>
      </c>
      <c r="J209" s="32">
        <v>8</v>
      </c>
      <c r="K209" s="32" t="s">
        <v>14667</v>
      </c>
    </row>
    <row r="210" customHeight="1" spans="1:11">
      <c r="A210" s="34" t="s">
        <v>14668</v>
      </c>
      <c r="B210" s="34" t="s">
        <v>14498</v>
      </c>
      <c r="C210" s="34" t="s">
        <v>13193</v>
      </c>
      <c r="D210" s="34" t="s">
        <v>13194</v>
      </c>
      <c r="E210" s="34" t="s">
        <v>399</v>
      </c>
      <c r="F210" s="34" t="s">
        <v>400</v>
      </c>
      <c r="G210" s="34" t="s">
        <v>897</v>
      </c>
      <c r="H210" s="35">
        <v>43172.375</v>
      </c>
      <c r="I210" s="35">
        <v>43172.75</v>
      </c>
      <c r="J210" s="34">
        <v>8</v>
      </c>
      <c r="K210" s="34" t="s">
        <v>14669</v>
      </c>
    </row>
    <row r="211" customHeight="1" spans="1:11">
      <c r="A211" s="32" t="s">
        <v>14670</v>
      </c>
      <c r="B211" s="32" t="s">
        <v>14380</v>
      </c>
      <c r="C211" s="32" t="s">
        <v>13193</v>
      </c>
      <c r="D211" s="32" t="s">
        <v>13194</v>
      </c>
      <c r="E211" s="32" t="s">
        <v>1672</v>
      </c>
      <c r="F211" s="32" t="s">
        <v>13644</v>
      </c>
      <c r="G211" s="32" t="s">
        <v>3951</v>
      </c>
      <c r="H211" s="33">
        <v>43177.375</v>
      </c>
      <c r="I211" s="33">
        <v>43177.75</v>
      </c>
      <c r="J211" s="32">
        <v>8</v>
      </c>
      <c r="K211" s="32" t="s">
        <v>3951</v>
      </c>
    </row>
    <row r="212" customHeight="1" spans="1:11">
      <c r="A212" s="34" t="s">
        <v>14671</v>
      </c>
      <c r="B212" s="34" t="s">
        <v>14427</v>
      </c>
      <c r="C212" s="34" t="s">
        <v>13193</v>
      </c>
      <c r="D212" s="34" t="s">
        <v>13194</v>
      </c>
      <c r="E212" s="34" t="s">
        <v>3193</v>
      </c>
      <c r="F212" s="34" t="s">
        <v>13406</v>
      </c>
      <c r="G212" s="34" t="s">
        <v>2470</v>
      </c>
      <c r="H212" s="35">
        <v>43173.375</v>
      </c>
      <c r="I212" s="35">
        <v>43173.4166666667</v>
      </c>
      <c r="J212" s="34">
        <v>1</v>
      </c>
      <c r="K212" s="34" t="s">
        <v>14672</v>
      </c>
    </row>
    <row r="213" customHeight="1" spans="1:11">
      <c r="A213" s="32" t="s">
        <v>14673</v>
      </c>
      <c r="B213" s="32" t="s">
        <v>14433</v>
      </c>
      <c r="C213" s="32" t="s">
        <v>13193</v>
      </c>
      <c r="D213" s="32" t="s">
        <v>13194</v>
      </c>
      <c r="E213" s="32" t="s">
        <v>910</v>
      </c>
      <c r="F213" s="32" t="s">
        <v>13903</v>
      </c>
      <c r="G213" s="32" t="s">
        <v>2470</v>
      </c>
      <c r="H213" s="33">
        <v>43174.375</v>
      </c>
      <c r="I213" s="33">
        <v>43174.75</v>
      </c>
      <c r="J213" s="32">
        <v>8</v>
      </c>
      <c r="K213" s="32" t="s">
        <v>14674</v>
      </c>
    </row>
    <row r="214" customHeight="1" spans="1:11">
      <c r="A214" s="34" t="s">
        <v>14675</v>
      </c>
      <c r="B214" s="34" t="s">
        <v>14676</v>
      </c>
      <c r="C214" s="34" t="s">
        <v>13193</v>
      </c>
      <c r="D214" s="34" t="s">
        <v>13194</v>
      </c>
      <c r="E214" s="34" t="s">
        <v>7991</v>
      </c>
      <c r="F214" s="34" t="s">
        <v>13445</v>
      </c>
      <c r="G214" s="34" t="s">
        <v>3951</v>
      </c>
      <c r="H214" s="35">
        <v>43174.375</v>
      </c>
      <c r="I214" s="35">
        <v>43174.75</v>
      </c>
      <c r="J214" s="34">
        <v>8</v>
      </c>
      <c r="K214" s="34" t="s">
        <v>14677</v>
      </c>
    </row>
    <row r="215" customHeight="1" spans="1:11">
      <c r="A215" s="34" t="s">
        <v>14678</v>
      </c>
      <c r="B215" s="34" t="s">
        <v>14492</v>
      </c>
      <c r="C215" s="34" t="s">
        <v>13193</v>
      </c>
      <c r="D215" s="34" t="s">
        <v>13194</v>
      </c>
      <c r="E215" s="34" t="s">
        <v>10086</v>
      </c>
      <c r="F215" s="34" t="s">
        <v>13535</v>
      </c>
      <c r="G215" s="34" t="s">
        <v>897</v>
      </c>
      <c r="H215" s="35">
        <v>43173.6875</v>
      </c>
      <c r="I215" s="35">
        <v>43173.75</v>
      </c>
      <c r="J215" s="34">
        <v>2</v>
      </c>
      <c r="K215" s="34" t="s">
        <v>14679</v>
      </c>
    </row>
    <row r="216" customHeight="1" spans="1:11">
      <c r="A216" s="32" t="s">
        <v>14680</v>
      </c>
      <c r="B216" s="32" t="s">
        <v>14681</v>
      </c>
      <c r="C216" s="32" t="s">
        <v>13193</v>
      </c>
      <c r="D216" s="32" t="s">
        <v>13194</v>
      </c>
      <c r="E216" s="32" t="s">
        <v>1223</v>
      </c>
      <c r="F216" s="32" t="s">
        <v>13441</v>
      </c>
      <c r="G216" s="32" t="s">
        <v>3951</v>
      </c>
      <c r="H216" s="33">
        <v>43188.2916666667</v>
      </c>
      <c r="I216" s="33">
        <v>43189.6875</v>
      </c>
      <c r="J216" s="32">
        <v>16</v>
      </c>
      <c r="K216" s="32" t="s">
        <v>14682</v>
      </c>
    </row>
    <row r="217" customHeight="1" spans="1:11">
      <c r="A217" s="32" t="s">
        <v>14683</v>
      </c>
      <c r="B217" s="32" t="s">
        <v>14476</v>
      </c>
      <c r="C217" s="32" t="s">
        <v>13193</v>
      </c>
      <c r="D217" s="32" t="s">
        <v>13194</v>
      </c>
      <c r="E217" s="32" t="s">
        <v>1702</v>
      </c>
      <c r="F217" s="32" t="s">
        <v>13644</v>
      </c>
      <c r="G217" s="32" t="s">
        <v>2470</v>
      </c>
      <c r="H217" s="33">
        <v>43173.6875</v>
      </c>
      <c r="I217" s="33">
        <v>43173.75</v>
      </c>
      <c r="J217" s="32">
        <v>2</v>
      </c>
      <c r="K217" s="32" t="s">
        <v>14684</v>
      </c>
    </row>
    <row r="218" customHeight="1" spans="1:11">
      <c r="A218" s="34" t="s">
        <v>14685</v>
      </c>
      <c r="B218" s="34" t="s">
        <v>14524</v>
      </c>
      <c r="C218" s="34" t="s">
        <v>13193</v>
      </c>
      <c r="D218" s="34" t="s">
        <v>13194</v>
      </c>
      <c r="E218" s="34" t="s">
        <v>2782</v>
      </c>
      <c r="F218" s="34" t="s">
        <v>13434</v>
      </c>
      <c r="G218" s="34" t="s">
        <v>2470</v>
      </c>
      <c r="H218" s="35">
        <v>43173.3958333333</v>
      </c>
      <c r="I218" s="35">
        <v>43173.5208333333</v>
      </c>
      <c r="J218" s="34">
        <v>3</v>
      </c>
      <c r="K218" s="34" t="s">
        <v>2470</v>
      </c>
    </row>
    <row r="219" customHeight="1" spans="1:11">
      <c r="A219" s="34" t="s">
        <v>14686</v>
      </c>
      <c r="B219" s="34" t="s">
        <v>14687</v>
      </c>
      <c r="C219" s="34" t="s">
        <v>13193</v>
      </c>
      <c r="D219" s="34" t="s">
        <v>13194</v>
      </c>
      <c r="E219" s="34" t="s">
        <v>2187</v>
      </c>
      <c r="F219" s="34" t="s">
        <v>13437</v>
      </c>
      <c r="G219" s="34" t="s">
        <v>3951</v>
      </c>
      <c r="H219" s="35">
        <v>43171.375</v>
      </c>
      <c r="I219" s="35">
        <v>43171.75</v>
      </c>
      <c r="J219" s="34">
        <v>8</v>
      </c>
      <c r="K219" s="34" t="s">
        <v>14688</v>
      </c>
    </row>
    <row r="220" customHeight="1" spans="1:11">
      <c r="A220" s="32" t="s">
        <v>14689</v>
      </c>
      <c r="B220" s="32" t="s">
        <v>14656</v>
      </c>
      <c r="C220" s="32" t="s">
        <v>13193</v>
      </c>
      <c r="D220" s="32" t="s">
        <v>13194</v>
      </c>
      <c r="E220" s="32" t="s">
        <v>1660</v>
      </c>
      <c r="F220" s="32" t="s">
        <v>13644</v>
      </c>
      <c r="G220" s="32" t="s">
        <v>897</v>
      </c>
      <c r="H220" s="33">
        <v>43174.5</v>
      </c>
      <c r="I220" s="33">
        <v>43174.9166666667</v>
      </c>
      <c r="J220" s="32">
        <v>8</v>
      </c>
      <c r="K220" s="32" t="s">
        <v>897</v>
      </c>
    </row>
    <row r="221" customHeight="1" spans="1:11">
      <c r="A221" s="34" t="s">
        <v>14690</v>
      </c>
      <c r="B221" s="34" t="s">
        <v>14457</v>
      </c>
      <c r="C221" s="34" t="s">
        <v>13193</v>
      </c>
      <c r="D221" s="34" t="s">
        <v>13194</v>
      </c>
      <c r="E221" s="34" t="s">
        <v>4615</v>
      </c>
      <c r="F221" s="34" t="s">
        <v>12844</v>
      </c>
      <c r="G221" s="34" t="s">
        <v>2470</v>
      </c>
      <c r="H221" s="35">
        <v>43174.375</v>
      </c>
      <c r="I221" s="35">
        <v>43174.75</v>
      </c>
      <c r="J221" s="34">
        <v>8</v>
      </c>
      <c r="K221" s="34" t="s">
        <v>14691</v>
      </c>
    </row>
    <row r="222" customHeight="1" spans="1:11">
      <c r="A222" s="32" t="s">
        <v>14692</v>
      </c>
      <c r="B222" s="32" t="s">
        <v>14627</v>
      </c>
      <c r="C222" s="32" t="s">
        <v>13193</v>
      </c>
      <c r="D222" s="32" t="s">
        <v>13194</v>
      </c>
      <c r="E222" s="32" t="s">
        <v>1905</v>
      </c>
      <c r="F222" s="32" t="s">
        <v>13711</v>
      </c>
      <c r="G222" s="32" t="s">
        <v>897</v>
      </c>
      <c r="H222" s="33">
        <v>43174.375</v>
      </c>
      <c r="I222" s="33">
        <v>43174.5</v>
      </c>
      <c r="J222" s="32">
        <v>3</v>
      </c>
      <c r="K222" s="32" t="s">
        <v>14270</v>
      </c>
    </row>
    <row r="223" customHeight="1" spans="1:11">
      <c r="A223" s="34" t="s">
        <v>14693</v>
      </c>
      <c r="B223" s="34" t="s">
        <v>14694</v>
      </c>
      <c r="C223" s="34" t="s">
        <v>13193</v>
      </c>
      <c r="D223" s="34" t="s">
        <v>13194</v>
      </c>
      <c r="E223" s="34" t="s">
        <v>2244</v>
      </c>
      <c r="F223" s="34" t="s">
        <v>13437</v>
      </c>
      <c r="G223" s="34" t="s">
        <v>897</v>
      </c>
      <c r="H223" s="35">
        <v>43175.5416666667</v>
      </c>
      <c r="I223" s="35">
        <v>43175.75</v>
      </c>
      <c r="J223" s="34">
        <v>5</v>
      </c>
      <c r="K223" s="34" t="s">
        <v>14695</v>
      </c>
    </row>
    <row r="224" customHeight="1" spans="1:11">
      <c r="A224" s="32" t="s">
        <v>14696</v>
      </c>
      <c r="B224" s="32" t="s">
        <v>14697</v>
      </c>
      <c r="C224" s="32" t="s">
        <v>13193</v>
      </c>
      <c r="D224" s="32" t="s">
        <v>13194</v>
      </c>
      <c r="E224" s="32" t="s">
        <v>6676</v>
      </c>
      <c r="F224" s="32" t="s">
        <v>14377</v>
      </c>
      <c r="G224" s="32" t="s">
        <v>897</v>
      </c>
      <c r="H224" s="33">
        <v>43174.375</v>
      </c>
      <c r="I224" s="33">
        <v>43174.75</v>
      </c>
      <c r="J224" s="32">
        <v>8</v>
      </c>
      <c r="K224" s="32" t="s">
        <v>14698</v>
      </c>
    </row>
    <row r="225" customHeight="1" spans="1:11">
      <c r="A225" s="34" t="s">
        <v>14699</v>
      </c>
      <c r="B225" s="34" t="s">
        <v>14700</v>
      </c>
      <c r="C225" s="34" t="s">
        <v>13193</v>
      </c>
      <c r="D225" s="34" t="s">
        <v>13194</v>
      </c>
      <c r="E225" s="34" t="s">
        <v>7868</v>
      </c>
      <c r="F225" s="34" t="s">
        <v>13475</v>
      </c>
      <c r="G225" s="34" t="s">
        <v>13174</v>
      </c>
      <c r="H225" s="35">
        <v>43172.375</v>
      </c>
      <c r="I225" s="35">
        <v>43173.75</v>
      </c>
      <c r="J225" s="34">
        <v>16</v>
      </c>
      <c r="K225" s="34" t="s">
        <v>14701</v>
      </c>
    </row>
    <row r="226" customHeight="1" spans="1:11">
      <c r="A226" s="32" t="s">
        <v>14702</v>
      </c>
      <c r="B226" s="32" t="s">
        <v>14412</v>
      </c>
      <c r="C226" s="32" t="s">
        <v>13193</v>
      </c>
      <c r="D226" s="32" t="s">
        <v>13194</v>
      </c>
      <c r="E226" s="32" t="s">
        <v>10036</v>
      </c>
      <c r="F226" s="32" t="s">
        <v>13535</v>
      </c>
      <c r="G226" s="32" t="s">
        <v>897</v>
      </c>
      <c r="H226" s="33">
        <v>43174.3958333333</v>
      </c>
      <c r="I226" s="33">
        <v>43174.4791666667</v>
      </c>
      <c r="J226" s="32">
        <v>2</v>
      </c>
      <c r="K226" s="32" t="s">
        <v>14703</v>
      </c>
    </row>
    <row r="227" customHeight="1" spans="1:11">
      <c r="A227" s="34" t="s">
        <v>14704</v>
      </c>
      <c r="B227" s="34" t="s">
        <v>14705</v>
      </c>
      <c r="C227" s="34" t="s">
        <v>13193</v>
      </c>
      <c r="D227" s="34" t="s">
        <v>13194</v>
      </c>
      <c r="E227" s="34" t="s">
        <v>7769</v>
      </c>
      <c r="F227" s="34" t="s">
        <v>13542</v>
      </c>
      <c r="G227" s="34" t="s">
        <v>897</v>
      </c>
      <c r="H227" s="35">
        <v>43174.4583333333</v>
      </c>
      <c r="I227" s="35">
        <v>43174.75</v>
      </c>
      <c r="J227" s="34">
        <v>6</v>
      </c>
      <c r="K227" s="34" t="s">
        <v>14706</v>
      </c>
    </row>
    <row r="228" customHeight="1" spans="1:11">
      <c r="A228" s="32" t="s">
        <v>14707</v>
      </c>
      <c r="B228" s="32" t="s">
        <v>14705</v>
      </c>
      <c r="C228" s="32" t="s">
        <v>13193</v>
      </c>
      <c r="D228" s="32" t="s">
        <v>13194</v>
      </c>
      <c r="E228" s="32" t="s">
        <v>7769</v>
      </c>
      <c r="F228" s="32" t="s">
        <v>13542</v>
      </c>
      <c r="G228" s="32" t="s">
        <v>2470</v>
      </c>
      <c r="H228" s="33">
        <v>43175.375</v>
      </c>
      <c r="I228" s="33">
        <v>43175.75</v>
      </c>
      <c r="J228" s="32">
        <v>8</v>
      </c>
      <c r="K228" s="32" t="s">
        <v>14706</v>
      </c>
    </row>
    <row r="229" customHeight="1" spans="1:11">
      <c r="A229" s="34" t="s">
        <v>14708</v>
      </c>
      <c r="B229" s="34" t="s">
        <v>14709</v>
      </c>
      <c r="C229" s="34" t="s">
        <v>13193</v>
      </c>
      <c r="D229" s="34" t="s">
        <v>13194</v>
      </c>
      <c r="E229" s="34" t="s">
        <v>1855</v>
      </c>
      <c r="F229" s="34" t="s">
        <v>13209</v>
      </c>
      <c r="G229" s="34" t="s">
        <v>2470</v>
      </c>
      <c r="H229" s="35">
        <v>43173.3958333333</v>
      </c>
      <c r="I229" s="35">
        <v>43173.4375</v>
      </c>
      <c r="J229" s="34">
        <v>1</v>
      </c>
      <c r="K229" s="34" t="s">
        <v>14710</v>
      </c>
    </row>
    <row r="230" customHeight="1" spans="1:11">
      <c r="A230" s="32" t="s">
        <v>14711</v>
      </c>
      <c r="B230" s="32" t="s">
        <v>14712</v>
      </c>
      <c r="C230" s="32" t="s">
        <v>13193</v>
      </c>
      <c r="D230" s="32" t="s">
        <v>13194</v>
      </c>
      <c r="E230" s="32" t="s">
        <v>4673</v>
      </c>
      <c r="F230" s="32" t="s">
        <v>12844</v>
      </c>
      <c r="G230" s="32" t="s">
        <v>2470</v>
      </c>
      <c r="H230" s="33">
        <v>43175.375</v>
      </c>
      <c r="I230" s="33">
        <v>43175.75</v>
      </c>
      <c r="J230" s="32">
        <v>8</v>
      </c>
      <c r="K230" s="32" t="s">
        <v>14713</v>
      </c>
    </row>
    <row r="231" customHeight="1" spans="1:11">
      <c r="A231" s="34" t="s">
        <v>14714</v>
      </c>
      <c r="B231" s="34" t="s">
        <v>14715</v>
      </c>
      <c r="C231" s="34" t="s">
        <v>13193</v>
      </c>
      <c r="D231" s="34" t="s">
        <v>13194</v>
      </c>
      <c r="E231" s="34" t="s">
        <v>2887</v>
      </c>
      <c r="F231" s="34" t="s">
        <v>13434</v>
      </c>
      <c r="G231" s="34" t="s">
        <v>2470</v>
      </c>
      <c r="H231" s="35">
        <v>43173.3958333333</v>
      </c>
      <c r="I231" s="35">
        <v>43173.4375</v>
      </c>
      <c r="J231" s="34">
        <v>1</v>
      </c>
      <c r="K231" s="34" t="s">
        <v>14716</v>
      </c>
    </row>
    <row r="232" customHeight="1" spans="1:11">
      <c r="A232" s="32" t="s">
        <v>14717</v>
      </c>
      <c r="B232" s="32" t="s">
        <v>14715</v>
      </c>
      <c r="C232" s="32" t="s">
        <v>13193</v>
      </c>
      <c r="D232" s="32" t="s">
        <v>13194</v>
      </c>
      <c r="E232" s="32" t="s">
        <v>2887</v>
      </c>
      <c r="F232" s="32" t="s">
        <v>13434</v>
      </c>
      <c r="G232" s="32" t="s">
        <v>2470</v>
      </c>
      <c r="H232" s="33">
        <v>43174.3958333333</v>
      </c>
      <c r="I232" s="33">
        <v>43174.4791666667</v>
      </c>
      <c r="J232" s="32">
        <v>2</v>
      </c>
      <c r="K232" s="32" t="s">
        <v>14716</v>
      </c>
    </row>
    <row r="233" customHeight="1" spans="1:11">
      <c r="A233" s="34" t="s">
        <v>14718</v>
      </c>
      <c r="B233" s="34" t="s">
        <v>14719</v>
      </c>
      <c r="C233" s="34" t="s">
        <v>13193</v>
      </c>
      <c r="D233" s="34" t="s">
        <v>13194</v>
      </c>
      <c r="E233" s="34" t="s">
        <v>1813</v>
      </c>
      <c r="F233" s="34" t="s">
        <v>14528</v>
      </c>
      <c r="G233" s="34" t="s">
        <v>3951</v>
      </c>
      <c r="H233" s="35">
        <v>43175.375</v>
      </c>
      <c r="I233" s="35">
        <v>43175.75</v>
      </c>
      <c r="J233" s="34">
        <v>8</v>
      </c>
      <c r="K233" s="34" t="s">
        <v>14720</v>
      </c>
    </row>
    <row r="234" customHeight="1" spans="1:11">
      <c r="A234" s="32" t="s">
        <v>14721</v>
      </c>
      <c r="B234" s="32" t="s">
        <v>14430</v>
      </c>
      <c r="C234" s="32" t="s">
        <v>13193</v>
      </c>
      <c r="D234" s="32" t="s">
        <v>13194</v>
      </c>
      <c r="E234" s="32" t="s">
        <v>3293</v>
      </c>
      <c r="F234" s="32" t="s">
        <v>13406</v>
      </c>
      <c r="G234" s="32" t="s">
        <v>2470</v>
      </c>
      <c r="H234" s="33">
        <v>43174.375</v>
      </c>
      <c r="I234" s="33">
        <v>43174.4166666667</v>
      </c>
      <c r="J234" s="32">
        <v>1</v>
      </c>
      <c r="K234" s="32" t="s">
        <v>14651</v>
      </c>
    </row>
    <row r="235" customHeight="1" spans="1:11">
      <c r="A235" s="34" t="s">
        <v>14722</v>
      </c>
      <c r="B235" s="34" t="s">
        <v>14723</v>
      </c>
      <c r="C235" s="34" t="s">
        <v>13193</v>
      </c>
      <c r="D235" s="34" t="s">
        <v>13194</v>
      </c>
      <c r="E235" s="38" t="s">
        <v>7875</v>
      </c>
      <c r="F235" s="34" t="s">
        <v>13475</v>
      </c>
      <c r="G235" s="34" t="s">
        <v>897</v>
      </c>
      <c r="H235" s="35">
        <v>43174.5833333333</v>
      </c>
      <c r="I235" s="35">
        <v>43174.75</v>
      </c>
      <c r="J235" s="34">
        <v>4</v>
      </c>
      <c r="K235" s="34" t="s">
        <v>14724</v>
      </c>
    </row>
    <row r="236" customHeight="1" spans="1:11">
      <c r="A236" s="32" t="s">
        <v>14725</v>
      </c>
      <c r="B236" s="32" t="s">
        <v>14391</v>
      </c>
      <c r="C236" s="32" t="s">
        <v>13193</v>
      </c>
      <c r="D236" s="32" t="s">
        <v>13194</v>
      </c>
      <c r="E236" s="32" t="s">
        <v>4637</v>
      </c>
      <c r="F236" s="32" t="s">
        <v>12844</v>
      </c>
      <c r="G236" s="32" t="s">
        <v>2470</v>
      </c>
      <c r="H236" s="33">
        <v>43175.375</v>
      </c>
      <c r="I236" s="33">
        <v>43175.75</v>
      </c>
      <c r="J236" s="32">
        <v>8</v>
      </c>
      <c r="K236" s="32" t="s">
        <v>14726</v>
      </c>
    </row>
    <row r="237" customHeight="1" spans="1:11">
      <c r="A237" s="34" t="s">
        <v>14727</v>
      </c>
      <c r="B237" s="34" t="s">
        <v>14728</v>
      </c>
      <c r="C237" s="34" t="s">
        <v>13193</v>
      </c>
      <c r="D237" s="34" t="s">
        <v>13194</v>
      </c>
      <c r="E237" s="34" t="s">
        <v>1274</v>
      </c>
      <c r="F237" s="34" t="s">
        <v>13530</v>
      </c>
      <c r="G237" s="34" t="s">
        <v>3951</v>
      </c>
      <c r="H237" s="35">
        <v>43175.375</v>
      </c>
      <c r="I237" s="35">
        <v>43175.75</v>
      </c>
      <c r="J237" s="34">
        <v>8</v>
      </c>
      <c r="K237" s="34" t="s">
        <v>14729</v>
      </c>
    </row>
    <row r="238" customHeight="1" spans="1:11">
      <c r="A238" s="34" t="s">
        <v>14730</v>
      </c>
      <c r="B238" s="34" t="s">
        <v>14564</v>
      </c>
      <c r="C238" s="34" t="s">
        <v>13193</v>
      </c>
      <c r="D238" s="34" t="s">
        <v>13194</v>
      </c>
      <c r="E238" s="34" t="s">
        <v>1377</v>
      </c>
      <c r="F238" s="34" t="s">
        <v>13463</v>
      </c>
      <c r="G238" s="34" t="s">
        <v>3951</v>
      </c>
      <c r="H238" s="35">
        <v>43176.3333333333</v>
      </c>
      <c r="I238" s="35">
        <v>43176.7083333333</v>
      </c>
      <c r="J238" s="34">
        <v>8</v>
      </c>
      <c r="K238" s="34" t="s">
        <v>14731</v>
      </c>
    </row>
    <row r="239" customHeight="1" spans="1:11">
      <c r="A239" s="32" t="s">
        <v>14732</v>
      </c>
      <c r="B239" s="32" t="s">
        <v>14733</v>
      </c>
      <c r="C239" s="32" t="s">
        <v>13193</v>
      </c>
      <c r="D239" s="32" t="s">
        <v>13194</v>
      </c>
      <c r="E239" s="32" t="s">
        <v>2875</v>
      </c>
      <c r="F239" s="32" t="s">
        <v>13434</v>
      </c>
      <c r="G239" s="32" t="s">
        <v>897</v>
      </c>
      <c r="H239" s="33">
        <v>43174.375</v>
      </c>
      <c r="I239" s="33">
        <v>43174.75</v>
      </c>
      <c r="J239" s="32">
        <v>8</v>
      </c>
      <c r="K239" s="32" t="s">
        <v>14734</v>
      </c>
    </row>
    <row r="240" customHeight="1" spans="1:11">
      <c r="A240" s="34" t="s">
        <v>14735</v>
      </c>
      <c r="B240" s="34" t="s">
        <v>14476</v>
      </c>
      <c r="C240" s="34" t="s">
        <v>13193</v>
      </c>
      <c r="D240" s="34" t="s">
        <v>13194</v>
      </c>
      <c r="E240" s="34" t="s">
        <v>1702</v>
      </c>
      <c r="F240" s="34" t="s">
        <v>13644</v>
      </c>
      <c r="G240" s="34" t="s">
        <v>3951</v>
      </c>
      <c r="H240" s="35">
        <v>43178.375</v>
      </c>
      <c r="I240" s="35">
        <v>43178.75</v>
      </c>
      <c r="J240" s="34">
        <v>8</v>
      </c>
      <c r="K240" s="34" t="s">
        <v>3951</v>
      </c>
    </row>
    <row r="241" customHeight="1" spans="1:11">
      <c r="A241" s="32" t="s">
        <v>14736</v>
      </c>
      <c r="B241" s="32" t="s">
        <v>14723</v>
      </c>
      <c r="C241" s="32" t="s">
        <v>13193</v>
      </c>
      <c r="D241" s="32" t="s">
        <v>13194</v>
      </c>
      <c r="E241" s="32" t="s">
        <v>7875</v>
      </c>
      <c r="F241" s="32" t="s">
        <v>13475</v>
      </c>
      <c r="G241" s="32" t="s">
        <v>897</v>
      </c>
      <c r="H241" s="33">
        <v>43175.375</v>
      </c>
      <c r="I241" s="33">
        <v>43175.75</v>
      </c>
      <c r="J241" s="32">
        <v>8</v>
      </c>
      <c r="K241" s="32" t="s">
        <v>14737</v>
      </c>
    </row>
    <row r="242" customHeight="1" spans="1:11">
      <c r="A242" s="34" t="s">
        <v>14738</v>
      </c>
      <c r="B242" s="34" t="s">
        <v>14687</v>
      </c>
      <c r="C242" s="34" t="s">
        <v>13193</v>
      </c>
      <c r="D242" s="34" t="s">
        <v>13194</v>
      </c>
      <c r="E242" s="34" t="s">
        <v>2187</v>
      </c>
      <c r="F242" s="34" t="s">
        <v>13437</v>
      </c>
      <c r="G242" s="34" t="s">
        <v>2470</v>
      </c>
      <c r="H242" s="35">
        <v>43172.375</v>
      </c>
      <c r="I242" s="35">
        <v>43175.75</v>
      </c>
      <c r="J242" s="34">
        <v>32</v>
      </c>
      <c r="K242" s="34" t="s">
        <v>14688</v>
      </c>
    </row>
    <row r="243" customHeight="1" spans="1:11">
      <c r="A243" s="32" t="s">
        <v>14739</v>
      </c>
      <c r="B243" s="32" t="s">
        <v>14478</v>
      </c>
      <c r="C243" s="32" t="s">
        <v>13193</v>
      </c>
      <c r="D243" s="32" t="s">
        <v>13194</v>
      </c>
      <c r="E243" s="32" t="s">
        <v>3013</v>
      </c>
      <c r="F243" s="32" t="s">
        <v>13686</v>
      </c>
      <c r="G243" s="32" t="s">
        <v>2470</v>
      </c>
      <c r="H243" s="33">
        <v>43173.375</v>
      </c>
      <c r="I243" s="33">
        <v>43173.5416666667</v>
      </c>
      <c r="J243" s="32">
        <v>3</v>
      </c>
      <c r="K243" s="32" t="s">
        <v>14740</v>
      </c>
    </row>
    <row r="244" customHeight="1" spans="1:11">
      <c r="A244" s="34" t="s">
        <v>14741</v>
      </c>
      <c r="B244" s="34" t="s">
        <v>14498</v>
      </c>
      <c r="C244" s="34" t="s">
        <v>13193</v>
      </c>
      <c r="D244" s="34" t="s">
        <v>13194</v>
      </c>
      <c r="E244" s="34" t="s">
        <v>399</v>
      </c>
      <c r="F244" s="34" t="s">
        <v>400</v>
      </c>
      <c r="G244" s="34" t="s">
        <v>897</v>
      </c>
      <c r="H244" s="35">
        <v>43174.375</v>
      </c>
      <c r="I244" s="35">
        <v>43174.5</v>
      </c>
      <c r="J244" s="34">
        <v>3</v>
      </c>
      <c r="K244" s="34" t="s">
        <v>14669</v>
      </c>
    </row>
    <row r="245" customHeight="1" spans="1:11">
      <c r="A245" s="32" t="s">
        <v>14742</v>
      </c>
      <c r="B245" s="32" t="s">
        <v>14743</v>
      </c>
      <c r="C245" s="32" t="s">
        <v>13193</v>
      </c>
      <c r="D245" s="32" t="s">
        <v>13194</v>
      </c>
      <c r="E245" s="32" t="s">
        <v>6797</v>
      </c>
      <c r="F245" s="32" t="s">
        <v>14377</v>
      </c>
      <c r="G245" s="32" t="s">
        <v>897</v>
      </c>
      <c r="H245" s="33">
        <v>43174.375</v>
      </c>
      <c r="I245" s="33">
        <v>43174.75</v>
      </c>
      <c r="J245" s="32">
        <v>8</v>
      </c>
      <c r="K245" s="32" t="s">
        <v>14744</v>
      </c>
    </row>
    <row r="246" customHeight="1" spans="1:11">
      <c r="A246" s="34" t="s">
        <v>14745</v>
      </c>
      <c r="B246" s="34" t="s">
        <v>14746</v>
      </c>
      <c r="C246" s="34" t="s">
        <v>13193</v>
      </c>
      <c r="D246" s="34" t="s">
        <v>13194</v>
      </c>
      <c r="E246" s="34" t="s">
        <v>2322</v>
      </c>
      <c r="F246" s="34" t="s">
        <v>13517</v>
      </c>
      <c r="G246" s="34" t="s">
        <v>2470</v>
      </c>
      <c r="H246" s="35">
        <v>43175.3958333333</v>
      </c>
      <c r="I246" s="35">
        <v>43175.7708333333</v>
      </c>
      <c r="J246" s="34">
        <v>8</v>
      </c>
      <c r="K246" s="34" t="s">
        <v>14747</v>
      </c>
    </row>
    <row r="247" customHeight="1" spans="1:11">
      <c r="A247" s="32" t="s">
        <v>14748</v>
      </c>
      <c r="B247" s="32" t="s">
        <v>14749</v>
      </c>
      <c r="C247" s="32" t="s">
        <v>13193</v>
      </c>
      <c r="D247" s="32" t="s">
        <v>13194</v>
      </c>
      <c r="E247" s="32" t="s">
        <v>7905</v>
      </c>
      <c r="F247" s="32" t="s">
        <v>13483</v>
      </c>
      <c r="G247" s="32" t="s">
        <v>897</v>
      </c>
      <c r="H247" s="33">
        <v>43175.375</v>
      </c>
      <c r="I247" s="33">
        <v>43175.5</v>
      </c>
      <c r="J247" s="32">
        <v>3</v>
      </c>
      <c r="K247" s="32" t="s">
        <v>14750</v>
      </c>
    </row>
    <row r="248" customHeight="1" spans="1:11">
      <c r="A248" s="34" t="s">
        <v>14751</v>
      </c>
      <c r="B248" s="34" t="s">
        <v>14585</v>
      </c>
      <c r="C248" s="34" t="s">
        <v>13193</v>
      </c>
      <c r="D248" s="34" t="s">
        <v>13194</v>
      </c>
      <c r="E248" s="34" t="s">
        <v>2024</v>
      </c>
      <c r="F248" s="34" t="s">
        <v>13437</v>
      </c>
      <c r="G248" s="34" t="s">
        <v>3951</v>
      </c>
      <c r="H248" s="35">
        <v>43175.3958333333</v>
      </c>
      <c r="I248" s="35">
        <v>43175.7708333333</v>
      </c>
      <c r="J248" s="34">
        <v>8</v>
      </c>
      <c r="K248" s="34" t="s">
        <v>14588</v>
      </c>
    </row>
    <row r="249" customHeight="1" spans="1:11">
      <c r="A249" s="32" t="s">
        <v>14752</v>
      </c>
      <c r="B249" s="32" t="s">
        <v>14753</v>
      </c>
      <c r="C249" s="32" t="s">
        <v>13193</v>
      </c>
      <c r="D249" s="32" t="s">
        <v>13194</v>
      </c>
      <c r="E249" s="32" t="s">
        <v>4597</v>
      </c>
      <c r="F249" s="32" t="s">
        <v>12844</v>
      </c>
      <c r="G249" s="32" t="s">
        <v>2470</v>
      </c>
      <c r="H249" s="33">
        <v>43175.375</v>
      </c>
      <c r="I249" s="33">
        <v>43175.75</v>
      </c>
      <c r="J249" s="32">
        <v>8</v>
      </c>
      <c r="K249" s="32" t="s">
        <v>14754</v>
      </c>
    </row>
    <row r="250" customHeight="1" spans="1:11">
      <c r="A250" s="34" t="s">
        <v>14755</v>
      </c>
      <c r="B250" s="34" t="s">
        <v>14756</v>
      </c>
      <c r="C250" s="34" t="s">
        <v>13193</v>
      </c>
      <c r="D250" s="34" t="s">
        <v>13194</v>
      </c>
      <c r="E250" s="34" t="s">
        <v>4835</v>
      </c>
      <c r="F250" s="34" t="s">
        <v>13538</v>
      </c>
      <c r="G250" s="34" t="s">
        <v>3951</v>
      </c>
      <c r="H250" s="35">
        <v>43174.375</v>
      </c>
      <c r="I250" s="35">
        <v>43174.75</v>
      </c>
      <c r="J250" s="34">
        <v>8</v>
      </c>
      <c r="K250" s="34" t="s">
        <v>14757</v>
      </c>
    </row>
    <row r="251" customHeight="1" spans="1:11">
      <c r="A251" s="32" t="s">
        <v>14758</v>
      </c>
      <c r="B251" s="32" t="s">
        <v>14756</v>
      </c>
      <c r="C251" s="32" t="s">
        <v>13193</v>
      </c>
      <c r="D251" s="32" t="s">
        <v>13194</v>
      </c>
      <c r="E251" s="32" t="s">
        <v>4835</v>
      </c>
      <c r="F251" s="32" t="s">
        <v>13538</v>
      </c>
      <c r="G251" s="32" t="s">
        <v>2470</v>
      </c>
      <c r="H251" s="33">
        <v>43175.375</v>
      </c>
      <c r="I251" s="33">
        <v>43175.75</v>
      </c>
      <c r="J251" s="32">
        <v>8</v>
      </c>
      <c r="K251" s="32" t="s">
        <v>2470</v>
      </c>
    </row>
    <row r="252" customHeight="1" spans="1:11">
      <c r="A252" s="34" t="s">
        <v>14759</v>
      </c>
      <c r="B252" s="34" t="s">
        <v>14627</v>
      </c>
      <c r="C252" s="34" t="s">
        <v>13193</v>
      </c>
      <c r="D252" s="34" t="s">
        <v>13194</v>
      </c>
      <c r="E252" s="34" t="s">
        <v>1905</v>
      </c>
      <c r="F252" s="34" t="s">
        <v>13711</v>
      </c>
      <c r="G252" s="34" t="s">
        <v>897</v>
      </c>
      <c r="H252" s="35">
        <v>43175.375</v>
      </c>
      <c r="I252" s="35">
        <v>43175.75</v>
      </c>
      <c r="J252" s="34">
        <v>8</v>
      </c>
      <c r="K252" s="34" t="s">
        <v>14370</v>
      </c>
    </row>
    <row r="253" customHeight="1" spans="1:11">
      <c r="A253" s="32" t="s">
        <v>14760</v>
      </c>
      <c r="B253" s="32" t="s">
        <v>14761</v>
      </c>
      <c r="C253" s="32" t="s">
        <v>13193</v>
      </c>
      <c r="D253" s="32" t="s">
        <v>13194</v>
      </c>
      <c r="E253" s="32" t="s">
        <v>1839</v>
      </c>
      <c r="F253" s="32" t="s">
        <v>13209</v>
      </c>
      <c r="G253" s="32" t="s">
        <v>2470</v>
      </c>
      <c r="H253" s="33">
        <v>43175.3958333333</v>
      </c>
      <c r="I253" s="33">
        <v>43175.7708333333</v>
      </c>
      <c r="J253" s="32">
        <v>8</v>
      </c>
      <c r="K253" s="32" t="s">
        <v>14762</v>
      </c>
    </row>
    <row r="254" customHeight="1" spans="1:11">
      <c r="A254" s="34" t="s">
        <v>14763</v>
      </c>
      <c r="B254" s="34" t="s">
        <v>14464</v>
      </c>
      <c r="C254" s="34" t="s">
        <v>13193</v>
      </c>
      <c r="D254" s="34" t="s">
        <v>13194</v>
      </c>
      <c r="E254" s="34" t="s">
        <v>4370</v>
      </c>
      <c r="F254" s="34" t="s">
        <v>12844</v>
      </c>
      <c r="G254" s="34" t="s">
        <v>2470</v>
      </c>
      <c r="H254" s="35">
        <v>43175.4166666667</v>
      </c>
      <c r="I254" s="35">
        <v>43175.75</v>
      </c>
      <c r="J254" s="34">
        <v>8</v>
      </c>
      <c r="K254" s="34" t="s">
        <v>14243</v>
      </c>
    </row>
    <row r="255" customHeight="1" spans="1:11">
      <c r="A255" s="32" t="s">
        <v>14764</v>
      </c>
      <c r="B255" s="32" t="s">
        <v>14765</v>
      </c>
      <c r="C255" s="32" t="s">
        <v>13193</v>
      </c>
      <c r="D255" s="32" t="s">
        <v>13194</v>
      </c>
      <c r="E255" s="32" t="s">
        <v>4933</v>
      </c>
      <c r="F255" s="32" t="s">
        <v>13493</v>
      </c>
      <c r="G255" s="32" t="s">
        <v>2470</v>
      </c>
      <c r="H255" s="33">
        <v>43175.3958333333</v>
      </c>
      <c r="I255" s="33">
        <v>43175.4375</v>
      </c>
      <c r="J255" s="32">
        <v>1</v>
      </c>
      <c r="K255" s="32" t="s">
        <v>14766</v>
      </c>
    </row>
    <row r="256" customHeight="1" spans="1:11">
      <c r="A256" s="34" t="s">
        <v>14767</v>
      </c>
      <c r="B256" s="34" t="s">
        <v>14676</v>
      </c>
      <c r="C256" s="34" t="s">
        <v>13193</v>
      </c>
      <c r="D256" s="34" t="s">
        <v>13194</v>
      </c>
      <c r="E256" s="34" t="s">
        <v>7991</v>
      </c>
      <c r="F256" s="34" t="s">
        <v>13445</v>
      </c>
      <c r="G256" s="34" t="s">
        <v>2470</v>
      </c>
      <c r="H256" s="35">
        <v>43175.375</v>
      </c>
      <c r="I256" s="35">
        <v>43175.4583333333</v>
      </c>
      <c r="J256" s="34">
        <v>2</v>
      </c>
      <c r="K256" s="34" t="s">
        <v>14768</v>
      </c>
    </row>
    <row r="257" customHeight="1" spans="1:11">
      <c r="A257" s="34" t="s">
        <v>14769</v>
      </c>
      <c r="B257" s="34" t="s">
        <v>14770</v>
      </c>
      <c r="C257" s="34" t="s">
        <v>13193</v>
      </c>
      <c r="D257" s="34" t="s">
        <v>13194</v>
      </c>
      <c r="E257" s="34" t="s">
        <v>5399</v>
      </c>
      <c r="F257" s="34" t="s">
        <v>13761</v>
      </c>
      <c r="G257" s="34" t="s">
        <v>3951</v>
      </c>
      <c r="H257" s="35">
        <v>43167.5833333333</v>
      </c>
      <c r="I257" s="35">
        <v>43167.75</v>
      </c>
      <c r="J257" s="34">
        <v>4</v>
      </c>
      <c r="K257" s="34" t="s">
        <v>14337</v>
      </c>
    </row>
    <row r="258" customHeight="1" spans="1:11">
      <c r="A258" s="32" t="s">
        <v>14771</v>
      </c>
      <c r="B258" s="32" t="s">
        <v>14772</v>
      </c>
      <c r="C258" s="32" t="s">
        <v>13193</v>
      </c>
      <c r="D258" s="32" t="s">
        <v>13194</v>
      </c>
      <c r="E258" s="32" t="s">
        <v>1442</v>
      </c>
      <c r="F258" s="32" t="s">
        <v>13463</v>
      </c>
      <c r="G258" s="32" t="s">
        <v>3951</v>
      </c>
      <c r="H258" s="33">
        <v>43177.3333333333</v>
      </c>
      <c r="I258" s="33">
        <v>43177.7083333333</v>
      </c>
      <c r="J258" s="32">
        <v>8</v>
      </c>
      <c r="K258" s="32" t="s">
        <v>14773</v>
      </c>
    </row>
    <row r="259" customHeight="1" spans="1:11">
      <c r="A259" s="34" t="s">
        <v>14774</v>
      </c>
      <c r="B259" s="34" t="s">
        <v>14770</v>
      </c>
      <c r="C259" s="34" t="s">
        <v>13193</v>
      </c>
      <c r="D259" s="34" t="s">
        <v>13194</v>
      </c>
      <c r="E259" s="34" t="s">
        <v>5399</v>
      </c>
      <c r="F259" s="34" t="s">
        <v>13761</v>
      </c>
      <c r="G259" s="34" t="s">
        <v>897</v>
      </c>
      <c r="H259" s="35">
        <v>43161.6666666667</v>
      </c>
      <c r="I259" s="35">
        <v>43161.75</v>
      </c>
      <c r="J259" s="34">
        <v>2</v>
      </c>
      <c r="K259" s="34" t="s">
        <v>14337</v>
      </c>
    </row>
    <row r="260" customHeight="1" spans="1:11">
      <c r="A260" s="32" t="s">
        <v>14775</v>
      </c>
      <c r="B260" s="32" t="s">
        <v>14776</v>
      </c>
      <c r="C260" s="32" t="s">
        <v>13193</v>
      </c>
      <c r="D260" s="32" t="s">
        <v>13194</v>
      </c>
      <c r="E260" s="32" t="s">
        <v>851</v>
      </c>
      <c r="F260" s="32" t="s">
        <v>13220</v>
      </c>
      <c r="G260" s="32" t="s">
        <v>2470</v>
      </c>
      <c r="H260" s="33">
        <v>43178.375</v>
      </c>
      <c r="I260" s="33">
        <v>43178.75</v>
      </c>
      <c r="J260" s="32">
        <v>8</v>
      </c>
      <c r="K260" s="32" t="s">
        <v>14777</v>
      </c>
    </row>
    <row r="261" customHeight="1" spans="1:11">
      <c r="A261" s="34" t="s">
        <v>14778</v>
      </c>
      <c r="B261" s="34" t="s">
        <v>14779</v>
      </c>
      <c r="C261" s="34" t="s">
        <v>13193</v>
      </c>
      <c r="D261" s="34" t="s">
        <v>13194</v>
      </c>
      <c r="E261" s="34" t="s">
        <v>458</v>
      </c>
      <c r="F261" s="34" t="s">
        <v>400</v>
      </c>
      <c r="G261" s="34" t="s">
        <v>897</v>
      </c>
      <c r="H261" s="35">
        <v>43178.375</v>
      </c>
      <c r="I261" s="35">
        <v>43178.5</v>
      </c>
      <c r="J261" s="34">
        <v>3</v>
      </c>
      <c r="K261" s="34" t="s">
        <v>14780</v>
      </c>
    </row>
    <row r="262" customHeight="1" spans="1:11">
      <c r="A262" s="32" t="s">
        <v>14781</v>
      </c>
      <c r="B262" s="32" t="s">
        <v>14782</v>
      </c>
      <c r="C262" s="32" t="s">
        <v>13193</v>
      </c>
      <c r="D262" s="32" t="s">
        <v>13194</v>
      </c>
      <c r="E262" s="32" t="s">
        <v>1631</v>
      </c>
      <c r="F262" s="32" t="s">
        <v>13644</v>
      </c>
      <c r="G262" s="32" t="s">
        <v>3951</v>
      </c>
      <c r="H262" s="33">
        <v>43178.375</v>
      </c>
      <c r="I262" s="33">
        <v>43178.75</v>
      </c>
      <c r="J262" s="32">
        <v>8</v>
      </c>
      <c r="K262" s="32" t="s">
        <v>3951</v>
      </c>
    </row>
    <row r="263" customHeight="1" spans="1:11">
      <c r="A263" s="34" t="s">
        <v>14783</v>
      </c>
      <c r="B263" s="34" t="s">
        <v>14630</v>
      </c>
      <c r="C263" s="34" t="s">
        <v>13193</v>
      </c>
      <c r="D263" s="34" t="s">
        <v>13194</v>
      </c>
      <c r="E263" s="34" t="s">
        <v>1618</v>
      </c>
      <c r="F263" s="34" t="s">
        <v>13644</v>
      </c>
      <c r="G263" s="34" t="s">
        <v>13174</v>
      </c>
      <c r="H263" s="35">
        <v>43178.3333333333</v>
      </c>
      <c r="I263" s="35">
        <v>43182.75</v>
      </c>
      <c r="J263" s="34">
        <v>40</v>
      </c>
      <c r="K263" s="34" t="s">
        <v>14784</v>
      </c>
    </row>
    <row r="264" customHeight="1" spans="1:11">
      <c r="A264" s="32" t="s">
        <v>14785</v>
      </c>
      <c r="B264" s="32" t="s">
        <v>14549</v>
      </c>
      <c r="C264" s="32" t="s">
        <v>13193</v>
      </c>
      <c r="D264" s="32" t="s">
        <v>13194</v>
      </c>
      <c r="E264" s="32" t="s">
        <v>5154</v>
      </c>
      <c r="F264" s="32" t="s">
        <v>13467</v>
      </c>
      <c r="G264" s="32" t="s">
        <v>897</v>
      </c>
      <c r="H264" s="33">
        <v>43178.3958333333</v>
      </c>
      <c r="I264" s="33">
        <v>43178.7291666667</v>
      </c>
      <c r="J264" s="32">
        <v>8</v>
      </c>
      <c r="K264" s="32" t="s">
        <v>14786</v>
      </c>
    </row>
    <row r="265" customHeight="1" spans="1:11">
      <c r="A265" s="34" t="s">
        <v>14787</v>
      </c>
      <c r="B265" s="34" t="s">
        <v>14788</v>
      </c>
      <c r="C265" s="34" t="s">
        <v>13193</v>
      </c>
      <c r="D265" s="34" t="s">
        <v>13194</v>
      </c>
      <c r="E265" s="34" t="s">
        <v>2217</v>
      </c>
      <c r="F265" s="34" t="s">
        <v>13517</v>
      </c>
      <c r="G265" s="34" t="s">
        <v>2470</v>
      </c>
      <c r="H265" s="35">
        <v>43178.375</v>
      </c>
      <c r="I265" s="35">
        <v>43178.5</v>
      </c>
      <c r="J265" s="34">
        <v>3</v>
      </c>
      <c r="K265" s="34" t="s">
        <v>14789</v>
      </c>
    </row>
    <row r="266" customHeight="1" spans="1:11">
      <c r="A266" s="32" t="s">
        <v>14790</v>
      </c>
      <c r="B266" s="32" t="s">
        <v>14700</v>
      </c>
      <c r="C266" s="32" t="s">
        <v>13193</v>
      </c>
      <c r="D266" s="32" t="s">
        <v>13194</v>
      </c>
      <c r="E266" s="32" t="s">
        <v>7868</v>
      </c>
      <c r="F266" s="32" t="s">
        <v>13475</v>
      </c>
      <c r="G266" s="32" t="s">
        <v>13174</v>
      </c>
      <c r="H266" s="33">
        <v>43175.375</v>
      </c>
      <c r="I266" s="33">
        <v>43175.75</v>
      </c>
      <c r="J266" s="32">
        <v>8</v>
      </c>
      <c r="K266" s="32" t="s">
        <v>14791</v>
      </c>
    </row>
    <row r="267" customHeight="1" spans="1:11">
      <c r="A267" s="32" t="s">
        <v>14792</v>
      </c>
      <c r="B267" s="32" t="s">
        <v>14658</v>
      </c>
      <c r="C267" s="32" t="s">
        <v>13193</v>
      </c>
      <c r="D267" s="32" t="s">
        <v>13194</v>
      </c>
      <c r="E267" s="32" t="s">
        <v>7916</v>
      </c>
      <c r="F267" s="32" t="s">
        <v>13538</v>
      </c>
      <c r="G267" s="32" t="s">
        <v>897</v>
      </c>
      <c r="H267" s="33">
        <v>43174.375</v>
      </c>
      <c r="I267" s="33">
        <v>43174.5</v>
      </c>
      <c r="J267" s="32">
        <v>3</v>
      </c>
      <c r="K267" s="32" t="s">
        <v>897</v>
      </c>
    </row>
    <row r="268" customHeight="1" spans="1:11">
      <c r="A268" s="34" t="s">
        <v>14793</v>
      </c>
      <c r="B268" s="34" t="s">
        <v>14449</v>
      </c>
      <c r="C268" s="34" t="s">
        <v>13193</v>
      </c>
      <c r="D268" s="34" t="s">
        <v>13194</v>
      </c>
      <c r="E268" s="34" t="s">
        <v>4688</v>
      </c>
      <c r="F268" s="34" t="s">
        <v>12844</v>
      </c>
      <c r="G268" s="34" t="s">
        <v>2470</v>
      </c>
      <c r="H268" s="35">
        <v>43178.375</v>
      </c>
      <c r="I268" s="35">
        <v>43178.75</v>
      </c>
      <c r="J268" s="34">
        <v>8</v>
      </c>
      <c r="K268" s="34" t="s">
        <v>14794</v>
      </c>
    </row>
    <row r="269" customHeight="1" spans="1:11">
      <c r="A269" s="32" t="s">
        <v>14795</v>
      </c>
      <c r="B269" s="32" t="s">
        <v>14397</v>
      </c>
      <c r="C269" s="32" t="s">
        <v>13193</v>
      </c>
      <c r="D269" s="32" t="s">
        <v>13194</v>
      </c>
      <c r="E269" s="32" t="s">
        <v>1890</v>
      </c>
      <c r="F269" s="32" t="s">
        <v>13711</v>
      </c>
      <c r="G269" s="32" t="s">
        <v>2470</v>
      </c>
      <c r="H269" s="33">
        <v>43182.375</v>
      </c>
      <c r="I269" s="33">
        <v>43182.75</v>
      </c>
      <c r="J269" s="32">
        <v>8</v>
      </c>
      <c r="K269" s="32" t="s">
        <v>14796</v>
      </c>
    </row>
    <row r="270" customHeight="1" spans="1:11">
      <c r="A270" s="34" t="s">
        <v>14797</v>
      </c>
      <c r="B270" s="34" t="s">
        <v>14798</v>
      </c>
      <c r="C270" s="34" t="s">
        <v>13193</v>
      </c>
      <c r="D270" s="34" t="s">
        <v>13194</v>
      </c>
      <c r="E270" s="34" t="s">
        <v>3780</v>
      </c>
      <c r="F270" s="34" t="s">
        <v>13454</v>
      </c>
      <c r="G270" s="34" t="s">
        <v>2470</v>
      </c>
      <c r="H270" s="35">
        <v>43178.5625</v>
      </c>
      <c r="I270" s="35">
        <v>43178.6041666667</v>
      </c>
      <c r="J270" s="34">
        <v>1</v>
      </c>
      <c r="K270" s="34" t="s">
        <v>14799</v>
      </c>
    </row>
    <row r="271" customHeight="1" spans="1:11">
      <c r="A271" s="32" t="s">
        <v>14800</v>
      </c>
      <c r="B271" s="32" t="s">
        <v>14801</v>
      </c>
      <c r="C271" s="32" t="s">
        <v>13193</v>
      </c>
      <c r="D271" s="32" t="s">
        <v>13194</v>
      </c>
      <c r="E271" s="32" t="s">
        <v>2535</v>
      </c>
      <c r="F271" s="32" t="s">
        <v>12844</v>
      </c>
      <c r="G271" s="32" t="s">
        <v>897</v>
      </c>
      <c r="H271" s="33">
        <v>43178.5833333333</v>
      </c>
      <c r="I271" s="33">
        <v>43179.75</v>
      </c>
      <c r="J271" s="32">
        <v>12</v>
      </c>
      <c r="K271" s="32" t="s">
        <v>14802</v>
      </c>
    </row>
    <row r="272" customHeight="1" spans="1:11">
      <c r="A272" s="34" t="s">
        <v>14803</v>
      </c>
      <c r="B272" s="34" t="s">
        <v>14804</v>
      </c>
      <c r="C272" s="34" t="s">
        <v>13193</v>
      </c>
      <c r="D272" s="34" t="s">
        <v>13194</v>
      </c>
      <c r="E272" s="34" t="s">
        <v>5183</v>
      </c>
      <c r="F272" s="34" t="s">
        <v>13483</v>
      </c>
      <c r="G272" s="34" t="s">
        <v>2470</v>
      </c>
      <c r="H272" s="35">
        <v>43178.375</v>
      </c>
      <c r="I272" s="35">
        <v>43178.5416666667</v>
      </c>
      <c r="J272" s="34">
        <v>4</v>
      </c>
      <c r="K272" s="34" t="s">
        <v>14805</v>
      </c>
    </row>
    <row r="273" customHeight="1" spans="1:11">
      <c r="A273" s="32" t="s">
        <v>14806</v>
      </c>
      <c r="B273" s="32" t="s">
        <v>14807</v>
      </c>
      <c r="C273" s="32" t="s">
        <v>13193</v>
      </c>
      <c r="D273" s="32" t="s">
        <v>13194</v>
      </c>
      <c r="E273" s="32" t="s">
        <v>10322</v>
      </c>
      <c r="F273" s="32" t="s">
        <v>13535</v>
      </c>
      <c r="G273" s="32" t="s">
        <v>2470</v>
      </c>
      <c r="H273" s="33">
        <v>43178.5625</v>
      </c>
      <c r="I273" s="33">
        <v>43178.7708333333</v>
      </c>
      <c r="J273" s="32">
        <v>5</v>
      </c>
      <c r="K273" s="32" t="s">
        <v>14808</v>
      </c>
    </row>
    <row r="274" customHeight="1" spans="1:11">
      <c r="A274" s="34" t="s">
        <v>14809</v>
      </c>
      <c r="B274" s="34" t="s">
        <v>14810</v>
      </c>
      <c r="C274" s="34" t="s">
        <v>13193</v>
      </c>
      <c r="D274" s="34" t="s">
        <v>13194</v>
      </c>
      <c r="E274" s="34" t="s">
        <v>3521</v>
      </c>
      <c r="F274" s="34" t="s">
        <v>13547</v>
      </c>
      <c r="G274" s="34" t="s">
        <v>2470</v>
      </c>
      <c r="H274" s="35">
        <v>43178.5833333333</v>
      </c>
      <c r="I274" s="35">
        <v>43178.75</v>
      </c>
      <c r="J274" s="34">
        <v>4</v>
      </c>
      <c r="K274" s="34" t="s">
        <v>14811</v>
      </c>
    </row>
    <row r="275" customHeight="1" spans="1:11">
      <c r="A275" s="34" t="s">
        <v>14812</v>
      </c>
      <c r="B275" s="34" t="s">
        <v>14437</v>
      </c>
      <c r="C275" s="34" t="s">
        <v>13193</v>
      </c>
      <c r="D275" s="34" t="s">
        <v>13194</v>
      </c>
      <c r="E275" s="34" t="s">
        <v>1965</v>
      </c>
      <c r="F275" s="34" t="s">
        <v>13605</v>
      </c>
      <c r="G275" s="34" t="s">
        <v>2470</v>
      </c>
      <c r="H275" s="35">
        <v>43175.3958333333</v>
      </c>
      <c r="I275" s="35">
        <v>43175.4375</v>
      </c>
      <c r="J275" s="34">
        <v>1</v>
      </c>
      <c r="K275" s="34" t="s">
        <v>2470</v>
      </c>
    </row>
    <row r="276" customHeight="1" spans="1:11">
      <c r="A276" s="32" t="s">
        <v>14813</v>
      </c>
      <c r="B276" s="32" t="s">
        <v>14537</v>
      </c>
      <c r="C276" s="32" t="s">
        <v>13193</v>
      </c>
      <c r="D276" s="32" t="s">
        <v>13194</v>
      </c>
      <c r="E276" s="32" t="s">
        <v>3250</v>
      </c>
      <c r="F276" s="32" t="s">
        <v>13406</v>
      </c>
      <c r="G276" s="32" t="s">
        <v>2470</v>
      </c>
      <c r="H276" s="33">
        <v>43174.375</v>
      </c>
      <c r="I276" s="33">
        <v>43174.4166666667</v>
      </c>
      <c r="J276" s="32">
        <v>1</v>
      </c>
      <c r="K276" s="32" t="s">
        <v>14814</v>
      </c>
    </row>
    <row r="277" customHeight="1" spans="1:11">
      <c r="A277" s="34" t="s">
        <v>14815</v>
      </c>
      <c r="B277" s="34" t="s">
        <v>14816</v>
      </c>
      <c r="C277" s="34" t="s">
        <v>13193</v>
      </c>
      <c r="D277" s="34" t="s">
        <v>13194</v>
      </c>
      <c r="E277" s="34" t="s">
        <v>10167</v>
      </c>
      <c r="F277" s="34" t="s">
        <v>60</v>
      </c>
      <c r="G277" s="34" t="s">
        <v>897</v>
      </c>
      <c r="H277" s="35">
        <v>43174.375</v>
      </c>
      <c r="I277" s="35">
        <v>43174.75</v>
      </c>
      <c r="J277" s="34">
        <v>8</v>
      </c>
      <c r="K277" s="34" t="s">
        <v>14817</v>
      </c>
    </row>
    <row r="278" customHeight="1" spans="1:11">
      <c r="A278" s="32" t="s">
        <v>14818</v>
      </c>
      <c r="B278" s="32" t="s">
        <v>14819</v>
      </c>
      <c r="C278" s="32" t="s">
        <v>13193</v>
      </c>
      <c r="D278" s="32" t="s">
        <v>13194</v>
      </c>
      <c r="E278" s="32" t="s">
        <v>1184</v>
      </c>
      <c r="F278" s="32" t="s">
        <v>13510</v>
      </c>
      <c r="G278" s="32" t="s">
        <v>3951</v>
      </c>
      <c r="H278" s="33">
        <v>43182.2916666667</v>
      </c>
      <c r="I278" s="33">
        <v>43182.6875</v>
      </c>
      <c r="J278" s="32">
        <v>8</v>
      </c>
      <c r="K278" s="32" t="s">
        <v>14337</v>
      </c>
    </row>
    <row r="279" customHeight="1" spans="1:11">
      <c r="A279" s="34" t="s">
        <v>14820</v>
      </c>
      <c r="B279" s="34" t="s">
        <v>14819</v>
      </c>
      <c r="C279" s="34" t="s">
        <v>13193</v>
      </c>
      <c r="D279" s="34" t="s">
        <v>13194</v>
      </c>
      <c r="E279" s="34" t="s">
        <v>1184</v>
      </c>
      <c r="F279" s="34" t="s">
        <v>13510</v>
      </c>
      <c r="G279" s="34" t="s">
        <v>897</v>
      </c>
      <c r="H279" s="35">
        <v>43183.2916666667</v>
      </c>
      <c r="I279" s="35">
        <v>43183.6875</v>
      </c>
      <c r="J279" s="34">
        <v>8</v>
      </c>
      <c r="K279" s="34" t="s">
        <v>14337</v>
      </c>
    </row>
    <row r="280" customHeight="1" spans="1:11">
      <c r="A280" s="32" t="s">
        <v>14821</v>
      </c>
      <c r="B280" s="32" t="s">
        <v>14822</v>
      </c>
      <c r="C280" s="32" t="s">
        <v>13193</v>
      </c>
      <c r="D280" s="32" t="s">
        <v>13194</v>
      </c>
      <c r="E280" s="32" t="s">
        <v>3766</v>
      </c>
      <c r="F280" s="32" t="s">
        <v>13454</v>
      </c>
      <c r="G280" s="32" t="s">
        <v>3951</v>
      </c>
      <c r="H280" s="33">
        <v>43178.3958333333</v>
      </c>
      <c r="I280" s="33">
        <v>43178.6041666667</v>
      </c>
      <c r="J280" s="32">
        <v>4</v>
      </c>
      <c r="K280" s="32" t="s">
        <v>14823</v>
      </c>
    </row>
    <row r="281" customHeight="1" spans="1:11">
      <c r="A281" s="34" t="s">
        <v>14824</v>
      </c>
      <c r="B281" s="34" t="s">
        <v>14825</v>
      </c>
      <c r="C281" s="34" t="s">
        <v>13193</v>
      </c>
      <c r="D281" s="34" t="s">
        <v>13194</v>
      </c>
      <c r="E281" s="34" t="s">
        <v>5792</v>
      </c>
      <c r="F281" s="34" t="s">
        <v>13483</v>
      </c>
      <c r="G281" s="34" t="s">
        <v>897</v>
      </c>
      <c r="H281" s="35">
        <v>43178.375</v>
      </c>
      <c r="I281" s="35">
        <v>43178.5</v>
      </c>
      <c r="J281" s="34">
        <v>3</v>
      </c>
      <c r="K281" s="34" t="s">
        <v>14826</v>
      </c>
    </row>
    <row r="282" customHeight="1" spans="1:11">
      <c r="A282" s="34" t="s">
        <v>14827</v>
      </c>
      <c r="B282" s="34" t="s">
        <v>14828</v>
      </c>
      <c r="C282" s="34" t="s">
        <v>13193</v>
      </c>
      <c r="D282" s="34" t="s">
        <v>13194</v>
      </c>
      <c r="E282" s="34" t="s">
        <v>4795</v>
      </c>
      <c r="F282" s="34" t="s">
        <v>13538</v>
      </c>
      <c r="G282" s="34" t="s">
        <v>2470</v>
      </c>
      <c r="H282" s="35">
        <v>43178.5416666667</v>
      </c>
      <c r="I282" s="35">
        <v>43178.625</v>
      </c>
      <c r="J282" s="34">
        <v>2</v>
      </c>
      <c r="K282" s="34" t="s">
        <v>14829</v>
      </c>
    </row>
    <row r="283" customHeight="1" spans="1:11">
      <c r="A283" s="34" t="s">
        <v>14830</v>
      </c>
      <c r="B283" s="34" t="s">
        <v>14397</v>
      </c>
      <c r="C283" s="34" t="s">
        <v>13193</v>
      </c>
      <c r="D283" s="34" t="s">
        <v>13194</v>
      </c>
      <c r="E283" s="34" t="s">
        <v>1890</v>
      </c>
      <c r="F283" s="34" t="s">
        <v>13711</v>
      </c>
      <c r="G283" s="34" t="s">
        <v>2470</v>
      </c>
      <c r="H283" s="35">
        <v>43185.375</v>
      </c>
      <c r="I283" s="35">
        <v>43185.75</v>
      </c>
      <c r="J283" s="34">
        <v>8</v>
      </c>
      <c r="K283" s="34" t="s">
        <v>14831</v>
      </c>
    </row>
    <row r="284" customHeight="1" spans="1:11">
      <c r="A284" s="32" t="s">
        <v>14832</v>
      </c>
      <c r="B284" s="32" t="s">
        <v>14658</v>
      </c>
      <c r="C284" s="32" t="s">
        <v>13193</v>
      </c>
      <c r="D284" s="32" t="s">
        <v>13194</v>
      </c>
      <c r="E284" s="32" t="s">
        <v>7916</v>
      </c>
      <c r="F284" s="32" t="s">
        <v>13538</v>
      </c>
      <c r="G284" s="32" t="s">
        <v>897</v>
      </c>
      <c r="H284" s="33">
        <v>43179.375</v>
      </c>
      <c r="I284" s="33">
        <v>43179.5</v>
      </c>
      <c r="J284" s="32">
        <v>3</v>
      </c>
      <c r="K284" s="32" t="s">
        <v>14659</v>
      </c>
    </row>
    <row r="285" customHeight="1" spans="1:11">
      <c r="A285" s="34" t="s">
        <v>14833</v>
      </c>
      <c r="B285" s="34" t="s">
        <v>14834</v>
      </c>
      <c r="C285" s="34" t="s">
        <v>13193</v>
      </c>
      <c r="D285" s="34" t="s">
        <v>13194</v>
      </c>
      <c r="E285" s="34" t="s">
        <v>8157</v>
      </c>
      <c r="F285" s="34" t="s">
        <v>14112</v>
      </c>
      <c r="G285" s="34" t="s">
        <v>3951</v>
      </c>
      <c r="H285" s="35">
        <v>43185.375</v>
      </c>
      <c r="I285" s="35">
        <v>43187.75</v>
      </c>
      <c r="J285" s="34">
        <v>24</v>
      </c>
      <c r="K285" s="34" t="s">
        <v>14835</v>
      </c>
    </row>
    <row r="286" customHeight="1" spans="1:11">
      <c r="A286" s="32" t="s">
        <v>14836</v>
      </c>
      <c r="B286" s="32" t="s">
        <v>14412</v>
      </c>
      <c r="C286" s="32" t="s">
        <v>13193</v>
      </c>
      <c r="D286" s="32" t="s">
        <v>13194</v>
      </c>
      <c r="E286" s="32" t="s">
        <v>10036</v>
      </c>
      <c r="F286" s="32" t="s">
        <v>13535</v>
      </c>
      <c r="G286" s="32" t="s">
        <v>897</v>
      </c>
      <c r="H286" s="33">
        <v>43179.3958333333</v>
      </c>
      <c r="I286" s="33">
        <v>43179.7708333333</v>
      </c>
      <c r="J286" s="32">
        <v>8</v>
      </c>
      <c r="K286" s="32" t="s">
        <v>14837</v>
      </c>
    </row>
    <row r="287" customHeight="1" spans="1:11">
      <c r="A287" s="34" t="s">
        <v>14838</v>
      </c>
      <c r="B287" s="34" t="s">
        <v>14476</v>
      </c>
      <c r="C287" s="34" t="s">
        <v>13193</v>
      </c>
      <c r="D287" s="34" t="s">
        <v>13194</v>
      </c>
      <c r="E287" s="34" t="s">
        <v>1702</v>
      </c>
      <c r="F287" s="34" t="s">
        <v>13644</v>
      </c>
      <c r="G287" s="34" t="s">
        <v>3951</v>
      </c>
      <c r="H287" s="35">
        <v>43179.375</v>
      </c>
      <c r="I287" s="35">
        <v>43179.75</v>
      </c>
      <c r="J287" s="34">
        <v>8</v>
      </c>
      <c r="K287" s="34" t="s">
        <v>14192</v>
      </c>
    </row>
    <row r="288" customHeight="1" spans="1:11">
      <c r="A288" s="32" t="s">
        <v>14839</v>
      </c>
      <c r="B288" s="32" t="s">
        <v>14840</v>
      </c>
      <c r="C288" s="32" t="s">
        <v>13193</v>
      </c>
      <c r="D288" s="32" t="s">
        <v>13194</v>
      </c>
      <c r="E288" s="32" t="s">
        <v>1256</v>
      </c>
      <c r="F288" s="32" t="s">
        <v>13530</v>
      </c>
      <c r="G288" s="32" t="s">
        <v>3951</v>
      </c>
      <c r="H288" s="33">
        <v>43178.2916666667</v>
      </c>
      <c r="I288" s="33">
        <v>43178.6875</v>
      </c>
      <c r="J288" s="32">
        <v>8</v>
      </c>
      <c r="K288" s="32" t="s">
        <v>14841</v>
      </c>
    </row>
    <row r="289" customHeight="1" spans="1:11">
      <c r="A289" s="34" t="s">
        <v>14842</v>
      </c>
      <c r="B289" s="34" t="s">
        <v>14415</v>
      </c>
      <c r="C289" s="34" t="s">
        <v>13193</v>
      </c>
      <c r="D289" s="34" t="s">
        <v>13194</v>
      </c>
      <c r="E289" s="34" t="s">
        <v>7445</v>
      </c>
      <c r="F289" s="34" t="s">
        <v>13542</v>
      </c>
      <c r="G289" s="34" t="s">
        <v>897</v>
      </c>
      <c r="H289" s="35">
        <v>43180.375</v>
      </c>
      <c r="I289" s="35">
        <v>43180.75</v>
      </c>
      <c r="J289" s="34">
        <v>8</v>
      </c>
      <c r="K289" s="34" t="s">
        <v>14843</v>
      </c>
    </row>
    <row r="290" customHeight="1" spans="1:11">
      <c r="A290" s="32" t="s">
        <v>14844</v>
      </c>
      <c r="B290" s="32" t="s">
        <v>14427</v>
      </c>
      <c r="C290" s="32" t="s">
        <v>13193</v>
      </c>
      <c r="D290" s="32" t="s">
        <v>13194</v>
      </c>
      <c r="E290" s="32" t="s">
        <v>3193</v>
      </c>
      <c r="F290" s="32" t="s">
        <v>13406</v>
      </c>
      <c r="G290" s="32" t="s">
        <v>2470</v>
      </c>
      <c r="H290" s="33">
        <v>43179.375</v>
      </c>
      <c r="I290" s="33">
        <v>43179.4583333333</v>
      </c>
      <c r="J290" s="32">
        <v>2</v>
      </c>
      <c r="K290" s="32" t="s">
        <v>14845</v>
      </c>
    </row>
    <row r="291" customHeight="1" spans="1:11">
      <c r="A291" s="32" t="s">
        <v>14846</v>
      </c>
      <c r="B291" s="32" t="s">
        <v>14847</v>
      </c>
      <c r="C291" s="32" t="s">
        <v>13193</v>
      </c>
      <c r="D291" s="32" t="s">
        <v>13194</v>
      </c>
      <c r="E291" s="32" t="s">
        <v>2050</v>
      </c>
      <c r="F291" s="32" t="s">
        <v>13437</v>
      </c>
      <c r="G291" s="32" t="s">
        <v>897</v>
      </c>
      <c r="H291" s="33">
        <v>43182.375</v>
      </c>
      <c r="I291" s="33">
        <v>43182.75</v>
      </c>
      <c r="J291" s="32">
        <v>8</v>
      </c>
      <c r="K291" s="32" t="s">
        <v>14848</v>
      </c>
    </row>
    <row r="292" customHeight="1" spans="1:11">
      <c r="A292" s="34" t="s">
        <v>14849</v>
      </c>
      <c r="B292" s="34" t="s">
        <v>14850</v>
      </c>
      <c r="C292" s="34" t="s">
        <v>13193</v>
      </c>
      <c r="D292" s="34" t="s">
        <v>13194</v>
      </c>
      <c r="E292" s="34" t="s">
        <v>5824</v>
      </c>
      <c r="F292" s="34" t="s">
        <v>14851</v>
      </c>
      <c r="G292" s="34" t="s">
        <v>897</v>
      </c>
      <c r="H292" s="35">
        <v>43171.375</v>
      </c>
      <c r="I292" s="35">
        <v>43174.75</v>
      </c>
      <c r="J292" s="34">
        <v>32</v>
      </c>
      <c r="K292" s="34" t="s">
        <v>14294</v>
      </c>
    </row>
    <row r="293" customHeight="1" spans="1:11">
      <c r="A293" s="32" t="s">
        <v>14852</v>
      </c>
      <c r="B293" s="32" t="s">
        <v>14408</v>
      </c>
      <c r="C293" s="32" t="s">
        <v>13193</v>
      </c>
      <c r="D293" s="32" t="s">
        <v>13194</v>
      </c>
      <c r="E293" s="32" t="s">
        <v>10179</v>
      </c>
      <c r="F293" s="32" t="s">
        <v>14409</v>
      </c>
      <c r="G293" s="32" t="s">
        <v>897</v>
      </c>
      <c r="H293" s="33">
        <v>43171.375</v>
      </c>
      <c r="I293" s="33">
        <v>43174.75</v>
      </c>
      <c r="J293" s="32">
        <v>32</v>
      </c>
      <c r="K293" s="32" t="s">
        <v>14853</v>
      </c>
    </row>
    <row r="294" customHeight="1" spans="1:11">
      <c r="A294" s="34" t="s">
        <v>14854</v>
      </c>
      <c r="B294" s="34" t="s">
        <v>14524</v>
      </c>
      <c r="C294" s="34" t="s">
        <v>13193</v>
      </c>
      <c r="D294" s="34" t="s">
        <v>13194</v>
      </c>
      <c r="E294" s="34" t="s">
        <v>2782</v>
      </c>
      <c r="F294" s="34" t="s">
        <v>13434</v>
      </c>
      <c r="G294" s="34" t="s">
        <v>2470</v>
      </c>
      <c r="H294" s="35">
        <v>43179.3958333333</v>
      </c>
      <c r="I294" s="35">
        <v>43179.4375</v>
      </c>
      <c r="J294" s="34">
        <v>1</v>
      </c>
      <c r="K294" s="34" t="s">
        <v>2470</v>
      </c>
    </row>
    <row r="295" customHeight="1" spans="1:11">
      <c r="A295" s="32" t="s">
        <v>14855</v>
      </c>
      <c r="B295" s="32" t="s">
        <v>14524</v>
      </c>
      <c r="C295" s="32" t="s">
        <v>13193</v>
      </c>
      <c r="D295" s="32" t="s">
        <v>13194</v>
      </c>
      <c r="E295" s="32" t="s">
        <v>2782</v>
      </c>
      <c r="F295" s="32" t="s">
        <v>13434</v>
      </c>
      <c r="G295" s="32" t="s">
        <v>2470</v>
      </c>
      <c r="H295" s="33">
        <v>43178.3958333333</v>
      </c>
      <c r="I295" s="33">
        <v>43178.4791666667</v>
      </c>
      <c r="J295" s="32">
        <v>2</v>
      </c>
      <c r="K295" s="32" t="s">
        <v>2470</v>
      </c>
    </row>
    <row r="296" customHeight="1" spans="1:11">
      <c r="A296" s="34" t="s">
        <v>14856</v>
      </c>
      <c r="B296" s="34" t="s">
        <v>14430</v>
      </c>
      <c r="C296" s="34" t="s">
        <v>13193</v>
      </c>
      <c r="D296" s="34" t="s">
        <v>13194</v>
      </c>
      <c r="E296" s="34" t="s">
        <v>3293</v>
      </c>
      <c r="F296" s="34" t="s">
        <v>13406</v>
      </c>
      <c r="G296" s="34" t="s">
        <v>2470</v>
      </c>
      <c r="H296" s="35">
        <v>43179.375</v>
      </c>
      <c r="I296" s="35">
        <v>43179.4166666667</v>
      </c>
      <c r="J296" s="34">
        <v>1</v>
      </c>
      <c r="K296" s="34" t="s">
        <v>14651</v>
      </c>
    </row>
    <row r="297" customHeight="1" spans="1:11">
      <c r="A297" s="32" t="s">
        <v>14857</v>
      </c>
      <c r="B297" s="32" t="s">
        <v>14858</v>
      </c>
      <c r="C297" s="32" t="s">
        <v>13193</v>
      </c>
      <c r="D297" s="32" t="s">
        <v>13194</v>
      </c>
      <c r="E297" s="32" t="s">
        <v>3232</v>
      </c>
      <c r="F297" s="32" t="s">
        <v>13406</v>
      </c>
      <c r="G297" s="32" t="s">
        <v>2470</v>
      </c>
      <c r="H297" s="33">
        <v>43161.375</v>
      </c>
      <c r="I297" s="33">
        <v>43161.4166666667</v>
      </c>
      <c r="J297" s="32">
        <v>1</v>
      </c>
      <c r="K297" s="32" t="s">
        <v>14859</v>
      </c>
    </row>
    <row r="298" customHeight="1" spans="1:11">
      <c r="A298" s="34" t="s">
        <v>14860</v>
      </c>
      <c r="B298" s="34" t="s">
        <v>14858</v>
      </c>
      <c r="C298" s="34" t="s">
        <v>13193</v>
      </c>
      <c r="D298" s="34" t="s">
        <v>13194</v>
      </c>
      <c r="E298" s="34" t="s">
        <v>3232</v>
      </c>
      <c r="F298" s="34" t="s">
        <v>13406</v>
      </c>
      <c r="G298" s="34" t="s">
        <v>2470</v>
      </c>
      <c r="H298" s="35">
        <v>43165.375</v>
      </c>
      <c r="I298" s="35">
        <v>43165.4166666667</v>
      </c>
      <c r="J298" s="34">
        <v>1</v>
      </c>
      <c r="K298" s="34" t="s">
        <v>14859</v>
      </c>
    </row>
    <row r="299" customHeight="1" spans="1:11">
      <c r="A299" s="32" t="s">
        <v>14861</v>
      </c>
      <c r="B299" s="32" t="s">
        <v>14858</v>
      </c>
      <c r="C299" s="32" t="s">
        <v>13193</v>
      </c>
      <c r="D299" s="32" t="s">
        <v>13194</v>
      </c>
      <c r="E299" s="32" t="s">
        <v>3232</v>
      </c>
      <c r="F299" s="32" t="s">
        <v>13406</v>
      </c>
      <c r="G299" s="32" t="s">
        <v>2470</v>
      </c>
      <c r="H299" s="33">
        <v>43173.375</v>
      </c>
      <c r="I299" s="33">
        <v>43173.4166666667</v>
      </c>
      <c r="J299" s="32">
        <v>1</v>
      </c>
      <c r="K299" s="32" t="s">
        <v>14859</v>
      </c>
    </row>
    <row r="300" customHeight="1" spans="1:11">
      <c r="A300" s="34" t="s">
        <v>14862</v>
      </c>
      <c r="B300" s="34" t="s">
        <v>14858</v>
      </c>
      <c r="C300" s="34" t="s">
        <v>13193</v>
      </c>
      <c r="D300" s="34" t="s">
        <v>13194</v>
      </c>
      <c r="E300" s="34" t="s">
        <v>3232</v>
      </c>
      <c r="F300" s="34" t="s">
        <v>13406</v>
      </c>
      <c r="G300" s="34" t="s">
        <v>2470</v>
      </c>
      <c r="H300" s="35">
        <v>43179.375</v>
      </c>
      <c r="I300" s="35">
        <v>43179.4166666667</v>
      </c>
      <c r="J300" s="34">
        <v>1</v>
      </c>
      <c r="K300" s="34" t="s">
        <v>14859</v>
      </c>
    </row>
    <row r="301" customHeight="1" spans="1:11">
      <c r="A301" s="32" t="s">
        <v>14863</v>
      </c>
      <c r="B301" s="32" t="s">
        <v>14489</v>
      </c>
      <c r="C301" s="32" t="s">
        <v>13193</v>
      </c>
      <c r="D301" s="32" t="s">
        <v>13194</v>
      </c>
      <c r="E301" s="32" t="s">
        <v>10000</v>
      </c>
      <c r="F301" s="32" t="s">
        <v>13535</v>
      </c>
      <c r="G301" s="32" t="s">
        <v>897</v>
      </c>
      <c r="H301" s="33">
        <v>43179.3958333333</v>
      </c>
      <c r="I301" s="33">
        <v>43179.4375</v>
      </c>
      <c r="J301" s="32">
        <v>1</v>
      </c>
      <c r="K301" s="32" t="s">
        <v>14864</v>
      </c>
    </row>
    <row r="302" customHeight="1" spans="1:11">
      <c r="A302" s="32" t="s">
        <v>14865</v>
      </c>
      <c r="B302" s="32" t="s">
        <v>14866</v>
      </c>
      <c r="C302" s="32" t="s">
        <v>13193</v>
      </c>
      <c r="D302" s="32" t="s">
        <v>13194</v>
      </c>
      <c r="E302" s="32" t="s">
        <v>3583</v>
      </c>
      <c r="F302" s="32" t="s">
        <v>13626</v>
      </c>
      <c r="G302" s="32" t="s">
        <v>897</v>
      </c>
      <c r="H302" s="33">
        <v>43182.3958333333</v>
      </c>
      <c r="I302" s="33">
        <v>43182.7291666667</v>
      </c>
      <c r="J302" s="32">
        <v>8</v>
      </c>
      <c r="K302" s="32" t="s">
        <v>14867</v>
      </c>
    </row>
    <row r="303" customHeight="1" spans="1:11">
      <c r="A303" s="32" t="s">
        <v>14868</v>
      </c>
      <c r="B303" s="32" t="s">
        <v>14869</v>
      </c>
      <c r="C303" s="32" t="s">
        <v>13193</v>
      </c>
      <c r="D303" s="32" t="s">
        <v>13194</v>
      </c>
      <c r="E303" s="32" t="s">
        <v>5447</v>
      </c>
      <c r="F303" s="32" t="s">
        <v>13761</v>
      </c>
      <c r="G303" s="32" t="s">
        <v>897</v>
      </c>
      <c r="H303" s="33">
        <v>43180.375</v>
      </c>
      <c r="I303" s="33">
        <v>43180.75</v>
      </c>
      <c r="J303" s="32">
        <v>8</v>
      </c>
      <c r="K303" s="32" t="s">
        <v>14870</v>
      </c>
    </row>
    <row r="304" customHeight="1" spans="1:11">
      <c r="A304" s="34" t="s">
        <v>14871</v>
      </c>
      <c r="B304" s="34" t="s">
        <v>14869</v>
      </c>
      <c r="C304" s="34" t="s">
        <v>13193</v>
      </c>
      <c r="D304" s="34" t="s">
        <v>13194</v>
      </c>
      <c r="E304" s="34" t="s">
        <v>5447</v>
      </c>
      <c r="F304" s="34" t="s">
        <v>13761</v>
      </c>
      <c r="G304" s="34" t="s">
        <v>897</v>
      </c>
      <c r="H304" s="35">
        <v>43181.375</v>
      </c>
      <c r="I304" s="35">
        <v>43181.75</v>
      </c>
      <c r="J304" s="34">
        <v>8</v>
      </c>
      <c r="K304" s="34" t="s">
        <v>14870</v>
      </c>
    </row>
    <row r="305" customHeight="1" spans="1:11">
      <c r="A305" s="32" t="s">
        <v>14872</v>
      </c>
      <c r="B305" s="32" t="s">
        <v>14779</v>
      </c>
      <c r="C305" s="32" t="s">
        <v>13193</v>
      </c>
      <c r="D305" s="32" t="s">
        <v>13194</v>
      </c>
      <c r="E305" s="32" t="s">
        <v>458</v>
      </c>
      <c r="F305" s="32" t="s">
        <v>400</v>
      </c>
      <c r="G305" s="32" t="s">
        <v>897</v>
      </c>
      <c r="H305" s="33">
        <v>43181.375</v>
      </c>
      <c r="I305" s="33">
        <v>43181.75</v>
      </c>
      <c r="J305" s="32">
        <v>8</v>
      </c>
      <c r="K305" s="32" t="s">
        <v>14873</v>
      </c>
    </row>
    <row r="306" customHeight="1" spans="1:11">
      <c r="A306" s="34" t="s">
        <v>14874</v>
      </c>
      <c r="B306" s="34" t="s">
        <v>14875</v>
      </c>
      <c r="C306" s="34" t="s">
        <v>13193</v>
      </c>
      <c r="D306" s="34" t="s">
        <v>13194</v>
      </c>
      <c r="E306" s="34" t="s">
        <v>791</v>
      </c>
      <c r="F306" s="34" t="s">
        <v>13535</v>
      </c>
      <c r="G306" s="34" t="s">
        <v>2470</v>
      </c>
      <c r="H306" s="35">
        <v>43180.375</v>
      </c>
      <c r="I306" s="35">
        <v>43180.75</v>
      </c>
      <c r="J306" s="34">
        <v>8</v>
      </c>
      <c r="K306" s="34" t="s">
        <v>14876</v>
      </c>
    </row>
    <row r="307" customHeight="1" spans="1:11">
      <c r="A307" s="32" t="s">
        <v>14877</v>
      </c>
      <c r="B307" s="32" t="s">
        <v>14412</v>
      </c>
      <c r="C307" s="32" t="s">
        <v>13193</v>
      </c>
      <c r="D307" s="32" t="s">
        <v>13194</v>
      </c>
      <c r="E307" s="32" t="s">
        <v>10036</v>
      </c>
      <c r="F307" s="32" t="s">
        <v>13535</v>
      </c>
      <c r="G307" s="32" t="s">
        <v>897</v>
      </c>
      <c r="H307" s="33">
        <v>43180.3958333333</v>
      </c>
      <c r="I307" s="33">
        <v>43180.7708333333</v>
      </c>
      <c r="J307" s="32">
        <v>8</v>
      </c>
      <c r="K307" s="32" t="s">
        <v>14878</v>
      </c>
    </row>
    <row r="308" customHeight="1" spans="1:11">
      <c r="A308" s="34" t="s">
        <v>14879</v>
      </c>
      <c r="B308" s="34" t="s">
        <v>14569</v>
      </c>
      <c r="C308" s="34" t="s">
        <v>13193</v>
      </c>
      <c r="D308" s="34" t="s">
        <v>13194</v>
      </c>
      <c r="E308" s="34" t="s">
        <v>3645</v>
      </c>
      <c r="F308" s="34" t="s">
        <v>13658</v>
      </c>
      <c r="G308" s="34" t="s">
        <v>897</v>
      </c>
      <c r="H308" s="35">
        <v>43178.3958333333</v>
      </c>
      <c r="I308" s="35">
        <v>43178.7708333333</v>
      </c>
      <c r="J308" s="34">
        <v>8</v>
      </c>
      <c r="K308" s="34" t="s">
        <v>14880</v>
      </c>
    </row>
    <row r="309" customHeight="1" spans="1:11">
      <c r="A309" s="32" t="s">
        <v>14881</v>
      </c>
      <c r="B309" s="32" t="s">
        <v>14569</v>
      </c>
      <c r="C309" s="32" t="s">
        <v>13193</v>
      </c>
      <c r="D309" s="32" t="s">
        <v>13194</v>
      </c>
      <c r="E309" s="32" t="s">
        <v>3645</v>
      </c>
      <c r="F309" s="32" t="s">
        <v>13658</v>
      </c>
      <c r="G309" s="32" t="s">
        <v>897</v>
      </c>
      <c r="H309" s="33">
        <v>43171.3958333333</v>
      </c>
      <c r="I309" s="33">
        <v>43171.7708333333</v>
      </c>
      <c r="J309" s="32">
        <v>8</v>
      </c>
      <c r="K309" s="32" t="s">
        <v>14882</v>
      </c>
    </row>
    <row r="310" customHeight="1" spans="1:11">
      <c r="A310" s="34" t="s">
        <v>14883</v>
      </c>
      <c r="B310" s="34" t="s">
        <v>14507</v>
      </c>
      <c r="C310" s="34" t="s">
        <v>13193</v>
      </c>
      <c r="D310" s="34" t="s">
        <v>13194</v>
      </c>
      <c r="E310" s="34" t="s">
        <v>5617</v>
      </c>
      <c r="F310" s="34" t="s">
        <v>13854</v>
      </c>
      <c r="G310" s="34" t="s">
        <v>2470</v>
      </c>
      <c r="H310" s="35">
        <v>43180.375</v>
      </c>
      <c r="I310" s="35">
        <v>43180.4166666667</v>
      </c>
      <c r="J310" s="34">
        <v>1</v>
      </c>
      <c r="K310" s="34" t="s">
        <v>14884</v>
      </c>
    </row>
    <row r="311" customHeight="1" spans="1:11">
      <c r="A311" s="32" t="s">
        <v>14885</v>
      </c>
      <c r="B311" s="32" t="s">
        <v>14788</v>
      </c>
      <c r="C311" s="32" t="s">
        <v>13193</v>
      </c>
      <c r="D311" s="32" t="s">
        <v>13194</v>
      </c>
      <c r="E311" s="32" t="s">
        <v>2217</v>
      </c>
      <c r="F311" s="32" t="s">
        <v>13517</v>
      </c>
      <c r="G311" s="32" t="s">
        <v>2470</v>
      </c>
      <c r="H311" s="33">
        <v>43180.375</v>
      </c>
      <c r="I311" s="33">
        <v>43180.75</v>
      </c>
      <c r="J311" s="32">
        <v>8</v>
      </c>
      <c r="K311" s="32" t="s">
        <v>14886</v>
      </c>
    </row>
    <row r="312" customHeight="1" spans="1:11">
      <c r="A312" s="32" t="s">
        <v>14887</v>
      </c>
      <c r="B312" s="32" t="s">
        <v>14593</v>
      </c>
      <c r="C312" s="32" t="s">
        <v>13193</v>
      </c>
      <c r="D312" s="32" t="s">
        <v>13194</v>
      </c>
      <c r="E312" s="32" t="s">
        <v>5730</v>
      </c>
      <c r="F312" s="32" t="s">
        <v>13527</v>
      </c>
      <c r="G312" s="32" t="s">
        <v>897</v>
      </c>
      <c r="H312" s="33">
        <v>43185.3958333333</v>
      </c>
      <c r="I312" s="33">
        <v>43190.75</v>
      </c>
      <c r="J312" s="32">
        <v>40</v>
      </c>
      <c r="K312" s="32" t="s">
        <v>14888</v>
      </c>
    </row>
    <row r="313" customHeight="1" spans="1:11">
      <c r="A313" s="34" t="s">
        <v>14889</v>
      </c>
      <c r="B313" s="34" t="s">
        <v>14427</v>
      </c>
      <c r="C313" s="34" t="s">
        <v>13193</v>
      </c>
      <c r="D313" s="34" t="s">
        <v>13194</v>
      </c>
      <c r="E313" s="34" t="s">
        <v>3193</v>
      </c>
      <c r="F313" s="34" t="s">
        <v>13406</v>
      </c>
      <c r="G313" s="34" t="s">
        <v>2470</v>
      </c>
      <c r="H313" s="35">
        <v>43180.375</v>
      </c>
      <c r="I313" s="35">
        <v>43180.4166666667</v>
      </c>
      <c r="J313" s="34">
        <v>1</v>
      </c>
      <c r="K313" s="34" t="s">
        <v>14672</v>
      </c>
    </row>
    <row r="314" customHeight="1" spans="1:11">
      <c r="A314" s="32" t="s">
        <v>14890</v>
      </c>
      <c r="B314" s="32" t="s">
        <v>14430</v>
      </c>
      <c r="C314" s="32" t="s">
        <v>13193</v>
      </c>
      <c r="D314" s="32" t="s">
        <v>13194</v>
      </c>
      <c r="E314" s="32" t="s">
        <v>3293</v>
      </c>
      <c r="F314" s="32" t="s">
        <v>13406</v>
      </c>
      <c r="G314" s="32" t="s">
        <v>2470</v>
      </c>
      <c r="H314" s="33">
        <v>43180.375</v>
      </c>
      <c r="I314" s="33">
        <v>43180.4166666667</v>
      </c>
      <c r="J314" s="32">
        <v>1</v>
      </c>
      <c r="K314" s="32" t="s">
        <v>14891</v>
      </c>
    </row>
    <row r="315" customHeight="1" spans="1:11">
      <c r="A315" s="34" t="s">
        <v>14892</v>
      </c>
      <c r="B315" s="34" t="s">
        <v>14893</v>
      </c>
      <c r="C315" s="34" t="s">
        <v>13193</v>
      </c>
      <c r="D315" s="34" t="s">
        <v>13194</v>
      </c>
      <c r="E315" s="34" t="s">
        <v>3164</v>
      </c>
      <c r="F315" s="34" t="s">
        <v>13406</v>
      </c>
      <c r="G315" s="34" t="s">
        <v>2470</v>
      </c>
      <c r="H315" s="35">
        <v>43165.375</v>
      </c>
      <c r="I315" s="35">
        <v>43165.4166666667</v>
      </c>
      <c r="J315" s="34">
        <v>1</v>
      </c>
      <c r="K315" s="34" t="s">
        <v>14894</v>
      </c>
    </row>
    <row r="316" customHeight="1" spans="1:11">
      <c r="A316" s="34" t="s">
        <v>14895</v>
      </c>
      <c r="B316" s="34" t="s">
        <v>14896</v>
      </c>
      <c r="C316" s="34" t="s">
        <v>13193</v>
      </c>
      <c r="D316" s="34" t="s">
        <v>13194</v>
      </c>
      <c r="E316" s="34" t="s">
        <v>3837</v>
      </c>
      <c r="F316" s="34" t="s">
        <v>13616</v>
      </c>
      <c r="G316" s="34" t="s">
        <v>897</v>
      </c>
      <c r="H316" s="35">
        <v>43181.375</v>
      </c>
      <c r="I316" s="35">
        <v>43181.5833333333</v>
      </c>
      <c r="J316" s="34">
        <v>4</v>
      </c>
      <c r="K316" s="34" t="s">
        <v>897</v>
      </c>
    </row>
    <row r="317" customHeight="1" spans="1:11">
      <c r="A317" s="32" t="s">
        <v>14897</v>
      </c>
      <c r="B317" s="32" t="s">
        <v>14898</v>
      </c>
      <c r="C317" s="32" t="s">
        <v>13193</v>
      </c>
      <c r="D317" s="32" t="s">
        <v>13194</v>
      </c>
      <c r="E317" s="32" t="s">
        <v>10371</v>
      </c>
      <c r="F317" s="32" t="s">
        <v>13903</v>
      </c>
      <c r="G317" s="32" t="s">
        <v>3951</v>
      </c>
      <c r="H317" s="33">
        <v>43181.375</v>
      </c>
      <c r="I317" s="33">
        <v>43181.75</v>
      </c>
      <c r="J317" s="32">
        <v>8</v>
      </c>
      <c r="K317" s="32" t="s">
        <v>14899</v>
      </c>
    </row>
    <row r="318" customHeight="1" spans="1:11">
      <c r="A318" s="34" t="s">
        <v>14900</v>
      </c>
      <c r="B318" s="34" t="s">
        <v>14901</v>
      </c>
      <c r="C318" s="34" t="s">
        <v>13193</v>
      </c>
      <c r="D318" s="34" t="s">
        <v>13194</v>
      </c>
      <c r="E318" s="34" t="s">
        <v>10010</v>
      </c>
      <c r="F318" s="34" t="s">
        <v>13705</v>
      </c>
      <c r="G318" s="34" t="s">
        <v>897</v>
      </c>
      <c r="H318" s="35">
        <v>43180.4166666667</v>
      </c>
      <c r="I318" s="35">
        <v>43180.75</v>
      </c>
      <c r="J318" s="34">
        <v>8</v>
      </c>
      <c r="K318" s="34" t="s">
        <v>14902</v>
      </c>
    </row>
    <row r="319" customHeight="1" spans="1:11">
      <c r="A319" s="32" t="s">
        <v>14903</v>
      </c>
      <c r="B319" s="32" t="s">
        <v>14901</v>
      </c>
      <c r="C319" s="32" t="s">
        <v>13193</v>
      </c>
      <c r="D319" s="32" t="s">
        <v>13194</v>
      </c>
      <c r="E319" s="32" t="s">
        <v>10010</v>
      </c>
      <c r="F319" s="32" t="s">
        <v>13705</v>
      </c>
      <c r="G319" s="32" t="s">
        <v>897</v>
      </c>
      <c r="H319" s="33">
        <v>43171.4166666667</v>
      </c>
      <c r="I319" s="33">
        <v>43171.75</v>
      </c>
      <c r="J319" s="32">
        <v>8</v>
      </c>
      <c r="K319" s="32" t="s">
        <v>14904</v>
      </c>
    </row>
    <row r="320" customHeight="1" spans="1:11">
      <c r="A320" s="34" t="s">
        <v>14905</v>
      </c>
      <c r="B320" s="34" t="s">
        <v>14901</v>
      </c>
      <c r="C320" s="34" t="s">
        <v>13193</v>
      </c>
      <c r="D320" s="34" t="s">
        <v>13194</v>
      </c>
      <c r="E320" s="34" t="s">
        <v>10010</v>
      </c>
      <c r="F320" s="34" t="s">
        <v>13705</v>
      </c>
      <c r="G320" s="34" t="s">
        <v>897</v>
      </c>
      <c r="H320" s="35">
        <v>43160.4166666667</v>
      </c>
      <c r="I320" s="35">
        <v>43160.75</v>
      </c>
      <c r="J320" s="34">
        <v>8</v>
      </c>
      <c r="K320" s="34" t="s">
        <v>14906</v>
      </c>
    </row>
    <row r="321" customHeight="1" spans="1:11">
      <c r="A321" s="32" t="s">
        <v>14907</v>
      </c>
      <c r="B321" s="32" t="s">
        <v>14627</v>
      </c>
      <c r="C321" s="32" t="s">
        <v>13193</v>
      </c>
      <c r="D321" s="32" t="s">
        <v>13194</v>
      </c>
      <c r="E321" s="32" t="s">
        <v>1905</v>
      </c>
      <c r="F321" s="32" t="s">
        <v>13711</v>
      </c>
      <c r="G321" s="32" t="s">
        <v>13174</v>
      </c>
      <c r="H321" s="33">
        <v>43180.375</v>
      </c>
      <c r="I321" s="33">
        <v>43180.75</v>
      </c>
      <c r="J321" s="32">
        <v>8</v>
      </c>
      <c r="K321" s="32" t="s">
        <v>14908</v>
      </c>
    </row>
    <row r="322" customHeight="1" spans="1:11">
      <c r="A322" s="34" t="s">
        <v>14909</v>
      </c>
      <c r="B322" s="34" t="s">
        <v>14910</v>
      </c>
      <c r="C322" s="34" t="s">
        <v>13193</v>
      </c>
      <c r="D322" s="34" t="s">
        <v>13194</v>
      </c>
      <c r="E322" s="34" t="s">
        <v>2844</v>
      </c>
      <c r="F322" s="34" t="s">
        <v>13434</v>
      </c>
      <c r="G322" s="34" t="s">
        <v>3951</v>
      </c>
      <c r="H322" s="35">
        <v>43181.375</v>
      </c>
      <c r="I322" s="35">
        <v>43181.75</v>
      </c>
      <c r="J322" s="34">
        <v>8</v>
      </c>
      <c r="K322" s="34" t="s">
        <v>14337</v>
      </c>
    </row>
    <row r="323" customHeight="1" spans="1:11">
      <c r="A323" s="32" t="s">
        <v>14911</v>
      </c>
      <c r="B323" s="32" t="s">
        <v>14912</v>
      </c>
      <c r="C323" s="32" t="s">
        <v>13193</v>
      </c>
      <c r="D323" s="32" t="s">
        <v>13194</v>
      </c>
      <c r="E323" s="32" t="s">
        <v>2343</v>
      </c>
      <c r="F323" s="32" t="s">
        <v>14130</v>
      </c>
      <c r="G323" s="32" t="s">
        <v>897</v>
      </c>
      <c r="H323" s="33">
        <v>43187.3958333333</v>
      </c>
      <c r="I323" s="33">
        <v>43189.7708333333</v>
      </c>
      <c r="J323" s="32">
        <v>24</v>
      </c>
      <c r="K323" s="32" t="s">
        <v>14913</v>
      </c>
    </row>
    <row r="324" customHeight="1" spans="1:11">
      <c r="A324" s="34" t="s">
        <v>14914</v>
      </c>
      <c r="B324" s="34" t="s">
        <v>14915</v>
      </c>
      <c r="C324" s="34" t="s">
        <v>13193</v>
      </c>
      <c r="D324" s="34" t="s">
        <v>13194</v>
      </c>
      <c r="E324" s="34" t="s">
        <v>7844</v>
      </c>
      <c r="F324" s="34" t="s">
        <v>13542</v>
      </c>
      <c r="G324" s="34" t="s">
        <v>3951</v>
      </c>
      <c r="H324" s="35">
        <v>43182.375</v>
      </c>
      <c r="I324" s="35">
        <v>43182.75</v>
      </c>
      <c r="J324" s="34">
        <v>8</v>
      </c>
      <c r="K324" s="34" t="s">
        <v>14337</v>
      </c>
    </row>
    <row r="325" customHeight="1" spans="1:11">
      <c r="A325" s="32" t="s">
        <v>14916</v>
      </c>
      <c r="B325" s="32" t="s">
        <v>14915</v>
      </c>
      <c r="C325" s="32" t="s">
        <v>13193</v>
      </c>
      <c r="D325" s="32" t="s">
        <v>13194</v>
      </c>
      <c r="E325" s="32" t="s">
        <v>7844</v>
      </c>
      <c r="F325" s="32" t="s">
        <v>13542</v>
      </c>
      <c r="G325" s="32" t="s">
        <v>3951</v>
      </c>
      <c r="H325" s="33">
        <v>43185.375</v>
      </c>
      <c r="I325" s="33">
        <v>43185.75</v>
      </c>
      <c r="J325" s="32">
        <v>8</v>
      </c>
      <c r="K325" s="32" t="s">
        <v>14337</v>
      </c>
    </row>
    <row r="326" customHeight="1" spans="1:11">
      <c r="A326" s="34" t="s">
        <v>14917</v>
      </c>
      <c r="B326" s="34" t="s">
        <v>14918</v>
      </c>
      <c r="C326" s="34" t="s">
        <v>13193</v>
      </c>
      <c r="D326" s="34" t="s">
        <v>13194</v>
      </c>
      <c r="E326" s="34" t="s">
        <v>7808</v>
      </c>
      <c r="F326" s="34" t="s">
        <v>13542</v>
      </c>
      <c r="G326" s="34" t="s">
        <v>2470</v>
      </c>
      <c r="H326" s="35">
        <v>43180.375</v>
      </c>
      <c r="I326" s="35">
        <v>43180.4583333333</v>
      </c>
      <c r="J326" s="34">
        <v>2</v>
      </c>
      <c r="K326" s="34" t="s">
        <v>2470</v>
      </c>
    </row>
    <row r="327" customHeight="1" spans="1:11">
      <c r="A327" s="32" t="s">
        <v>14919</v>
      </c>
      <c r="B327" s="32" t="s">
        <v>14697</v>
      </c>
      <c r="C327" s="32" t="s">
        <v>13193</v>
      </c>
      <c r="D327" s="32" t="s">
        <v>13194</v>
      </c>
      <c r="E327" s="32" t="s">
        <v>6676</v>
      </c>
      <c r="F327" s="32" t="s">
        <v>14377</v>
      </c>
      <c r="G327" s="32" t="s">
        <v>897</v>
      </c>
      <c r="H327" s="33">
        <v>43181.375</v>
      </c>
      <c r="I327" s="33">
        <v>43181.7083333333</v>
      </c>
      <c r="J327" s="32">
        <v>8</v>
      </c>
      <c r="K327" s="32" t="s">
        <v>14920</v>
      </c>
    </row>
    <row r="328" customHeight="1" spans="1:11">
      <c r="A328" s="34" t="s">
        <v>14921</v>
      </c>
      <c r="B328" s="34" t="s">
        <v>14412</v>
      </c>
      <c r="C328" s="34" t="s">
        <v>13193</v>
      </c>
      <c r="D328" s="34" t="s">
        <v>13194</v>
      </c>
      <c r="E328" s="34" t="s">
        <v>10036</v>
      </c>
      <c r="F328" s="34" t="s">
        <v>13705</v>
      </c>
      <c r="G328" s="34" t="s">
        <v>897</v>
      </c>
      <c r="H328" s="35">
        <v>43181.3958333333</v>
      </c>
      <c r="I328" s="35">
        <v>43181.7708333333</v>
      </c>
      <c r="J328" s="34">
        <v>8</v>
      </c>
      <c r="K328" s="34" t="s">
        <v>14922</v>
      </c>
    </row>
    <row r="329" customHeight="1" spans="1:11">
      <c r="A329" s="32" t="s">
        <v>14923</v>
      </c>
      <c r="B329" s="32" t="s">
        <v>14457</v>
      </c>
      <c r="C329" s="32" t="s">
        <v>13193</v>
      </c>
      <c r="D329" s="32" t="s">
        <v>13194</v>
      </c>
      <c r="E329" s="32" t="s">
        <v>4615</v>
      </c>
      <c r="F329" s="32" t="s">
        <v>12844</v>
      </c>
      <c r="G329" s="32" t="s">
        <v>2470</v>
      </c>
      <c r="H329" s="33">
        <v>43181.375</v>
      </c>
      <c r="I329" s="33">
        <v>43181.75</v>
      </c>
      <c r="J329" s="32">
        <v>8</v>
      </c>
      <c r="K329" s="32" t="s">
        <v>14924</v>
      </c>
    </row>
    <row r="330" customHeight="1" spans="1:11">
      <c r="A330" s="34" t="s">
        <v>14925</v>
      </c>
      <c r="B330" s="34" t="s">
        <v>14788</v>
      </c>
      <c r="C330" s="34" t="s">
        <v>13193</v>
      </c>
      <c r="D330" s="34" t="s">
        <v>13194</v>
      </c>
      <c r="E330" s="34" t="s">
        <v>2217</v>
      </c>
      <c r="F330" s="34" t="s">
        <v>13517</v>
      </c>
      <c r="G330" s="34" t="s">
        <v>2470</v>
      </c>
      <c r="H330" s="35">
        <v>43181.375</v>
      </c>
      <c r="I330" s="35">
        <v>43181.5</v>
      </c>
      <c r="J330" s="34">
        <v>3</v>
      </c>
      <c r="K330" s="34" t="s">
        <v>14926</v>
      </c>
    </row>
    <row r="331" customHeight="1" spans="1:11">
      <c r="A331" s="32" t="s">
        <v>14927</v>
      </c>
      <c r="B331" s="32" t="s">
        <v>14928</v>
      </c>
      <c r="C331" s="32" t="s">
        <v>13193</v>
      </c>
      <c r="D331" s="32" t="s">
        <v>13194</v>
      </c>
      <c r="E331" s="32" t="s">
        <v>4312</v>
      </c>
      <c r="F331" s="32" t="s">
        <v>13517</v>
      </c>
      <c r="G331" s="32" t="s">
        <v>2470</v>
      </c>
      <c r="H331" s="33">
        <v>43181.375</v>
      </c>
      <c r="I331" s="33">
        <v>43181.5</v>
      </c>
      <c r="J331" s="32">
        <v>3</v>
      </c>
      <c r="K331" s="32" t="s">
        <v>10246</v>
      </c>
    </row>
    <row r="332" customHeight="1" spans="1:11">
      <c r="A332" s="34" t="s">
        <v>14929</v>
      </c>
      <c r="B332" s="34" t="s">
        <v>14687</v>
      </c>
      <c r="C332" s="34" t="s">
        <v>13193</v>
      </c>
      <c r="D332" s="34" t="s">
        <v>13194</v>
      </c>
      <c r="E332" s="34" t="s">
        <v>2187</v>
      </c>
      <c r="F332" s="34" t="s">
        <v>13437</v>
      </c>
      <c r="G332" s="34" t="s">
        <v>13174</v>
      </c>
      <c r="H332" s="35">
        <v>43178.375</v>
      </c>
      <c r="I332" s="35">
        <v>43182.75</v>
      </c>
      <c r="J332" s="34">
        <v>40</v>
      </c>
      <c r="K332" s="34" t="s">
        <v>14688</v>
      </c>
    </row>
    <row r="333" customHeight="1" spans="1:11">
      <c r="A333" s="32" t="s">
        <v>14930</v>
      </c>
      <c r="B333" s="32" t="s">
        <v>14931</v>
      </c>
      <c r="C333" s="32" t="s">
        <v>13193</v>
      </c>
      <c r="D333" s="32" t="s">
        <v>13194</v>
      </c>
      <c r="E333" s="32" t="s">
        <v>7925</v>
      </c>
      <c r="F333" s="32" t="s">
        <v>13538</v>
      </c>
      <c r="G333" s="32" t="s">
        <v>3951</v>
      </c>
      <c r="H333" s="33">
        <v>43165.375</v>
      </c>
      <c r="I333" s="33">
        <v>43165.75</v>
      </c>
      <c r="J333" s="32">
        <v>8</v>
      </c>
      <c r="K333" s="32" t="s">
        <v>14932</v>
      </c>
    </row>
    <row r="334" customHeight="1" spans="1:11">
      <c r="A334" s="34" t="s">
        <v>14933</v>
      </c>
      <c r="B334" s="34" t="s">
        <v>14934</v>
      </c>
      <c r="C334" s="34" t="s">
        <v>13193</v>
      </c>
      <c r="D334" s="34" t="s">
        <v>13194</v>
      </c>
      <c r="E334" s="34" t="s">
        <v>1503</v>
      </c>
      <c r="F334" s="34" t="s">
        <v>13644</v>
      </c>
      <c r="G334" s="34" t="s">
        <v>3951</v>
      </c>
      <c r="H334" s="35">
        <v>43183.5416666667</v>
      </c>
      <c r="I334" s="35">
        <v>43183.7083333333</v>
      </c>
      <c r="J334" s="34">
        <v>4</v>
      </c>
      <c r="K334" s="34" t="s">
        <v>3951</v>
      </c>
    </row>
    <row r="335" customHeight="1" spans="1:11">
      <c r="A335" s="32" t="s">
        <v>14935</v>
      </c>
      <c r="B335" s="32" t="s">
        <v>14765</v>
      </c>
      <c r="C335" s="32" t="s">
        <v>13193</v>
      </c>
      <c r="D335" s="32" t="s">
        <v>13194</v>
      </c>
      <c r="E335" s="32" t="s">
        <v>4933</v>
      </c>
      <c r="F335" s="32" t="s">
        <v>13493</v>
      </c>
      <c r="G335" s="32" t="s">
        <v>2470</v>
      </c>
      <c r="H335" s="33">
        <v>43181.3958333333</v>
      </c>
      <c r="I335" s="33">
        <v>43181.4708333333</v>
      </c>
      <c r="J335" s="32">
        <v>2</v>
      </c>
      <c r="K335" s="32" t="s">
        <v>14936</v>
      </c>
    </row>
    <row r="336" customHeight="1" spans="1:11">
      <c r="A336" s="34" t="s">
        <v>14937</v>
      </c>
      <c r="B336" s="34" t="s">
        <v>14765</v>
      </c>
      <c r="C336" s="34" t="s">
        <v>13193</v>
      </c>
      <c r="D336" s="34" t="s">
        <v>13194</v>
      </c>
      <c r="E336" s="34" t="s">
        <v>4933</v>
      </c>
      <c r="F336" s="34" t="s">
        <v>13493</v>
      </c>
      <c r="G336" s="34" t="s">
        <v>2470</v>
      </c>
      <c r="H336" s="35">
        <v>43180.3958333333</v>
      </c>
      <c r="I336" s="35">
        <v>43180.4319444444</v>
      </c>
      <c r="J336" s="34">
        <v>1</v>
      </c>
      <c r="K336" s="34" t="s">
        <v>14936</v>
      </c>
    </row>
    <row r="337" customHeight="1" spans="1:11">
      <c r="A337" s="32" t="s">
        <v>14938</v>
      </c>
      <c r="B337" s="32" t="s">
        <v>14380</v>
      </c>
      <c r="C337" s="32" t="s">
        <v>13193</v>
      </c>
      <c r="D337" s="32" t="s">
        <v>13194</v>
      </c>
      <c r="E337" s="32" t="s">
        <v>1672</v>
      </c>
      <c r="F337" s="32" t="s">
        <v>13644</v>
      </c>
      <c r="G337" s="32" t="s">
        <v>3951</v>
      </c>
      <c r="H337" s="33">
        <v>43187.3333333333</v>
      </c>
      <c r="I337" s="33">
        <v>43188.75</v>
      </c>
      <c r="J337" s="32">
        <v>16</v>
      </c>
      <c r="K337" s="32" t="s">
        <v>3951</v>
      </c>
    </row>
    <row r="338" customHeight="1" spans="1:11">
      <c r="A338" s="32" t="s">
        <v>14939</v>
      </c>
      <c r="B338" s="32" t="s">
        <v>14437</v>
      </c>
      <c r="C338" s="32" t="s">
        <v>13193</v>
      </c>
      <c r="D338" s="32" t="s">
        <v>13194</v>
      </c>
      <c r="E338" s="32" t="s">
        <v>1965</v>
      </c>
      <c r="F338" s="32" t="s">
        <v>13605</v>
      </c>
      <c r="G338" s="32" t="s">
        <v>2470</v>
      </c>
      <c r="H338" s="33">
        <v>43181.3958333333</v>
      </c>
      <c r="I338" s="33">
        <v>43181.4375</v>
      </c>
      <c r="J338" s="32">
        <v>1</v>
      </c>
      <c r="K338" s="32" t="s">
        <v>2470</v>
      </c>
    </row>
    <row r="339" customHeight="1" spans="1:11">
      <c r="A339" s="34" t="s">
        <v>14940</v>
      </c>
      <c r="B339" s="34" t="s">
        <v>14941</v>
      </c>
      <c r="C339" s="34" t="s">
        <v>13193</v>
      </c>
      <c r="D339" s="34" t="s">
        <v>13194</v>
      </c>
      <c r="E339" s="34" t="s">
        <v>1402</v>
      </c>
      <c r="F339" s="34" t="s">
        <v>13463</v>
      </c>
      <c r="G339" s="34" t="s">
        <v>3951</v>
      </c>
      <c r="H339" s="35">
        <v>43182.3333333333</v>
      </c>
      <c r="I339" s="35">
        <v>43182.7083333333</v>
      </c>
      <c r="J339" s="34">
        <v>8</v>
      </c>
      <c r="K339" s="34" t="s">
        <v>14942</v>
      </c>
    </row>
    <row r="340" customHeight="1" spans="1:11">
      <c r="A340" s="32" t="s">
        <v>14943</v>
      </c>
      <c r="B340" s="32" t="s">
        <v>14608</v>
      </c>
      <c r="C340" s="32" t="s">
        <v>13193</v>
      </c>
      <c r="D340" s="32" t="s">
        <v>13194</v>
      </c>
      <c r="E340" s="32" t="s">
        <v>5927</v>
      </c>
      <c r="F340" s="32" t="s">
        <v>13478</v>
      </c>
      <c r="G340" s="32" t="s">
        <v>897</v>
      </c>
      <c r="H340" s="33">
        <v>43182.375</v>
      </c>
      <c r="I340" s="33">
        <v>43182.75</v>
      </c>
      <c r="J340" s="32">
        <v>8</v>
      </c>
      <c r="K340" s="32" t="s">
        <v>897</v>
      </c>
    </row>
    <row r="341" customHeight="1" spans="1:11">
      <c r="A341" s="34" t="s">
        <v>14944</v>
      </c>
      <c r="B341" s="34" t="s">
        <v>14945</v>
      </c>
      <c r="C341" s="34" t="s">
        <v>13193</v>
      </c>
      <c r="D341" s="34" t="s">
        <v>13194</v>
      </c>
      <c r="E341" s="34" t="s">
        <v>939</v>
      </c>
      <c r="F341" s="34" t="s">
        <v>13682</v>
      </c>
      <c r="G341" s="34" t="s">
        <v>2470</v>
      </c>
      <c r="H341" s="35">
        <v>43178.5416666667</v>
      </c>
      <c r="I341" s="35">
        <v>43178.75</v>
      </c>
      <c r="J341" s="34">
        <v>5</v>
      </c>
      <c r="K341" s="34" t="s">
        <v>14729</v>
      </c>
    </row>
    <row r="342" customHeight="1" spans="1:11">
      <c r="A342" s="32" t="s">
        <v>14946</v>
      </c>
      <c r="B342" s="32" t="s">
        <v>14945</v>
      </c>
      <c r="C342" s="32" t="s">
        <v>13193</v>
      </c>
      <c r="D342" s="32" t="s">
        <v>13194</v>
      </c>
      <c r="E342" s="32" t="s">
        <v>939</v>
      </c>
      <c r="F342" s="32" t="s">
        <v>13682</v>
      </c>
      <c r="G342" s="32" t="s">
        <v>2470</v>
      </c>
      <c r="H342" s="33">
        <v>43179.375</v>
      </c>
      <c r="I342" s="33">
        <v>43179.5</v>
      </c>
      <c r="J342" s="32">
        <v>3</v>
      </c>
      <c r="K342" s="32" t="s">
        <v>14729</v>
      </c>
    </row>
    <row r="343" customHeight="1" spans="1:11">
      <c r="A343" s="34" t="s">
        <v>14947</v>
      </c>
      <c r="B343" s="34" t="s">
        <v>14478</v>
      </c>
      <c r="C343" s="34" t="s">
        <v>13193</v>
      </c>
      <c r="D343" s="34" t="s">
        <v>13194</v>
      </c>
      <c r="E343" s="34" t="s">
        <v>3013</v>
      </c>
      <c r="F343" s="34" t="s">
        <v>13686</v>
      </c>
      <c r="G343" s="34" t="s">
        <v>2470</v>
      </c>
      <c r="H343" s="35">
        <v>43179.375</v>
      </c>
      <c r="I343" s="35">
        <v>43179.5416666667</v>
      </c>
      <c r="J343" s="34">
        <v>3</v>
      </c>
      <c r="K343" s="34" t="s">
        <v>14948</v>
      </c>
    </row>
    <row r="344" customHeight="1" spans="1:11">
      <c r="A344" s="32" t="s">
        <v>14949</v>
      </c>
      <c r="B344" s="32" t="s">
        <v>14950</v>
      </c>
      <c r="C344" s="32" t="s">
        <v>13193</v>
      </c>
      <c r="D344" s="32" t="s">
        <v>13194</v>
      </c>
      <c r="E344" s="32" t="s">
        <v>1293</v>
      </c>
      <c r="F344" s="32" t="s">
        <v>13530</v>
      </c>
      <c r="G344" s="32" t="s">
        <v>897</v>
      </c>
      <c r="H344" s="33">
        <v>43167.2916666667</v>
      </c>
      <c r="I344" s="33">
        <v>43167.6875</v>
      </c>
      <c r="J344" s="32">
        <v>8</v>
      </c>
      <c r="K344" s="32" t="s">
        <v>14337</v>
      </c>
    </row>
    <row r="345" customHeight="1" spans="1:11">
      <c r="A345" s="34" t="s">
        <v>14951</v>
      </c>
      <c r="B345" s="34" t="s">
        <v>14604</v>
      </c>
      <c r="C345" s="34" t="s">
        <v>13193</v>
      </c>
      <c r="D345" s="34" t="s">
        <v>13194</v>
      </c>
      <c r="E345" s="34" t="s">
        <v>1412</v>
      </c>
      <c r="F345" s="34" t="s">
        <v>13463</v>
      </c>
      <c r="G345" s="34" t="s">
        <v>2470</v>
      </c>
      <c r="H345" s="35">
        <v>43183.3333333333</v>
      </c>
      <c r="I345" s="35">
        <v>43183.7083333333</v>
      </c>
      <c r="J345" s="34">
        <v>8</v>
      </c>
      <c r="K345" s="34" t="s">
        <v>2470</v>
      </c>
    </row>
    <row r="346" customHeight="1" spans="1:11">
      <c r="A346" s="34" t="s">
        <v>14952</v>
      </c>
      <c r="B346" s="34" t="s">
        <v>14953</v>
      </c>
      <c r="C346" s="34" t="s">
        <v>13193</v>
      </c>
      <c r="D346" s="34" t="s">
        <v>13194</v>
      </c>
      <c r="E346" s="34" t="s">
        <v>2281</v>
      </c>
      <c r="F346" s="34" t="s">
        <v>13517</v>
      </c>
      <c r="G346" s="34" t="s">
        <v>2470</v>
      </c>
      <c r="H346" s="35">
        <v>43182.375</v>
      </c>
      <c r="I346" s="35">
        <v>43182.75</v>
      </c>
      <c r="J346" s="34">
        <v>8</v>
      </c>
      <c r="K346" s="34" t="s">
        <v>14954</v>
      </c>
    </row>
    <row r="347" customHeight="1" spans="1:11">
      <c r="A347" s="32" t="s">
        <v>14955</v>
      </c>
      <c r="B347" s="32" t="s">
        <v>14484</v>
      </c>
      <c r="C347" s="32" t="s">
        <v>13193</v>
      </c>
      <c r="D347" s="32" t="s">
        <v>13194</v>
      </c>
      <c r="E347" s="32" t="s">
        <v>2990</v>
      </c>
      <c r="F347" s="32" t="s">
        <v>13686</v>
      </c>
      <c r="G347" s="32" t="s">
        <v>2470</v>
      </c>
      <c r="H347" s="33">
        <v>43168.3958333333</v>
      </c>
      <c r="I347" s="33">
        <v>43168.4375</v>
      </c>
      <c r="J347" s="32">
        <v>1</v>
      </c>
      <c r="K347" s="32" t="s">
        <v>14956</v>
      </c>
    </row>
    <row r="348" customHeight="1" spans="1:11">
      <c r="A348" s="34" t="s">
        <v>14957</v>
      </c>
      <c r="B348" s="34" t="s">
        <v>14484</v>
      </c>
      <c r="C348" s="34" t="s">
        <v>13193</v>
      </c>
      <c r="D348" s="34" t="s">
        <v>13194</v>
      </c>
      <c r="E348" s="34" t="s">
        <v>2990</v>
      </c>
      <c r="F348" s="34" t="s">
        <v>13686</v>
      </c>
      <c r="G348" s="34" t="s">
        <v>2470</v>
      </c>
      <c r="H348" s="35">
        <v>43173.3958333333</v>
      </c>
      <c r="I348" s="35">
        <v>43173.4375</v>
      </c>
      <c r="J348" s="34">
        <v>1</v>
      </c>
      <c r="K348" s="34" t="s">
        <v>14958</v>
      </c>
    </row>
    <row r="349" customHeight="1" spans="1:11">
      <c r="A349" s="32" t="s">
        <v>14959</v>
      </c>
      <c r="B349" s="32" t="s">
        <v>14484</v>
      </c>
      <c r="C349" s="32" t="s">
        <v>13193</v>
      </c>
      <c r="D349" s="32" t="s">
        <v>13194</v>
      </c>
      <c r="E349" s="32" t="s">
        <v>2990</v>
      </c>
      <c r="F349" s="32" t="s">
        <v>13686</v>
      </c>
      <c r="G349" s="32" t="s">
        <v>2470</v>
      </c>
      <c r="H349" s="33">
        <v>43174.3958333333</v>
      </c>
      <c r="I349" s="33">
        <v>43174.4791666667</v>
      </c>
      <c r="J349" s="32">
        <v>2</v>
      </c>
      <c r="K349" s="32" t="s">
        <v>14958</v>
      </c>
    </row>
    <row r="350" customHeight="1" spans="1:11">
      <c r="A350" s="34" t="s">
        <v>14960</v>
      </c>
      <c r="B350" s="34" t="s">
        <v>14484</v>
      </c>
      <c r="C350" s="34" t="s">
        <v>13193</v>
      </c>
      <c r="D350" s="34" t="s">
        <v>13194</v>
      </c>
      <c r="E350" s="34" t="s">
        <v>2990</v>
      </c>
      <c r="F350" s="34" t="s">
        <v>13686</v>
      </c>
      <c r="G350" s="34" t="s">
        <v>2470</v>
      </c>
      <c r="H350" s="35">
        <v>43175.3958333333</v>
      </c>
      <c r="I350" s="35">
        <v>43175.4791666667</v>
      </c>
      <c r="J350" s="34">
        <v>2</v>
      </c>
      <c r="K350" s="34" t="s">
        <v>14958</v>
      </c>
    </row>
    <row r="351" customHeight="1" spans="1:11">
      <c r="A351" s="32" t="s">
        <v>14961</v>
      </c>
      <c r="B351" s="32" t="s">
        <v>14484</v>
      </c>
      <c r="C351" s="32" t="s">
        <v>13193</v>
      </c>
      <c r="D351" s="32" t="s">
        <v>13194</v>
      </c>
      <c r="E351" s="32" t="s">
        <v>2990</v>
      </c>
      <c r="F351" s="32" t="s">
        <v>13686</v>
      </c>
      <c r="G351" s="32" t="s">
        <v>2470</v>
      </c>
      <c r="H351" s="33">
        <v>43179.375</v>
      </c>
      <c r="I351" s="33">
        <v>43179.5416666667</v>
      </c>
      <c r="J351" s="32">
        <v>3</v>
      </c>
      <c r="K351" s="32" t="s">
        <v>14956</v>
      </c>
    </row>
    <row r="352" customHeight="1" spans="1:11">
      <c r="A352" s="34" t="s">
        <v>14962</v>
      </c>
      <c r="B352" s="34" t="s">
        <v>14484</v>
      </c>
      <c r="C352" s="34" t="s">
        <v>13193</v>
      </c>
      <c r="D352" s="34" t="s">
        <v>13194</v>
      </c>
      <c r="E352" s="34" t="s">
        <v>2990</v>
      </c>
      <c r="F352" s="34" t="s">
        <v>13686</v>
      </c>
      <c r="G352" s="34" t="s">
        <v>2470</v>
      </c>
      <c r="H352" s="35">
        <v>43180.3958333333</v>
      </c>
      <c r="I352" s="35">
        <v>43180.4791666667</v>
      </c>
      <c r="J352" s="34">
        <v>2</v>
      </c>
      <c r="K352" s="34" t="s">
        <v>14958</v>
      </c>
    </row>
    <row r="353" customHeight="1" spans="1:11">
      <c r="A353" s="32" t="s">
        <v>14963</v>
      </c>
      <c r="B353" s="32" t="s">
        <v>14484</v>
      </c>
      <c r="C353" s="32" t="s">
        <v>13193</v>
      </c>
      <c r="D353" s="32" t="s">
        <v>13194</v>
      </c>
      <c r="E353" s="32" t="s">
        <v>2990</v>
      </c>
      <c r="F353" s="32" t="s">
        <v>13686</v>
      </c>
      <c r="G353" s="32" t="s">
        <v>2470</v>
      </c>
      <c r="H353" s="33">
        <v>43181.375</v>
      </c>
      <c r="I353" s="33">
        <v>43181.6486111111</v>
      </c>
      <c r="J353" s="32">
        <v>7</v>
      </c>
      <c r="K353" s="32" t="s">
        <v>14964</v>
      </c>
    </row>
    <row r="354" customHeight="1" spans="1:11">
      <c r="A354" s="34" t="s">
        <v>14965</v>
      </c>
      <c r="B354" s="34" t="s">
        <v>14966</v>
      </c>
      <c r="C354" s="34" t="s">
        <v>13193</v>
      </c>
      <c r="D354" s="34" t="s">
        <v>13194</v>
      </c>
      <c r="E354" s="34" t="s">
        <v>5758</v>
      </c>
      <c r="F354" s="34" t="s">
        <v>13527</v>
      </c>
      <c r="G354" s="34" t="s">
        <v>897</v>
      </c>
      <c r="H354" s="35">
        <v>43182.5833333333</v>
      </c>
      <c r="I354" s="35">
        <v>43182.75</v>
      </c>
      <c r="J354" s="34">
        <v>4</v>
      </c>
      <c r="K354" s="34" t="s">
        <v>14967</v>
      </c>
    </row>
    <row r="355" customHeight="1" spans="1:11">
      <c r="A355" s="32" t="s">
        <v>14968</v>
      </c>
      <c r="B355" s="32" t="s">
        <v>14969</v>
      </c>
      <c r="C355" s="32" t="s">
        <v>13193</v>
      </c>
      <c r="D355" s="32" t="s">
        <v>13194</v>
      </c>
      <c r="E355" s="32" t="s">
        <v>2111</v>
      </c>
      <c r="F355" s="32" t="s">
        <v>13437</v>
      </c>
      <c r="G355" s="32" t="s">
        <v>2470</v>
      </c>
      <c r="H355" s="33">
        <v>43182.3958333333</v>
      </c>
      <c r="I355" s="33">
        <v>43182.7708333333</v>
      </c>
      <c r="J355" s="32">
        <v>8</v>
      </c>
      <c r="K355" s="32" t="s">
        <v>14970</v>
      </c>
    </row>
    <row r="356" customHeight="1" spans="1:11">
      <c r="A356" s="34" t="s">
        <v>14971</v>
      </c>
      <c r="B356" s="34" t="s">
        <v>14595</v>
      </c>
      <c r="C356" s="34" t="s">
        <v>13193</v>
      </c>
      <c r="D356" s="34" t="s">
        <v>13194</v>
      </c>
      <c r="E356" s="34" t="s">
        <v>4589</v>
      </c>
      <c r="F356" s="34" t="s">
        <v>12844</v>
      </c>
      <c r="G356" s="34" t="s">
        <v>2470</v>
      </c>
      <c r="H356" s="35">
        <v>43182.375</v>
      </c>
      <c r="I356" s="35">
        <v>43182.75</v>
      </c>
      <c r="J356" s="34">
        <v>8</v>
      </c>
      <c r="K356" s="34" t="s">
        <v>14972</v>
      </c>
    </row>
    <row r="357" customHeight="1" spans="1:11">
      <c r="A357" s="32" t="s">
        <v>14973</v>
      </c>
      <c r="B357" s="32" t="s">
        <v>14743</v>
      </c>
      <c r="C357" s="32" t="s">
        <v>13193</v>
      </c>
      <c r="D357" s="32" t="s">
        <v>13194</v>
      </c>
      <c r="E357" s="32" t="s">
        <v>6797</v>
      </c>
      <c r="F357" s="32" t="s">
        <v>14377</v>
      </c>
      <c r="G357" s="32" t="s">
        <v>897</v>
      </c>
      <c r="H357" s="33">
        <v>43181.3868055556</v>
      </c>
      <c r="I357" s="33">
        <v>43181.7618055556</v>
      </c>
      <c r="J357" s="32">
        <v>8</v>
      </c>
      <c r="K357" s="32" t="s">
        <v>14974</v>
      </c>
    </row>
    <row r="358" customHeight="1" spans="1:11">
      <c r="A358" s="32" t="s">
        <v>14975</v>
      </c>
      <c r="B358" s="32" t="s">
        <v>14412</v>
      </c>
      <c r="C358" s="32" t="s">
        <v>13193</v>
      </c>
      <c r="D358" s="32" t="s">
        <v>13194</v>
      </c>
      <c r="E358" s="32" t="s">
        <v>10036</v>
      </c>
      <c r="F358" s="32" t="s">
        <v>13705</v>
      </c>
      <c r="G358" s="32" t="s">
        <v>897</v>
      </c>
      <c r="H358" s="33">
        <v>43182.3958333333</v>
      </c>
      <c r="I358" s="33">
        <v>43182.4791666667</v>
      </c>
      <c r="J358" s="32">
        <v>2</v>
      </c>
      <c r="K358" s="32" t="s">
        <v>14976</v>
      </c>
    </row>
    <row r="359" customHeight="1" spans="1:11">
      <c r="A359" s="34" t="s">
        <v>14977</v>
      </c>
      <c r="B359" s="34" t="s">
        <v>14457</v>
      </c>
      <c r="C359" s="34" t="s">
        <v>13193</v>
      </c>
      <c r="D359" s="34" t="s">
        <v>13194</v>
      </c>
      <c r="E359" s="34" t="s">
        <v>4615</v>
      </c>
      <c r="F359" s="34" t="s">
        <v>12844</v>
      </c>
      <c r="G359" s="34" t="s">
        <v>2470</v>
      </c>
      <c r="H359" s="35">
        <v>43182.375</v>
      </c>
      <c r="I359" s="35">
        <v>43182.75</v>
      </c>
      <c r="J359" s="34">
        <v>8</v>
      </c>
      <c r="K359" s="34" t="s">
        <v>14978</v>
      </c>
    </row>
    <row r="360" customHeight="1" spans="1:11">
      <c r="A360" s="32" t="s">
        <v>14979</v>
      </c>
      <c r="B360" s="32" t="s">
        <v>14980</v>
      </c>
      <c r="C360" s="32" t="s">
        <v>13193</v>
      </c>
      <c r="D360" s="32" t="s">
        <v>13194</v>
      </c>
      <c r="E360" s="32" t="s">
        <v>8048</v>
      </c>
      <c r="F360" s="32" t="s">
        <v>13445</v>
      </c>
      <c r="G360" s="32" t="s">
        <v>2470</v>
      </c>
      <c r="H360" s="33">
        <v>43181.3958333333</v>
      </c>
      <c r="I360" s="33">
        <v>43181.4375</v>
      </c>
      <c r="J360" s="32">
        <v>1</v>
      </c>
      <c r="K360" s="32" t="s">
        <v>2470</v>
      </c>
    </row>
    <row r="361" customHeight="1" spans="1:11">
      <c r="A361" s="34" t="s">
        <v>14981</v>
      </c>
      <c r="B361" s="34" t="s">
        <v>14982</v>
      </c>
      <c r="C361" s="34" t="s">
        <v>13193</v>
      </c>
      <c r="D361" s="34" t="s">
        <v>13194</v>
      </c>
      <c r="E361" s="34" t="s">
        <v>1363</v>
      </c>
      <c r="F361" s="34" t="s">
        <v>13463</v>
      </c>
      <c r="G361" s="34" t="s">
        <v>3951</v>
      </c>
      <c r="H361" s="35">
        <v>43187.3333333333</v>
      </c>
      <c r="I361" s="35">
        <v>43189.7083333333</v>
      </c>
      <c r="J361" s="34">
        <v>24</v>
      </c>
      <c r="K361" s="34" t="s">
        <v>14192</v>
      </c>
    </row>
    <row r="362" customHeight="1" spans="1:11">
      <c r="A362" s="32" t="s">
        <v>14983</v>
      </c>
      <c r="B362" s="32" t="s">
        <v>14658</v>
      </c>
      <c r="C362" s="32" t="s">
        <v>13193</v>
      </c>
      <c r="D362" s="32" t="s">
        <v>13194</v>
      </c>
      <c r="E362" s="32" t="s">
        <v>7916</v>
      </c>
      <c r="F362" s="32" t="s">
        <v>13538</v>
      </c>
      <c r="G362" s="32" t="s">
        <v>897</v>
      </c>
      <c r="H362" s="33">
        <v>43181.375</v>
      </c>
      <c r="I362" s="33">
        <v>43181.4583333333</v>
      </c>
      <c r="J362" s="32">
        <v>2</v>
      </c>
      <c r="K362" s="32" t="s">
        <v>14659</v>
      </c>
    </row>
    <row r="363" customHeight="1" spans="1:11">
      <c r="A363" s="32" t="s">
        <v>14984</v>
      </c>
      <c r="B363" s="32" t="s">
        <v>14985</v>
      </c>
      <c r="C363" s="32" t="s">
        <v>13193</v>
      </c>
      <c r="D363" s="32" t="s">
        <v>13194</v>
      </c>
      <c r="E363" s="32" t="s">
        <v>9942</v>
      </c>
      <c r="F363" s="32" t="s">
        <v>14986</v>
      </c>
      <c r="G363" s="32" t="s">
        <v>3951</v>
      </c>
      <c r="H363" s="33">
        <v>43187.375</v>
      </c>
      <c r="I363" s="33">
        <v>43188.75</v>
      </c>
      <c r="J363" s="32">
        <v>16</v>
      </c>
      <c r="K363" s="32" t="s">
        <v>14987</v>
      </c>
    </row>
    <row r="364" customHeight="1" spans="1:11">
      <c r="A364" s="32" t="s">
        <v>14988</v>
      </c>
      <c r="B364" s="32" t="s">
        <v>14989</v>
      </c>
      <c r="C364" s="32" t="s">
        <v>13193</v>
      </c>
      <c r="D364" s="32" t="s">
        <v>13194</v>
      </c>
      <c r="E364" s="32" t="s">
        <v>3876</v>
      </c>
      <c r="F364" s="32" t="s">
        <v>13928</v>
      </c>
      <c r="G364" s="32" t="s">
        <v>3951</v>
      </c>
      <c r="H364" s="33">
        <v>43185.375</v>
      </c>
      <c r="I364" s="33">
        <v>43186.75</v>
      </c>
      <c r="J364" s="32">
        <v>16</v>
      </c>
      <c r="K364" s="32" t="s">
        <v>14990</v>
      </c>
    </row>
    <row r="365" customHeight="1" spans="1:11">
      <c r="A365" s="34" t="s">
        <v>14991</v>
      </c>
      <c r="B365" s="34" t="s">
        <v>14749</v>
      </c>
      <c r="C365" s="34" t="s">
        <v>13193</v>
      </c>
      <c r="D365" s="34" t="s">
        <v>13194</v>
      </c>
      <c r="E365" s="34" t="s">
        <v>7905</v>
      </c>
      <c r="F365" s="34" t="s">
        <v>13483</v>
      </c>
      <c r="G365" s="34" t="s">
        <v>897</v>
      </c>
      <c r="H365" s="35">
        <v>43182.6666666667</v>
      </c>
      <c r="I365" s="35">
        <v>43182.75</v>
      </c>
      <c r="J365" s="34">
        <v>2</v>
      </c>
      <c r="K365" s="34" t="s">
        <v>14992</v>
      </c>
    </row>
    <row r="366" customHeight="1" spans="1:11">
      <c r="A366" s="32" t="s">
        <v>14993</v>
      </c>
      <c r="B366" s="32" t="s">
        <v>14524</v>
      </c>
      <c r="C366" s="32" t="s">
        <v>13193</v>
      </c>
      <c r="D366" s="32" t="s">
        <v>13194</v>
      </c>
      <c r="E366" s="32" t="s">
        <v>2782</v>
      </c>
      <c r="F366" s="32" t="s">
        <v>13434</v>
      </c>
      <c r="G366" s="32" t="s">
        <v>3951</v>
      </c>
      <c r="H366" s="33">
        <v>43182.3958333333</v>
      </c>
      <c r="I366" s="33">
        <v>43182.6041666667</v>
      </c>
      <c r="J366" s="32">
        <v>4</v>
      </c>
      <c r="K366" s="32" t="s">
        <v>14994</v>
      </c>
    </row>
    <row r="367" customHeight="1" spans="1:11">
      <c r="A367" s="34" t="s">
        <v>14995</v>
      </c>
      <c r="B367" s="34" t="s">
        <v>14489</v>
      </c>
      <c r="C367" s="34" t="s">
        <v>13193</v>
      </c>
      <c r="D367" s="34" t="s">
        <v>13194</v>
      </c>
      <c r="E367" s="34" t="s">
        <v>10000</v>
      </c>
      <c r="F367" s="34" t="s">
        <v>13705</v>
      </c>
      <c r="G367" s="34" t="s">
        <v>897</v>
      </c>
      <c r="H367" s="35">
        <v>43178.3958333333</v>
      </c>
      <c r="I367" s="35">
        <v>43178.4319444444</v>
      </c>
      <c r="J367" s="34">
        <v>1</v>
      </c>
      <c r="K367" s="34" t="s">
        <v>14996</v>
      </c>
    </row>
    <row r="368" customHeight="1" spans="1:11">
      <c r="A368" s="32" t="s">
        <v>14997</v>
      </c>
      <c r="B368" s="32" t="s">
        <v>14430</v>
      </c>
      <c r="C368" s="32" t="s">
        <v>13193</v>
      </c>
      <c r="D368" s="32" t="s">
        <v>13194</v>
      </c>
      <c r="E368" s="32" t="s">
        <v>3293</v>
      </c>
      <c r="F368" s="32" t="s">
        <v>13406</v>
      </c>
      <c r="G368" s="32" t="s">
        <v>2470</v>
      </c>
      <c r="H368" s="33">
        <v>43182.375</v>
      </c>
      <c r="I368" s="33">
        <v>43182.4166666667</v>
      </c>
      <c r="J368" s="32">
        <v>1</v>
      </c>
      <c r="K368" s="32" t="s">
        <v>14891</v>
      </c>
    </row>
    <row r="369" customHeight="1" spans="1:11">
      <c r="A369" s="34" t="s">
        <v>14998</v>
      </c>
      <c r="B369" s="34" t="s">
        <v>14999</v>
      </c>
      <c r="C369" s="34" t="s">
        <v>13193</v>
      </c>
      <c r="D369" s="34" t="s">
        <v>13194</v>
      </c>
      <c r="E369" s="34" t="s">
        <v>7596</v>
      </c>
      <c r="F369" s="34" t="s">
        <v>15000</v>
      </c>
      <c r="G369" s="34" t="s">
        <v>2470</v>
      </c>
      <c r="H369" s="35">
        <v>43182.6041666667</v>
      </c>
      <c r="I369" s="35">
        <v>43182.7708333333</v>
      </c>
      <c r="J369" s="34">
        <v>4</v>
      </c>
      <c r="K369" s="34" t="s">
        <v>14337</v>
      </c>
    </row>
    <row r="370" customHeight="1" spans="1:11">
      <c r="A370" s="32" t="s">
        <v>15001</v>
      </c>
      <c r="B370" s="32" t="s">
        <v>15002</v>
      </c>
      <c r="C370" s="32" t="s">
        <v>13193</v>
      </c>
      <c r="D370" s="32" t="s">
        <v>13194</v>
      </c>
      <c r="E370" s="32" t="s">
        <v>5585</v>
      </c>
      <c r="F370" s="32" t="s">
        <v>13854</v>
      </c>
      <c r="G370" s="32" t="s">
        <v>897</v>
      </c>
      <c r="H370" s="33">
        <v>43185.3958333333</v>
      </c>
      <c r="I370" s="33">
        <v>43186.7708333333</v>
      </c>
      <c r="J370" s="32">
        <v>16</v>
      </c>
      <c r="K370" s="32" t="s">
        <v>15003</v>
      </c>
    </row>
    <row r="371" customHeight="1" spans="1:11">
      <c r="A371" s="34" t="s">
        <v>15004</v>
      </c>
      <c r="B371" s="34" t="s">
        <v>14440</v>
      </c>
      <c r="C371" s="34" t="s">
        <v>13193</v>
      </c>
      <c r="D371" s="34" t="s">
        <v>13194</v>
      </c>
      <c r="E371" s="34" t="s">
        <v>3321</v>
      </c>
      <c r="F371" s="34" t="s">
        <v>13406</v>
      </c>
      <c r="G371" s="34" t="s">
        <v>2470</v>
      </c>
      <c r="H371" s="35">
        <v>43182.375</v>
      </c>
      <c r="I371" s="35">
        <v>43182.4166666667</v>
      </c>
      <c r="J371" s="34">
        <v>1</v>
      </c>
      <c r="K371" s="34" t="s">
        <v>15005</v>
      </c>
    </row>
    <row r="372" customHeight="1" spans="1:11">
      <c r="A372" s="32" t="s">
        <v>15006</v>
      </c>
      <c r="B372" s="32" t="s">
        <v>15007</v>
      </c>
      <c r="C372" s="32" t="s">
        <v>13193</v>
      </c>
      <c r="D372" s="32" t="s">
        <v>13194</v>
      </c>
      <c r="E372" s="32" t="s">
        <v>1944</v>
      </c>
      <c r="F372" s="32" t="s">
        <v>13605</v>
      </c>
      <c r="G372" s="32" t="s">
        <v>3951</v>
      </c>
      <c r="H372" s="33">
        <v>43189.3958333333</v>
      </c>
      <c r="I372" s="33">
        <v>43190.7708333333</v>
      </c>
      <c r="J372" s="32">
        <v>16</v>
      </c>
      <c r="K372" s="32" t="s">
        <v>3951</v>
      </c>
    </row>
    <row r="373" customHeight="1" spans="1:11">
      <c r="A373" s="34" t="s">
        <v>15008</v>
      </c>
      <c r="B373" s="34" t="s">
        <v>14712</v>
      </c>
      <c r="C373" s="34" t="s">
        <v>13193</v>
      </c>
      <c r="D373" s="34" t="s">
        <v>13194</v>
      </c>
      <c r="E373" s="34" t="s">
        <v>4673</v>
      </c>
      <c r="F373" s="34" t="s">
        <v>12844</v>
      </c>
      <c r="G373" s="34" t="s">
        <v>2470</v>
      </c>
      <c r="H373" s="35">
        <v>43182.5416666667</v>
      </c>
      <c r="I373" s="35">
        <v>43182.75</v>
      </c>
      <c r="J373" s="34">
        <v>5</v>
      </c>
      <c r="K373" s="34" t="s">
        <v>15009</v>
      </c>
    </row>
    <row r="374" customHeight="1" spans="1:11">
      <c r="A374" s="32" t="s">
        <v>15010</v>
      </c>
      <c r="B374" s="32" t="s">
        <v>14604</v>
      </c>
      <c r="C374" s="32" t="s">
        <v>13193</v>
      </c>
      <c r="D374" s="32" t="s">
        <v>13194</v>
      </c>
      <c r="E374" s="32" t="s">
        <v>1412</v>
      </c>
      <c r="F374" s="32" t="s">
        <v>13463</v>
      </c>
      <c r="G374" s="32" t="s">
        <v>2470</v>
      </c>
      <c r="H374" s="33">
        <v>43184.3333333333</v>
      </c>
      <c r="I374" s="33">
        <v>43184.5</v>
      </c>
      <c r="J374" s="32">
        <v>4</v>
      </c>
      <c r="K374" s="32" t="s">
        <v>2470</v>
      </c>
    </row>
    <row r="375" customHeight="1" spans="1:11">
      <c r="A375" s="34" t="s">
        <v>15011</v>
      </c>
      <c r="B375" s="34" t="s">
        <v>15012</v>
      </c>
      <c r="C375" s="34" t="s">
        <v>13193</v>
      </c>
      <c r="D375" s="34" t="s">
        <v>13194</v>
      </c>
      <c r="E375" s="34" t="s">
        <v>2685</v>
      </c>
      <c r="F375" s="34" t="s">
        <v>13715</v>
      </c>
      <c r="G375" s="34" t="s">
        <v>2470</v>
      </c>
      <c r="H375" s="35">
        <v>43182.3958333333</v>
      </c>
      <c r="I375" s="35">
        <v>43182.4375</v>
      </c>
      <c r="J375" s="34">
        <v>1</v>
      </c>
      <c r="K375" s="34" t="s">
        <v>14996</v>
      </c>
    </row>
    <row r="376" customHeight="1" spans="1:11">
      <c r="A376" s="32" t="s">
        <v>15013</v>
      </c>
      <c r="B376" s="32" t="s">
        <v>14858</v>
      </c>
      <c r="C376" s="32" t="s">
        <v>13193</v>
      </c>
      <c r="D376" s="32" t="s">
        <v>13194</v>
      </c>
      <c r="E376" s="32" t="s">
        <v>3232</v>
      </c>
      <c r="F376" s="32" t="s">
        <v>13406</v>
      </c>
      <c r="G376" s="32" t="s">
        <v>2470</v>
      </c>
      <c r="H376" s="33">
        <v>43182.375</v>
      </c>
      <c r="I376" s="33">
        <v>43182.4166666667</v>
      </c>
      <c r="J376" s="32">
        <v>1</v>
      </c>
      <c r="K376" s="32" t="s">
        <v>14859</v>
      </c>
    </row>
    <row r="377" customHeight="1" spans="1:11">
      <c r="A377" s="34" t="s">
        <v>15014</v>
      </c>
      <c r="B377" s="34" t="s">
        <v>14427</v>
      </c>
      <c r="C377" s="34" t="s">
        <v>13193</v>
      </c>
      <c r="D377" s="34" t="s">
        <v>13194</v>
      </c>
      <c r="E377" s="34" t="s">
        <v>3193</v>
      </c>
      <c r="F377" s="34" t="s">
        <v>13406</v>
      </c>
      <c r="G377" s="34" t="s">
        <v>2470</v>
      </c>
      <c r="H377" s="35">
        <v>43182.375</v>
      </c>
      <c r="I377" s="35">
        <v>43182.4166666667</v>
      </c>
      <c r="J377" s="34">
        <v>1</v>
      </c>
      <c r="K377" s="34" t="s">
        <v>15015</v>
      </c>
    </row>
    <row r="378" customHeight="1" spans="1:11">
      <c r="A378" s="32" t="s">
        <v>15016</v>
      </c>
      <c r="B378" s="32" t="s">
        <v>14388</v>
      </c>
      <c r="C378" s="32" t="s">
        <v>13193</v>
      </c>
      <c r="D378" s="32" t="s">
        <v>13194</v>
      </c>
      <c r="E378" s="32" t="s">
        <v>7657</v>
      </c>
      <c r="F378" s="32" t="s">
        <v>13483</v>
      </c>
      <c r="G378" s="32" t="s">
        <v>3951</v>
      </c>
      <c r="H378" s="33">
        <v>43189.3784722222</v>
      </c>
      <c r="I378" s="33">
        <v>43189.7534722222</v>
      </c>
      <c r="J378" s="32">
        <v>8</v>
      </c>
      <c r="K378" s="32" t="s">
        <v>15017</v>
      </c>
    </row>
    <row r="379" customHeight="1" spans="1:11">
      <c r="A379" s="32" t="s">
        <v>15018</v>
      </c>
      <c r="B379" s="32" t="s">
        <v>14555</v>
      </c>
      <c r="C379" s="32" t="s">
        <v>13193</v>
      </c>
      <c r="D379" s="32" t="s">
        <v>13194</v>
      </c>
      <c r="E379" s="32" t="s">
        <v>8236</v>
      </c>
      <c r="F379" s="32" t="s">
        <v>13483</v>
      </c>
      <c r="G379" s="32" t="s">
        <v>3951</v>
      </c>
      <c r="H379" s="33">
        <v>43188.375</v>
      </c>
      <c r="I379" s="33">
        <v>43188.75</v>
      </c>
      <c r="J379" s="32">
        <v>8</v>
      </c>
      <c r="K379" s="32" t="s">
        <v>15019</v>
      </c>
    </row>
    <row r="380" customHeight="1" spans="1:11">
      <c r="A380" s="34" t="s">
        <v>15020</v>
      </c>
      <c r="B380" s="34" t="s">
        <v>14627</v>
      </c>
      <c r="C380" s="34" t="s">
        <v>13193</v>
      </c>
      <c r="D380" s="34" t="s">
        <v>13194</v>
      </c>
      <c r="E380" s="34" t="s">
        <v>1905</v>
      </c>
      <c r="F380" s="34" t="s">
        <v>13711</v>
      </c>
      <c r="G380" s="34" t="s">
        <v>2470</v>
      </c>
      <c r="H380" s="35">
        <v>43185.375</v>
      </c>
      <c r="I380" s="35">
        <v>43185.75</v>
      </c>
      <c r="J380" s="34">
        <v>8</v>
      </c>
      <c r="K380" s="34" t="s">
        <v>2470</v>
      </c>
    </row>
    <row r="381" customHeight="1" spans="1:11">
      <c r="A381" s="34" t="s">
        <v>15021</v>
      </c>
      <c r="B381" s="34" t="s">
        <v>14314</v>
      </c>
      <c r="C381" s="34" t="s">
        <v>13193</v>
      </c>
      <c r="D381" s="34" t="s">
        <v>13194</v>
      </c>
      <c r="E381" s="38" t="s">
        <v>14633</v>
      </c>
      <c r="F381" s="34" t="s">
        <v>15022</v>
      </c>
      <c r="G381" s="34" t="s">
        <v>897</v>
      </c>
      <c r="H381" s="35">
        <v>43185.375</v>
      </c>
      <c r="I381" s="35">
        <v>43185.75</v>
      </c>
      <c r="J381" s="34">
        <v>8</v>
      </c>
      <c r="K381" s="34" t="s">
        <v>15023</v>
      </c>
    </row>
    <row r="382" customHeight="1" spans="1:11">
      <c r="A382" s="32" t="s">
        <v>15024</v>
      </c>
      <c r="B382" s="32" t="s">
        <v>15025</v>
      </c>
      <c r="C382" s="32" t="s">
        <v>13193</v>
      </c>
      <c r="D382" s="32" t="s">
        <v>13194</v>
      </c>
      <c r="E382" s="32" t="s">
        <v>10117</v>
      </c>
      <c r="F382" s="32" t="s">
        <v>15022</v>
      </c>
      <c r="G382" s="32" t="s">
        <v>897</v>
      </c>
      <c r="H382" s="33">
        <v>43185.375</v>
      </c>
      <c r="I382" s="33">
        <v>43185.75</v>
      </c>
      <c r="J382" s="32">
        <v>8</v>
      </c>
      <c r="K382" s="32" t="s">
        <v>15026</v>
      </c>
    </row>
    <row r="383" customHeight="1" spans="1:11">
      <c r="A383" s="32" t="s">
        <v>15027</v>
      </c>
      <c r="B383" s="32" t="s">
        <v>14412</v>
      </c>
      <c r="C383" s="32" t="s">
        <v>13193</v>
      </c>
      <c r="D383" s="32" t="s">
        <v>13194</v>
      </c>
      <c r="E383" s="32" t="s">
        <v>10036</v>
      </c>
      <c r="F383" s="32" t="s">
        <v>13705</v>
      </c>
      <c r="G383" s="32" t="s">
        <v>897</v>
      </c>
      <c r="H383" s="33">
        <v>43185.3958333333</v>
      </c>
      <c r="I383" s="33">
        <v>43185.4375</v>
      </c>
      <c r="J383" s="32">
        <v>1</v>
      </c>
      <c r="K383" s="32" t="s">
        <v>15028</v>
      </c>
    </row>
    <row r="384" customHeight="1" spans="1:11">
      <c r="A384" s="32" t="s">
        <v>15029</v>
      </c>
      <c r="B384" s="32" t="s">
        <v>15030</v>
      </c>
      <c r="C384" s="32" t="s">
        <v>13193</v>
      </c>
      <c r="D384" s="32" t="s">
        <v>13194</v>
      </c>
      <c r="E384" s="32" t="s">
        <v>7832</v>
      </c>
      <c r="F384" s="32" t="s">
        <v>13542</v>
      </c>
      <c r="G384" s="32" t="s">
        <v>2470</v>
      </c>
      <c r="H384" s="33">
        <v>43185.3958333333</v>
      </c>
      <c r="I384" s="33">
        <v>43185.7708333333</v>
      </c>
      <c r="J384" s="32">
        <v>8</v>
      </c>
      <c r="K384" s="32" t="s">
        <v>15031</v>
      </c>
    </row>
    <row r="385" customHeight="1" spans="1:11">
      <c r="A385" s="34" t="s">
        <v>15032</v>
      </c>
      <c r="B385" s="34" t="s">
        <v>15033</v>
      </c>
      <c r="C385" s="34" t="s">
        <v>13193</v>
      </c>
      <c r="D385" s="34" t="s">
        <v>13194</v>
      </c>
      <c r="E385" s="34" t="s">
        <v>2003</v>
      </c>
      <c r="F385" s="34" t="s">
        <v>13605</v>
      </c>
      <c r="G385" s="34" t="s">
        <v>897</v>
      </c>
      <c r="H385" s="35">
        <v>43185.3958333333</v>
      </c>
      <c r="I385" s="35">
        <v>43185.7708333333</v>
      </c>
      <c r="J385" s="34">
        <v>8</v>
      </c>
      <c r="K385" s="34" t="s">
        <v>14315</v>
      </c>
    </row>
    <row r="386" customHeight="1" spans="1:11">
      <c r="A386" s="32" t="s">
        <v>15034</v>
      </c>
      <c r="B386" s="32" t="s">
        <v>14918</v>
      </c>
      <c r="C386" s="32" t="s">
        <v>13193</v>
      </c>
      <c r="D386" s="32" t="s">
        <v>13194</v>
      </c>
      <c r="E386" s="32" t="s">
        <v>7808</v>
      </c>
      <c r="F386" s="32" t="s">
        <v>13542</v>
      </c>
      <c r="G386" s="32" t="s">
        <v>3951</v>
      </c>
      <c r="H386" s="33">
        <v>43185.375</v>
      </c>
      <c r="I386" s="33">
        <v>43185.75</v>
      </c>
      <c r="J386" s="32">
        <v>8</v>
      </c>
      <c r="K386" s="32" t="s">
        <v>15035</v>
      </c>
    </row>
    <row r="387" customHeight="1" spans="1:11">
      <c r="A387" s="34" t="s">
        <v>15036</v>
      </c>
      <c r="B387" s="34" t="s">
        <v>14314</v>
      </c>
      <c r="C387" s="34" t="s">
        <v>13193</v>
      </c>
      <c r="D387" s="34" t="s">
        <v>13194</v>
      </c>
      <c r="E387" s="38" t="s">
        <v>14633</v>
      </c>
      <c r="F387" s="34" t="s">
        <v>15022</v>
      </c>
      <c r="G387" s="34" t="s">
        <v>897</v>
      </c>
      <c r="H387" s="35">
        <v>43182.375</v>
      </c>
      <c r="I387" s="35">
        <v>43182.75</v>
      </c>
      <c r="J387" s="34">
        <v>8</v>
      </c>
      <c r="K387" s="34" t="s">
        <v>15037</v>
      </c>
    </row>
    <row r="388" customHeight="1" spans="1:11">
      <c r="A388" s="32" t="s">
        <v>15038</v>
      </c>
      <c r="B388" s="32" t="s">
        <v>14518</v>
      </c>
      <c r="C388" s="32" t="s">
        <v>13193</v>
      </c>
      <c r="D388" s="32" t="s">
        <v>13194</v>
      </c>
      <c r="E388" s="32" t="s">
        <v>2719</v>
      </c>
      <c r="F388" s="32" t="s">
        <v>13715</v>
      </c>
      <c r="G388" s="32" t="s">
        <v>2470</v>
      </c>
      <c r="H388" s="33">
        <v>43182.375</v>
      </c>
      <c r="I388" s="33">
        <v>43182.75</v>
      </c>
      <c r="J388" s="32">
        <v>8</v>
      </c>
      <c r="K388" s="32" t="s">
        <v>15039</v>
      </c>
    </row>
    <row r="389" customHeight="1" spans="1:11">
      <c r="A389" s="34" t="s">
        <v>15040</v>
      </c>
      <c r="B389" s="34" t="s">
        <v>14687</v>
      </c>
      <c r="C389" s="34" t="s">
        <v>13193</v>
      </c>
      <c r="D389" s="34" t="s">
        <v>13194</v>
      </c>
      <c r="E389" s="34" t="s">
        <v>2187</v>
      </c>
      <c r="F389" s="34" t="s">
        <v>13437</v>
      </c>
      <c r="G389" s="34" t="s">
        <v>13174</v>
      </c>
      <c r="H389" s="35">
        <v>43185.375</v>
      </c>
      <c r="I389" s="35">
        <v>43189.75</v>
      </c>
      <c r="J389" s="34">
        <v>40</v>
      </c>
      <c r="K389" s="34" t="s">
        <v>15041</v>
      </c>
    </row>
    <row r="390" customHeight="1" spans="1:11">
      <c r="A390" s="34" t="s">
        <v>15042</v>
      </c>
      <c r="B390" s="34" t="s">
        <v>15043</v>
      </c>
      <c r="C390" s="34" t="s">
        <v>13193</v>
      </c>
      <c r="D390" s="34" t="s">
        <v>13194</v>
      </c>
      <c r="E390" s="34" t="s">
        <v>10018</v>
      </c>
      <c r="F390" s="34" t="s">
        <v>13705</v>
      </c>
      <c r="G390" s="34" t="s">
        <v>897</v>
      </c>
      <c r="H390" s="35">
        <v>43182.3958333333</v>
      </c>
      <c r="I390" s="35">
        <v>43182.4375</v>
      </c>
      <c r="J390" s="34">
        <v>1</v>
      </c>
      <c r="K390" s="34" t="s">
        <v>15044</v>
      </c>
    </row>
    <row r="391" customHeight="1" spans="1:11">
      <c r="A391" s="32" t="s">
        <v>15045</v>
      </c>
      <c r="B391" s="32" t="s">
        <v>14492</v>
      </c>
      <c r="C391" s="32" t="s">
        <v>13193</v>
      </c>
      <c r="D391" s="32" t="s">
        <v>13194</v>
      </c>
      <c r="E391" s="32" t="s">
        <v>10086</v>
      </c>
      <c r="F391" s="32" t="s">
        <v>15022</v>
      </c>
      <c r="G391" s="32" t="s">
        <v>897</v>
      </c>
      <c r="H391" s="33">
        <v>43172.375</v>
      </c>
      <c r="I391" s="33">
        <v>43172.4166666667</v>
      </c>
      <c r="J391" s="32">
        <v>1</v>
      </c>
      <c r="K391" s="32" t="s">
        <v>14996</v>
      </c>
    </row>
    <row r="392" customHeight="1" spans="1:11">
      <c r="A392" s="34" t="s">
        <v>15046</v>
      </c>
      <c r="B392" s="34" t="s">
        <v>14489</v>
      </c>
      <c r="C392" s="34" t="s">
        <v>13193</v>
      </c>
      <c r="D392" s="34" t="s">
        <v>13194</v>
      </c>
      <c r="E392" s="34" t="s">
        <v>10000</v>
      </c>
      <c r="F392" s="34" t="s">
        <v>13705</v>
      </c>
      <c r="G392" s="34" t="s">
        <v>897</v>
      </c>
      <c r="H392" s="35">
        <v>43166.3958333333</v>
      </c>
      <c r="I392" s="35">
        <v>43166.4375</v>
      </c>
      <c r="J392" s="34">
        <v>1</v>
      </c>
      <c r="K392" s="34" t="s">
        <v>14996</v>
      </c>
    </row>
    <row r="393" customHeight="1" spans="1:11">
      <c r="A393" s="32" t="s">
        <v>15047</v>
      </c>
      <c r="B393" s="32" t="s">
        <v>15048</v>
      </c>
      <c r="C393" s="32" t="s">
        <v>13193</v>
      </c>
      <c r="D393" s="32" t="s">
        <v>13194</v>
      </c>
      <c r="E393" s="32" t="s">
        <v>597</v>
      </c>
      <c r="F393" s="32" t="s">
        <v>400</v>
      </c>
      <c r="G393" s="32" t="s">
        <v>2470</v>
      </c>
      <c r="H393" s="33">
        <v>43187.375</v>
      </c>
      <c r="I393" s="33">
        <v>43187.75</v>
      </c>
      <c r="J393" s="32">
        <v>8</v>
      </c>
      <c r="K393" s="32" t="s">
        <v>15049</v>
      </c>
    </row>
    <row r="394" customHeight="1" spans="1:11">
      <c r="A394" s="34" t="s">
        <v>15050</v>
      </c>
      <c r="B394" s="34" t="s">
        <v>14761</v>
      </c>
      <c r="C394" s="34" t="s">
        <v>13193</v>
      </c>
      <c r="D394" s="34" t="s">
        <v>13194</v>
      </c>
      <c r="E394" s="34" t="s">
        <v>1839</v>
      </c>
      <c r="F394" s="34" t="s">
        <v>13209</v>
      </c>
      <c r="G394" s="34" t="s">
        <v>897</v>
      </c>
      <c r="H394" s="35">
        <v>43185.375</v>
      </c>
      <c r="I394" s="35">
        <v>43185.75</v>
      </c>
      <c r="J394" s="34">
        <v>8</v>
      </c>
      <c r="K394" s="34" t="s">
        <v>14762</v>
      </c>
    </row>
    <row r="395" customHeight="1" spans="1:11">
      <c r="A395" s="32" t="s">
        <v>15051</v>
      </c>
      <c r="B395" s="32" t="s">
        <v>14476</v>
      </c>
      <c r="C395" s="32" t="s">
        <v>13193</v>
      </c>
      <c r="D395" s="32" t="s">
        <v>13194</v>
      </c>
      <c r="E395" s="32" t="s">
        <v>1702</v>
      </c>
      <c r="F395" s="32" t="s">
        <v>13644</v>
      </c>
      <c r="G395" s="32" t="s">
        <v>3951</v>
      </c>
      <c r="H395" s="33">
        <v>43189.375</v>
      </c>
      <c r="I395" s="33">
        <v>43189.75</v>
      </c>
      <c r="J395" s="32">
        <v>8</v>
      </c>
      <c r="K395" s="32" t="s">
        <v>3951</v>
      </c>
    </row>
    <row r="396" customHeight="1" spans="1:11">
      <c r="A396" s="32" t="s">
        <v>15052</v>
      </c>
      <c r="B396" s="32" t="s">
        <v>15053</v>
      </c>
      <c r="C396" s="32" t="s">
        <v>13193</v>
      </c>
      <c r="D396" s="32" t="s">
        <v>13194</v>
      </c>
      <c r="E396" s="32" t="s">
        <v>6274</v>
      </c>
      <c r="F396" s="32" t="s">
        <v>15000</v>
      </c>
      <c r="G396" s="32" t="s">
        <v>897</v>
      </c>
      <c r="H396" s="33">
        <v>43189.375</v>
      </c>
      <c r="I396" s="33">
        <v>43189.75</v>
      </c>
      <c r="J396" s="32">
        <v>8</v>
      </c>
      <c r="K396" s="32" t="s">
        <v>15054</v>
      </c>
    </row>
    <row r="397" customHeight="1" spans="1:11">
      <c r="A397" s="34" t="s">
        <v>15055</v>
      </c>
      <c r="B397" s="34" t="s">
        <v>14694</v>
      </c>
      <c r="C397" s="34" t="s">
        <v>13193</v>
      </c>
      <c r="D397" s="34" t="s">
        <v>13194</v>
      </c>
      <c r="E397" s="34" t="s">
        <v>2244</v>
      </c>
      <c r="F397" s="34" t="s">
        <v>13437</v>
      </c>
      <c r="G397" s="34" t="s">
        <v>897</v>
      </c>
      <c r="H397" s="35">
        <v>43186.5</v>
      </c>
      <c r="I397" s="35">
        <v>43187.75</v>
      </c>
      <c r="J397" s="34">
        <v>13</v>
      </c>
      <c r="K397" s="34" t="s">
        <v>15056</v>
      </c>
    </row>
    <row r="398" customHeight="1" spans="1:11">
      <c r="A398" s="32" t="s">
        <v>15057</v>
      </c>
      <c r="B398" s="32" t="s">
        <v>14537</v>
      </c>
      <c r="C398" s="32" t="s">
        <v>13193</v>
      </c>
      <c r="D398" s="32" t="s">
        <v>13194</v>
      </c>
      <c r="E398" s="32" t="s">
        <v>3250</v>
      </c>
      <c r="F398" s="32" t="s">
        <v>13406</v>
      </c>
      <c r="G398" s="32" t="s">
        <v>2470</v>
      </c>
      <c r="H398" s="33">
        <v>43179.375</v>
      </c>
      <c r="I398" s="33">
        <v>43179.4166666667</v>
      </c>
      <c r="J398" s="32">
        <v>1</v>
      </c>
      <c r="K398" s="32" t="s">
        <v>15058</v>
      </c>
    </row>
    <row r="399" customHeight="1" spans="1:11">
      <c r="A399" s="34" t="s">
        <v>15059</v>
      </c>
      <c r="B399" s="34" t="s">
        <v>14893</v>
      </c>
      <c r="C399" s="34" t="s">
        <v>13193</v>
      </c>
      <c r="D399" s="34" t="s">
        <v>13194</v>
      </c>
      <c r="E399" s="34" t="s">
        <v>3164</v>
      </c>
      <c r="F399" s="34" t="s">
        <v>13406</v>
      </c>
      <c r="G399" s="34" t="s">
        <v>2470</v>
      </c>
      <c r="H399" s="35">
        <v>43182.375</v>
      </c>
      <c r="I399" s="35">
        <v>43182.4166666667</v>
      </c>
      <c r="J399" s="34">
        <v>1</v>
      </c>
      <c r="K399" s="34" t="s">
        <v>15060</v>
      </c>
    </row>
    <row r="400" customHeight="1" spans="1:11">
      <c r="A400" s="34" t="s">
        <v>15061</v>
      </c>
      <c r="B400" s="34" t="s">
        <v>14537</v>
      </c>
      <c r="C400" s="34" t="s">
        <v>13193</v>
      </c>
      <c r="D400" s="34" t="s">
        <v>13194</v>
      </c>
      <c r="E400" s="34" t="s">
        <v>3250</v>
      </c>
      <c r="F400" s="34" t="s">
        <v>13406</v>
      </c>
      <c r="G400" s="34" t="s">
        <v>2470</v>
      </c>
      <c r="H400" s="35">
        <v>43180.375</v>
      </c>
      <c r="I400" s="35">
        <v>43181.75</v>
      </c>
      <c r="J400" s="34">
        <v>16</v>
      </c>
      <c r="K400" s="34" t="s">
        <v>15062</v>
      </c>
    </row>
    <row r="401" customHeight="1" spans="1:11">
      <c r="A401" s="34" t="s">
        <v>15063</v>
      </c>
      <c r="B401" s="34" t="s">
        <v>14858</v>
      </c>
      <c r="C401" s="34" t="s">
        <v>13193</v>
      </c>
      <c r="D401" s="34" t="s">
        <v>13194</v>
      </c>
      <c r="E401" s="34" t="s">
        <v>3232</v>
      </c>
      <c r="F401" s="34" t="s">
        <v>13406</v>
      </c>
      <c r="G401" s="34" t="s">
        <v>2470</v>
      </c>
      <c r="H401" s="35">
        <v>43181.375</v>
      </c>
      <c r="I401" s="35">
        <v>43181.4166666667</v>
      </c>
      <c r="J401" s="34">
        <v>1</v>
      </c>
      <c r="K401" s="34" t="s">
        <v>14859</v>
      </c>
    </row>
    <row r="402" customHeight="1" spans="1:11">
      <c r="A402" s="32" t="s">
        <v>15064</v>
      </c>
      <c r="B402" s="32" t="s">
        <v>14524</v>
      </c>
      <c r="C402" s="32" t="s">
        <v>13193</v>
      </c>
      <c r="D402" s="32" t="s">
        <v>13194</v>
      </c>
      <c r="E402" s="32" t="s">
        <v>2782</v>
      </c>
      <c r="F402" s="32" t="s">
        <v>13434</v>
      </c>
      <c r="G402" s="32" t="s">
        <v>3951</v>
      </c>
      <c r="H402" s="33">
        <v>43185.3958333333</v>
      </c>
      <c r="I402" s="33">
        <v>43185.7708333333</v>
      </c>
      <c r="J402" s="32">
        <v>8</v>
      </c>
      <c r="K402" s="32" t="s">
        <v>15065</v>
      </c>
    </row>
    <row r="403" customHeight="1" spans="1:11">
      <c r="A403" s="32" t="s">
        <v>15066</v>
      </c>
      <c r="B403" s="32" t="s">
        <v>14638</v>
      </c>
      <c r="C403" s="32" t="s">
        <v>13193</v>
      </c>
      <c r="D403" s="32" t="s">
        <v>13194</v>
      </c>
      <c r="E403" s="32" t="s">
        <v>3504</v>
      </c>
      <c r="F403" s="32" t="s">
        <v>13547</v>
      </c>
      <c r="G403" s="32" t="s">
        <v>2470</v>
      </c>
      <c r="H403" s="33">
        <v>43175.3958333333</v>
      </c>
      <c r="I403" s="33">
        <v>43175.4791666667</v>
      </c>
      <c r="J403" s="32">
        <v>2</v>
      </c>
      <c r="K403" s="32" t="s">
        <v>15067</v>
      </c>
    </row>
    <row r="404" customHeight="1" spans="1:11">
      <c r="A404" s="34" t="s">
        <v>15068</v>
      </c>
      <c r="B404" s="34" t="s">
        <v>14638</v>
      </c>
      <c r="C404" s="34" t="s">
        <v>13193</v>
      </c>
      <c r="D404" s="34" t="s">
        <v>13194</v>
      </c>
      <c r="E404" s="34" t="s">
        <v>3504</v>
      </c>
      <c r="F404" s="34" t="s">
        <v>13547</v>
      </c>
      <c r="G404" s="34" t="s">
        <v>2470</v>
      </c>
      <c r="H404" s="35">
        <v>43180.375</v>
      </c>
      <c r="I404" s="35">
        <v>43180.4166666667</v>
      </c>
      <c r="J404" s="34">
        <v>1</v>
      </c>
      <c r="K404" s="34" t="s">
        <v>15069</v>
      </c>
    </row>
    <row r="405" customHeight="1" spans="1:11">
      <c r="A405" s="32" t="s">
        <v>15070</v>
      </c>
      <c r="B405" s="32" t="s">
        <v>14636</v>
      </c>
      <c r="C405" s="32" t="s">
        <v>13193</v>
      </c>
      <c r="D405" s="32" t="s">
        <v>13194</v>
      </c>
      <c r="E405" s="32" t="s">
        <v>1986</v>
      </c>
      <c r="F405" s="32" t="s">
        <v>13605</v>
      </c>
      <c r="G405" s="32" t="s">
        <v>2470</v>
      </c>
      <c r="H405" s="33">
        <v>43178.3958333333</v>
      </c>
      <c r="I405" s="33">
        <v>43178.4375</v>
      </c>
      <c r="J405" s="32">
        <v>1</v>
      </c>
      <c r="K405" s="32" t="s">
        <v>15071</v>
      </c>
    </row>
    <row r="406" customHeight="1" spans="1:11">
      <c r="A406" s="34" t="s">
        <v>15072</v>
      </c>
      <c r="B406" s="34" t="s">
        <v>14638</v>
      </c>
      <c r="C406" s="34" t="s">
        <v>13193</v>
      </c>
      <c r="D406" s="34" t="s">
        <v>13194</v>
      </c>
      <c r="E406" s="34" t="s">
        <v>3504</v>
      </c>
      <c r="F406" s="34" t="s">
        <v>13547</v>
      </c>
      <c r="G406" s="34" t="s">
        <v>2470</v>
      </c>
      <c r="H406" s="35">
        <v>43181.3958333333</v>
      </c>
      <c r="I406" s="35">
        <v>43181.4375</v>
      </c>
      <c r="J406" s="34">
        <v>1</v>
      </c>
      <c r="K406" s="34" t="s">
        <v>15073</v>
      </c>
    </row>
    <row r="407" customHeight="1" spans="1:11">
      <c r="A407" s="32" t="s">
        <v>15074</v>
      </c>
      <c r="B407" s="32" t="s">
        <v>15075</v>
      </c>
      <c r="C407" s="32" t="s">
        <v>13193</v>
      </c>
      <c r="D407" s="32" t="s">
        <v>13194</v>
      </c>
      <c r="E407" s="32" t="s">
        <v>2734</v>
      </c>
      <c r="F407" s="32" t="s">
        <v>13715</v>
      </c>
      <c r="G407" s="32" t="s">
        <v>2470</v>
      </c>
      <c r="H407" s="33">
        <v>43165.3958333333</v>
      </c>
      <c r="I407" s="33">
        <v>43165.5208333333</v>
      </c>
      <c r="J407" s="32">
        <v>3</v>
      </c>
      <c r="K407" s="32" t="s">
        <v>15076</v>
      </c>
    </row>
    <row r="408" customHeight="1" spans="1:11">
      <c r="A408" s="34" t="s">
        <v>15077</v>
      </c>
      <c r="B408" s="34" t="s">
        <v>15078</v>
      </c>
      <c r="C408" s="34" t="s">
        <v>13193</v>
      </c>
      <c r="D408" s="34" t="s">
        <v>13194</v>
      </c>
      <c r="E408" s="34" t="s">
        <v>2905</v>
      </c>
      <c r="F408" s="34" t="s">
        <v>13434</v>
      </c>
      <c r="G408" s="34" t="s">
        <v>2470</v>
      </c>
      <c r="H408" s="35">
        <v>43161.3958333333</v>
      </c>
      <c r="I408" s="35">
        <v>43161.4375</v>
      </c>
      <c r="J408" s="34">
        <v>1</v>
      </c>
      <c r="K408" s="34" t="s">
        <v>15079</v>
      </c>
    </row>
    <row r="409" customHeight="1" spans="1:11">
      <c r="A409" s="32" t="s">
        <v>15080</v>
      </c>
      <c r="B409" s="32" t="s">
        <v>15081</v>
      </c>
      <c r="C409" s="32" t="s">
        <v>13193</v>
      </c>
      <c r="D409" s="32" t="s">
        <v>13194</v>
      </c>
      <c r="E409" s="32" t="s">
        <v>2825</v>
      </c>
      <c r="F409" s="32" t="s">
        <v>13434</v>
      </c>
      <c r="G409" s="32" t="s">
        <v>2470</v>
      </c>
      <c r="H409" s="33">
        <v>43179.375</v>
      </c>
      <c r="I409" s="33">
        <v>43179.4583333333</v>
      </c>
      <c r="J409" s="32">
        <v>2</v>
      </c>
      <c r="K409" s="32" t="s">
        <v>2470</v>
      </c>
    </row>
    <row r="410" customHeight="1" spans="1:11">
      <c r="A410" s="34" t="s">
        <v>15082</v>
      </c>
      <c r="B410" s="34" t="s">
        <v>15083</v>
      </c>
      <c r="C410" s="34" t="s">
        <v>13193</v>
      </c>
      <c r="D410" s="34" t="s">
        <v>13194</v>
      </c>
      <c r="E410" s="34" t="s">
        <v>3096</v>
      </c>
      <c r="F410" s="34" t="s">
        <v>13686</v>
      </c>
      <c r="G410" s="34" t="s">
        <v>2470</v>
      </c>
      <c r="H410" s="35">
        <v>43164.375</v>
      </c>
      <c r="I410" s="35">
        <v>43164.75</v>
      </c>
      <c r="J410" s="34">
        <v>8</v>
      </c>
      <c r="K410" s="34" t="s">
        <v>15084</v>
      </c>
    </row>
    <row r="411" customHeight="1" spans="1:11">
      <c r="A411" s="34" t="s">
        <v>15085</v>
      </c>
      <c r="B411" s="34" t="s">
        <v>14524</v>
      </c>
      <c r="C411" s="34" t="s">
        <v>13193</v>
      </c>
      <c r="D411" s="34" t="s">
        <v>13194</v>
      </c>
      <c r="E411" s="34" t="s">
        <v>2782</v>
      </c>
      <c r="F411" s="34" t="s">
        <v>13434</v>
      </c>
      <c r="G411" s="34" t="s">
        <v>2470</v>
      </c>
      <c r="H411" s="35">
        <v>43160.3958333333</v>
      </c>
      <c r="I411" s="35">
        <v>43160.5208333333</v>
      </c>
      <c r="J411" s="34">
        <v>3</v>
      </c>
      <c r="K411" s="34" t="s">
        <v>2470</v>
      </c>
    </row>
    <row r="412" customHeight="1" spans="1:11">
      <c r="A412" s="32" t="s">
        <v>15086</v>
      </c>
      <c r="B412" s="32" t="s">
        <v>15075</v>
      </c>
      <c r="C412" s="32" t="s">
        <v>13193</v>
      </c>
      <c r="D412" s="32" t="s">
        <v>13194</v>
      </c>
      <c r="E412" s="32" t="s">
        <v>2734</v>
      </c>
      <c r="F412" s="32" t="s">
        <v>13715</v>
      </c>
      <c r="G412" s="32" t="s">
        <v>2470</v>
      </c>
      <c r="H412" s="33">
        <v>43173.3958333333</v>
      </c>
      <c r="I412" s="33">
        <v>43173.4618055556</v>
      </c>
      <c r="J412" s="32">
        <v>2</v>
      </c>
      <c r="K412" s="32" t="s">
        <v>15076</v>
      </c>
    </row>
    <row r="413" customHeight="1" spans="1:11">
      <c r="A413" s="34" t="s">
        <v>15087</v>
      </c>
      <c r="B413" s="34" t="s">
        <v>15075</v>
      </c>
      <c r="C413" s="34" t="s">
        <v>13193</v>
      </c>
      <c r="D413" s="34" t="s">
        <v>13194</v>
      </c>
      <c r="E413" s="34" t="s">
        <v>2734</v>
      </c>
      <c r="F413" s="34" t="s">
        <v>13715</v>
      </c>
      <c r="G413" s="34" t="s">
        <v>2470</v>
      </c>
      <c r="H413" s="35">
        <v>43182.3958333333</v>
      </c>
      <c r="I413" s="35">
        <v>43182.5055555556</v>
      </c>
      <c r="J413" s="34">
        <v>3</v>
      </c>
      <c r="K413" s="34" t="s">
        <v>15076</v>
      </c>
    </row>
    <row r="414" customHeight="1" spans="1:11">
      <c r="A414" s="32" t="s">
        <v>15088</v>
      </c>
      <c r="B414" s="32" t="s">
        <v>15089</v>
      </c>
      <c r="C414" s="32" t="s">
        <v>13193</v>
      </c>
      <c r="D414" s="32" t="s">
        <v>13194</v>
      </c>
      <c r="E414" s="32" t="s">
        <v>3054</v>
      </c>
      <c r="F414" s="32" t="s">
        <v>13686</v>
      </c>
      <c r="G414" s="32" t="s">
        <v>2470</v>
      </c>
      <c r="H414" s="33">
        <v>43175.3958333333</v>
      </c>
      <c r="I414" s="33">
        <v>43175.4375</v>
      </c>
      <c r="J414" s="32">
        <v>1</v>
      </c>
      <c r="K414" s="32" t="s">
        <v>15090</v>
      </c>
    </row>
    <row r="415" customHeight="1" spans="1:11">
      <c r="A415" s="34" t="s">
        <v>15091</v>
      </c>
      <c r="B415" s="34" t="s">
        <v>15089</v>
      </c>
      <c r="C415" s="34" t="s">
        <v>13193</v>
      </c>
      <c r="D415" s="34" t="s">
        <v>13194</v>
      </c>
      <c r="E415" s="34" t="s">
        <v>3054</v>
      </c>
      <c r="F415" s="34" t="s">
        <v>13686</v>
      </c>
      <c r="G415" s="34" t="s">
        <v>2470</v>
      </c>
      <c r="H415" s="35">
        <v>43179.375</v>
      </c>
      <c r="I415" s="35">
        <v>43179.5833333333</v>
      </c>
      <c r="J415" s="34">
        <v>4</v>
      </c>
      <c r="K415" s="34" t="s">
        <v>15090</v>
      </c>
    </row>
    <row r="416" customHeight="1" spans="1:11">
      <c r="A416" s="32" t="s">
        <v>15092</v>
      </c>
      <c r="B416" s="32" t="s">
        <v>14537</v>
      </c>
      <c r="C416" s="32" t="s">
        <v>13193</v>
      </c>
      <c r="D416" s="32" t="s">
        <v>13194</v>
      </c>
      <c r="E416" s="32" t="s">
        <v>3250</v>
      </c>
      <c r="F416" s="32" t="s">
        <v>13406</v>
      </c>
      <c r="G416" s="32" t="s">
        <v>2470</v>
      </c>
      <c r="H416" s="33">
        <v>43161.375</v>
      </c>
      <c r="I416" s="33">
        <v>43161.4166666667</v>
      </c>
      <c r="J416" s="32">
        <v>1</v>
      </c>
      <c r="K416" s="32" t="s">
        <v>15093</v>
      </c>
    </row>
    <row r="417" customHeight="1" spans="1:11">
      <c r="A417" s="34" t="s">
        <v>15094</v>
      </c>
      <c r="B417" s="34" t="s">
        <v>14524</v>
      </c>
      <c r="C417" s="34" t="s">
        <v>13193</v>
      </c>
      <c r="D417" s="34" t="s">
        <v>13194</v>
      </c>
      <c r="E417" s="34" t="s">
        <v>2782</v>
      </c>
      <c r="F417" s="34" t="s">
        <v>13434</v>
      </c>
      <c r="G417" s="34" t="s">
        <v>2470</v>
      </c>
      <c r="H417" s="35">
        <v>43161.3958333333</v>
      </c>
      <c r="I417" s="35">
        <v>43161.6041666667</v>
      </c>
      <c r="J417" s="34">
        <v>4</v>
      </c>
      <c r="K417" s="34" t="s">
        <v>2470</v>
      </c>
    </row>
    <row r="418" customHeight="1" spans="1:11">
      <c r="A418" s="32" t="s">
        <v>15095</v>
      </c>
      <c r="B418" s="32" t="s">
        <v>15096</v>
      </c>
      <c r="C418" s="32" t="s">
        <v>13193</v>
      </c>
      <c r="D418" s="32" t="s">
        <v>13194</v>
      </c>
      <c r="E418" s="32" t="s">
        <v>2304</v>
      </c>
      <c r="F418" s="32" t="s">
        <v>13517</v>
      </c>
      <c r="G418" s="32" t="s">
        <v>2470</v>
      </c>
      <c r="H418" s="33">
        <v>43168.3958333333</v>
      </c>
      <c r="I418" s="33">
        <v>43168.7708333333</v>
      </c>
      <c r="J418" s="32">
        <v>8</v>
      </c>
      <c r="K418" s="32" t="s">
        <v>15097</v>
      </c>
    </row>
    <row r="419" customHeight="1" spans="1:11">
      <c r="A419" s="34" t="s">
        <v>15098</v>
      </c>
      <c r="B419" s="34" t="s">
        <v>14770</v>
      </c>
      <c r="C419" s="34" t="s">
        <v>13193</v>
      </c>
      <c r="D419" s="34" t="s">
        <v>13194</v>
      </c>
      <c r="E419" s="34" t="s">
        <v>5399</v>
      </c>
      <c r="F419" s="34" t="s">
        <v>13761</v>
      </c>
      <c r="G419" s="34" t="s">
        <v>897</v>
      </c>
      <c r="H419" s="35">
        <v>43178.375</v>
      </c>
      <c r="I419" s="35">
        <v>43178.75</v>
      </c>
      <c r="J419" s="34">
        <v>8</v>
      </c>
      <c r="K419" s="34" t="s">
        <v>14337</v>
      </c>
    </row>
    <row r="420" customHeight="1" spans="1:11">
      <c r="A420" s="32" t="s">
        <v>15099</v>
      </c>
      <c r="B420" s="32" t="s">
        <v>15100</v>
      </c>
      <c r="C420" s="32" t="s">
        <v>13193</v>
      </c>
      <c r="D420" s="32" t="s">
        <v>13194</v>
      </c>
      <c r="E420" s="32" t="s">
        <v>5171</v>
      </c>
      <c r="F420" s="32" t="s">
        <v>13483</v>
      </c>
      <c r="G420" s="32" t="s">
        <v>2470</v>
      </c>
      <c r="H420" s="33">
        <v>43167.5625</v>
      </c>
      <c r="I420" s="33">
        <v>43167.7708333333</v>
      </c>
      <c r="J420" s="32">
        <v>5</v>
      </c>
      <c r="K420" s="32" t="s">
        <v>15101</v>
      </c>
    </row>
    <row r="421" customHeight="1" spans="1:11">
      <c r="A421" s="34" t="s">
        <v>15102</v>
      </c>
      <c r="B421" s="34" t="s">
        <v>15103</v>
      </c>
      <c r="C421" s="34" t="s">
        <v>13193</v>
      </c>
      <c r="D421" s="34" t="s">
        <v>13194</v>
      </c>
      <c r="E421" s="34" t="s">
        <v>4112</v>
      </c>
      <c r="F421" s="34" t="s">
        <v>15104</v>
      </c>
      <c r="G421" s="34" t="s">
        <v>897</v>
      </c>
      <c r="H421" s="35">
        <v>43181.3958333333</v>
      </c>
      <c r="I421" s="35">
        <v>43181.4791666667</v>
      </c>
      <c r="J421" s="34">
        <v>2</v>
      </c>
      <c r="K421" s="34" t="s">
        <v>15105</v>
      </c>
    </row>
    <row r="422" customHeight="1" spans="1:11">
      <c r="A422" s="32" t="s">
        <v>15106</v>
      </c>
      <c r="B422" s="32" t="s">
        <v>15107</v>
      </c>
      <c r="C422" s="32" t="s">
        <v>13193</v>
      </c>
      <c r="D422" s="32" t="s">
        <v>13194</v>
      </c>
      <c r="E422" s="32" t="s">
        <v>2946</v>
      </c>
      <c r="F422" s="32" t="s">
        <v>13686</v>
      </c>
      <c r="G422" s="32" t="s">
        <v>2470</v>
      </c>
      <c r="H422" s="33">
        <v>43182.375</v>
      </c>
      <c r="I422" s="33">
        <v>43182.4166666667</v>
      </c>
      <c r="J422" s="32">
        <v>1</v>
      </c>
      <c r="K422" s="32" t="s">
        <v>14192</v>
      </c>
    </row>
    <row r="423" customHeight="1" spans="1:11">
      <c r="A423" s="34" t="s">
        <v>15108</v>
      </c>
      <c r="B423" s="34" t="s">
        <v>15109</v>
      </c>
      <c r="C423" s="34" t="s">
        <v>13193</v>
      </c>
      <c r="D423" s="34" t="s">
        <v>13194</v>
      </c>
      <c r="E423" s="34" t="s">
        <v>5483</v>
      </c>
      <c r="F423" s="34" t="s">
        <v>13761</v>
      </c>
      <c r="G423" s="34" t="s">
        <v>897</v>
      </c>
      <c r="H423" s="35">
        <v>43165.375</v>
      </c>
      <c r="I423" s="35">
        <v>43165.75</v>
      </c>
      <c r="J423" s="34">
        <v>8</v>
      </c>
      <c r="K423" s="34" t="s">
        <v>14762</v>
      </c>
    </row>
    <row r="424" customHeight="1" spans="1:11">
      <c r="A424" s="34" t="s">
        <v>15110</v>
      </c>
      <c r="B424" s="34" t="s">
        <v>15012</v>
      </c>
      <c r="C424" s="34" t="s">
        <v>13193</v>
      </c>
      <c r="D424" s="34" t="s">
        <v>13194</v>
      </c>
      <c r="E424" s="34" t="s">
        <v>2685</v>
      </c>
      <c r="F424" s="34" t="s">
        <v>13715</v>
      </c>
      <c r="G424" s="34" t="s">
        <v>2470</v>
      </c>
      <c r="H424" s="35">
        <v>43172.3958333333</v>
      </c>
      <c r="I424" s="35">
        <v>43172.4375</v>
      </c>
      <c r="J424" s="34">
        <v>1</v>
      </c>
      <c r="K424" s="34" t="s">
        <v>15111</v>
      </c>
    </row>
    <row r="425" customHeight="1" spans="1:11">
      <c r="A425" s="32" t="s">
        <v>15112</v>
      </c>
      <c r="B425" s="32" t="s">
        <v>15012</v>
      </c>
      <c r="C425" s="32" t="s">
        <v>13193</v>
      </c>
      <c r="D425" s="32" t="s">
        <v>13194</v>
      </c>
      <c r="E425" s="32" t="s">
        <v>2685</v>
      </c>
      <c r="F425" s="32" t="s">
        <v>13715</v>
      </c>
      <c r="G425" s="32" t="s">
        <v>2470</v>
      </c>
      <c r="H425" s="33">
        <v>43166.3958333333</v>
      </c>
      <c r="I425" s="33">
        <v>43166.4375</v>
      </c>
      <c r="J425" s="32">
        <v>1</v>
      </c>
      <c r="K425" s="32" t="s">
        <v>15111</v>
      </c>
    </row>
    <row r="426" customHeight="1" spans="1:11">
      <c r="A426" s="34" t="s">
        <v>15113</v>
      </c>
      <c r="B426" s="34" t="s">
        <v>15114</v>
      </c>
      <c r="C426" s="34" t="s">
        <v>13193</v>
      </c>
      <c r="D426" s="34" t="s">
        <v>13194</v>
      </c>
      <c r="E426" s="34" t="s">
        <v>2759</v>
      </c>
      <c r="F426" s="34" t="s">
        <v>13715</v>
      </c>
      <c r="G426" s="34" t="s">
        <v>2470</v>
      </c>
      <c r="H426" s="35">
        <v>43182.375</v>
      </c>
      <c r="I426" s="35">
        <v>43182.4166666667</v>
      </c>
      <c r="J426" s="34">
        <v>1</v>
      </c>
      <c r="K426" s="34" t="s">
        <v>2470</v>
      </c>
    </row>
    <row r="427" customHeight="1" spans="1:11">
      <c r="A427" s="32" t="s">
        <v>15115</v>
      </c>
      <c r="B427" s="32" t="s">
        <v>14627</v>
      </c>
      <c r="C427" s="32" t="s">
        <v>13193</v>
      </c>
      <c r="D427" s="32" t="s">
        <v>13194</v>
      </c>
      <c r="E427" s="32" t="s">
        <v>1905</v>
      </c>
      <c r="F427" s="32" t="s">
        <v>13711</v>
      </c>
      <c r="G427" s="32" t="s">
        <v>897</v>
      </c>
      <c r="H427" s="33">
        <v>43182.375</v>
      </c>
      <c r="I427" s="33">
        <v>43182.4166666667</v>
      </c>
      <c r="J427" s="32">
        <v>1</v>
      </c>
      <c r="K427" s="32" t="s">
        <v>14996</v>
      </c>
    </row>
    <row r="428" customHeight="1" spans="1:11">
      <c r="A428" s="34" t="s">
        <v>15116</v>
      </c>
      <c r="B428" s="34" t="s">
        <v>15117</v>
      </c>
      <c r="C428" s="34" t="s">
        <v>13193</v>
      </c>
      <c r="D428" s="34" t="s">
        <v>13194</v>
      </c>
      <c r="E428" s="34" t="s">
        <v>3115</v>
      </c>
      <c r="F428" s="34" t="s">
        <v>13686</v>
      </c>
      <c r="G428" s="34" t="s">
        <v>2470</v>
      </c>
      <c r="H428" s="35">
        <v>43168.375</v>
      </c>
      <c r="I428" s="35">
        <v>43168.5</v>
      </c>
      <c r="J428" s="34">
        <v>3</v>
      </c>
      <c r="K428" s="34" t="s">
        <v>15118</v>
      </c>
    </row>
    <row r="429" customHeight="1" spans="1:11">
      <c r="A429" s="34" t="s">
        <v>15119</v>
      </c>
      <c r="B429" s="34" t="s">
        <v>14715</v>
      </c>
      <c r="C429" s="34" t="s">
        <v>13193</v>
      </c>
      <c r="D429" s="34" t="s">
        <v>13194</v>
      </c>
      <c r="E429" s="34" t="s">
        <v>2887</v>
      </c>
      <c r="F429" s="34" t="s">
        <v>13434</v>
      </c>
      <c r="G429" s="34" t="s">
        <v>2470</v>
      </c>
      <c r="H429" s="35">
        <v>43178.3958333333</v>
      </c>
      <c r="I429" s="35">
        <v>43178.7708333333</v>
      </c>
      <c r="J429" s="34">
        <v>8</v>
      </c>
      <c r="K429" s="34" t="s">
        <v>15120</v>
      </c>
    </row>
    <row r="430" customHeight="1" spans="1:11">
      <c r="A430" s="32" t="s">
        <v>15121</v>
      </c>
      <c r="B430" s="32" t="s">
        <v>14715</v>
      </c>
      <c r="C430" s="32" t="s">
        <v>13193</v>
      </c>
      <c r="D430" s="32" t="s">
        <v>13194</v>
      </c>
      <c r="E430" s="32" t="s">
        <v>2887</v>
      </c>
      <c r="F430" s="32" t="s">
        <v>13434</v>
      </c>
      <c r="G430" s="32" t="s">
        <v>2470</v>
      </c>
      <c r="H430" s="33">
        <v>43175.3958333333</v>
      </c>
      <c r="I430" s="33">
        <v>43175.7708333333</v>
      </c>
      <c r="J430" s="32">
        <v>8</v>
      </c>
      <c r="K430" s="32" t="s">
        <v>15122</v>
      </c>
    </row>
    <row r="431" customHeight="1" spans="1:11">
      <c r="A431" s="34" t="s">
        <v>15123</v>
      </c>
      <c r="B431" s="34" t="s">
        <v>14687</v>
      </c>
      <c r="C431" s="34" t="s">
        <v>13193</v>
      </c>
      <c r="D431" s="34" t="s">
        <v>13194</v>
      </c>
      <c r="E431" s="34" t="s">
        <v>2187</v>
      </c>
      <c r="F431" s="34" t="s">
        <v>13437</v>
      </c>
      <c r="G431" s="34" t="s">
        <v>13178</v>
      </c>
      <c r="H431" s="35">
        <v>43167.375</v>
      </c>
      <c r="I431" s="35">
        <v>43168.75</v>
      </c>
      <c r="J431" s="34">
        <v>16</v>
      </c>
      <c r="K431" s="34" t="s">
        <v>15124</v>
      </c>
    </row>
    <row r="432" customHeight="1" spans="1:11">
      <c r="A432" s="32" t="s">
        <v>15125</v>
      </c>
      <c r="B432" s="32" t="s">
        <v>14353</v>
      </c>
      <c r="C432" s="32" t="s">
        <v>13193</v>
      </c>
      <c r="D432" s="32" t="s">
        <v>13194</v>
      </c>
      <c r="E432" s="32" t="s">
        <v>3213</v>
      </c>
      <c r="F432" s="32" t="s">
        <v>13406</v>
      </c>
      <c r="G432" s="32" t="s">
        <v>2470</v>
      </c>
      <c r="H432" s="33">
        <v>43179.375</v>
      </c>
      <c r="I432" s="33">
        <v>43179.4583333333</v>
      </c>
      <c r="J432" s="32">
        <v>2</v>
      </c>
      <c r="K432" s="32" t="s">
        <v>15126</v>
      </c>
    </row>
    <row r="433" customHeight="1" spans="1:11">
      <c r="A433" s="34" t="s">
        <v>15127</v>
      </c>
      <c r="B433" s="34" t="s">
        <v>14353</v>
      </c>
      <c r="C433" s="34" t="s">
        <v>13193</v>
      </c>
      <c r="D433" s="34" t="s">
        <v>13194</v>
      </c>
      <c r="E433" s="34" t="s">
        <v>3213</v>
      </c>
      <c r="F433" s="34" t="s">
        <v>13406</v>
      </c>
      <c r="G433" s="34" t="s">
        <v>2470</v>
      </c>
      <c r="H433" s="35">
        <v>43181.375</v>
      </c>
      <c r="I433" s="35">
        <v>43181.4166666667</v>
      </c>
      <c r="J433" s="34">
        <v>1</v>
      </c>
      <c r="K433" s="34" t="s">
        <v>15128</v>
      </c>
    </row>
    <row r="434" customHeight="1" spans="1:11">
      <c r="A434" s="32" t="s">
        <v>15129</v>
      </c>
      <c r="B434" s="32" t="s">
        <v>14353</v>
      </c>
      <c r="C434" s="32" t="s">
        <v>13193</v>
      </c>
      <c r="D434" s="32" t="s">
        <v>13194</v>
      </c>
      <c r="E434" s="32" t="s">
        <v>3213</v>
      </c>
      <c r="F434" s="32" t="s">
        <v>13406</v>
      </c>
      <c r="G434" s="32" t="s">
        <v>2470</v>
      </c>
      <c r="H434" s="33">
        <v>43182.375</v>
      </c>
      <c r="I434" s="33">
        <v>43182.4583333333</v>
      </c>
      <c r="J434" s="32">
        <v>2</v>
      </c>
      <c r="K434" s="32" t="s">
        <v>15130</v>
      </c>
    </row>
    <row r="435" customHeight="1" spans="1:11">
      <c r="A435" s="32" t="s">
        <v>15131</v>
      </c>
      <c r="B435" s="32" t="s">
        <v>15132</v>
      </c>
      <c r="C435" s="32" t="s">
        <v>13193</v>
      </c>
      <c r="D435" s="32" t="s">
        <v>13194</v>
      </c>
      <c r="E435" s="32" t="s">
        <v>4080</v>
      </c>
      <c r="F435" s="32" t="s">
        <v>15104</v>
      </c>
      <c r="G435" s="32" t="s">
        <v>3951</v>
      </c>
      <c r="H435" s="33">
        <v>43185.3958333333</v>
      </c>
      <c r="I435" s="33">
        <v>43185.5625</v>
      </c>
      <c r="J435" s="32">
        <v>4</v>
      </c>
      <c r="K435" s="32" t="s">
        <v>15133</v>
      </c>
    </row>
    <row r="436" customHeight="1" spans="1:11">
      <c r="A436" s="32" t="s">
        <v>15134</v>
      </c>
      <c r="B436" s="32" t="s">
        <v>14638</v>
      </c>
      <c r="C436" s="32" t="s">
        <v>13193</v>
      </c>
      <c r="D436" s="32" t="s">
        <v>13194</v>
      </c>
      <c r="E436" s="32" t="s">
        <v>3504</v>
      </c>
      <c r="F436" s="32" t="s">
        <v>13547</v>
      </c>
      <c r="G436" s="32" t="s">
        <v>3951</v>
      </c>
      <c r="H436" s="33">
        <v>43186.375</v>
      </c>
      <c r="I436" s="33">
        <v>43186.75</v>
      </c>
      <c r="J436" s="32">
        <v>8</v>
      </c>
      <c r="K436" s="32" t="s">
        <v>15135</v>
      </c>
    </row>
    <row r="437" customHeight="1" spans="1:11">
      <c r="A437" s="34" t="s">
        <v>15136</v>
      </c>
      <c r="B437" s="34" t="s">
        <v>15137</v>
      </c>
      <c r="C437" s="34" t="s">
        <v>13193</v>
      </c>
      <c r="D437" s="34" t="s">
        <v>13194</v>
      </c>
      <c r="E437" s="34" t="s">
        <v>8475</v>
      </c>
      <c r="F437" s="34" t="s">
        <v>15138</v>
      </c>
      <c r="G437" s="34" t="s">
        <v>897</v>
      </c>
      <c r="H437" s="35">
        <v>43188.375</v>
      </c>
      <c r="I437" s="35">
        <v>43188.5</v>
      </c>
      <c r="J437" s="34">
        <v>3</v>
      </c>
      <c r="K437" s="34" t="s">
        <v>15139</v>
      </c>
    </row>
    <row r="438" customHeight="1" spans="1:11">
      <c r="A438" s="32" t="s">
        <v>15140</v>
      </c>
      <c r="B438" s="32" t="s">
        <v>14753</v>
      </c>
      <c r="C438" s="32" t="s">
        <v>13193</v>
      </c>
      <c r="D438" s="32" t="s">
        <v>13194</v>
      </c>
      <c r="E438" s="32" t="s">
        <v>4597</v>
      </c>
      <c r="F438" s="32" t="s">
        <v>12844</v>
      </c>
      <c r="G438" s="32" t="s">
        <v>2470</v>
      </c>
      <c r="H438" s="33">
        <v>43186.375</v>
      </c>
      <c r="I438" s="33">
        <v>43186.75</v>
      </c>
      <c r="J438" s="32">
        <v>8</v>
      </c>
      <c r="K438" s="32" t="s">
        <v>15141</v>
      </c>
    </row>
    <row r="439" customHeight="1" spans="1:11">
      <c r="A439" s="34" t="s">
        <v>15142</v>
      </c>
      <c r="B439" s="34" t="s">
        <v>15143</v>
      </c>
      <c r="C439" s="34" t="s">
        <v>13193</v>
      </c>
      <c r="D439" s="34" t="s">
        <v>13194</v>
      </c>
      <c r="E439" s="34" t="s">
        <v>2968</v>
      </c>
      <c r="F439" s="34" t="s">
        <v>13686</v>
      </c>
      <c r="G439" s="34" t="s">
        <v>2470</v>
      </c>
      <c r="H439" s="35">
        <v>43173.3958333333</v>
      </c>
      <c r="I439" s="35">
        <v>43173.4361111111</v>
      </c>
      <c r="J439" s="34">
        <v>1</v>
      </c>
      <c r="K439" s="34" t="s">
        <v>15144</v>
      </c>
    </row>
    <row r="440" customHeight="1" spans="1:11">
      <c r="A440" s="32" t="s">
        <v>15145</v>
      </c>
      <c r="B440" s="32" t="s">
        <v>15143</v>
      </c>
      <c r="C440" s="32" t="s">
        <v>13193</v>
      </c>
      <c r="D440" s="32" t="s">
        <v>13194</v>
      </c>
      <c r="E440" s="32" t="s">
        <v>2968</v>
      </c>
      <c r="F440" s="32" t="s">
        <v>13686</v>
      </c>
      <c r="G440" s="32" t="s">
        <v>2470</v>
      </c>
      <c r="H440" s="33">
        <v>43174.3958333333</v>
      </c>
      <c r="I440" s="33">
        <v>43174.4534722222</v>
      </c>
      <c r="J440" s="32">
        <v>2</v>
      </c>
      <c r="K440" s="32" t="s">
        <v>15146</v>
      </c>
    </row>
    <row r="441" customHeight="1" spans="1:11">
      <c r="A441" s="34" t="s">
        <v>15147</v>
      </c>
      <c r="B441" s="34" t="s">
        <v>15143</v>
      </c>
      <c r="C441" s="34" t="s">
        <v>13193</v>
      </c>
      <c r="D441" s="34" t="s">
        <v>13194</v>
      </c>
      <c r="E441" s="34" t="s">
        <v>2968</v>
      </c>
      <c r="F441" s="34" t="s">
        <v>13686</v>
      </c>
      <c r="G441" s="34" t="s">
        <v>2470</v>
      </c>
      <c r="H441" s="35">
        <v>43180.3958333333</v>
      </c>
      <c r="I441" s="35">
        <v>43180.4493055556</v>
      </c>
      <c r="J441" s="34">
        <v>2</v>
      </c>
      <c r="K441" s="34" t="s">
        <v>15146</v>
      </c>
    </row>
    <row r="442" customHeight="1" spans="1:11">
      <c r="A442" s="32" t="s">
        <v>15148</v>
      </c>
      <c r="B442" s="32" t="s">
        <v>15143</v>
      </c>
      <c r="C442" s="32" t="s">
        <v>13193</v>
      </c>
      <c r="D442" s="32" t="s">
        <v>13194</v>
      </c>
      <c r="E442" s="32" t="s">
        <v>2968</v>
      </c>
      <c r="F442" s="32" t="s">
        <v>13686</v>
      </c>
      <c r="G442" s="32" t="s">
        <v>2470</v>
      </c>
      <c r="H442" s="33">
        <v>43181.3958333333</v>
      </c>
      <c r="I442" s="33">
        <v>43181.5326388889</v>
      </c>
      <c r="J442" s="32">
        <v>3</v>
      </c>
      <c r="K442" s="32" t="s">
        <v>15144</v>
      </c>
    </row>
    <row r="443" customHeight="1" spans="1:11">
      <c r="A443" s="34" t="s">
        <v>15149</v>
      </c>
      <c r="B443" s="34" t="s">
        <v>14765</v>
      </c>
      <c r="C443" s="34" t="s">
        <v>13193</v>
      </c>
      <c r="D443" s="34" t="s">
        <v>13194</v>
      </c>
      <c r="E443" s="34" t="s">
        <v>4933</v>
      </c>
      <c r="F443" s="34" t="s">
        <v>13493</v>
      </c>
      <c r="G443" s="34" t="s">
        <v>2470</v>
      </c>
      <c r="H443" s="35">
        <v>43186.3958333333</v>
      </c>
      <c r="I443" s="35">
        <v>43186.4340277778</v>
      </c>
      <c r="J443" s="34">
        <v>1</v>
      </c>
      <c r="K443" s="34" t="s">
        <v>15150</v>
      </c>
    </row>
    <row r="444" customHeight="1" spans="1:11">
      <c r="A444" s="32" t="s">
        <v>15151</v>
      </c>
      <c r="B444" s="32" t="s">
        <v>14614</v>
      </c>
      <c r="C444" s="32" t="s">
        <v>13193</v>
      </c>
      <c r="D444" s="32" t="s">
        <v>13194</v>
      </c>
      <c r="E444" s="32" t="s">
        <v>8072</v>
      </c>
      <c r="F444" s="32" t="s">
        <v>13445</v>
      </c>
      <c r="G444" s="32" t="s">
        <v>3951</v>
      </c>
      <c r="H444" s="33">
        <v>43186.375</v>
      </c>
      <c r="I444" s="33">
        <v>43186.5416666667</v>
      </c>
      <c r="J444" s="32">
        <v>4</v>
      </c>
      <c r="K444" s="32" t="s">
        <v>15152</v>
      </c>
    </row>
    <row r="445" customHeight="1" spans="1:11">
      <c r="A445" s="34" t="s">
        <v>15153</v>
      </c>
      <c r="B445" s="34" t="s">
        <v>15154</v>
      </c>
      <c r="C445" s="34" t="s">
        <v>13193</v>
      </c>
      <c r="D445" s="34" t="s">
        <v>13194</v>
      </c>
      <c r="E445" s="34" t="s">
        <v>3603</v>
      </c>
      <c r="F445" s="34" t="s">
        <v>13626</v>
      </c>
      <c r="G445" s="34" t="s">
        <v>897</v>
      </c>
      <c r="H445" s="35">
        <v>43185.3958333333</v>
      </c>
      <c r="I445" s="35">
        <v>43185.7708333333</v>
      </c>
      <c r="J445" s="34">
        <v>8</v>
      </c>
      <c r="K445" s="34" t="s">
        <v>14192</v>
      </c>
    </row>
    <row r="446" customHeight="1" spans="1:11">
      <c r="A446" s="32" t="s">
        <v>15155</v>
      </c>
      <c r="B446" s="32" t="s">
        <v>15154</v>
      </c>
      <c r="C446" s="32" t="s">
        <v>13193</v>
      </c>
      <c r="D446" s="32" t="s">
        <v>13194</v>
      </c>
      <c r="E446" s="32" t="s">
        <v>3603</v>
      </c>
      <c r="F446" s="32" t="s">
        <v>13626</v>
      </c>
      <c r="G446" s="32" t="s">
        <v>897</v>
      </c>
      <c r="H446" s="33">
        <v>43186.3958333333</v>
      </c>
      <c r="I446" s="33">
        <v>43186.7708333333</v>
      </c>
      <c r="J446" s="32">
        <v>8</v>
      </c>
      <c r="K446" s="32" t="s">
        <v>14192</v>
      </c>
    </row>
    <row r="447" customHeight="1" spans="1:11">
      <c r="A447" s="32" t="s">
        <v>15156</v>
      </c>
      <c r="B447" s="32" t="s">
        <v>15157</v>
      </c>
      <c r="C447" s="32" t="s">
        <v>13193</v>
      </c>
      <c r="D447" s="32" t="s">
        <v>13194</v>
      </c>
      <c r="E447" s="32" t="s">
        <v>3535</v>
      </c>
      <c r="F447" s="32" t="s">
        <v>13547</v>
      </c>
      <c r="G447" s="32" t="s">
        <v>3951</v>
      </c>
      <c r="H447" s="33">
        <v>43160.375</v>
      </c>
      <c r="I447" s="33">
        <v>43160.75</v>
      </c>
      <c r="J447" s="32">
        <v>8</v>
      </c>
      <c r="K447" s="32" t="s">
        <v>14337</v>
      </c>
    </row>
    <row r="448" customHeight="1" spans="1:11">
      <c r="A448" s="34" t="s">
        <v>15158</v>
      </c>
      <c r="B448" s="34" t="s">
        <v>15157</v>
      </c>
      <c r="C448" s="34" t="s">
        <v>13193</v>
      </c>
      <c r="D448" s="34" t="s">
        <v>13194</v>
      </c>
      <c r="E448" s="34" t="s">
        <v>3535</v>
      </c>
      <c r="F448" s="34" t="s">
        <v>13547</v>
      </c>
      <c r="G448" s="34" t="s">
        <v>3951</v>
      </c>
      <c r="H448" s="35">
        <v>43164.5416666667</v>
      </c>
      <c r="I448" s="35">
        <v>43164.7083333333</v>
      </c>
      <c r="J448" s="34">
        <v>4</v>
      </c>
      <c r="K448" s="34" t="s">
        <v>14337</v>
      </c>
    </row>
    <row r="449" customHeight="1" spans="1:11">
      <c r="A449" s="32" t="s">
        <v>15159</v>
      </c>
      <c r="B449" s="32" t="s">
        <v>15157</v>
      </c>
      <c r="C449" s="32" t="s">
        <v>13193</v>
      </c>
      <c r="D449" s="32" t="s">
        <v>13194</v>
      </c>
      <c r="E449" s="32" t="s">
        <v>3535</v>
      </c>
      <c r="F449" s="32" t="s">
        <v>13547</v>
      </c>
      <c r="G449" s="32" t="s">
        <v>2470</v>
      </c>
      <c r="H449" s="33">
        <v>43164.7083333333</v>
      </c>
      <c r="I449" s="33">
        <v>43164.75</v>
      </c>
      <c r="J449" s="32">
        <v>1</v>
      </c>
      <c r="K449" s="32" t="s">
        <v>14337</v>
      </c>
    </row>
    <row r="450" customHeight="1" spans="1:11">
      <c r="A450" s="32" t="s">
        <v>15160</v>
      </c>
      <c r="B450" s="32" t="s">
        <v>15161</v>
      </c>
      <c r="C450" s="32" t="s">
        <v>13193</v>
      </c>
      <c r="D450" s="32" t="s">
        <v>13194</v>
      </c>
      <c r="E450" s="32" t="s">
        <v>479</v>
      </c>
      <c r="F450" s="32" t="s">
        <v>400</v>
      </c>
      <c r="G450" s="32" t="s">
        <v>897</v>
      </c>
      <c r="H450" s="33">
        <v>43187.375</v>
      </c>
      <c r="I450" s="33">
        <v>43187.75</v>
      </c>
      <c r="J450" s="32">
        <v>8</v>
      </c>
      <c r="K450" s="32" t="s">
        <v>15162</v>
      </c>
    </row>
    <row r="451" customHeight="1" spans="1:11">
      <c r="A451" s="34" t="s">
        <v>15163</v>
      </c>
      <c r="B451" s="34" t="s">
        <v>15164</v>
      </c>
      <c r="C451" s="34" t="s">
        <v>13193</v>
      </c>
      <c r="D451" s="34" t="s">
        <v>13194</v>
      </c>
      <c r="E451" s="34" t="s">
        <v>8141</v>
      </c>
      <c r="F451" s="34" t="s">
        <v>14112</v>
      </c>
      <c r="G451" s="34" t="s">
        <v>2470</v>
      </c>
      <c r="H451" s="35">
        <v>43187.5833333333</v>
      </c>
      <c r="I451" s="35">
        <v>43187.75</v>
      </c>
      <c r="J451" s="34">
        <v>4</v>
      </c>
      <c r="K451" s="34" t="s">
        <v>15165</v>
      </c>
    </row>
    <row r="452" customHeight="1" spans="1:11">
      <c r="A452" s="32" t="s">
        <v>15166</v>
      </c>
      <c r="B452" s="32" t="s">
        <v>15167</v>
      </c>
      <c r="C452" s="32" t="s">
        <v>13193</v>
      </c>
      <c r="D452" s="32" t="s">
        <v>13194</v>
      </c>
      <c r="E452" s="32" t="s">
        <v>6240</v>
      </c>
      <c r="F452" s="32" t="s">
        <v>15000</v>
      </c>
      <c r="G452" s="32" t="s">
        <v>897</v>
      </c>
      <c r="H452" s="33">
        <v>43185.375</v>
      </c>
      <c r="I452" s="33">
        <v>43185.75</v>
      </c>
      <c r="J452" s="32">
        <v>8</v>
      </c>
      <c r="K452" s="32" t="s">
        <v>897</v>
      </c>
    </row>
    <row r="453" customHeight="1" spans="1:11">
      <c r="A453" s="34" t="s">
        <v>15168</v>
      </c>
      <c r="B453" s="34" t="s">
        <v>14435</v>
      </c>
      <c r="C453" s="34" t="s">
        <v>13193</v>
      </c>
      <c r="D453" s="34" t="s">
        <v>13194</v>
      </c>
      <c r="E453" s="34" t="s">
        <v>1092</v>
      </c>
      <c r="F453" s="34" t="s">
        <v>13594</v>
      </c>
      <c r="G453" s="34" t="s">
        <v>3951</v>
      </c>
      <c r="H453" s="35">
        <v>43188.2916666667</v>
      </c>
      <c r="I453" s="35">
        <v>43188.6875</v>
      </c>
      <c r="J453" s="34">
        <v>8</v>
      </c>
      <c r="K453" s="34" t="s">
        <v>3951</v>
      </c>
    </row>
    <row r="454" customHeight="1" spans="1:11">
      <c r="A454" s="32" t="s">
        <v>15169</v>
      </c>
      <c r="B454" s="32" t="s">
        <v>14435</v>
      </c>
      <c r="C454" s="32" t="s">
        <v>13193</v>
      </c>
      <c r="D454" s="32" t="s">
        <v>13194</v>
      </c>
      <c r="E454" s="32" t="s">
        <v>1092</v>
      </c>
      <c r="F454" s="32" t="s">
        <v>13594</v>
      </c>
      <c r="G454" s="32" t="s">
        <v>3951</v>
      </c>
      <c r="H454" s="33">
        <v>43189.2916666667</v>
      </c>
      <c r="I454" s="33">
        <v>43189.6875</v>
      </c>
      <c r="J454" s="32">
        <v>8</v>
      </c>
      <c r="K454" s="32" t="s">
        <v>3951</v>
      </c>
    </row>
    <row r="455" customHeight="1" spans="1:11">
      <c r="A455" s="34" t="s">
        <v>15170</v>
      </c>
      <c r="B455" s="34" t="s">
        <v>15171</v>
      </c>
      <c r="C455" s="34" t="s">
        <v>13193</v>
      </c>
      <c r="D455" s="34" t="s">
        <v>13194</v>
      </c>
      <c r="E455" s="34" t="s">
        <v>2705</v>
      </c>
      <c r="F455" s="34" t="s">
        <v>13715</v>
      </c>
      <c r="G455" s="34" t="s">
        <v>2470</v>
      </c>
      <c r="H455" s="35">
        <v>43185.3958333333</v>
      </c>
      <c r="I455" s="35">
        <v>43185.7291666667</v>
      </c>
      <c r="J455" s="34">
        <v>8</v>
      </c>
      <c r="K455" s="34" t="s">
        <v>2470</v>
      </c>
    </row>
    <row r="456" customHeight="1" spans="1:11">
      <c r="A456" s="32" t="s">
        <v>15172</v>
      </c>
      <c r="B456" s="32" t="s">
        <v>14524</v>
      </c>
      <c r="C456" s="32" t="s">
        <v>13193</v>
      </c>
      <c r="D456" s="32" t="s">
        <v>13194</v>
      </c>
      <c r="E456" s="32" t="s">
        <v>2782</v>
      </c>
      <c r="F456" s="32" t="s">
        <v>13434</v>
      </c>
      <c r="G456" s="32" t="s">
        <v>2470</v>
      </c>
      <c r="H456" s="33">
        <v>43186.3958333333</v>
      </c>
      <c r="I456" s="33">
        <v>43186.4375</v>
      </c>
      <c r="J456" s="32">
        <v>1</v>
      </c>
      <c r="K456" s="32" t="s">
        <v>2470</v>
      </c>
    </row>
    <row r="457" customHeight="1" spans="1:11">
      <c r="A457" s="34" t="s">
        <v>15173</v>
      </c>
      <c r="B457" s="34" t="s">
        <v>14437</v>
      </c>
      <c r="C457" s="34" t="s">
        <v>13193</v>
      </c>
      <c r="D457" s="34" t="s">
        <v>13194</v>
      </c>
      <c r="E457" s="34" t="s">
        <v>1965</v>
      </c>
      <c r="F457" s="34" t="s">
        <v>13605</v>
      </c>
      <c r="G457" s="34" t="s">
        <v>2470</v>
      </c>
      <c r="H457" s="35">
        <v>43186.3958333333</v>
      </c>
      <c r="I457" s="35">
        <v>43186.4375</v>
      </c>
      <c r="J457" s="34">
        <v>1</v>
      </c>
      <c r="K457" s="34" t="s">
        <v>2470</v>
      </c>
    </row>
    <row r="458" customHeight="1" spans="1:11">
      <c r="A458" s="32" t="s">
        <v>15174</v>
      </c>
      <c r="B458" s="32" t="s">
        <v>15175</v>
      </c>
      <c r="C458" s="32" t="s">
        <v>13193</v>
      </c>
      <c r="D458" s="32" t="s">
        <v>13194</v>
      </c>
      <c r="E458" s="32" t="s">
        <v>3790</v>
      </c>
      <c r="F458" s="32" t="s">
        <v>13454</v>
      </c>
      <c r="G458" s="32" t="s">
        <v>2470</v>
      </c>
      <c r="H458" s="33">
        <v>43186.3958333333</v>
      </c>
      <c r="I458" s="33">
        <v>43186.4375</v>
      </c>
      <c r="J458" s="32">
        <v>1</v>
      </c>
      <c r="K458" s="32" t="s">
        <v>15176</v>
      </c>
    </row>
    <row r="459" customHeight="1" spans="1:11">
      <c r="A459" s="34" t="s">
        <v>15177</v>
      </c>
      <c r="B459" s="34" t="s">
        <v>15178</v>
      </c>
      <c r="C459" s="34" t="s">
        <v>13193</v>
      </c>
      <c r="D459" s="34" t="s">
        <v>13194</v>
      </c>
      <c r="E459" s="34" t="s">
        <v>3280</v>
      </c>
      <c r="F459" s="34" t="s">
        <v>13406</v>
      </c>
      <c r="G459" s="34" t="s">
        <v>3951</v>
      </c>
      <c r="H459" s="35">
        <v>43188.375</v>
      </c>
      <c r="I459" s="35">
        <v>43189.75</v>
      </c>
      <c r="J459" s="34">
        <v>16</v>
      </c>
      <c r="K459" s="34" t="s">
        <v>14337</v>
      </c>
    </row>
    <row r="460" customHeight="1" spans="1:11">
      <c r="A460" s="32" t="s">
        <v>15179</v>
      </c>
      <c r="B460" s="32" t="s">
        <v>15180</v>
      </c>
      <c r="C460" s="32" t="s">
        <v>13193</v>
      </c>
      <c r="D460" s="32" t="s">
        <v>13194</v>
      </c>
      <c r="E460" s="32" t="s">
        <v>4001</v>
      </c>
      <c r="F460" s="32" t="s">
        <v>13587</v>
      </c>
      <c r="G460" s="32" t="s">
        <v>2470</v>
      </c>
      <c r="H460" s="33">
        <v>43186.375</v>
      </c>
      <c r="I460" s="33">
        <v>43186.5</v>
      </c>
      <c r="J460" s="32">
        <v>3</v>
      </c>
      <c r="K460" s="32" t="s">
        <v>15181</v>
      </c>
    </row>
    <row r="461" customHeight="1" spans="1:11">
      <c r="A461" s="34" t="s">
        <v>15182</v>
      </c>
      <c r="B461" s="34" t="s">
        <v>15183</v>
      </c>
      <c r="C461" s="34" t="s">
        <v>13193</v>
      </c>
      <c r="D461" s="34" t="s">
        <v>13194</v>
      </c>
      <c r="E461" s="34" t="s">
        <v>3075</v>
      </c>
      <c r="F461" s="34" t="s">
        <v>13686</v>
      </c>
      <c r="G461" s="34" t="s">
        <v>2470</v>
      </c>
      <c r="H461" s="35">
        <v>43161.375</v>
      </c>
      <c r="I461" s="35">
        <v>43161.4166666667</v>
      </c>
      <c r="J461" s="34">
        <v>1</v>
      </c>
      <c r="K461" s="34" t="s">
        <v>15184</v>
      </c>
    </row>
    <row r="462" customHeight="1" spans="1:11">
      <c r="A462" s="32" t="s">
        <v>15185</v>
      </c>
      <c r="B462" s="32" t="s">
        <v>15183</v>
      </c>
      <c r="C462" s="32" t="s">
        <v>13193</v>
      </c>
      <c r="D462" s="32" t="s">
        <v>13194</v>
      </c>
      <c r="E462" s="32" t="s">
        <v>3075</v>
      </c>
      <c r="F462" s="32" t="s">
        <v>13686</v>
      </c>
      <c r="G462" s="32" t="s">
        <v>2470</v>
      </c>
      <c r="H462" s="33">
        <v>43165.375</v>
      </c>
      <c r="I462" s="33">
        <v>43165.5</v>
      </c>
      <c r="J462" s="32">
        <v>3</v>
      </c>
      <c r="K462" s="32" t="s">
        <v>15186</v>
      </c>
    </row>
    <row r="463" customHeight="1" spans="1:11">
      <c r="A463" s="34" t="s">
        <v>15187</v>
      </c>
      <c r="B463" s="34" t="s">
        <v>15188</v>
      </c>
      <c r="C463" s="34" t="s">
        <v>13193</v>
      </c>
      <c r="D463" s="34" t="s">
        <v>13194</v>
      </c>
      <c r="E463" s="34" t="s">
        <v>4145</v>
      </c>
      <c r="F463" s="34" t="s">
        <v>15104</v>
      </c>
      <c r="G463" s="34" t="s">
        <v>3951</v>
      </c>
      <c r="H463" s="35">
        <v>43187.375</v>
      </c>
      <c r="I463" s="35">
        <v>43187.5</v>
      </c>
      <c r="J463" s="34">
        <v>4</v>
      </c>
      <c r="K463" s="34" t="s">
        <v>15189</v>
      </c>
    </row>
    <row r="464" customHeight="1" spans="1:11">
      <c r="A464" s="32" t="s">
        <v>15190</v>
      </c>
      <c r="B464" s="32" t="s">
        <v>15183</v>
      </c>
      <c r="C464" s="32" t="s">
        <v>13193</v>
      </c>
      <c r="D464" s="32" t="s">
        <v>13194</v>
      </c>
      <c r="E464" s="32" t="s">
        <v>3075</v>
      </c>
      <c r="F464" s="32" t="s">
        <v>13686</v>
      </c>
      <c r="G464" s="32" t="s">
        <v>2470</v>
      </c>
      <c r="H464" s="33">
        <v>43168.375</v>
      </c>
      <c r="I464" s="33">
        <v>43168.5</v>
      </c>
      <c r="J464" s="32">
        <v>3</v>
      </c>
      <c r="K464" s="32" t="s">
        <v>15186</v>
      </c>
    </row>
    <row r="465" customHeight="1" spans="1:11">
      <c r="A465" s="34" t="s">
        <v>15191</v>
      </c>
      <c r="B465" s="34" t="s">
        <v>15183</v>
      </c>
      <c r="C465" s="34" t="s">
        <v>13193</v>
      </c>
      <c r="D465" s="34" t="s">
        <v>13194</v>
      </c>
      <c r="E465" s="34" t="s">
        <v>3075</v>
      </c>
      <c r="F465" s="34" t="s">
        <v>13686</v>
      </c>
      <c r="G465" s="34" t="s">
        <v>2470</v>
      </c>
      <c r="H465" s="35">
        <v>43173.3944444444</v>
      </c>
      <c r="I465" s="35">
        <v>43173.4777777778</v>
      </c>
      <c r="J465" s="34">
        <v>2</v>
      </c>
      <c r="K465" s="34" t="s">
        <v>15186</v>
      </c>
    </row>
    <row r="466" customHeight="1" spans="1:11">
      <c r="A466" s="32" t="s">
        <v>15192</v>
      </c>
      <c r="B466" s="32" t="s">
        <v>15183</v>
      </c>
      <c r="C466" s="32" t="s">
        <v>13193</v>
      </c>
      <c r="D466" s="32" t="s">
        <v>13194</v>
      </c>
      <c r="E466" s="32" t="s">
        <v>3075</v>
      </c>
      <c r="F466" s="32" t="s">
        <v>13686</v>
      </c>
      <c r="G466" s="32" t="s">
        <v>2470</v>
      </c>
      <c r="H466" s="33">
        <v>43175.375</v>
      </c>
      <c r="I466" s="33">
        <v>43175.4583333333</v>
      </c>
      <c r="J466" s="32">
        <v>2</v>
      </c>
      <c r="K466" s="32" t="s">
        <v>15186</v>
      </c>
    </row>
    <row r="467" customHeight="1" spans="1:11">
      <c r="A467" s="34" t="s">
        <v>15193</v>
      </c>
      <c r="B467" s="34" t="s">
        <v>15183</v>
      </c>
      <c r="C467" s="34" t="s">
        <v>13193</v>
      </c>
      <c r="D467" s="34" t="s">
        <v>13194</v>
      </c>
      <c r="E467" s="34" t="s">
        <v>3075</v>
      </c>
      <c r="F467" s="34" t="s">
        <v>13686</v>
      </c>
      <c r="G467" s="34" t="s">
        <v>2470</v>
      </c>
      <c r="H467" s="35">
        <v>43182.3854166667</v>
      </c>
      <c r="I467" s="35">
        <v>43182.5520833333</v>
      </c>
      <c r="J467" s="34">
        <v>3</v>
      </c>
      <c r="K467" s="34" t="s">
        <v>15186</v>
      </c>
    </row>
    <row r="468" customHeight="1" spans="1:11">
      <c r="A468" s="32" t="s">
        <v>15194</v>
      </c>
      <c r="B468" s="32" t="s">
        <v>15183</v>
      </c>
      <c r="C468" s="32" t="s">
        <v>13193</v>
      </c>
      <c r="D468" s="32" t="s">
        <v>13194</v>
      </c>
      <c r="E468" s="32" t="s">
        <v>3075</v>
      </c>
      <c r="F468" s="32" t="s">
        <v>13686</v>
      </c>
      <c r="G468" s="32" t="s">
        <v>2470</v>
      </c>
      <c r="H468" s="33">
        <v>43186.3923611111</v>
      </c>
      <c r="I468" s="33">
        <v>43186.5590277778</v>
      </c>
      <c r="J468" s="32">
        <v>3</v>
      </c>
      <c r="K468" s="32" t="s">
        <v>15186</v>
      </c>
    </row>
    <row r="469" customHeight="1" spans="1:11">
      <c r="A469" s="34" t="s">
        <v>15195</v>
      </c>
      <c r="B469" s="34" t="s">
        <v>14430</v>
      </c>
      <c r="C469" s="34" t="s">
        <v>13193</v>
      </c>
      <c r="D469" s="34" t="s">
        <v>13194</v>
      </c>
      <c r="E469" s="34" t="s">
        <v>3293</v>
      </c>
      <c r="F469" s="34" t="s">
        <v>13406</v>
      </c>
      <c r="G469" s="34" t="s">
        <v>2470</v>
      </c>
      <c r="H469" s="35">
        <v>43187.375</v>
      </c>
      <c r="I469" s="35">
        <v>43187.75</v>
      </c>
      <c r="J469" s="34">
        <v>8</v>
      </c>
      <c r="K469" s="34" t="s">
        <v>15196</v>
      </c>
    </row>
    <row r="470" customHeight="1" spans="1:11">
      <c r="A470" s="34" t="s">
        <v>15197</v>
      </c>
      <c r="B470" s="34" t="s">
        <v>15198</v>
      </c>
      <c r="C470" s="34" t="s">
        <v>13193</v>
      </c>
      <c r="D470" s="34" t="s">
        <v>13194</v>
      </c>
      <c r="E470" s="34" t="s">
        <v>1915</v>
      </c>
      <c r="F470" s="34" t="s">
        <v>13711</v>
      </c>
      <c r="G470" s="34" t="s">
        <v>2470</v>
      </c>
      <c r="H470" s="35">
        <v>43186.375</v>
      </c>
      <c r="I470" s="35">
        <v>43186.75</v>
      </c>
      <c r="J470" s="34">
        <v>8</v>
      </c>
      <c r="K470" s="34" t="s">
        <v>15199</v>
      </c>
    </row>
    <row r="471" customHeight="1" spans="1:11">
      <c r="A471" s="32" t="s">
        <v>15200</v>
      </c>
      <c r="B471" s="32" t="s">
        <v>14412</v>
      </c>
      <c r="C471" s="32" t="s">
        <v>13193</v>
      </c>
      <c r="D471" s="32" t="s">
        <v>13194</v>
      </c>
      <c r="E471" s="32" t="s">
        <v>10036</v>
      </c>
      <c r="F471" s="32" t="s">
        <v>13705</v>
      </c>
      <c r="G471" s="32" t="s">
        <v>897</v>
      </c>
      <c r="H471" s="33">
        <v>43187.3958333333</v>
      </c>
      <c r="I471" s="33">
        <v>43187.7708333333</v>
      </c>
      <c r="J471" s="32">
        <v>8</v>
      </c>
      <c r="K471" s="32" t="s">
        <v>15201</v>
      </c>
    </row>
    <row r="472" customHeight="1" spans="1:11">
      <c r="A472" s="32" t="s">
        <v>15202</v>
      </c>
      <c r="B472" s="32" t="s">
        <v>15203</v>
      </c>
      <c r="C472" s="32" t="s">
        <v>13193</v>
      </c>
      <c r="D472" s="32" t="s">
        <v>13194</v>
      </c>
      <c r="E472" s="32" t="s">
        <v>8063</v>
      </c>
      <c r="F472" s="32" t="s">
        <v>13445</v>
      </c>
      <c r="G472" s="32" t="s">
        <v>3951</v>
      </c>
      <c r="H472" s="33">
        <v>43189.375</v>
      </c>
      <c r="I472" s="33">
        <v>43189.75</v>
      </c>
      <c r="J472" s="32">
        <v>8</v>
      </c>
      <c r="K472" s="32" t="s">
        <v>3951</v>
      </c>
    </row>
    <row r="473" customHeight="1" spans="1:11">
      <c r="A473" s="34" t="s">
        <v>15204</v>
      </c>
      <c r="B473" s="34" t="s">
        <v>14481</v>
      </c>
      <c r="C473" s="34" t="s">
        <v>13193</v>
      </c>
      <c r="D473" s="34" t="s">
        <v>13194</v>
      </c>
      <c r="E473" s="34" t="s">
        <v>1642</v>
      </c>
      <c r="F473" s="34" t="s">
        <v>13644</v>
      </c>
      <c r="G473" s="34" t="s">
        <v>13175</v>
      </c>
      <c r="H473" s="35">
        <v>43187.375</v>
      </c>
      <c r="I473" s="35">
        <v>43187.75</v>
      </c>
      <c r="J473" s="34">
        <v>8</v>
      </c>
      <c r="K473" s="34" t="s">
        <v>14236</v>
      </c>
    </row>
    <row r="474" customHeight="1" spans="1:11">
      <c r="A474" s="32" t="s">
        <v>15205</v>
      </c>
      <c r="B474" s="32" t="s">
        <v>15206</v>
      </c>
      <c r="C474" s="32" t="s">
        <v>13193</v>
      </c>
      <c r="D474" s="32" t="s">
        <v>13194</v>
      </c>
      <c r="E474" s="32" t="s">
        <v>2155</v>
      </c>
      <c r="F474" s="32" t="s">
        <v>13437</v>
      </c>
      <c r="G474" s="32" t="s">
        <v>897</v>
      </c>
      <c r="H474" s="33">
        <v>43186.375</v>
      </c>
      <c r="I474" s="33">
        <v>43189.75</v>
      </c>
      <c r="J474" s="32">
        <v>32</v>
      </c>
      <c r="K474" s="32" t="s">
        <v>15207</v>
      </c>
    </row>
    <row r="475" customHeight="1" spans="1:11">
      <c r="A475" s="34" t="s">
        <v>15208</v>
      </c>
      <c r="B475" s="34" t="s">
        <v>15209</v>
      </c>
      <c r="C475" s="34" t="s">
        <v>13193</v>
      </c>
      <c r="D475" s="34" t="s">
        <v>13194</v>
      </c>
      <c r="E475" s="34" t="s">
        <v>893</v>
      </c>
      <c r="F475" s="34" t="s">
        <v>13903</v>
      </c>
      <c r="G475" s="34" t="s">
        <v>13176</v>
      </c>
      <c r="H475" s="35">
        <v>43188.375</v>
      </c>
      <c r="I475" s="33">
        <v>43190.75</v>
      </c>
      <c r="J475" s="34">
        <v>16</v>
      </c>
      <c r="K475" s="34" t="s">
        <v>15210</v>
      </c>
    </row>
    <row r="476" customHeight="1" spans="1:11">
      <c r="A476" s="32" t="s">
        <v>15211</v>
      </c>
      <c r="B476" s="32" t="s">
        <v>15212</v>
      </c>
      <c r="C476" s="32" t="s">
        <v>13193</v>
      </c>
      <c r="D476" s="32" t="s">
        <v>13194</v>
      </c>
      <c r="E476" s="32" t="s">
        <v>7932</v>
      </c>
      <c r="F476" s="32" t="s">
        <v>13538</v>
      </c>
      <c r="G476" s="32" t="s">
        <v>3951</v>
      </c>
      <c r="H476" s="33">
        <v>43189.375</v>
      </c>
      <c r="I476" s="33">
        <v>43189.75</v>
      </c>
      <c r="J476" s="32">
        <v>8</v>
      </c>
      <c r="K476" s="32" t="s">
        <v>15213</v>
      </c>
    </row>
    <row r="477" customHeight="1" spans="1:11">
      <c r="A477" s="32" t="s">
        <v>15214</v>
      </c>
      <c r="B477" s="32" t="s">
        <v>15212</v>
      </c>
      <c r="C477" s="32" t="s">
        <v>13193</v>
      </c>
      <c r="D477" s="32" t="s">
        <v>13194</v>
      </c>
      <c r="E477" s="32" t="s">
        <v>7932</v>
      </c>
      <c r="F477" s="32" t="s">
        <v>13538</v>
      </c>
      <c r="G477" s="32" t="s">
        <v>3951</v>
      </c>
      <c r="H477" s="33">
        <v>43188.5833333333</v>
      </c>
      <c r="I477" s="33">
        <v>43188.75</v>
      </c>
      <c r="J477" s="32">
        <v>4</v>
      </c>
      <c r="K477" s="32" t="s">
        <v>15215</v>
      </c>
    </row>
    <row r="478" customHeight="1" spans="1:11">
      <c r="A478" s="32" t="s">
        <v>15216</v>
      </c>
      <c r="B478" s="32" t="s">
        <v>14728</v>
      </c>
      <c r="C478" s="32" t="s">
        <v>13193</v>
      </c>
      <c r="D478" s="32" t="s">
        <v>13194</v>
      </c>
      <c r="E478" s="32" t="s">
        <v>1274</v>
      </c>
      <c r="F478" s="32" t="s">
        <v>13530</v>
      </c>
      <c r="G478" s="32" t="s">
        <v>3951</v>
      </c>
      <c r="H478" s="33">
        <v>43187.375</v>
      </c>
      <c r="I478" s="33">
        <v>43187.5416666667</v>
      </c>
      <c r="J478" s="32">
        <v>4</v>
      </c>
      <c r="K478" s="32" t="s">
        <v>14729</v>
      </c>
    </row>
    <row r="479" customHeight="1" spans="1:11">
      <c r="A479" s="34" t="s">
        <v>15217</v>
      </c>
      <c r="B479" s="34" t="s">
        <v>14898</v>
      </c>
      <c r="C479" s="34" t="s">
        <v>13193</v>
      </c>
      <c r="D479" s="34" t="s">
        <v>13194</v>
      </c>
      <c r="E479" s="34" t="s">
        <v>10371</v>
      </c>
      <c r="F479" s="34" t="s">
        <v>13903</v>
      </c>
      <c r="G479" s="34" t="s">
        <v>3951</v>
      </c>
      <c r="H479" s="35">
        <v>43188.375</v>
      </c>
      <c r="I479" s="35">
        <v>43189.5833333333</v>
      </c>
      <c r="J479" s="34">
        <v>12</v>
      </c>
      <c r="K479" s="34" t="s">
        <v>15218</v>
      </c>
    </row>
    <row r="480" customHeight="1" spans="1:11">
      <c r="A480" s="32" t="s">
        <v>15219</v>
      </c>
      <c r="B480" s="32" t="s">
        <v>14658</v>
      </c>
      <c r="C480" s="32" t="s">
        <v>13193</v>
      </c>
      <c r="D480" s="32" t="s">
        <v>13194</v>
      </c>
      <c r="E480" s="32" t="s">
        <v>7916</v>
      </c>
      <c r="F480" s="32" t="s">
        <v>13538</v>
      </c>
      <c r="G480" s="32" t="s">
        <v>897</v>
      </c>
      <c r="H480" s="33">
        <v>43187.3958333333</v>
      </c>
      <c r="I480" s="33">
        <v>43187.4791666667</v>
      </c>
      <c r="J480" s="32">
        <v>2</v>
      </c>
      <c r="K480" s="32" t="s">
        <v>897</v>
      </c>
    </row>
    <row r="481" customHeight="1" spans="1:11">
      <c r="A481" s="32" t="s">
        <v>15220</v>
      </c>
      <c r="B481" s="32" t="s">
        <v>15221</v>
      </c>
      <c r="C481" s="32" t="s">
        <v>13193</v>
      </c>
      <c r="D481" s="32" t="s">
        <v>13194</v>
      </c>
      <c r="E481" s="32" t="s">
        <v>4984</v>
      </c>
      <c r="F481" s="32" t="s">
        <v>13467</v>
      </c>
      <c r="G481" s="32" t="s">
        <v>2470</v>
      </c>
      <c r="H481" s="33">
        <v>43164.375</v>
      </c>
      <c r="I481" s="33">
        <v>43164.4166666667</v>
      </c>
      <c r="J481" s="32">
        <v>1</v>
      </c>
      <c r="K481" s="32" t="s">
        <v>2470</v>
      </c>
    </row>
    <row r="482" customHeight="1" spans="1:11">
      <c r="A482" s="34" t="s">
        <v>15222</v>
      </c>
      <c r="B482" s="34" t="s">
        <v>15221</v>
      </c>
      <c r="C482" s="34" t="s">
        <v>13193</v>
      </c>
      <c r="D482" s="34" t="s">
        <v>13194</v>
      </c>
      <c r="E482" s="34" t="s">
        <v>4984</v>
      </c>
      <c r="F482" s="34" t="s">
        <v>13467</v>
      </c>
      <c r="G482" s="34" t="s">
        <v>2470</v>
      </c>
      <c r="H482" s="35">
        <v>43166.375</v>
      </c>
      <c r="I482" s="35">
        <v>43166.4166666667</v>
      </c>
      <c r="J482" s="34">
        <v>1</v>
      </c>
      <c r="K482" s="34" t="s">
        <v>2470</v>
      </c>
    </row>
    <row r="483" customHeight="1" spans="1:11">
      <c r="A483" s="32" t="s">
        <v>15223</v>
      </c>
      <c r="B483" s="32" t="s">
        <v>15221</v>
      </c>
      <c r="C483" s="32" t="s">
        <v>13193</v>
      </c>
      <c r="D483" s="32" t="s">
        <v>13194</v>
      </c>
      <c r="E483" s="32" t="s">
        <v>4984</v>
      </c>
      <c r="F483" s="32" t="s">
        <v>13467</v>
      </c>
      <c r="G483" s="32" t="s">
        <v>2470</v>
      </c>
      <c r="H483" s="33">
        <v>43167.375</v>
      </c>
      <c r="I483" s="33">
        <v>43167.4166666667</v>
      </c>
      <c r="J483" s="32">
        <v>1</v>
      </c>
      <c r="K483" s="32" t="s">
        <v>2470</v>
      </c>
    </row>
    <row r="484" customHeight="1" spans="1:11">
      <c r="A484" s="34" t="s">
        <v>15224</v>
      </c>
      <c r="B484" s="34" t="s">
        <v>15221</v>
      </c>
      <c r="C484" s="34" t="s">
        <v>13193</v>
      </c>
      <c r="D484" s="34" t="s">
        <v>13194</v>
      </c>
      <c r="E484" s="34" t="s">
        <v>4984</v>
      </c>
      <c r="F484" s="34" t="s">
        <v>13467</v>
      </c>
      <c r="G484" s="34" t="s">
        <v>2470</v>
      </c>
      <c r="H484" s="35">
        <v>43168.375</v>
      </c>
      <c r="I484" s="35">
        <v>43168.4166666667</v>
      </c>
      <c r="J484" s="34">
        <v>1</v>
      </c>
      <c r="K484" s="34" t="s">
        <v>2470</v>
      </c>
    </row>
    <row r="485" customHeight="1" spans="1:11">
      <c r="A485" s="32" t="s">
        <v>15225</v>
      </c>
      <c r="B485" s="32" t="s">
        <v>15221</v>
      </c>
      <c r="C485" s="32" t="s">
        <v>13193</v>
      </c>
      <c r="D485" s="32" t="s">
        <v>13194</v>
      </c>
      <c r="E485" s="32" t="s">
        <v>4984</v>
      </c>
      <c r="F485" s="32" t="s">
        <v>13467</v>
      </c>
      <c r="G485" s="32" t="s">
        <v>2470</v>
      </c>
      <c r="H485" s="33">
        <v>43171.375</v>
      </c>
      <c r="I485" s="33">
        <v>43171.4166666667</v>
      </c>
      <c r="J485" s="32">
        <v>1</v>
      </c>
      <c r="K485" s="32" t="s">
        <v>2470</v>
      </c>
    </row>
    <row r="486" customHeight="1" spans="1:11">
      <c r="A486" s="32" t="s">
        <v>15226</v>
      </c>
      <c r="B486" s="32" t="s">
        <v>15221</v>
      </c>
      <c r="C486" s="32" t="s">
        <v>13193</v>
      </c>
      <c r="D486" s="32" t="s">
        <v>13194</v>
      </c>
      <c r="E486" s="32" t="s">
        <v>4984</v>
      </c>
      <c r="F486" s="32" t="s">
        <v>13467</v>
      </c>
      <c r="G486" s="32" t="s">
        <v>2470</v>
      </c>
      <c r="H486" s="33">
        <v>43173.375</v>
      </c>
      <c r="I486" s="33">
        <v>43173.4166666667</v>
      </c>
      <c r="J486" s="32">
        <v>1</v>
      </c>
      <c r="K486" s="32" t="s">
        <v>2470</v>
      </c>
    </row>
    <row r="487" customHeight="1" spans="1:11">
      <c r="A487" s="34" t="s">
        <v>15227</v>
      </c>
      <c r="B487" s="34" t="s">
        <v>15221</v>
      </c>
      <c r="C487" s="34" t="s">
        <v>13193</v>
      </c>
      <c r="D487" s="34" t="s">
        <v>13194</v>
      </c>
      <c r="E487" s="34" t="s">
        <v>4984</v>
      </c>
      <c r="F487" s="34" t="s">
        <v>13467</v>
      </c>
      <c r="G487" s="34" t="s">
        <v>2470</v>
      </c>
      <c r="H487" s="35">
        <v>43174.375</v>
      </c>
      <c r="I487" s="35">
        <v>43174.4166666667</v>
      </c>
      <c r="J487" s="34">
        <v>1</v>
      </c>
      <c r="K487" s="34" t="s">
        <v>2470</v>
      </c>
    </row>
    <row r="488" customHeight="1" spans="1:11">
      <c r="A488" s="32" t="s">
        <v>15228</v>
      </c>
      <c r="B488" s="32" t="s">
        <v>14595</v>
      </c>
      <c r="C488" s="32" t="s">
        <v>13243</v>
      </c>
      <c r="D488" s="32" t="s">
        <v>13244</v>
      </c>
      <c r="E488" s="32" t="s">
        <v>4589</v>
      </c>
      <c r="F488" s="32" t="s">
        <v>12844</v>
      </c>
      <c r="G488" s="32" t="s">
        <v>2470</v>
      </c>
      <c r="H488" s="33">
        <v>43188.375</v>
      </c>
      <c r="I488" s="33">
        <v>43188.75</v>
      </c>
      <c r="J488" s="32">
        <v>8</v>
      </c>
      <c r="K488" s="32" t="s">
        <v>15229</v>
      </c>
    </row>
    <row r="489" customHeight="1" spans="1:11">
      <c r="A489" s="32" t="s">
        <v>15230</v>
      </c>
      <c r="B489" s="32" t="s">
        <v>15231</v>
      </c>
      <c r="C489" s="32" t="s">
        <v>13193</v>
      </c>
      <c r="D489" s="32" t="s">
        <v>13194</v>
      </c>
      <c r="E489" s="32" t="s">
        <v>7752</v>
      </c>
      <c r="F489" s="32" t="s">
        <v>13542</v>
      </c>
      <c r="G489" s="32" t="s">
        <v>2470</v>
      </c>
      <c r="H489" s="33">
        <v>43188.375</v>
      </c>
      <c r="I489" s="33">
        <v>43188.75</v>
      </c>
      <c r="J489" s="32">
        <v>8</v>
      </c>
      <c r="K489" s="32" t="s">
        <v>15232</v>
      </c>
    </row>
    <row r="490" customHeight="1" spans="1:11">
      <c r="A490" s="32" t="s">
        <v>15233</v>
      </c>
      <c r="B490" s="32" t="s">
        <v>14549</v>
      </c>
      <c r="C490" s="32" t="s">
        <v>13193</v>
      </c>
      <c r="D490" s="32" t="s">
        <v>13194</v>
      </c>
      <c r="E490" s="32" t="s">
        <v>5154</v>
      </c>
      <c r="F490" s="32" t="s">
        <v>13467</v>
      </c>
      <c r="G490" s="32" t="s">
        <v>897</v>
      </c>
      <c r="H490" s="33">
        <v>43164.3958333333</v>
      </c>
      <c r="I490" s="33">
        <v>43164.4375</v>
      </c>
      <c r="J490" s="32">
        <v>1</v>
      </c>
      <c r="K490" s="32" t="s">
        <v>15234</v>
      </c>
    </row>
    <row r="491" customHeight="1" spans="1:11">
      <c r="A491" s="34" t="s">
        <v>15235</v>
      </c>
      <c r="B491" s="34" t="s">
        <v>14549</v>
      </c>
      <c r="C491" s="34" t="s">
        <v>13193</v>
      </c>
      <c r="D491" s="34" t="s">
        <v>13194</v>
      </c>
      <c r="E491" s="34" t="s">
        <v>5154</v>
      </c>
      <c r="F491" s="34" t="s">
        <v>13467</v>
      </c>
      <c r="G491" s="34" t="s">
        <v>897</v>
      </c>
      <c r="H491" s="35">
        <v>43174.3951388889</v>
      </c>
      <c r="I491" s="35">
        <v>43174.4368055556</v>
      </c>
      <c r="J491" s="34">
        <v>1</v>
      </c>
      <c r="K491" s="34" t="s">
        <v>15234</v>
      </c>
    </row>
    <row r="492" customHeight="1" spans="1:11">
      <c r="A492" s="32" t="s">
        <v>15236</v>
      </c>
      <c r="B492" s="32" t="s">
        <v>14549</v>
      </c>
      <c r="C492" s="32" t="s">
        <v>13193</v>
      </c>
      <c r="D492" s="32" t="s">
        <v>13194</v>
      </c>
      <c r="E492" s="32" t="s">
        <v>5154</v>
      </c>
      <c r="F492" s="32" t="s">
        <v>13467</v>
      </c>
      <c r="G492" s="32" t="s">
        <v>897</v>
      </c>
      <c r="H492" s="33">
        <v>43185.3958333333</v>
      </c>
      <c r="I492" s="33">
        <v>43185.4375</v>
      </c>
      <c r="J492" s="32">
        <v>1</v>
      </c>
      <c r="K492" s="32" t="s">
        <v>15234</v>
      </c>
    </row>
    <row r="493" customHeight="1" spans="1:11">
      <c r="A493" s="34" t="s">
        <v>15237</v>
      </c>
      <c r="B493" s="34" t="s">
        <v>14524</v>
      </c>
      <c r="C493" s="34" t="s">
        <v>13193</v>
      </c>
      <c r="D493" s="34" t="s">
        <v>13194</v>
      </c>
      <c r="E493" s="34" t="s">
        <v>2782</v>
      </c>
      <c r="F493" s="34" t="s">
        <v>13434</v>
      </c>
      <c r="G493" s="34" t="s">
        <v>3951</v>
      </c>
      <c r="H493" s="35">
        <v>43187.3958333333</v>
      </c>
      <c r="I493" s="35">
        <v>43187.7708333333</v>
      </c>
      <c r="J493" s="34">
        <v>8</v>
      </c>
      <c r="K493" s="34" t="s">
        <v>14994</v>
      </c>
    </row>
    <row r="494" customHeight="1" spans="1:11">
      <c r="A494" s="32" t="s">
        <v>15238</v>
      </c>
      <c r="B494" s="32" t="s">
        <v>15083</v>
      </c>
      <c r="C494" s="32" t="s">
        <v>13193</v>
      </c>
      <c r="D494" s="32" t="s">
        <v>13194</v>
      </c>
      <c r="E494" s="32" t="s">
        <v>3096</v>
      </c>
      <c r="F494" s="32" t="s">
        <v>13686</v>
      </c>
      <c r="G494" s="32" t="s">
        <v>2470</v>
      </c>
      <c r="H494" s="33">
        <v>43187.3958333333</v>
      </c>
      <c r="I494" s="33">
        <v>43187.4375</v>
      </c>
      <c r="J494" s="32">
        <v>1</v>
      </c>
      <c r="K494" s="32" t="s">
        <v>15111</v>
      </c>
    </row>
    <row r="495" customHeight="1" spans="1:11">
      <c r="A495" s="34" t="s">
        <v>15239</v>
      </c>
      <c r="B495" s="34" t="s">
        <v>15240</v>
      </c>
      <c r="C495" s="34" t="s">
        <v>13193</v>
      </c>
      <c r="D495" s="34" t="s">
        <v>13194</v>
      </c>
      <c r="E495" s="34" t="s">
        <v>3905</v>
      </c>
      <c r="F495" s="34" t="s">
        <v>13808</v>
      </c>
      <c r="G495" s="34" t="s">
        <v>13178</v>
      </c>
      <c r="H495" s="35">
        <v>43187.375</v>
      </c>
      <c r="I495" s="35">
        <v>43187.75</v>
      </c>
      <c r="J495" s="34">
        <v>8</v>
      </c>
      <c r="K495" s="34" t="s">
        <v>15241</v>
      </c>
    </row>
    <row r="496" customHeight="1" spans="1:11">
      <c r="A496" s="32" t="s">
        <v>15242</v>
      </c>
      <c r="B496" s="32" t="s">
        <v>14825</v>
      </c>
      <c r="C496" s="32" t="s">
        <v>13193</v>
      </c>
      <c r="D496" s="32" t="s">
        <v>13194</v>
      </c>
      <c r="E496" s="32" t="s">
        <v>5792</v>
      </c>
      <c r="F496" s="32" t="s">
        <v>13483</v>
      </c>
      <c r="G496" s="32" t="s">
        <v>897</v>
      </c>
      <c r="H496" s="33">
        <v>43171.375</v>
      </c>
      <c r="I496" s="33">
        <v>43174.75</v>
      </c>
      <c r="J496" s="32">
        <v>32</v>
      </c>
      <c r="K496" s="32" t="s">
        <v>15243</v>
      </c>
    </row>
    <row r="497" customHeight="1" spans="1:11">
      <c r="A497" s="34" t="s">
        <v>15244</v>
      </c>
      <c r="B497" s="34" t="s">
        <v>14481</v>
      </c>
      <c r="C497" s="34" t="s">
        <v>13193</v>
      </c>
      <c r="D497" s="34" t="s">
        <v>13194</v>
      </c>
      <c r="E497" s="34" t="s">
        <v>1642</v>
      </c>
      <c r="F497" s="34" t="s">
        <v>13644</v>
      </c>
      <c r="G497" s="34" t="s">
        <v>3951</v>
      </c>
      <c r="H497" s="35">
        <v>43188.375</v>
      </c>
      <c r="I497" s="35">
        <v>43188.75</v>
      </c>
      <c r="J497" s="34">
        <v>8</v>
      </c>
      <c r="K497" s="34" t="s">
        <v>14192</v>
      </c>
    </row>
    <row r="498" customHeight="1" spans="1:11">
      <c r="A498" s="32" t="s">
        <v>15245</v>
      </c>
      <c r="B498" s="32" t="s">
        <v>14697</v>
      </c>
      <c r="C498" s="32" t="s">
        <v>13193</v>
      </c>
      <c r="D498" s="32" t="s">
        <v>13194</v>
      </c>
      <c r="E498" s="32" t="s">
        <v>6676</v>
      </c>
      <c r="F498" s="32" t="s">
        <v>14377</v>
      </c>
      <c r="G498" s="32" t="s">
        <v>897</v>
      </c>
      <c r="H498" s="33">
        <v>43188.375</v>
      </c>
      <c r="I498" s="33">
        <v>43188.7083333333</v>
      </c>
      <c r="J498" s="32">
        <v>8</v>
      </c>
      <c r="K498" s="32" t="s">
        <v>15246</v>
      </c>
    </row>
    <row r="499" customHeight="1" spans="1:11">
      <c r="A499" s="34" t="s">
        <v>15247</v>
      </c>
      <c r="B499" s="34" t="s">
        <v>14743</v>
      </c>
      <c r="C499" s="34" t="s">
        <v>13193</v>
      </c>
      <c r="D499" s="34" t="s">
        <v>13194</v>
      </c>
      <c r="E499" s="34" t="s">
        <v>6797</v>
      </c>
      <c r="F499" s="34" t="s">
        <v>14377</v>
      </c>
      <c r="G499" s="34" t="s">
        <v>897</v>
      </c>
      <c r="H499" s="35">
        <v>43188.375</v>
      </c>
      <c r="I499" s="35">
        <v>43188.75</v>
      </c>
      <c r="J499" s="34">
        <v>8</v>
      </c>
      <c r="K499" s="34" t="s">
        <v>15248</v>
      </c>
    </row>
    <row r="500" customHeight="1" spans="1:11">
      <c r="A500" s="34" t="s">
        <v>15249</v>
      </c>
      <c r="B500" s="34" t="s">
        <v>15250</v>
      </c>
      <c r="C500" s="34" t="s">
        <v>13193</v>
      </c>
      <c r="D500" s="34" t="s">
        <v>13194</v>
      </c>
      <c r="E500" s="34" t="s">
        <v>4741</v>
      </c>
      <c r="F500" s="34" t="s">
        <v>13609</v>
      </c>
      <c r="G500" s="34" t="s">
        <v>2470</v>
      </c>
      <c r="H500" s="35">
        <v>43186.3958333333</v>
      </c>
      <c r="I500" s="35">
        <v>43186.4375</v>
      </c>
      <c r="J500" s="34">
        <v>1</v>
      </c>
      <c r="K500" s="34" t="s">
        <v>15251</v>
      </c>
    </row>
    <row r="501" customHeight="1" spans="1:11">
      <c r="A501" s="32" t="s">
        <v>15252</v>
      </c>
      <c r="B501" s="32" t="s">
        <v>15137</v>
      </c>
      <c r="C501" s="32" t="s">
        <v>13193</v>
      </c>
      <c r="D501" s="32" t="s">
        <v>13194</v>
      </c>
      <c r="E501" s="32" t="s">
        <v>8475</v>
      </c>
      <c r="F501" s="32" t="s">
        <v>15138</v>
      </c>
      <c r="G501" s="32" t="s">
        <v>897</v>
      </c>
      <c r="H501" s="33">
        <v>43188.5416666667</v>
      </c>
      <c r="I501" s="33">
        <v>43188.75</v>
      </c>
      <c r="J501" s="32">
        <v>5</v>
      </c>
      <c r="K501" s="32" t="s">
        <v>15253</v>
      </c>
    </row>
    <row r="502" customHeight="1" spans="1:11">
      <c r="A502" s="32" t="s">
        <v>15254</v>
      </c>
      <c r="B502" s="32" t="s">
        <v>14575</v>
      </c>
      <c r="C502" s="32" t="s">
        <v>13193</v>
      </c>
      <c r="D502" s="32" t="s">
        <v>13194</v>
      </c>
      <c r="E502" s="32" t="s">
        <v>4970</v>
      </c>
      <c r="F502" s="32" t="s">
        <v>13467</v>
      </c>
      <c r="G502" s="32" t="s">
        <v>2470</v>
      </c>
      <c r="H502" s="33">
        <v>43189.375</v>
      </c>
      <c r="I502" s="33">
        <v>43189.5416666667</v>
      </c>
      <c r="J502" s="32">
        <v>4</v>
      </c>
      <c r="K502" s="32" t="s">
        <v>15255</v>
      </c>
    </row>
    <row r="503" customHeight="1" spans="1:11">
      <c r="A503" s="34" t="s">
        <v>15256</v>
      </c>
      <c r="B503" s="34" t="s">
        <v>15257</v>
      </c>
      <c r="C503" s="34" t="s">
        <v>13193</v>
      </c>
      <c r="D503" s="34" t="s">
        <v>13194</v>
      </c>
      <c r="E503" s="34" t="s">
        <v>3967</v>
      </c>
      <c r="F503" s="34" t="s">
        <v>3943</v>
      </c>
      <c r="G503" s="34" t="s">
        <v>3951</v>
      </c>
      <c r="H503" s="35">
        <v>43189.375</v>
      </c>
      <c r="I503" s="35">
        <v>43189.75</v>
      </c>
      <c r="J503" s="34">
        <v>8</v>
      </c>
      <c r="K503" s="34" t="s">
        <v>14532</v>
      </c>
    </row>
    <row r="504" customHeight="1" spans="1:11">
      <c r="A504" s="34" t="s">
        <v>15258</v>
      </c>
      <c r="B504" s="34" t="s">
        <v>15259</v>
      </c>
      <c r="C504" s="34" t="s">
        <v>13193</v>
      </c>
      <c r="D504" s="34" t="s">
        <v>13194</v>
      </c>
      <c r="E504" s="34" t="s">
        <v>4893</v>
      </c>
      <c r="F504" s="34" t="s">
        <v>13493</v>
      </c>
      <c r="G504" s="34" t="s">
        <v>2470</v>
      </c>
      <c r="H504" s="35">
        <v>43186.375</v>
      </c>
      <c r="I504" s="35">
        <v>43186.75</v>
      </c>
      <c r="J504" s="34">
        <v>8</v>
      </c>
      <c r="K504" s="34" t="s">
        <v>15260</v>
      </c>
    </row>
    <row r="505" customHeight="1" spans="1:11">
      <c r="A505" s="32" t="s">
        <v>15261</v>
      </c>
      <c r="B505" s="32" t="s">
        <v>15262</v>
      </c>
      <c r="C505" s="32" t="s">
        <v>13193</v>
      </c>
      <c r="D505" s="32" t="s">
        <v>13194</v>
      </c>
      <c r="E505" s="32" t="s">
        <v>4875</v>
      </c>
      <c r="F505" s="32" t="s">
        <v>13493</v>
      </c>
      <c r="G505" s="32" t="s">
        <v>2470</v>
      </c>
      <c r="H505" s="33">
        <v>43168.3958333333</v>
      </c>
      <c r="I505" s="33">
        <v>43168.4375</v>
      </c>
      <c r="J505" s="32">
        <v>1</v>
      </c>
      <c r="K505" s="32" t="s">
        <v>15263</v>
      </c>
    </row>
    <row r="506" customHeight="1" spans="1:11">
      <c r="A506" s="32" t="s">
        <v>15264</v>
      </c>
      <c r="B506" s="32" t="s">
        <v>14915</v>
      </c>
      <c r="C506" s="32" t="s">
        <v>13193</v>
      </c>
      <c r="D506" s="32" t="s">
        <v>13194</v>
      </c>
      <c r="E506" s="32" t="s">
        <v>7844</v>
      </c>
      <c r="F506" s="32" t="s">
        <v>13542</v>
      </c>
      <c r="G506" s="32" t="s">
        <v>2470</v>
      </c>
      <c r="H506" s="33">
        <v>43188.375</v>
      </c>
      <c r="I506" s="33">
        <v>43188.5625</v>
      </c>
      <c r="J506" s="32">
        <v>3</v>
      </c>
      <c r="K506" s="32" t="s">
        <v>14315</v>
      </c>
    </row>
    <row r="507" customHeight="1" spans="1:11">
      <c r="A507" s="34" t="s">
        <v>15265</v>
      </c>
      <c r="B507" s="34" t="s">
        <v>15262</v>
      </c>
      <c r="C507" s="34" t="s">
        <v>13193</v>
      </c>
      <c r="D507" s="34" t="s">
        <v>13194</v>
      </c>
      <c r="E507" s="34" t="s">
        <v>4875</v>
      </c>
      <c r="F507" s="34" t="s">
        <v>13493</v>
      </c>
      <c r="G507" s="34" t="s">
        <v>2470</v>
      </c>
      <c r="H507" s="35">
        <v>43173.3958333333</v>
      </c>
      <c r="I507" s="35">
        <v>43173.4375</v>
      </c>
      <c r="J507" s="34">
        <v>1</v>
      </c>
      <c r="K507" s="34" t="s">
        <v>15266</v>
      </c>
    </row>
    <row r="508" customHeight="1" spans="1:11">
      <c r="A508" s="32" t="s">
        <v>15267</v>
      </c>
      <c r="B508" s="32" t="s">
        <v>15262</v>
      </c>
      <c r="C508" s="32" t="s">
        <v>13193</v>
      </c>
      <c r="D508" s="32" t="s">
        <v>13194</v>
      </c>
      <c r="E508" s="32" t="s">
        <v>4875</v>
      </c>
      <c r="F508" s="32" t="s">
        <v>13493</v>
      </c>
      <c r="G508" s="32" t="s">
        <v>2470</v>
      </c>
      <c r="H508" s="33">
        <v>43181.3958333333</v>
      </c>
      <c r="I508" s="33">
        <v>43181.4375</v>
      </c>
      <c r="J508" s="32">
        <v>1</v>
      </c>
      <c r="K508" s="32" t="s">
        <v>15268</v>
      </c>
    </row>
    <row r="509" customHeight="1" spans="1:11">
      <c r="A509" s="32" t="s">
        <v>15269</v>
      </c>
      <c r="B509" s="32" t="s">
        <v>14492</v>
      </c>
      <c r="C509" s="32" t="s">
        <v>13193</v>
      </c>
      <c r="D509" s="32" t="s">
        <v>13194</v>
      </c>
      <c r="E509" s="32" t="s">
        <v>10086</v>
      </c>
      <c r="F509" s="32" t="s">
        <v>15022</v>
      </c>
      <c r="G509" s="32" t="s">
        <v>897</v>
      </c>
      <c r="H509" s="33">
        <v>43189.375</v>
      </c>
      <c r="I509" s="33">
        <v>43189.75</v>
      </c>
      <c r="J509" s="32">
        <v>8</v>
      </c>
      <c r="K509" s="32" t="s">
        <v>15270</v>
      </c>
    </row>
    <row r="510" customHeight="1" spans="1:11">
      <c r="A510" s="34" t="s">
        <v>15271</v>
      </c>
      <c r="B510" s="34" t="s">
        <v>15272</v>
      </c>
      <c r="C510" s="34" t="s">
        <v>13193</v>
      </c>
      <c r="D510" s="34" t="s">
        <v>13194</v>
      </c>
      <c r="E510" s="34" t="s">
        <v>5513</v>
      </c>
      <c r="F510" s="34" t="s">
        <v>15273</v>
      </c>
      <c r="G510" s="34" t="s">
        <v>3951</v>
      </c>
      <c r="H510" s="35">
        <v>43189.3958333333</v>
      </c>
      <c r="I510" s="35">
        <v>43189.7708333333</v>
      </c>
      <c r="J510" s="34">
        <v>8</v>
      </c>
      <c r="K510" s="34" t="s">
        <v>14994</v>
      </c>
    </row>
    <row r="511" customHeight="1" spans="1:11">
      <c r="A511" s="34" t="s">
        <v>15274</v>
      </c>
      <c r="B511" s="34" t="s">
        <v>14822</v>
      </c>
      <c r="C511" s="34" t="s">
        <v>13193</v>
      </c>
      <c r="D511" s="34" t="s">
        <v>13194</v>
      </c>
      <c r="E511" s="34" t="s">
        <v>3766</v>
      </c>
      <c r="F511" s="34" t="s">
        <v>13454</v>
      </c>
      <c r="G511" s="34" t="s">
        <v>3951</v>
      </c>
      <c r="H511" s="35">
        <v>43189.375</v>
      </c>
      <c r="I511" s="35">
        <v>43189.75</v>
      </c>
      <c r="J511" s="34">
        <v>8</v>
      </c>
      <c r="K511" s="34" t="s">
        <v>3951</v>
      </c>
    </row>
    <row r="512" customHeight="1" spans="1:11">
      <c r="A512" s="32" t="s">
        <v>15275</v>
      </c>
      <c r="B512" s="32" t="s">
        <v>14540</v>
      </c>
      <c r="C512" s="32" t="s">
        <v>13193</v>
      </c>
      <c r="D512" s="32" t="s">
        <v>13194</v>
      </c>
      <c r="E512" s="32" t="s">
        <v>5963</v>
      </c>
      <c r="F512" s="32" t="s">
        <v>13478</v>
      </c>
      <c r="G512" s="32" t="s">
        <v>3951</v>
      </c>
      <c r="H512" s="33">
        <v>43175.375</v>
      </c>
      <c r="I512" s="33">
        <v>43175.5</v>
      </c>
      <c r="J512" s="32">
        <v>4</v>
      </c>
      <c r="K512" s="32" t="s">
        <v>3951</v>
      </c>
    </row>
    <row r="513" customHeight="1" spans="1:11">
      <c r="A513" s="34" t="s">
        <v>15276</v>
      </c>
      <c r="B513" s="34" t="s">
        <v>14540</v>
      </c>
      <c r="C513" s="34" t="s">
        <v>13193</v>
      </c>
      <c r="D513" s="34" t="s">
        <v>13194</v>
      </c>
      <c r="E513" s="34" t="s">
        <v>5963</v>
      </c>
      <c r="F513" s="34" t="s">
        <v>13478</v>
      </c>
      <c r="G513" s="34" t="s">
        <v>3951</v>
      </c>
      <c r="H513" s="35">
        <v>43189.3958333333</v>
      </c>
      <c r="I513" s="35">
        <v>43189.7708333333</v>
      </c>
      <c r="J513" s="34">
        <v>8</v>
      </c>
      <c r="K513" s="34" t="s">
        <v>3951</v>
      </c>
    </row>
    <row r="514" customHeight="1" spans="1:11">
      <c r="A514" s="32" t="s">
        <v>15277</v>
      </c>
      <c r="B514" s="32" t="s">
        <v>14537</v>
      </c>
      <c r="C514" s="32" t="s">
        <v>13193</v>
      </c>
      <c r="D514" s="32" t="s">
        <v>13194</v>
      </c>
      <c r="E514" s="32" t="s">
        <v>3250</v>
      </c>
      <c r="F514" s="32" t="s">
        <v>13406</v>
      </c>
      <c r="G514" s="32" t="s">
        <v>2470</v>
      </c>
      <c r="H514" s="33">
        <v>43187.375</v>
      </c>
      <c r="I514" s="33">
        <v>43187.4166666667</v>
      </c>
      <c r="J514" s="32">
        <v>1</v>
      </c>
      <c r="K514" s="32" t="s">
        <v>14651</v>
      </c>
    </row>
    <row r="515" customHeight="1" spans="1:11">
      <c r="A515" s="34" t="s">
        <v>15278</v>
      </c>
      <c r="B515" s="34" t="s">
        <v>14537</v>
      </c>
      <c r="C515" s="34" t="s">
        <v>13193</v>
      </c>
      <c r="D515" s="34" t="s">
        <v>13194</v>
      </c>
      <c r="E515" s="34" t="s">
        <v>3250</v>
      </c>
      <c r="F515" s="34" t="s">
        <v>13406</v>
      </c>
      <c r="G515" s="34" t="s">
        <v>2470</v>
      </c>
      <c r="H515" s="35">
        <v>43188.375</v>
      </c>
      <c r="I515" s="35">
        <v>43188.4166666667</v>
      </c>
      <c r="J515" s="34">
        <v>1</v>
      </c>
      <c r="K515" s="34" t="s">
        <v>15279</v>
      </c>
    </row>
    <row r="516" customHeight="1" spans="1:11">
      <c r="A516" s="32" t="s">
        <v>15280</v>
      </c>
      <c r="B516" s="32" t="s">
        <v>14875</v>
      </c>
      <c r="C516" s="32" t="s">
        <v>13193</v>
      </c>
      <c r="D516" s="32" t="s">
        <v>13194</v>
      </c>
      <c r="E516" s="32" t="s">
        <v>791</v>
      </c>
      <c r="F516" s="32" t="s">
        <v>12844</v>
      </c>
      <c r="G516" s="32" t="s">
        <v>897</v>
      </c>
      <c r="H516" s="33">
        <v>43189.375</v>
      </c>
      <c r="I516" s="33">
        <v>43189.75</v>
      </c>
      <c r="J516" s="32">
        <v>8</v>
      </c>
      <c r="K516" s="32" t="s">
        <v>14876</v>
      </c>
    </row>
    <row r="517" customHeight="1" spans="1:11">
      <c r="A517" s="32" t="s">
        <v>15281</v>
      </c>
      <c r="B517" s="32" t="s">
        <v>15109</v>
      </c>
      <c r="C517" s="32" t="s">
        <v>13193</v>
      </c>
      <c r="D517" s="32" t="s">
        <v>13194</v>
      </c>
      <c r="E517" s="32" t="s">
        <v>5483</v>
      </c>
      <c r="F517" s="32" t="s">
        <v>13761</v>
      </c>
      <c r="G517" s="32" t="s">
        <v>897</v>
      </c>
      <c r="H517" s="33">
        <v>43187.375</v>
      </c>
      <c r="I517" s="33">
        <v>43187.75</v>
      </c>
      <c r="J517" s="32">
        <v>8</v>
      </c>
      <c r="K517" s="32" t="s">
        <v>14762</v>
      </c>
    </row>
    <row r="518" customHeight="1" spans="1:11">
      <c r="A518" s="34" t="s">
        <v>15282</v>
      </c>
      <c r="B518" s="34" t="s">
        <v>14457</v>
      </c>
      <c r="C518" s="34" t="s">
        <v>13193</v>
      </c>
      <c r="D518" s="34" t="s">
        <v>13194</v>
      </c>
      <c r="E518" s="34" t="s">
        <v>4615</v>
      </c>
      <c r="F518" s="34" t="s">
        <v>12844</v>
      </c>
      <c r="G518" s="34" t="s">
        <v>2470</v>
      </c>
      <c r="H518" s="35">
        <v>43187.375</v>
      </c>
      <c r="I518" s="35">
        <v>43187.75</v>
      </c>
      <c r="J518" s="34">
        <v>8</v>
      </c>
      <c r="K518" s="34" t="s">
        <v>15283</v>
      </c>
    </row>
    <row r="519" customHeight="1" spans="1:11">
      <c r="A519" s="32" t="s">
        <v>15284</v>
      </c>
      <c r="B519" s="32" t="s">
        <v>14604</v>
      </c>
      <c r="C519" s="32" t="s">
        <v>13193</v>
      </c>
      <c r="D519" s="32" t="s">
        <v>13194</v>
      </c>
      <c r="E519" s="32" t="s">
        <v>1412</v>
      </c>
      <c r="F519" s="32" t="s">
        <v>13463</v>
      </c>
      <c r="G519" s="32" t="s">
        <v>2470</v>
      </c>
      <c r="H519" s="33">
        <v>43189.625</v>
      </c>
      <c r="I519" s="33">
        <v>43189.7083333333</v>
      </c>
      <c r="J519" s="32">
        <v>2</v>
      </c>
      <c r="K519" s="32" t="s">
        <v>2470</v>
      </c>
    </row>
    <row r="520" customHeight="1" spans="1:11">
      <c r="A520" s="34" t="s">
        <v>15285</v>
      </c>
      <c r="B520" s="34" t="s">
        <v>15286</v>
      </c>
      <c r="C520" s="34" t="s">
        <v>13193</v>
      </c>
      <c r="D520" s="34" t="s">
        <v>13194</v>
      </c>
      <c r="E520" s="34" t="s">
        <v>747</v>
      </c>
      <c r="F520" s="34" t="s">
        <v>12844</v>
      </c>
      <c r="G520" s="34" t="s">
        <v>2470</v>
      </c>
      <c r="H520" s="35">
        <v>43189.5416666667</v>
      </c>
      <c r="I520" s="35">
        <v>43189.75</v>
      </c>
      <c r="J520" s="34">
        <v>5</v>
      </c>
      <c r="K520" s="34" t="s">
        <v>15287</v>
      </c>
    </row>
    <row r="521" customHeight="1" spans="1:11">
      <c r="A521" s="32" t="s">
        <v>15288</v>
      </c>
      <c r="B521" s="32" t="s">
        <v>15289</v>
      </c>
      <c r="C521" s="32" t="s">
        <v>13193</v>
      </c>
      <c r="D521" s="32" t="s">
        <v>13194</v>
      </c>
      <c r="E521" s="32" t="s">
        <v>1348</v>
      </c>
      <c r="F521" s="32" t="s">
        <v>13530</v>
      </c>
      <c r="G521" s="32" t="s">
        <v>897</v>
      </c>
      <c r="H521" s="33">
        <v>43188.375</v>
      </c>
      <c r="I521" s="33">
        <v>43188.75</v>
      </c>
      <c r="J521" s="32">
        <v>8</v>
      </c>
      <c r="K521" s="32" t="s">
        <v>15290</v>
      </c>
    </row>
    <row r="522" customHeight="1" spans="1:11">
      <c r="A522" s="34" t="s">
        <v>15291</v>
      </c>
      <c r="B522" s="34" t="s">
        <v>15292</v>
      </c>
      <c r="C522" s="34" t="s">
        <v>13193</v>
      </c>
      <c r="D522" s="34" t="s">
        <v>13194</v>
      </c>
      <c r="E522" s="34" t="s">
        <v>4907</v>
      </c>
      <c r="F522" s="34" t="s">
        <v>13493</v>
      </c>
      <c r="G522" s="34" t="s">
        <v>2470</v>
      </c>
      <c r="H522" s="35">
        <v>43189.3909722222</v>
      </c>
      <c r="I522" s="35">
        <v>43189.4326388889</v>
      </c>
      <c r="J522" s="34">
        <v>1</v>
      </c>
      <c r="K522" s="34" t="s">
        <v>15293</v>
      </c>
    </row>
    <row r="523" customHeight="1" spans="1:11">
      <c r="A523" s="32" t="s">
        <v>15294</v>
      </c>
      <c r="B523" s="32" t="s">
        <v>14462</v>
      </c>
      <c r="C523" s="32" t="s">
        <v>13193</v>
      </c>
      <c r="D523" s="32" t="s">
        <v>13194</v>
      </c>
      <c r="E523" s="32" t="s">
        <v>487</v>
      </c>
      <c r="F523" s="32" t="s">
        <v>400</v>
      </c>
      <c r="G523" s="32" t="s">
        <v>3951</v>
      </c>
      <c r="H523" s="33">
        <v>43189.375</v>
      </c>
      <c r="I523" s="33">
        <v>43189.5833333333</v>
      </c>
      <c r="J523" s="32">
        <v>4</v>
      </c>
      <c r="K523" s="32" t="s">
        <v>3951</v>
      </c>
    </row>
    <row r="524" customHeight="1" spans="1:11">
      <c r="A524" s="34" t="s">
        <v>15295</v>
      </c>
      <c r="B524" s="34" t="s">
        <v>14627</v>
      </c>
      <c r="C524" s="34" t="s">
        <v>13243</v>
      </c>
      <c r="D524" s="34" t="s">
        <v>13244</v>
      </c>
      <c r="E524" s="34" t="s">
        <v>1905</v>
      </c>
      <c r="F524" s="34" t="s">
        <v>13711</v>
      </c>
      <c r="G524" s="34" t="s">
        <v>897</v>
      </c>
      <c r="H524" s="35">
        <v>43188.375</v>
      </c>
      <c r="I524" s="35">
        <v>43188.4583333333</v>
      </c>
      <c r="J524" s="34">
        <v>2</v>
      </c>
      <c r="K524" s="34" t="s">
        <v>14996</v>
      </c>
    </row>
    <row r="525" customHeight="1" spans="1:11">
      <c r="A525" s="32" t="s">
        <v>15296</v>
      </c>
      <c r="B525" s="32" t="s">
        <v>14437</v>
      </c>
      <c r="C525" s="32" t="s">
        <v>13193</v>
      </c>
      <c r="D525" s="32" t="s">
        <v>13194</v>
      </c>
      <c r="E525" s="32" t="s">
        <v>1965</v>
      </c>
      <c r="F525" s="32" t="s">
        <v>13605</v>
      </c>
      <c r="G525" s="32" t="s">
        <v>2470</v>
      </c>
      <c r="H525" s="33">
        <v>43189.3958333333</v>
      </c>
      <c r="I525" s="33">
        <v>43189.4375</v>
      </c>
      <c r="J525" s="32">
        <v>1</v>
      </c>
      <c r="K525" s="32" t="s">
        <v>14586</v>
      </c>
    </row>
    <row r="526" customHeight="1" spans="1:11">
      <c r="A526" s="34" t="s">
        <v>15297</v>
      </c>
      <c r="B526" s="34" t="s">
        <v>15298</v>
      </c>
      <c r="C526" s="34" t="s">
        <v>13193</v>
      </c>
      <c r="D526" s="34" t="s">
        <v>13194</v>
      </c>
      <c r="E526" s="34" t="s">
        <v>2066</v>
      </c>
      <c r="F526" s="34" t="s">
        <v>13437</v>
      </c>
      <c r="G526" s="34" t="s">
        <v>3951</v>
      </c>
      <c r="H526" s="35">
        <v>43161.375</v>
      </c>
      <c r="I526" s="35">
        <v>43161.75</v>
      </c>
      <c r="J526" s="34">
        <v>8</v>
      </c>
      <c r="K526" s="34" t="s">
        <v>15299</v>
      </c>
    </row>
    <row r="527" customHeight="1" spans="1:11">
      <c r="A527" s="32" t="s">
        <v>15300</v>
      </c>
      <c r="B527" s="32" t="s">
        <v>15298</v>
      </c>
      <c r="C527" s="32" t="s">
        <v>13193</v>
      </c>
      <c r="D527" s="32" t="s">
        <v>13194</v>
      </c>
      <c r="E527" s="32" t="s">
        <v>2066</v>
      </c>
      <c r="F527" s="32" t="s">
        <v>13437</v>
      </c>
      <c r="G527" s="32" t="s">
        <v>3951</v>
      </c>
      <c r="H527" s="33">
        <v>43189.375</v>
      </c>
      <c r="I527" s="33">
        <v>43189.75</v>
      </c>
      <c r="J527" s="32">
        <v>8</v>
      </c>
      <c r="K527" s="32" t="s">
        <v>15299</v>
      </c>
    </row>
    <row r="528" customHeight="1" spans="1:11">
      <c r="A528" s="34" t="s">
        <v>15301</v>
      </c>
      <c r="B528" s="34" t="s">
        <v>14440</v>
      </c>
      <c r="C528" s="34" t="s">
        <v>13193</v>
      </c>
      <c r="D528" s="34" t="s">
        <v>13194</v>
      </c>
      <c r="E528" s="34" t="s">
        <v>3321</v>
      </c>
      <c r="F528" s="34" t="s">
        <v>13406</v>
      </c>
      <c r="G528" s="34" t="s">
        <v>2470</v>
      </c>
      <c r="H528" s="35">
        <v>43179.375</v>
      </c>
      <c r="I528" s="35">
        <v>43179.4166666667</v>
      </c>
      <c r="J528" s="34">
        <v>1</v>
      </c>
      <c r="K528" s="34" t="s">
        <v>14794</v>
      </c>
    </row>
    <row r="529" customHeight="1" spans="1:11">
      <c r="A529" s="32" t="s">
        <v>15302</v>
      </c>
      <c r="B529" s="32" t="s">
        <v>15081</v>
      </c>
      <c r="C529" s="32" t="s">
        <v>13193</v>
      </c>
      <c r="D529" s="32" t="s">
        <v>13194</v>
      </c>
      <c r="E529" s="32" t="s">
        <v>2825</v>
      </c>
      <c r="F529" s="32" t="s">
        <v>13434</v>
      </c>
      <c r="G529" s="32" t="s">
        <v>2470</v>
      </c>
      <c r="H529" s="33">
        <v>43187.3958333333</v>
      </c>
      <c r="I529" s="33">
        <v>43187.4375</v>
      </c>
      <c r="J529" s="32">
        <v>1</v>
      </c>
      <c r="K529" s="32" t="s">
        <v>14794</v>
      </c>
    </row>
    <row r="530" customHeight="1" spans="1:11">
      <c r="A530" s="34" t="s">
        <v>15303</v>
      </c>
      <c r="B530" s="34" t="s">
        <v>15304</v>
      </c>
      <c r="C530" s="34" t="s">
        <v>13193</v>
      </c>
      <c r="D530" s="34" t="s">
        <v>13194</v>
      </c>
      <c r="E530" s="34" t="s">
        <v>3488</v>
      </c>
      <c r="F530" s="34" t="s">
        <v>13823</v>
      </c>
      <c r="G530" s="34" t="s">
        <v>897</v>
      </c>
      <c r="H530" s="35">
        <v>43185.3958333333</v>
      </c>
      <c r="I530" s="35">
        <v>43185.7708333333</v>
      </c>
      <c r="J530" s="34">
        <v>8</v>
      </c>
      <c r="K530" s="34" t="s">
        <v>15305</v>
      </c>
    </row>
    <row r="531" customHeight="1" spans="1:11">
      <c r="A531" s="32" t="s">
        <v>15306</v>
      </c>
      <c r="B531" s="32" t="s">
        <v>15081</v>
      </c>
      <c r="C531" s="32" t="s">
        <v>13193</v>
      </c>
      <c r="D531" s="32" t="s">
        <v>13194</v>
      </c>
      <c r="E531" s="32" t="s">
        <v>2825</v>
      </c>
      <c r="F531" s="32" t="s">
        <v>13434</v>
      </c>
      <c r="G531" s="32" t="s">
        <v>2470</v>
      </c>
      <c r="H531" s="33">
        <v>43188.375</v>
      </c>
      <c r="I531" s="33">
        <v>43188.4166666667</v>
      </c>
      <c r="J531" s="32">
        <v>1</v>
      </c>
      <c r="K531" s="32" t="s">
        <v>14794</v>
      </c>
    </row>
    <row r="532" customHeight="1" spans="1:11">
      <c r="A532" s="34" t="s">
        <v>15307</v>
      </c>
      <c r="B532" s="34" t="s">
        <v>14537</v>
      </c>
      <c r="C532" s="34" t="s">
        <v>13193</v>
      </c>
      <c r="D532" s="34" t="s">
        <v>13194</v>
      </c>
      <c r="E532" s="34" t="s">
        <v>3250</v>
      </c>
      <c r="F532" s="34" t="s">
        <v>13406</v>
      </c>
      <c r="G532" s="34" t="s">
        <v>2470</v>
      </c>
      <c r="H532" s="35">
        <v>43167.375</v>
      </c>
      <c r="I532" s="35">
        <v>43167.4166666667</v>
      </c>
      <c r="J532" s="34">
        <v>1</v>
      </c>
      <c r="K532" s="34" t="s">
        <v>15308</v>
      </c>
    </row>
    <row r="533" customHeight="1" spans="1:11">
      <c r="A533" s="32" t="s">
        <v>15309</v>
      </c>
      <c r="B533" s="32" t="s">
        <v>14537</v>
      </c>
      <c r="C533" s="32" t="s">
        <v>13193</v>
      </c>
      <c r="D533" s="32" t="s">
        <v>13194</v>
      </c>
      <c r="E533" s="32" t="s">
        <v>3250</v>
      </c>
      <c r="F533" s="32" t="s">
        <v>13406</v>
      </c>
      <c r="G533" s="32" t="s">
        <v>2470</v>
      </c>
      <c r="H533" s="33">
        <v>43189.375</v>
      </c>
      <c r="I533" s="33">
        <v>43189.5</v>
      </c>
      <c r="J533" s="32">
        <v>3</v>
      </c>
      <c r="K533" s="32" t="s">
        <v>2470</v>
      </c>
    </row>
    <row r="534" customHeight="1" spans="1:11">
      <c r="A534" s="32" t="s">
        <v>15310</v>
      </c>
      <c r="B534" s="32" t="s">
        <v>15114</v>
      </c>
      <c r="C534" s="32" t="s">
        <v>13193</v>
      </c>
      <c r="D534" s="32" t="s">
        <v>13194</v>
      </c>
      <c r="E534" s="32" t="s">
        <v>2759</v>
      </c>
      <c r="F534" s="32" t="s">
        <v>13715</v>
      </c>
      <c r="G534" s="32" t="s">
        <v>2470</v>
      </c>
      <c r="H534" s="33">
        <v>43189.3958333333</v>
      </c>
      <c r="I534" s="33">
        <v>43189.5208333333</v>
      </c>
      <c r="J534" s="32">
        <v>3</v>
      </c>
      <c r="K534" s="32" t="s">
        <v>2470</v>
      </c>
    </row>
    <row r="535" customHeight="1" spans="1:11">
      <c r="A535" s="34" t="s">
        <v>15311</v>
      </c>
      <c r="B535" s="34" t="s">
        <v>14437</v>
      </c>
      <c r="C535" s="34" t="s">
        <v>13193</v>
      </c>
      <c r="D535" s="34" t="s">
        <v>13194</v>
      </c>
      <c r="E535" s="34" t="s">
        <v>1965</v>
      </c>
      <c r="F535" s="34" t="s">
        <v>13605</v>
      </c>
      <c r="G535" s="34" t="s">
        <v>2470</v>
      </c>
      <c r="H535" s="35">
        <v>43187.3958333333</v>
      </c>
      <c r="I535" s="35">
        <v>43187.4375</v>
      </c>
      <c r="J535" s="34">
        <v>1</v>
      </c>
      <c r="K535" s="34" t="s">
        <v>14586</v>
      </c>
    </row>
    <row r="536" customHeight="1" spans="1:11">
      <c r="A536" s="32" t="s">
        <v>15312</v>
      </c>
      <c r="B536" s="32" t="s">
        <v>15313</v>
      </c>
      <c r="C536" s="32" t="s">
        <v>13193</v>
      </c>
      <c r="D536" s="32" t="s">
        <v>13194</v>
      </c>
      <c r="E536" s="32" t="s">
        <v>3134</v>
      </c>
      <c r="F536" s="32" t="s">
        <v>13406</v>
      </c>
      <c r="G536" s="32" t="s">
        <v>2470</v>
      </c>
      <c r="H536" s="33">
        <v>43179.375</v>
      </c>
      <c r="I536" s="33">
        <v>43179.4166666667</v>
      </c>
      <c r="J536" s="32">
        <v>1</v>
      </c>
      <c r="K536" s="32" t="s">
        <v>15314</v>
      </c>
    </row>
    <row r="537" customHeight="1" spans="1:11">
      <c r="A537" s="34" t="s">
        <v>15315</v>
      </c>
      <c r="B537" s="34" t="s">
        <v>15313</v>
      </c>
      <c r="C537" s="34" t="s">
        <v>13193</v>
      </c>
      <c r="D537" s="34" t="s">
        <v>13194</v>
      </c>
      <c r="E537" s="34" t="s">
        <v>3134</v>
      </c>
      <c r="F537" s="34" t="s">
        <v>13406</v>
      </c>
      <c r="G537" s="34" t="s">
        <v>2470</v>
      </c>
      <c r="H537" s="35">
        <v>43182.375</v>
      </c>
      <c r="I537" s="35">
        <v>43182.4166666667</v>
      </c>
      <c r="J537" s="34">
        <v>1</v>
      </c>
      <c r="K537" s="34" t="s">
        <v>15314</v>
      </c>
    </row>
    <row r="538" customHeight="1" spans="1:11">
      <c r="A538" s="32" t="s">
        <v>15316</v>
      </c>
      <c r="B538" s="32" t="s">
        <v>14495</v>
      </c>
      <c r="C538" s="32" t="s">
        <v>13193</v>
      </c>
      <c r="D538" s="32" t="s">
        <v>13194</v>
      </c>
      <c r="E538" s="32" t="s">
        <v>3915</v>
      </c>
      <c r="F538" s="32" t="s">
        <v>13808</v>
      </c>
      <c r="G538" s="32" t="s">
        <v>3951</v>
      </c>
      <c r="H538" s="33">
        <v>43188.375</v>
      </c>
      <c r="I538" s="33">
        <v>43188.5416666667</v>
      </c>
      <c r="J538" s="32">
        <v>4</v>
      </c>
      <c r="K538" s="32" t="s">
        <v>15317</v>
      </c>
    </row>
    <row r="539" customHeight="1" spans="1:11">
      <c r="A539" s="34" t="s">
        <v>15318</v>
      </c>
      <c r="B539" s="34" t="s">
        <v>15319</v>
      </c>
      <c r="C539" s="34" t="s">
        <v>13193</v>
      </c>
      <c r="D539" s="34" t="s">
        <v>13194</v>
      </c>
      <c r="E539" s="34" t="s">
        <v>5033</v>
      </c>
      <c r="F539" s="34" t="s">
        <v>13467</v>
      </c>
      <c r="G539" s="34" t="s">
        <v>3951</v>
      </c>
      <c r="H539" s="35">
        <v>43189.375</v>
      </c>
      <c r="I539" s="35">
        <v>43189.5833333333</v>
      </c>
      <c r="J539" s="34">
        <v>4</v>
      </c>
      <c r="K539" s="34" t="s">
        <v>14532</v>
      </c>
    </row>
    <row r="540" customHeight="1" spans="1:11">
      <c r="A540" s="32" t="s">
        <v>15320</v>
      </c>
      <c r="B540" s="32" t="s">
        <v>15100</v>
      </c>
      <c r="C540" s="32" t="s">
        <v>13193</v>
      </c>
      <c r="D540" s="32" t="s">
        <v>13194</v>
      </c>
      <c r="E540" s="32" t="s">
        <v>5171</v>
      </c>
      <c r="F540" s="32" t="s">
        <v>13483</v>
      </c>
      <c r="G540" s="32" t="s">
        <v>2470</v>
      </c>
      <c r="H540" s="33">
        <v>43180.3888888889</v>
      </c>
      <c r="I540" s="33">
        <v>43180.4305555556</v>
      </c>
      <c r="J540" s="32">
        <v>1</v>
      </c>
      <c r="K540" s="32" t="s">
        <v>14994</v>
      </c>
    </row>
    <row r="541" customHeight="1" spans="1:11">
      <c r="A541" s="34" t="s">
        <v>15321</v>
      </c>
      <c r="B541" s="34" t="s">
        <v>15322</v>
      </c>
      <c r="C541" s="34" t="s">
        <v>13193</v>
      </c>
      <c r="D541" s="34" t="s">
        <v>13194</v>
      </c>
      <c r="E541" s="34" t="s">
        <v>5464</v>
      </c>
      <c r="F541" s="34" t="s">
        <v>13761</v>
      </c>
      <c r="G541" s="34" t="s">
        <v>897</v>
      </c>
      <c r="H541" s="35">
        <v>43189.375</v>
      </c>
      <c r="I541" s="35">
        <v>43189.75</v>
      </c>
      <c r="J541" s="34">
        <v>8</v>
      </c>
      <c r="K541" s="34" t="s">
        <v>14701</v>
      </c>
    </row>
    <row r="542" customHeight="1" spans="1:11">
      <c r="A542" s="32" t="s">
        <v>15323</v>
      </c>
      <c r="B542" s="32" t="s">
        <v>15100</v>
      </c>
      <c r="C542" s="32" t="s">
        <v>13193</v>
      </c>
      <c r="D542" s="32" t="s">
        <v>13194</v>
      </c>
      <c r="E542" s="32" t="s">
        <v>5171</v>
      </c>
      <c r="F542" s="32" t="s">
        <v>13483</v>
      </c>
      <c r="G542" s="32" t="s">
        <v>2470</v>
      </c>
      <c r="H542" s="33">
        <v>43189.3819444444</v>
      </c>
      <c r="I542" s="33">
        <v>43189.4236111111</v>
      </c>
      <c r="J542" s="32">
        <v>1</v>
      </c>
      <c r="K542" s="32" t="s">
        <v>14994</v>
      </c>
    </row>
    <row r="543" customHeight="1" spans="1:11">
      <c r="A543" s="34" t="s">
        <v>15324</v>
      </c>
      <c r="B543" s="34" t="s">
        <v>14804</v>
      </c>
      <c r="C543" s="34" t="s">
        <v>13193</v>
      </c>
      <c r="D543" s="34" t="s">
        <v>13194</v>
      </c>
      <c r="E543" s="34" t="s">
        <v>5183</v>
      </c>
      <c r="F543" s="34" t="s">
        <v>13483</v>
      </c>
      <c r="G543" s="34" t="s">
        <v>3951</v>
      </c>
      <c r="H543" s="35">
        <v>43186.375</v>
      </c>
      <c r="I543" s="35">
        <v>43186.75</v>
      </c>
      <c r="J543" s="34">
        <v>8</v>
      </c>
      <c r="K543" s="34" t="s">
        <v>14994</v>
      </c>
    </row>
    <row r="544" customHeight="1" spans="1:11">
      <c r="A544" s="32" t="s">
        <v>15325</v>
      </c>
      <c r="B544" s="32" t="s">
        <v>15183</v>
      </c>
      <c r="C544" s="32" t="s">
        <v>13193</v>
      </c>
      <c r="D544" s="32" t="s">
        <v>13194</v>
      </c>
      <c r="E544" s="32" t="s">
        <v>3075</v>
      </c>
      <c r="F544" s="32" t="s">
        <v>13686</v>
      </c>
      <c r="G544" s="32" t="s">
        <v>2470</v>
      </c>
      <c r="H544" s="33">
        <v>43189.375</v>
      </c>
      <c r="I544" s="33">
        <v>43189.4166666667</v>
      </c>
      <c r="J544" s="32">
        <v>1</v>
      </c>
      <c r="K544" s="32" t="s">
        <v>15090</v>
      </c>
    </row>
    <row r="545" customHeight="1" spans="1:11">
      <c r="A545" s="34" t="s">
        <v>15326</v>
      </c>
      <c r="B545" s="34" t="s">
        <v>15327</v>
      </c>
      <c r="C545" s="34" t="s">
        <v>13193</v>
      </c>
      <c r="D545" s="34" t="s">
        <v>13194</v>
      </c>
      <c r="E545" s="34" t="s">
        <v>5016</v>
      </c>
      <c r="F545" s="34" t="s">
        <v>13467</v>
      </c>
      <c r="G545" s="34" t="s">
        <v>3951</v>
      </c>
      <c r="H545" s="35">
        <v>43175.375</v>
      </c>
      <c r="I545" s="35">
        <v>43175.75</v>
      </c>
      <c r="J545" s="34">
        <v>8</v>
      </c>
      <c r="K545" s="34" t="s">
        <v>15328</v>
      </c>
    </row>
    <row r="546" customHeight="1" spans="1:11">
      <c r="A546" s="32" t="s">
        <v>15329</v>
      </c>
      <c r="B546" s="32" t="s">
        <v>15330</v>
      </c>
      <c r="C546" s="32" t="s">
        <v>13193</v>
      </c>
      <c r="D546" s="32" t="s">
        <v>13194</v>
      </c>
      <c r="E546" s="32" t="s">
        <v>5088</v>
      </c>
      <c r="F546" s="32" t="s">
        <v>13467</v>
      </c>
      <c r="G546" s="32" t="s">
        <v>897</v>
      </c>
      <c r="H546" s="33">
        <v>43182.3881944444</v>
      </c>
      <c r="I546" s="33">
        <v>43182.7631944444</v>
      </c>
      <c r="J546" s="32">
        <v>8</v>
      </c>
      <c r="K546" s="32" t="s">
        <v>15331</v>
      </c>
    </row>
    <row r="547" customHeight="1" spans="1:11">
      <c r="A547" s="34" t="s">
        <v>15332</v>
      </c>
      <c r="B547" s="34" t="s">
        <v>15330</v>
      </c>
      <c r="C547" s="34" t="s">
        <v>13193</v>
      </c>
      <c r="D547" s="34" t="s">
        <v>13194</v>
      </c>
      <c r="E547" s="34" t="s">
        <v>5088</v>
      </c>
      <c r="F547" s="34" t="s">
        <v>13467</v>
      </c>
      <c r="G547" s="34" t="s">
        <v>897</v>
      </c>
      <c r="H547" s="35">
        <v>43186.3888888889</v>
      </c>
      <c r="I547" s="35">
        <v>43186.5</v>
      </c>
      <c r="J547" s="34">
        <v>3</v>
      </c>
      <c r="K547" s="34" t="s">
        <v>15333</v>
      </c>
    </row>
    <row r="548" customHeight="1" spans="1:11">
      <c r="A548" s="32" t="s">
        <v>15334</v>
      </c>
      <c r="B548" s="32" t="s">
        <v>14638</v>
      </c>
      <c r="C548" s="32" t="s">
        <v>13193</v>
      </c>
      <c r="D548" s="32" t="s">
        <v>13194</v>
      </c>
      <c r="E548" s="32" t="s">
        <v>3504</v>
      </c>
      <c r="F548" s="32" t="s">
        <v>13547</v>
      </c>
      <c r="G548" s="32" t="s">
        <v>3951</v>
      </c>
      <c r="H548" s="33">
        <v>43189.375</v>
      </c>
      <c r="I548" s="33">
        <v>43189.75</v>
      </c>
      <c r="J548" s="32">
        <v>8</v>
      </c>
      <c r="K548" s="32" t="s">
        <v>15335</v>
      </c>
    </row>
    <row r="549" customHeight="1" spans="1:11">
      <c r="A549" s="34" t="s">
        <v>15336</v>
      </c>
      <c r="B549" s="34" t="s">
        <v>15337</v>
      </c>
      <c r="C549" s="34" t="s">
        <v>13193</v>
      </c>
      <c r="D549" s="34" t="s">
        <v>13194</v>
      </c>
      <c r="E549" s="34" t="s">
        <v>5881</v>
      </c>
      <c r="F549" s="34" t="s">
        <v>14134</v>
      </c>
      <c r="G549" s="34" t="s">
        <v>897</v>
      </c>
      <c r="H549" s="35">
        <v>43164.3888888889</v>
      </c>
      <c r="I549" s="35">
        <v>43164.7638888889</v>
      </c>
      <c r="J549" s="34">
        <v>8</v>
      </c>
      <c r="K549" s="34" t="s">
        <v>15338</v>
      </c>
    </row>
    <row r="550" customHeight="1" spans="1:11">
      <c r="A550" s="32" t="s">
        <v>15339</v>
      </c>
      <c r="B550" s="32" t="s">
        <v>15337</v>
      </c>
      <c r="C550" s="32" t="s">
        <v>13193</v>
      </c>
      <c r="D550" s="32" t="s">
        <v>13194</v>
      </c>
      <c r="E550" s="32" t="s">
        <v>5881</v>
      </c>
      <c r="F550" s="32" t="s">
        <v>14134</v>
      </c>
      <c r="G550" s="32" t="s">
        <v>13174</v>
      </c>
      <c r="H550" s="33">
        <v>43185.3916666667</v>
      </c>
      <c r="I550" s="33">
        <v>43188.4756944444</v>
      </c>
      <c r="J550" s="32">
        <v>23</v>
      </c>
      <c r="K550" s="32" t="s">
        <v>15340</v>
      </c>
    </row>
    <row r="551" customHeight="1" spans="1:11">
      <c r="A551" s="34" t="s">
        <v>15341</v>
      </c>
      <c r="B551" s="34" t="s">
        <v>15337</v>
      </c>
      <c r="C551" s="34" t="s">
        <v>13193</v>
      </c>
      <c r="D551" s="34" t="s">
        <v>13194</v>
      </c>
      <c r="E551" s="34" t="s">
        <v>5881</v>
      </c>
      <c r="F551" s="34" t="s">
        <v>14134</v>
      </c>
      <c r="G551" s="34" t="s">
        <v>897</v>
      </c>
      <c r="H551" s="35">
        <v>43166.3951388889</v>
      </c>
      <c r="I551" s="35">
        <v>43166.4784722222</v>
      </c>
      <c r="J551" s="34">
        <v>2</v>
      </c>
      <c r="K551" s="34" t="s">
        <v>15342</v>
      </c>
    </row>
    <row r="552" customHeight="1" spans="1:11">
      <c r="A552" s="34" t="s">
        <v>15343</v>
      </c>
      <c r="B552" s="34" t="s">
        <v>14676</v>
      </c>
      <c r="C552" s="34" t="s">
        <v>13193</v>
      </c>
      <c r="D552" s="34" t="s">
        <v>13194</v>
      </c>
      <c r="E552" s="34" t="s">
        <v>7991</v>
      </c>
      <c r="F552" s="34" t="s">
        <v>13445</v>
      </c>
      <c r="G552" s="34" t="s">
        <v>13174</v>
      </c>
      <c r="H552" s="35">
        <v>43188.375</v>
      </c>
      <c r="I552" s="35">
        <v>43188.75</v>
      </c>
      <c r="J552" s="34">
        <v>8</v>
      </c>
      <c r="K552" s="34" t="s">
        <v>14588</v>
      </c>
    </row>
    <row r="553" customHeight="1" spans="1:11">
      <c r="A553" s="32" t="s">
        <v>15344</v>
      </c>
      <c r="B553" s="32" t="s">
        <v>14746</v>
      </c>
      <c r="C553" s="32" t="s">
        <v>13193</v>
      </c>
      <c r="D553" s="32" t="s">
        <v>13194</v>
      </c>
      <c r="E553" s="32" t="s">
        <v>2322</v>
      </c>
      <c r="F553" s="32" t="s">
        <v>13517</v>
      </c>
      <c r="G553" s="32" t="s">
        <v>3951</v>
      </c>
      <c r="H553" s="33">
        <v>43189.3958333333</v>
      </c>
      <c r="I553" s="33">
        <v>43189.7708333333</v>
      </c>
      <c r="J553" s="32">
        <v>8</v>
      </c>
      <c r="K553" s="32" t="s">
        <v>15345</v>
      </c>
    </row>
    <row r="554" customHeight="1" spans="1:11">
      <c r="A554" s="34" t="s">
        <v>15346</v>
      </c>
      <c r="B554" s="34" t="s">
        <v>15347</v>
      </c>
      <c r="C554" s="34" t="s">
        <v>13193</v>
      </c>
      <c r="D554" s="34" t="s">
        <v>13194</v>
      </c>
      <c r="E554" s="34" t="s">
        <v>7818</v>
      </c>
      <c r="F554" s="34" t="s">
        <v>13542</v>
      </c>
      <c r="G554" s="34" t="s">
        <v>2470</v>
      </c>
      <c r="H554" s="35">
        <v>43164.3958333333</v>
      </c>
      <c r="I554" s="35">
        <v>43164.4375</v>
      </c>
      <c r="J554" s="34">
        <v>1</v>
      </c>
      <c r="K554" s="34" t="s">
        <v>15111</v>
      </c>
    </row>
    <row r="555" customHeight="1" spans="1:11">
      <c r="A555" s="34" t="s">
        <v>15348</v>
      </c>
      <c r="B555" s="34" t="s">
        <v>15349</v>
      </c>
      <c r="C555" s="34" t="s">
        <v>13243</v>
      </c>
      <c r="D555" s="34" t="s">
        <v>13244</v>
      </c>
      <c r="E555" s="34" t="s">
        <v>61</v>
      </c>
      <c r="F555" s="34" t="s">
        <v>117</v>
      </c>
      <c r="G555" s="34" t="s">
        <v>2470</v>
      </c>
      <c r="H555" s="35">
        <v>43189.625</v>
      </c>
      <c r="I555" s="35">
        <v>43189.75</v>
      </c>
      <c r="J555" s="34">
        <v>3</v>
      </c>
      <c r="K555" s="34" t="s">
        <v>15350</v>
      </c>
    </row>
    <row r="556" customHeight="1" spans="1:11">
      <c r="A556" s="34" t="s">
        <v>15351</v>
      </c>
      <c r="B556" s="34" t="s">
        <v>15352</v>
      </c>
      <c r="C556" s="34" t="s">
        <v>13243</v>
      </c>
      <c r="D556" s="34" t="s">
        <v>13244</v>
      </c>
      <c r="E556" s="34" t="s">
        <v>1153</v>
      </c>
      <c r="F556" s="34" t="s">
        <v>13510</v>
      </c>
      <c r="G556" s="34" t="s">
        <v>3951</v>
      </c>
      <c r="H556" s="35">
        <v>43190.2916666667</v>
      </c>
      <c r="I556" s="35">
        <v>43190.6875</v>
      </c>
      <c r="J556" s="34">
        <v>8</v>
      </c>
      <c r="K556" s="34" t="s">
        <v>3951</v>
      </c>
    </row>
  </sheetData>
  <autoFilter ref="A1:K556">
    <extLst/>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4"/>
  <sheetViews>
    <sheetView workbookViewId="0">
      <selection activeCell="A1" sqref="A1"/>
    </sheetView>
  </sheetViews>
  <sheetFormatPr defaultColWidth="20" defaultRowHeight="22" customHeight="1"/>
  <cols>
    <col min="1" max="1" width="19" style="30" customWidth="1"/>
    <col min="2" max="2" width="18.5" style="30" customWidth="1"/>
    <col min="3" max="3" width="11.125" style="30" customWidth="1"/>
    <col min="4" max="4" width="7.625" style="30" customWidth="1"/>
    <col min="5" max="6" width="9.375" style="30" customWidth="1"/>
    <col min="7" max="7" width="8.75" style="30" customWidth="1"/>
    <col min="8" max="9" width="13.125" style="30" customWidth="1"/>
    <col min="10" max="10" width="6.125" style="30" customWidth="1"/>
    <col min="11" max="11" width="19.625" style="30" customWidth="1"/>
    <col min="12" max="16384" width="20" style="30"/>
  </cols>
  <sheetData>
    <row r="1" s="30" customFormat="1" customHeight="1" spans="1:11">
      <c r="A1" s="31" t="s">
        <v>13182</v>
      </c>
      <c r="B1" s="31" t="s">
        <v>13183</v>
      </c>
      <c r="C1" s="31" t="s">
        <v>13184</v>
      </c>
      <c r="D1" s="31" t="s">
        <v>13185</v>
      </c>
      <c r="E1" s="31" t="s">
        <v>13168</v>
      </c>
      <c r="F1" s="31" t="s">
        <v>13186</v>
      </c>
      <c r="G1" s="31" t="s">
        <v>13173</v>
      </c>
      <c r="H1" s="31" t="s">
        <v>13187</v>
      </c>
      <c r="I1" s="31" t="s">
        <v>13188</v>
      </c>
      <c r="J1" s="31" t="s">
        <v>15353</v>
      </c>
      <c r="K1" s="31" t="s">
        <v>15354</v>
      </c>
    </row>
    <row r="2" s="30" customFormat="1" customHeight="1" spans="1:11">
      <c r="A2" s="34" t="s">
        <v>15355</v>
      </c>
      <c r="B2" s="34" t="s">
        <v>15356</v>
      </c>
      <c r="C2" s="34" t="s">
        <v>13193</v>
      </c>
      <c r="D2" s="34" t="s">
        <v>13194</v>
      </c>
      <c r="E2" s="34" t="s">
        <v>4067</v>
      </c>
      <c r="F2" s="34" t="s">
        <v>13587</v>
      </c>
      <c r="G2" s="34" t="s">
        <v>13181</v>
      </c>
      <c r="H2" s="35">
        <v>43163.4375</v>
      </c>
      <c r="I2" s="35">
        <v>43163.6041666667</v>
      </c>
      <c r="J2" s="34">
        <v>4</v>
      </c>
      <c r="K2" s="34" t="s">
        <v>15357</v>
      </c>
    </row>
    <row r="3" s="30" customFormat="1" customHeight="1" spans="1:11">
      <c r="A3" s="32" t="s">
        <v>15358</v>
      </c>
      <c r="B3" s="32" t="s">
        <v>15359</v>
      </c>
      <c r="C3" s="32" t="s">
        <v>13193</v>
      </c>
      <c r="D3" s="32" t="s">
        <v>13194</v>
      </c>
      <c r="E3" s="32" t="s">
        <v>9436</v>
      </c>
      <c r="F3" s="32" t="s">
        <v>13355</v>
      </c>
      <c r="G3" s="32" t="s">
        <v>13181</v>
      </c>
      <c r="H3" s="33">
        <v>43169.5833333333</v>
      </c>
      <c r="I3" s="33">
        <v>43169.75</v>
      </c>
      <c r="J3" s="32">
        <v>4</v>
      </c>
      <c r="K3" s="32" t="s">
        <v>15360</v>
      </c>
    </row>
    <row r="4" s="30" customFormat="1" customHeight="1" spans="1:11">
      <c r="A4" s="34" t="s">
        <v>15361</v>
      </c>
      <c r="B4" s="34" t="s">
        <v>15362</v>
      </c>
      <c r="C4" s="34" t="s">
        <v>13193</v>
      </c>
      <c r="D4" s="34" t="s">
        <v>13194</v>
      </c>
      <c r="E4" s="34" t="s">
        <v>641</v>
      </c>
      <c r="F4" s="34" t="s">
        <v>400</v>
      </c>
      <c r="G4" s="34" t="s">
        <v>13181</v>
      </c>
      <c r="H4" s="35">
        <v>43176.5430555556</v>
      </c>
      <c r="I4" s="35">
        <v>43176.7548611111</v>
      </c>
      <c r="J4" s="34">
        <v>5</v>
      </c>
      <c r="K4" s="34" t="s">
        <v>15363</v>
      </c>
    </row>
    <row r="5" s="30" customFormat="1" customHeight="1" spans="1:11">
      <c r="A5" s="32" t="s">
        <v>15364</v>
      </c>
      <c r="B5" s="32" t="s">
        <v>15356</v>
      </c>
      <c r="C5" s="32" t="s">
        <v>13193</v>
      </c>
      <c r="D5" s="32" t="s">
        <v>13194</v>
      </c>
      <c r="E5" s="32" t="s">
        <v>4067</v>
      </c>
      <c r="F5" s="32" t="s">
        <v>13587</v>
      </c>
      <c r="G5" s="32" t="s">
        <v>13181</v>
      </c>
      <c r="H5" s="33">
        <v>43184.5416666667</v>
      </c>
      <c r="I5" s="33">
        <v>43184.7083333333</v>
      </c>
      <c r="J5" s="32">
        <v>4</v>
      </c>
      <c r="K5" s="32" t="s">
        <v>15365</v>
      </c>
    </row>
    <row r="6" customHeight="1" spans="1:11">
      <c r="A6" s="34" t="s">
        <v>15366</v>
      </c>
      <c r="B6" s="34" t="s">
        <v>15367</v>
      </c>
      <c r="C6" s="34" t="s">
        <v>13193</v>
      </c>
      <c r="D6" s="34" t="s">
        <v>13194</v>
      </c>
      <c r="E6" s="34" t="s">
        <v>851</v>
      </c>
      <c r="F6" s="34" t="s">
        <v>13220</v>
      </c>
      <c r="G6" s="34" t="s">
        <v>13181</v>
      </c>
      <c r="H6" s="35">
        <v>43162.375</v>
      </c>
      <c r="I6" s="35">
        <v>43162.75</v>
      </c>
      <c r="J6" s="34">
        <v>8</v>
      </c>
      <c r="K6" s="34" t="s">
        <v>15368</v>
      </c>
    </row>
    <row r="7" customHeight="1" spans="1:11">
      <c r="A7" s="32" t="s">
        <v>15369</v>
      </c>
      <c r="B7" s="32" t="s">
        <v>15370</v>
      </c>
      <c r="C7" s="32" t="s">
        <v>13193</v>
      </c>
      <c r="D7" s="32" t="s">
        <v>13194</v>
      </c>
      <c r="E7" s="32" t="s">
        <v>872</v>
      </c>
      <c r="F7" s="32" t="s">
        <v>13220</v>
      </c>
      <c r="G7" s="32" t="s">
        <v>13181</v>
      </c>
      <c r="H7" s="33">
        <v>43163.375</v>
      </c>
      <c r="I7" s="33">
        <v>43163.75</v>
      </c>
      <c r="J7" s="32">
        <v>8</v>
      </c>
      <c r="K7" s="32" t="s">
        <v>15371</v>
      </c>
    </row>
    <row r="8" customHeight="1" spans="1:11">
      <c r="A8" s="34" t="s">
        <v>15372</v>
      </c>
      <c r="B8" s="34" t="s">
        <v>15373</v>
      </c>
      <c r="C8" s="34" t="s">
        <v>13193</v>
      </c>
      <c r="D8" s="34" t="s">
        <v>13194</v>
      </c>
      <c r="E8" s="34" t="s">
        <v>7683</v>
      </c>
      <c r="F8" s="34" t="s">
        <v>12844</v>
      </c>
      <c r="G8" s="34" t="s">
        <v>13181</v>
      </c>
      <c r="H8" s="35">
        <v>43162.375</v>
      </c>
      <c r="I8" s="35">
        <v>43162.75</v>
      </c>
      <c r="J8" s="34">
        <v>8</v>
      </c>
      <c r="K8" s="34" t="s">
        <v>13015</v>
      </c>
    </row>
    <row r="9" customHeight="1" spans="1:11">
      <c r="A9" s="32" t="s">
        <v>15374</v>
      </c>
      <c r="B9" s="32" t="s">
        <v>15373</v>
      </c>
      <c r="C9" s="32" t="s">
        <v>13193</v>
      </c>
      <c r="D9" s="32" t="s">
        <v>13194</v>
      </c>
      <c r="E9" s="32" t="s">
        <v>7683</v>
      </c>
      <c r="F9" s="32" t="s">
        <v>12844</v>
      </c>
      <c r="G9" s="32" t="s">
        <v>13181</v>
      </c>
      <c r="H9" s="33">
        <v>43163.375</v>
      </c>
      <c r="I9" s="33">
        <v>43163.75</v>
      </c>
      <c r="J9" s="32">
        <v>8</v>
      </c>
      <c r="K9" s="32" t="s">
        <v>13015</v>
      </c>
    </row>
    <row r="10" customHeight="1" spans="1:11">
      <c r="A10" s="34" t="s">
        <v>15375</v>
      </c>
      <c r="B10" s="34" t="s">
        <v>15376</v>
      </c>
      <c r="C10" s="34" t="s">
        <v>13193</v>
      </c>
      <c r="D10" s="34" t="s">
        <v>13194</v>
      </c>
      <c r="E10" s="34" t="s">
        <v>3521</v>
      </c>
      <c r="F10" s="34" t="s">
        <v>13547</v>
      </c>
      <c r="G10" s="34" t="s">
        <v>13181</v>
      </c>
      <c r="H10" s="35">
        <v>43163.3958333333</v>
      </c>
      <c r="I10" s="35">
        <v>43163.8541666667</v>
      </c>
      <c r="J10" s="34">
        <v>8</v>
      </c>
      <c r="K10" s="34" t="s">
        <v>15377</v>
      </c>
    </row>
    <row r="11" customHeight="1" spans="1:11">
      <c r="A11" s="32" t="s">
        <v>15378</v>
      </c>
      <c r="B11" s="32" t="s">
        <v>15379</v>
      </c>
      <c r="C11" s="32" t="s">
        <v>13193</v>
      </c>
      <c r="D11" s="32" t="s">
        <v>13194</v>
      </c>
      <c r="E11" s="32" t="s">
        <v>4615</v>
      </c>
      <c r="F11" s="32" t="s">
        <v>12844</v>
      </c>
      <c r="G11" s="32" t="s">
        <v>13181</v>
      </c>
      <c r="H11" s="33">
        <v>43162.375</v>
      </c>
      <c r="I11" s="33">
        <v>43162.75</v>
      </c>
      <c r="J11" s="32">
        <v>8</v>
      </c>
      <c r="K11" s="32" t="s">
        <v>15380</v>
      </c>
    </row>
    <row r="12" customHeight="1" spans="1:11">
      <c r="A12" s="34" t="s">
        <v>15381</v>
      </c>
      <c r="B12" s="34" t="s">
        <v>15382</v>
      </c>
      <c r="C12" s="34" t="s">
        <v>13193</v>
      </c>
      <c r="D12" s="34" t="s">
        <v>13194</v>
      </c>
      <c r="E12" s="34" t="s">
        <v>4637</v>
      </c>
      <c r="F12" s="34" t="s">
        <v>12844</v>
      </c>
      <c r="G12" s="34" t="s">
        <v>13181</v>
      </c>
      <c r="H12" s="35">
        <v>43162.375</v>
      </c>
      <c r="I12" s="35">
        <v>43162.75</v>
      </c>
      <c r="J12" s="34">
        <v>8</v>
      </c>
      <c r="K12" s="34" t="s">
        <v>15383</v>
      </c>
    </row>
    <row r="13" customHeight="1" spans="1:11">
      <c r="A13" s="32" t="s">
        <v>15384</v>
      </c>
      <c r="B13" s="32" t="s">
        <v>15385</v>
      </c>
      <c r="C13" s="32" t="s">
        <v>13193</v>
      </c>
      <c r="D13" s="32" t="s">
        <v>13194</v>
      </c>
      <c r="E13" s="32" t="s">
        <v>4597</v>
      </c>
      <c r="F13" s="32" t="s">
        <v>12844</v>
      </c>
      <c r="G13" s="32" t="s">
        <v>13181</v>
      </c>
      <c r="H13" s="33">
        <v>43162.375</v>
      </c>
      <c r="I13" s="33">
        <v>43162.75</v>
      </c>
      <c r="J13" s="32">
        <v>8</v>
      </c>
      <c r="K13" s="32" t="s">
        <v>15386</v>
      </c>
    </row>
    <row r="14" customHeight="1" spans="1:11">
      <c r="A14" s="32" t="s">
        <v>15387</v>
      </c>
      <c r="B14" s="32" t="s">
        <v>15388</v>
      </c>
      <c r="C14" s="32" t="s">
        <v>13193</v>
      </c>
      <c r="D14" s="32" t="s">
        <v>13194</v>
      </c>
      <c r="E14" s="32" t="s">
        <v>3472</v>
      </c>
      <c r="F14" s="32" t="s">
        <v>13823</v>
      </c>
      <c r="G14" s="32" t="s">
        <v>13181</v>
      </c>
      <c r="H14" s="33">
        <v>43162.8958333333</v>
      </c>
      <c r="I14" s="33">
        <v>43162.9791666667</v>
      </c>
      <c r="J14" s="32">
        <v>2</v>
      </c>
      <c r="K14" s="32" t="s">
        <v>15389</v>
      </c>
    </row>
    <row r="15" customHeight="1" spans="1:11">
      <c r="A15" s="34" t="s">
        <v>15390</v>
      </c>
      <c r="B15" s="34" t="s">
        <v>15379</v>
      </c>
      <c r="C15" s="34" t="s">
        <v>13193</v>
      </c>
      <c r="D15" s="34" t="s">
        <v>13194</v>
      </c>
      <c r="E15" s="34" t="s">
        <v>4615</v>
      </c>
      <c r="F15" s="34" t="s">
        <v>12844</v>
      </c>
      <c r="G15" s="34" t="s">
        <v>13181</v>
      </c>
      <c r="H15" s="35">
        <v>43165.9583333333</v>
      </c>
      <c r="I15" s="35">
        <v>43166.3333333333</v>
      </c>
      <c r="J15" s="34">
        <v>8</v>
      </c>
      <c r="K15" s="34" t="s">
        <v>14545</v>
      </c>
    </row>
    <row r="16" customHeight="1" spans="1:11">
      <c r="A16" s="32" t="s">
        <v>15391</v>
      </c>
      <c r="B16" s="32" t="s">
        <v>15392</v>
      </c>
      <c r="C16" s="32" t="s">
        <v>13193</v>
      </c>
      <c r="D16" s="32" t="s">
        <v>13194</v>
      </c>
      <c r="E16" s="32" t="s">
        <v>4688</v>
      </c>
      <c r="F16" s="32" t="s">
        <v>12844</v>
      </c>
      <c r="G16" s="32" t="s">
        <v>13181</v>
      </c>
      <c r="H16" s="33">
        <v>43166.75</v>
      </c>
      <c r="I16" s="33">
        <v>43167.3333333333</v>
      </c>
      <c r="J16" s="32">
        <v>8</v>
      </c>
      <c r="K16" s="32" t="s">
        <v>15393</v>
      </c>
    </row>
    <row r="17" customHeight="1" spans="1:11">
      <c r="A17" s="34" t="s">
        <v>15394</v>
      </c>
      <c r="B17" s="34" t="s">
        <v>15395</v>
      </c>
      <c r="C17" s="34" t="s">
        <v>13193</v>
      </c>
      <c r="D17" s="34" t="s">
        <v>13194</v>
      </c>
      <c r="E17" s="34" t="s">
        <v>791</v>
      </c>
      <c r="F17" s="34" t="s">
        <v>13535</v>
      </c>
      <c r="G17" s="34" t="s">
        <v>13181</v>
      </c>
      <c r="H17" s="35">
        <v>43162.25</v>
      </c>
      <c r="I17" s="35">
        <v>43162.2916666667</v>
      </c>
      <c r="J17" s="34">
        <v>1</v>
      </c>
      <c r="K17" s="34" t="s">
        <v>15396</v>
      </c>
    </row>
    <row r="18" customHeight="1" spans="1:11">
      <c r="A18" s="32" t="s">
        <v>15397</v>
      </c>
      <c r="B18" s="32" t="s">
        <v>15370</v>
      </c>
      <c r="C18" s="32" t="s">
        <v>13193</v>
      </c>
      <c r="D18" s="32" t="s">
        <v>13194</v>
      </c>
      <c r="E18" s="32" t="s">
        <v>872</v>
      </c>
      <c r="F18" s="32" t="s">
        <v>13220</v>
      </c>
      <c r="G18" s="32" t="s">
        <v>13181</v>
      </c>
      <c r="H18" s="33">
        <v>43169.375</v>
      </c>
      <c r="I18" s="33">
        <v>43169.75</v>
      </c>
      <c r="J18" s="32">
        <v>8</v>
      </c>
      <c r="K18" s="32" t="s">
        <v>15371</v>
      </c>
    </row>
    <row r="19" customHeight="1" spans="1:11">
      <c r="A19" s="34" t="s">
        <v>15398</v>
      </c>
      <c r="B19" s="34" t="s">
        <v>15370</v>
      </c>
      <c r="C19" s="34" t="s">
        <v>13193</v>
      </c>
      <c r="D19" s="34" t="s">
        <v>13194</v>
      </c>
      <c r="E19" s="34" t="s">
        <v>872</v>
      </c>
      <c r="F19" s="34" t="s">
        <v>13220</v>
      </c>
      <c r="G19" s="34" t="s">
        <v>13181</v>
      </c>
      <c r="H19" s="35">
        <v>43170.375</v>
      </c>
      <c r="I19" s="35">
        <v>43170.5833333333</v>
      </c>
      <c r="J19" s="34">
        <v>5</v>
      </c>
      <c r="K19" s="34" t="s">
        <v>15399</v>
      </c>
    </row>
    <row r="20" customHeight="1" spans="1:11">
      <c r="A20" s="32" t="s">
        <v>15400</v>
      </c>
      <c r="B20" s="32" t="s">
        <v>15401</v>
      </c>
      <c r="C20" s="32" t="s">
        <v>13193</v>
      </c>
      <c r="D20" s="32" t="s">
        <v>13194</v>
      </c>
      <c r="E20" s="32" t="s">
        <v>4647</v>
      </c>
      <c r="F20" s="32" t="s">
        <v>12844</v>
      </c>
      <c r="G20" s="32" t="s">
        <v>13181</v>
      </c>
      <c r="H20" s="33">
        <v>43162.375</v>
      </c>
      <c r="I20" s="33">
        <v>43162.75</v>
      </c>
      <c r="J20" s="32">
        <v>8</v>
      </c>
      <c r="K20" s="32" t="s">
        <v>15402</v>
      </c>
    </row>
    <row r="21" customHeight="1" spans="1:11">
      <c r="A21" s="34" t="s">
        <v>15403</v>
      </c>
      <c r="B21" s="34" t="s">
        <v>15401</v>
      </c>
      <c r="C21" s="34" t="s">
        <v>13193</v>
      </c>
      <c r="D21" s="34" t="s">
        <v>13194</v>
      </c>
      <c r="E21" s="34" t="s">
        <v>4647</v>
      </c>
      <c r="F21" s="34" t="s">
        <v>12844</v>
      </c>
      <c r="G21" s="34" t="s">
        <v>13181</v>
      </c>
      <c r="H21" s="35">
        <v>43163.375</v>
      </c>
      <c r="I21" s="35">
        <v>43163.75</v>
      </c>
      <c r="J21" s="34">
        <v>8</v>
      </c>
      <c r="K21" s="34" t="s">
        <v>15404</v>
      </c>
    </row>
    <row r="22" customHeight="1" spans="1:11">
      <c r="A22" s="32" t="s">
        <v>15405</v>
      </c>
      <c r="B22" s="32" t="s">
        <v>15406</v>
      </c>
      <c r="C22" s="32" t="s">
        <v>13193</v>
      </c>
      <c r="D22" s="32" t="s">
        <v>13194</v>
      </c>
      <c r="E22" s="32" t="s">
        <v>3557</v>
      </c>
      <c r="F22" s="32" t="s">
        <v>13547</v>
      </c>
      <c r="G22" s="32" t="s">
        <v>13181</v>
      </c>
      <c r="H22" s="33">
        <v>43169.4270833333</v>
      </c>
      <c r="I22" s="33">
        <v>43169.7604166667</v>
      </c>
      <c r="J22" s="32">
        <v>7</v>
      </c>
      <c r="K22" s="32" t="s">
        <v>15407</v>
      </c>
    </row>
    <row r="23" customHeight="1" spans="1:11">
      <c r="A23" s="34" t="s">
        <v>15408</v>
      </c>
      <c r="B23" s="34" t="s">
        <v>15409</v>
      </c>
      <c r="C23" s="34" t="s">
        <v>13193</v>
      </c>
      <c r="D23" s="34" t="s">
        <v>13194</v>
      </c>
      <c r="E23" s="34" t="s">
        <v>4589</v>
      </c>
      <c r="F23" s="34" t="s">
        <v>12844</v>
      </c>
      <c r="G23" s="34" t="s">
        <v>13181</v>
      </c>
      <c r="H23" s="35">
        <v>43170.375</v>
      </c>
      <c r="I23" s="35">
        <v>43170.75</v>
      </c>
      <c r="J23" s="34">
        <v>8</v>
      </c>
      <c r="K23" s="34" t="s">
        <v>15410</v>
      </c>
    </row>
    <row r="24" customHeight="1" spans="1:11">
      <c r="A24" s="32" t="s">
        <v>15411</v>
      </c>
      <c r="B24" s="32" t="s">
        <v>15412</v>
      </c>
      <c r="C24" s="32" t="s">
        <v>13193</v>
      </c>
      <c r="D24" s="32" t="s">
        <v>13194</v>
      </c>
      <c r="E24" s="32" t="s">
        <v>4788</v>
      </c>
      <c r="F24" s="32" t="s">
        <v>13538</v>
      </c>
      <c r="G24" s="32" t="s">
        <v>13181</v>
      </c>
      <c r="H24" s="33">
        <v>43170.525</v>
      </c>
      <c r="I24" s="33">
        <v>43170.7777777778</v>
      </c>
      <c r="J24" s="32">
        <v>6</v>
      </c>
      <c r="K24" s="32" t="s">
        <v>15413</v>
      </c>
    </row>
    <row r="25" customHeight="1" spans="1:11">
      <c r="A25" s="34" t="s">
        <v>15414</v>
      </c>
      <c r="B25" s="34" t="s">
        <v>15415</v>
      </c>
      <c r="C25" s="34" t="s">
        <v>13193</v>
      </c>
      <c r="D25" s="34" t="s">
        <v>13194</v>
      </c>
      <c r="E25" s="34" t="s">
        <v>1890</v>
      </c>
      <c r="F25" s="34" t="s">
        <v>13711</v>
      </c>
      <c r="G25" s="34" t="s">
        <v>13181</v>
      </c>
      <c r="H25" s="35">
        <v>43170.375</v>
      </c>
      <c r="I25" s="35">
        <v>43170.75</v>
      </c>
      <c r="J25" s="34">
        <v>8</v>
      </c>
      <c r="K25" s="34" t="s">
        <v>15416</v>
      </c>
    </row>
    <row r="26" customHeight="1" spans="1:11">
      <c r="A26" s="32" t="s">
        <v>15417</v>
      </c>
      <c r="B26" s="32" t="s">
        <v>15418</v>
      </c>
      <c r="C26" s="32" t="s">
        <v>13193</v>
      </c>
      <c r="D26" s="32" t="s">
        <v>13194</v>
      </c>
      <c r="E26" s="32" t="s">
        <v>4370</v>
      </c>
      <c r="F26" s="32" t="s">
        <v>12844</v>
      </c>
      <c r="G26" s="32" t="s">
        <v>13181</v>
      </c>
      <c r="H26" s="33">
        <v>43170.9166666667</v>
      </c>
      <c r="I26" s="33">
        <v>43171.3333333333</v>
      </c>
      <c r="J26" s="32">
        <v>8</v>
      </c>
      <c r="K26" s="32" t="s">
        <v>15419</v>
      </c>
    </row>
    <row r="27" customHeight="1" spans="1:11">
      <c r="A27" s="34" t="s">
        <v>15420</v>
      </c>
      <c r="B27" s="34" t="s">
        <v>15421</v>
      </c>
      <c r="C27" s="34" t="s">
        <v>13193</v>
      </c>
      <c r="D27" s="34" t="s">
        <v>13194</v>
      </c>
      <c r="E27" s="34" t="s">
        <v>910</v>
      </c>
      <c r="F27" s="34" t="s">
        <v>13903</v>
      </c>
      <c r="G27" s="34" t="s">
        <v>13181</v>
      </c>
      <c r="H27" s="35">
        <v>43170.3930555556</v>
      </c>
      <c r="I27" s="35">
        <v>43170.7763888889</v>
      </c>
      <c r="J27" s="34">
        <v>8</v>
      </c>
      <c r="K27" s="34" t="s">
        <v>13244</v>
      </c>
    </row>
    <row r="28" customHeight="1" spans="1:11">
      <c r="A28" s="32" t="s">
        <v>15422</v>
      </c>
      <c r="B28" s="32" t="s">
        <v>15421</v>
      </c>
      <c r="C28" s="32" t="s">
        <v>13193</v>
      </c>
      <c r="D28" s="32" t="s">
        <v>13194</v>
      </c>
      <c r="E28" s="32" t="s">
        <v>910</v>
      </c>
      <c r="F28" s="32" t="s">
        <v>13903</v>
      </c>
      <c r="G28" s="32" t="s">
        <v>13181</v>
      </c>
      <c r="H28" s="33">
        <v>43169.5513888889</v>
      </c>
      <c r="I28" s="33">
        <v>43169.775</v>
      </c>
      <c r="J28" s="32">
        <v>5</v>
      </c>
      <c r="K28" s="32" t="s">
        <v>13244</v>
      </c>
    </row>
    <row r="29" customHeight="1" spans="1:11">
      <c r="A29" s="34" t="s">
        <v>15423</v>
      </c>
      <c r="B29" s="34" t="s">
        <v>15424</v>
      </c>
      <c r="C29" s="34" t="s">
        <v>13193</v>
      </c>
      <c r="D29" s="34" t="s">
        <v>13194</v>
      </c>
      <c r="E29" s="34" t="s">
        <v>2946</v>
      </c>
      <c r="F29" s="34" t="s">
        <v>13686</v>
      </c>
      <c r="G29" s="34" t="s">
        <v>13181</v>
      </c>
      <c r="H29" s="35">
        <v>43169.6104166667</v>
      </c>
      <c r="I29" s="35">
        <v>43169.7902777778</v>
      </c>
      <c r="J29" s="34">
        <v>4</v>
      </c>
      <c r="K29" s="34" t="s">
        <v>15425</v>
      </c>
    </row>
    <row r="30" customHeight="1" spans="1:11">
      <c r="A30" s="32" t="s">
        <v>15426</v>
      </c>
      <c r="B30" s="32" t="s">
        <v>15382</v>
      </c>
      <c r="C30" s="32" t="s">
        <v>13193</v>
      </c>
      <c r="D30" s="32" t="s">
        <v>13194</v>
      </c>
      <c r="E30" s="32" t="s">
        <v>4637</v>
      </c>
      <c r="F30" s="32" t="s">
        <v>12844</v>
      </c>
      <c r="G30" s="32" t="s">
        <v>13181</v>
      </c>
      <c r="H30" s="33">
        <v>43169.3958333333</v>
      </c>
      <c r="I30" s="33">
        <v>43169.7708333333</v>
      </c>
      <c r="J30" s="32">
        <v>8</v>
      </c>
      <c r="K30" s="32" t="s">
        <v>15427</v>
      </c>
    </row>
    <row r="31" customHeight="1" spans="1:11">
      <c r="A31" s="34" t="s">
        <v>15428</v>
      </c>
      <c r="B31" s="34" t="s">
        <v>15379</v>
      </c>
      <c r="C31" s="34" t="s">
        <v>13193</v>
      </c>
      <c r="D31" s="34" t="s">
        <v>13194</v>
      </c>
      <c r="E31" s="34" t="s">
        <v>4615</v>
      </c>
      <c r="F31" s="34" t="s">
        <v>12844</v>
      </c>
      <c r="G31" s="34" t="s">
        <v>13181</v>
      </c>
      <c r="H31" s="35">
        <v>43170.9166666667</v>
      </c>
      <c r="I31" s="35">
        <v>43171.3333333333</v>
      </c>
      <c r="J31" s="34">
        <v>8</v>
      </c>
      <c r="K31" s="34" t="s">
        <v>15429</v>
      </c>
    </row>
    <row r="32" customHeight="1" spans="1:11">
      <c r="A32" s="32" t="s">
        <v>15430</v>
      </c>
      <c r="B32" s="32" t="s">
        <v>15379</v>
      </c>
      <c r="C32" s="32" t="s">
        <v>13193</v>
      </c>
      <c r="D32" s="32" t="s">
        <v>13194</v>
      </c>
      <c r="E32" s="32" t="s">
        <v>4615</v>
      </c>
      <c r="F32" s="32" t="s">
        <v>12844</v>
      </c>
      <c r="G32" s="32" t="s">
        <v>13181</v>
      </c>
      <c r="H32" s="33">
        <v>43169.375</v>
      </c>
      <c r="I32" s="33">
        <v>43169.75</v>
      </c>
      <c r="J32" s="32">
        <v>8</v>
      </c>
      <c r="K32" s="32" t="s">
        <v>15431</v>
      </c>
    </row>
    <row r="33" customHeight="1" spans="1:11">
      <c r="A33" s="34" t="s">
        <v>15432</v>
      </c>
      <c r="B33" s="34" t="s">
        <v>15433</v>
      </c>
      <c r="C33" s="34" t="s">
        <v>13193</v>
      </c>
      <c r="D33" s="34" t="s">
        <v>13194</v>
      </c>
      <c r="E33" s="34" t="s">
        <v>2281</v>
      </c>
      <c r="F33" s="34" t="s">
        <v>13517</v>
      </c>
      <c r="G33" s="34" t="s">
        <v>13181</v>
      </c>
      <c r="H33" s="35">
        <v>43169.5902777778</v>
      </c>
      <c r="I33" s="35">
        <v>43169.8833333333</v>
      </c>
      <c r="J33" s="34">
        <v>7</v>
      </c>
      <c r="K33" s="34" t="s">
        <v>15434</v>
      </c>
    </row>
    <row r="34" customHeight="1" spans="1:11">
      <c r="A34" s="32" t="s">
        <v>15435</v>
      </c>
      <c r="B34" s="32" t="s">
        <v>15436</v>
      </c>
      <c r="C34" s="32" t="s">
        <v>13193</v>
      </c>
      <c r="D34" s="32" t="s">
        <v>13194</v>
      </c>
      <c r="E34" s="32" t="s">
        <v>3349</v>
      </c>
      <c r="F34" s="32" t="s">
        <v>13406</v>
      </c>
      <c r="G34" s="32" t="s">
        <v>13181</v>
      </c>
      <c r="H34" s="33">
        <v>43169.4930555556</v>
      </c>
      <c r="I34" s="33">
        <v>43169.6180555556</v>
      </c>
      <c r="J34" s="32">
        <v>3</v>
      </c>
      <c r="K34" s="32" t="s">
        <v>15437</v>
      </c>
    </row>
    <row r="35" customHeight="1" spans="1:11">
      <c r="A35" s="34" t="s">
        <v>15438</v>
      </c>
      <c r="B35" s="34" t="s">
        <v>15392</v>
      </c>
      <c r="C35" s="34" t="s">
        <v>13193</v>
      </c>
      <c r="D35" s="34" t="s">
        <v>13194</v>
      </c>
      <c r="E35" s="34" t="s">
        <v>4688</v>
      </c>
      <c r="F35" s="34" t="s">
        <v>12844</v>
      </c>
      <c r="G35" s="34" t="s">
        <v>13181</v>
      </c>
      <c r="H35" s="35">
        <v>43172.75</v>
      </c>
      <c r="I35" s="35">
        <v>43173.3333333333</v>
      </c>
      <c r="J35" s="34">
        <v>8</v>
      </c>
      <c r="K35" s="34" t="s">
        <v>15439</v>
      </c>
    </row>
    <row r="36" customHeight="1" spans="1:11">
      <c r="A36" s="32" t="s">
        <v>15440</v>
      </c>
      <c r="B36" s="32" t="s">
        <v>15395</v>
      </c>
      <c r="C36" s="32" t="s">
        <v>13193</v>
      </c>
      <c r="D36" s="32" t="s">
        <v>13194</v>
      </c>
      <c r="E36" s="32" t="s">
        <v>791</v>
      </c>
      <c r="F36" s="32" t="s">
        <v>13535</v>
      </c>
      <c r="G36" s="32" t="s">
        <v>13181</v>
      </c>
      <c r="H36" s="33">
        <v>43169.25</v>
      </c>
      <c r="I36" s="33">
        <v>43169.2916666667</v>
      </c>
      <c r="J36" s="32">
        <v>1</v>
      </c>
      <c r="K36" s="32" t="s">
        <v>15396</v>
      </c>
    </row>
    <row r="37" customHeight="1" spans="1:11">
      <c r="A37" s="34" t="s">
        <v>15441</v>
      </c>
      <c r="B37" s="34" t="s">
        <v>15442</v>
      </c>
      <c r="C37" s="34" t="s">
        <v>13193</v>
      </c>
      <c r="D37" s="34" t="s">
        <v>13194</v>
      </c>
      <c r="E37" s="34" t="s">
        <v>11728</v>
      </c>
      <c r="F37" s="34" t="s">
        <v>12844</v>
      </c>
      <c r="G37" s="34" t="s">
        <v>13181</v>
      </c>
      <c r="H37" s="35">
        <v>43173.75</v>
      </c>
      <c r="I37" s="35">
        <v>43174.3333333333</v>
      </c>
      <c r="J37" s="34">
        <v>8</v>
      </c>
      <c r="K37" s="34" t="s">
        <v>15443</v>
      </c>
    </row>
    <row r="38" customHeight="1" spans="1:11">
      <c r="A38" s="32" t="s">
        <v>15444</v>
      </c>
      <c r="B38" s="32" t="s">
        <v>15445</v>
      </c>
      <c r="C38" s="32" t="s">
        <v>13193</v>
      </c>
      <c r="D38" s="32" t="s">
        <v>13194</v>
      </c>
      <c r="E38" s="32" t="s">
        <v>1855</v>
      </c>
      <c r="F38" s="32" t="s">
        <v>13209</v>
      </c>
      <c r="G38" s="32" t="s">
        <v>13181</v>
      </c>
      <c r="H38" s="33">
        <v>43172.9791666667</v>
      </c>
      <c r="I38" s="33">
        <v>43173.0625</v>
      </c>
      <c r="J38" s="32">
        <v>2</v>
      </c>
      <c r="K38" s="32" t="s">
        <v>15446</v>
      </c>
    </row>
    <row r="39" customHeight="1" spans="1:11">
      <c r="A39" s="34" t="s">
        <v>15447</v>
      </c>
      <c r="B39" s="34" t="s">
        <v>15448</v>
      </c>
      <c r="C39" s="34" t="s">
        <v>13193</v>
      </c>
      <c r="D39" s="34" t="s">
        <v>13194</v>
      </c>
      <c r="E39" s="34" t="s">
        <v>2322</v>
      </c>
      <c r="F39" s="34" t="s">
        <v>13517</v>
      </c>
      <c r="G39" s="34" t="s">
        <v>13181</v>
      </c>
      <c r="H39" s="35">
        <v>43169.7083333333</v>
      </c>
      <c r="I39" s="35">
        <v>43169.8333333333</v>
      </c>
      <c r="J39" s="34">
        <v>3</v>
      </c>
      <c r="K39" s="34" t="s">
        <v>15449</v>
      </c>
    </row>
    <row r="40" customHeight="1" spans="1:11">
      <c r="A40" s="32" t="s">
        <v>15450</v>
      </c>
      <c r="B40" s="32" t="s">
        <v>15418</v>
      </c>
      <c r="C40" s="32" t="s">
        <v>13193</v>
      </c>
      <c r="D40" s="32" t="s">
        <v>13194</v>
      </c>
      <c r="E40" s="32" t="s">
        <v>4370</v>
      </c>
      <c r="F40" s="32" t="s">
        <v>12844</v>
      </c>
      <c r="G40" s="32" t="s">
        <v>13181</v>
      </c>
      <c r="H40" s="33">
        <v>43174.9166666667</v>
      </c>
      <c r="I40" s="33">
        <v>43175.3333333333</v>
      </c>
      <c r="J40" s="32">
        <v>8</v>
      </c>
      <c r="K40" s="32" t="s">
        <v>15451</v>
      </c>
    </row>
    <row r="41" customHeight="1" spans="1:11">
      <c r="A41" s="34" t="s">
        <v>15452</v>
      </c>
      <c r="B41" s="34" t="s">
        <v>15367</v>
      </c>
      <c r="C41" s="34" t="s">
        <v>13193</v>
      </c>
      <c r="D41" s="34" t="s">
        <v>13194</v>
      </c>
      <c r="E41" s="34" t="s">
        <v>851</v>
      </c>
      <c r="F41" s="34" t="s">
        <v>13220</v>
      </c>
      <c r="G41" s="34" t="s">
        <v>13181</v>
      </c>
      <c r="H41" s="35">
        <v>43176.375</v>
      </c>
      <c r="I41" s="35">
        <v>43177.75</v>
      </c>
      <c r="J41" s="34">
        <v>16</v>
      </c>
      <c r="K41" s="34" t="s">
        <v>15453</v>
      </c>
    </row>
    <row r="42" customHeight="1" spans="1:11">
      <c r="A42" s="32" t="s">
        <v>15454</v>
      </c>
      <c r="B42" s="32" t="s">
        <v>15415</v>
      </c>
      <c r="C42" s="32" t="s">
        <v>13193</v>
      </c>
      <c r="D42" s="32" t="s">
        <v>13194</v>
      </c>
      <c r="E42" s="32" t="s">
        <v>1890</v>
      </c>
      <c r="F42" s="32" t="s">
        <v>13711</v>
      </c>
      <c r="G42" s="32" t="s">
        <v>13181</v>
      </c>
      <c r="H42" s="33">
        <v>43177.375</v>
      </c>
      <c r="I42" s="33">
        <v>43177.75</v>
      </c>
      <c r="J42" s="32">
        <v>8</v>
      </c>
      <c r="K42" s="32" t="s">
        <v>15455</v>
      </c>
    </row>
    <row r="43" customHeight="1" spans="1:11">
      <c r="A43" s="34" t="s">
        <v>15456</v>
      </c>
      <c r="B43" s="34" t="s">
        <v>15379</v>
      </c>
      <c r="C43" s="34" t="s">
        <v>13193</v>
      </c>
      <c r="D43" s="34" t="s">
        <v>13194</v>
      </c>
      <c r="E43" s="34" t="s">
        <v>4615</v>
      </c>
      <c r="F43" s="34" t="s">
        <v>12844</v>
      </c>
      <c r="G43" s="36" t="s">
        <v>13181</v>
      </c>
      <c r="H43" s="35">
        <v>43175.9166666667</v>
      </c>
      <c r="I43" s="35">
        <v>43176.3333333333</v>
      </c>
      <c r="J43" s="34">
        <v>8</v>
      </c>
      <c r="K43" s="34" t="s">
        <v>15429</v>
      </c>
    </row>
    <row r="44" customHeight="1" spans="1:11">
      <c r="A44" s="32" t="s">
        <v>15457</v>
      </c>
      <c r="B44" s="32" t="s">
        <v>15379</v>
      </c>
      <c r="C44" s="32" t="s">
        <v>13193</v>
      </c>
      <c r="D44" s="32" t="s">
        <v>13194</v>
      </c>
      <c r="E44" s="32" t="s">
        <v>4615</v>
      </c>
      <c r="F44" s="32" t="s">
        <v>12844</v>
      </c>
      <c r="G44" s="32" t="s">
        <v>13181</v>
      </c>
      <c r="H44" s="33">
        <v>43177.375</v>
      </c>
      <c r="I44" s="33">
        <v>43177.75</v>
      </c>
      <c r="J44" s="32">
        <v>8</v>
      </c>
      <c r="K44" s="32" t="s">
        <v>15458</v>
      </c>
    </row>
    <row r="45" customHeight="1" spans="1:11">
      <c r="A45" s="34" t="s">
        <v>15459</v>
      </c>
      <c r="B45" s="34" t="s">
        <v>15385</v>
      </c>
      <c r="C45" s="34" t="s">
        <v>13193</v>
      </c>
      <c r="D45" s="34" t="s">
        <v>13194</v>
      </c>
      <c r="E45" s="34" t="s">
        <v>4597</v>
      </c>
      <c r="F45" s="34" t="s">
        <v>12844</v>
      </c>
      <c r="G45" s="34" t="s">
        <v>13181</v>
      </c>
      <c r="H45" s="35">
        <v>43176.375</v>
      </c>
      <c r="I45" s="35">
        <v>43176.75</v>
      </c>
      <c r="J45" s="34">
        <v>8</v>
      </c>
      <c r="K45" s="34" t="s">
        <v>15460</v>
      </c>
    </row>
    <row r="46" customHeight="1" spans="1:11">
      <c r="A46" s="32" t="s">
        <v>15461</v>
      </c>
      <c r="B46" s="32" t="s">
        <v>15392</v>
      </c>
      <c r="C46" s="32" t="s">
        <v>13193</v>
      </c>
      <c r="D46" s="32" t="s">
        <v>13194</v>
      </c>
      <c r="E46" s="32" t="s">
        <v>4688</v>
      </c>
      <c r="F46" s="32" t="s">
        <v>12844</v>
      </c>
      <c r="G46" s="32" t="s">
        <v>13181</v>
      </c>
      <c r="H46" s="33">
        <v>43177.75</v>
      </c>
      <c r="I46" s="33">
        <v>43178.3333333333</v>
      </c>
      <c r="J46" s="32">
        <v>8</v>
      </c>
      <c r="K46" s="32" t="s">
        <v>15462</v>
      </c>
    </row>
    <row r="47" customHeight="1" spans="1:11">
      <c r="A47" s="34" t="s">
        <v>15463</v>
      </c>
      <c r="B47" s="34" t="s">
        <v>15382</v>
      </c>
      <c r="C47" s="34" t="s">
        <v>13193</v>
      </c>
      <c r="D47" s="34" t="s">
        <v>13194</v>
      </c>
      <c r="E47" s="34" t="s">
        <v>4637</v>
      </c>
      <c r="F47" s="34" t="s">
        <v>12844</v>
      </c>
      <c r="G47" s="34" t="s">
        <v>13181</v>
      </c>
      <c r="H47" s="35">
        <v>43176.375</v>
      </c>
      <c r="I47" s="35">
        <v>43176.75</v>
      </c>
      <c r="J47" s="34">
        <v>8</v>
      </c>
      <c r="K47" s="34" t="s">
        <v>15427</v>
      </c>
    </row>
    <row r="48" customHeight="1" spans="1:11">
      <c r="A48" s="32" t="s">
        <v>15464</v>
      </c>
      <c r="B48" s="32" t="s">
        <v>15424</v>
      </c>
      <c r="C48" s="32" t="s">
        <v>13193</v>
      </c>
      <c r="D48" s="32" t="s">
        <v>13194</v>
      </c>
      <c r="E48" s="32" t="s">
        <v>2946</v>
      </c>
      <c r="F48" s="32" t="s">
        <v>13686</v>
      </c>
      <c r="G48" s="32" t="s">
        <v>13181</v>
      </c>
      <c r="H48" s="33">
        <v>43176.6666666667</v>
      </c>
      <c r="I48" s="33">
        <v>43176.75</v>
      </c>
      <c r="J48" s="32">
        <v>2</v>
      </c>
      <c r="K48" s="32" t="s">
        <v>15465</v>
      </c>
    </row>
    <row r="49" customHeight="1" spans="1:11">
      <c r="A49" s="34" t="s">
        <v>15466</v>
      </c>
      <c r="B49" s="34" t="s">
        <v>15467</v>
      </c>
      <c r="C49" s="34" t="s">
        <v>13193</v>
      </c>
      <c r="D49" s="34" t="s">
        <v>13194</v>
      </c>
      <c r="E49" s="34" t="s">
        <v>3293</v>
      </c>
      <c r="F49" s="34" t="s">
        <v>13406</v>
      </c>
      <c r="G49" s="34" t="s">
        <v>13181</v>
      </c>
      <c r="H49" s="35">
        <v>43176.6458333333</v>
      </c>
      <c r="I49" s="35">
        <v>43176.8305555556</v>
      </c>
      <c r="J49" s="34">
        <v>4</v>
      </c>
      <c r="K49" s="34" t="s">
        <v>15468</v>
      </c>
    </row>
    <row r="50" customHeight="1" spans="1:11">
      <c r="A50" s="32" t="s">
        <v>15469</v>
      </c>
      <c r="B50" s="32" t="s">
        <v>15470</v>
      </c>
      <c r="C50" s="32" t="s">
        <v>13193</v>
      </c>
      <c r="D50" s="32" t="s">
        <v>13194</v>
      </c>
      <c r="E50" s="32" t="s">
        <v>4030</v>
      </c>
      <c r="F50" s="32" t="s">
        <v>13587</v>
      </c>
      <c r="G50" s="32" t="s">
        <v>13181</v>
      </c>
      <c r="H50" s="33">
        <v>43177.5</v>
      </c>
      <c r="I50" s="33">
        <v>43177.6666666667</v>
      </c>
      <c r="J50" s="32">
        <v>4</v>
      </c>
      <c r="K50" s="32" t="s">
        <v>15471</v>
      </c>
    </row>
    <row r="51" customHeight="1" spans="1:11">
      <c r="A51" s="34" t="s">
        <v>15472</v>
      </c>
      <c r="B51" s="34" t="s">
        <v>15473</v>
      </c>
      <c r="C51" s="34" t="s">
        <v>13193</v>
      </c>
      <c r="D51" s="34" t="s">
        <v>13194</v>
      </c>
      <c r="E51" s="34" t="s">
        <v>1772</v>
      </c>
      <c r="F51" s="34" t="s">
        <v>15474</v>
      </c>
      <c r="G51" s="34" t="s">
        <v>13181</v>
      </c>
      <c r="H51" s="35">
        <v>43176.3958333333</v>
      </c>
      <c r="I51" s="35">
        <v>43176.7708333333</v>
      </c>
      <c r="J51" s="34">
        <v>8</v>
      </c>
      <c r="K51" s="34" t="s">
        <v>15475</v>
      </c>
    </row>
    <row r="52" customHeight="1" spans="1:11">
      <c r="A52" s="32" t="s">
        <v>15476</v>
      </c>
      <c r="B52" s="32" t="s">
        <v>15477</v>
      </c>
      <c r="C52" s="32" t="s">
        <v>13193</v>
      </c>
      <c r="D52" s="32" t="s">
        <v>13194</v>
      </c>
      <c r="E52" s="32" t="s">
        <v>3250</v>
      </c>
      <c r="F52" s="32" t="s">
        <v>13406</v>
      </c>
      <c r="G52" s="32" t="s">
        <v>13181</v>
      </c>
      <c r="H52" s="33">
        <v>43176.6666666667</v>
      </c>
      <c r="I52" s="33">
        <v>43176.8333333333</v>
      </c>
      <c r="J52" s="32">
        <v>4</v>
      </c>
      <c r="K52" s="32" t="s">
        <v>15478</v>
      </c>
    </row>
    <row r="53" customHeight="1" spans="1:11">
      <c r="A53" s="32" t="s">
        <v>15479</v>
      </c>
      <c r="B53" s="32" t="s">
        <v>15480</v>
      </c>
      <c r="C53" s="32" t="s">
        <v>13193</v>
      </c>
      <c r="D53" s="32" t="s">
        <v>13194</v>
      </c>
      <c r="E53" s="32" t="s">
        <v>1905</v>
      </c>
      <c r="F53" s="32" t="s">
        <v>13711</v>
      </c>
      <c r="G53" s="32" t="s">
        <v>13181</v>
      </c>
      <c r="H53" s="33">
        <v>43184.375</v>
      </c>
      <c r="I53" s="33">
        <v>43184.75</v>
      </c>
      <c r="J53" s="32">
        <v>8</v>
      </c>
      <c r="K53" s="32" t="s">
        <v>15481</v>
      </c>
    </row>
    <row r="54" customHeight="1" spans="1:11">
      <c r="A54" s="34" t="s">
        <v>15482</v>
      </c>
      <c r="B54" s="34" t="s">
        <v>15483</v>
      </c>
      <c r="C54" s="34" t="s">
        <v>13193</v>
      </c>
      <c r="D54" s="34" t="s">
        <v>13194</v>
      </c>
      <c r="E54" s="34" t="s">
        <v>5982</v>
      </c>
      <c r="F54" s="34" t="s">
        <v>13478</v>
      </c>
      <c r="G54" s="34" t="s">
        <v>13181</v>
      </c>
      <c r="H54" s="35">
        <v>43176.5416666667</v>
      </c>
      <c r="I54" s="35">
        <v>43176.75</v>
      </c>
      <c r="J54" s="34">
        <v>5</v>
      </c>
      <c r="K54" s="34" t="s">
        <v>15484</v>
      </c>
    </row>
    <row r="55" customHeight="1" spans="1:11">
      <c r="A55" s="32" t="s">
        <v>15485</v>
      </c>
      <c r="B55" s="32" t="s">
        <v>15395</v>
      </c>
      <c r="C55" s="32" t="s">
        <v>13193</v>
      </c>
      <c r="D55" s="32" t="s">
        <v>13194</v>
      </c>
      <c r="E55" s="32" t="s">
        <v>791</v>
      </c>
      <c r="F55" s="32" t="s">
        <v>13535</v>
      </c>
      <c r="G55" s="32" t="s">
        <v>13181</v>
      </c>
      <c r="H55" s="33">
        <v>43177.25</v>
      </c>
      <c r="I55" s="33">
        <v>43177.2916666667</v>
      </c>
      <c r="J55" s="32">
        <v>1</v>
      </c>
      <c r="K55" s="32" t="s">
        <v>15396</v>
      </c>
    </row>
    <row r="56" customHeight="1" spans="1:11">
      <c r="A56" s="34" t="s">
        <v>15486</v>
      </c>
      <c r="B56" s="34" t="s">
        <v>15379</v>
      </c>
      <c r="C56" s="34" t="s">
        <v>13193</v>
      </c>
      <c r="D56" s="34" t="s">
        <v>13194</v>
      </c>
      <c r="E56" s="34" t="s">
        <v>4615</v>
      </c>
      <c r="F56" s="34" t="s">
        <v>12844</v>
      </c>
      <c r="G56" s="36" t="s">
        <v>13181</v>
      </c>
      <c r="H56" s="35">
        <v>43180.9166666667</v>
      </c>
      <c r="I56" s="35">
        <v>43181.3333333333</v>
      </c>
      <c r="J56" s="34">
        <v>8</v>
      </c>
      <c r="K56" s="34" t="s">
        <v>15487</v>
      </c>
    </row>
    <row r="57" customHeight="1" spans="1:11">
      <c r="A57" s="34" t="s">
        <v>15488</v>
      </c>
      <c r="B57" s="34" t="s">
        <v>15401</v>
      </c>
      <c r="C57" s="34" t="s">
        <v>13193</v>
      </c>
      <c r="D57" s="34" t="s">
        <v>13194</v>
      </c>
      <c r="E57" s="34" t="s">
        <v>4647</v>
      </c>
      <c r="F57" s="34" t="s">
        <v>12844</v>
      </c>
      <c r="G57" s="34" t="s">
        <v>13181</v>
      </c>
      <c r="H57" s="35">
        <v>43176.375</v>
      </c>
      <c r="I57" s="35">
        <v>43176.75</v>
      </c>
      <c r="J57" s="34">
        <v>8</v>
      </c>
      <c r="K57" s="34" t="s">
        <v>15404</v>
      </c>
    </row>
    <row r="58" customHeight="1" spans="1:11">
      <c r="A58" s="32" t="s">
        <v>15489</v>
      </c>
      <c r="B58" s="32" t="s">
        <v>15401</v>
      </c>
      <c r="C58" s="32" t="s">
        <v>13193</v>
      </c>
      <c r="D58" s="32" t="s">
        <v>13194</v>
      </c>
      <c r="E58" s="32" t="s">
        <v>4647</v>
      </c>
      <c r="F58" s="32" t="s">
        <v>12844</v>
      </c>
      <c r="G58" s="32" t="s">
        <v>13181</v>
      </c>
      <c r="H58" s="33">
        <v>43177.375</v>
      </c>
      <c r="I58" s="33">
        <v>43177.75</v>
      </c>
      <c r="J58" s="32">
        <v>8</v>
      </c>
      <c r="K58" s="32" t="s">
        <v>15404</v>
      </c>
    </row>
    <row r="59" customHeight="1" spans="1:11">
      <c r="A59" s="34" t="s">
        <v>15490</v>
      </c>
      <c r="B59" s="34" t="s">
        <v>15367</v>
      </c>
      <c r="C59" s="34" t="s">
        <v>13193</v>
      </c>
      <c r="D59" s="34" t="s">
        <v>13194</v>
      </c>
      <c r="E59" s="34" t="s">
        <v>851</v>
      </c>
      <c r="F59" s="34" t="s">
        <v>13220</v>
      </c>
      <c r="G59" s="34" t="s">
        <v>13181</v>
      </c>
      <c r="H59" s="35">
        <v>43184.375</v>
      </c>
      <c r="I59" s="35">
        <v>43184.75</v>
      </c>
      <c r="J59" s="34">
        <v>8</v>
      </c>
      <c r="K59" s="34" t="s">
        <v>15491</v>
      </c>
    </row>
    <row r="60" customHeight="1" spans="1:11">
      <c r="A60" s="32" t="s">
        <v>15492</v>
      </c>
      <c r="B60" s="32" t="s">
        <v>15370</v>
      </c>
      <c r="C60" s="32" t="s">
        <v>13193</v>
      </c>
      <c r="D60" s="32" t="s">
        <v>13194</v>
      </c>
      <c r="E60" s="32" t="s">
        <v>872</v>
      </c>
      <c r="F60" s="32" t="s">
        <v>13220</v>
      </c>
      <c r="G60" s="32" t="s">
        <v>13181</v>
      </c>
      <c r="H60" s="33">
        <v>43183.375</v>
      </c>
      <c r="I60" s="33">
        <v>43183.75</v>
      </c>
      <c r="J60" s="32">
        <v>8</v>
      </c>
      <c r="K60" s="32" t="s">
        <v>15493</v>
      </c>
    </row>
    <row r="61" customHeight="1" spans="1:11">
      <c r="A61" s="34" t="s">
        <v>15494</v>
      </c>
      <c r="B61" s="34" t="s">
        <v>15495</v>
      </c>
      <c r="C61" s="34" t="s">
        <v>13193</v>
      </c>
      <c r="D61" s="34" t="s">
        <v>13194</v>
      </c>
      <c r="E61" s="34" t="s">
        <v>9199</v>
      </c>
      <c r="F61" s="34" t="s">
        <v>13497</v>
      </c>
      <c r="G61" s="34" t="s">
        <v>13181</v>
      </c>
      <c r="H61" s="35">
        <v>43183.375</v>
      </c>
      <c r="I61" s="35">
        <v>43184.9583333333</v>
      </c>
      <c r="J61" s="34">
        <v>18</v>
      </c>
      <c r="K61" s="34" t="s">
        <v>15496</v>
      </c>
    </row>
    <row r="62" customHeight="1" spans="1:11">
      <c r="A62" s="32" t="s">
        <v>15497</v>
      </c>
      <c r="B62" s="32" t="s">
        <v>15498</v>
      </c>
      <c r="C62" s="32" t="s">
        <v>13193</v>
      </c>
      <c r="D62" s="32" t="s">
        <v>13194</v>
      </c>
      <c r="E62" s="32" t="s">
        <v>9097</v>
      </c>
      <c r="F62" s="32" t="s">
        <v>13497</v>
      </c>
      <c r="G62" s="32" t="s">
        <v>13181</v>
      </c>
      <c r="H62" s="33">
        <v>43183.375</v>
      </c>
      <c r="I62" s="33">
        <v>43184.9583333333</v>
      </c>
      <c r="J62" s="32">
        <v>18</v>
      </c>
      <c r="K62" s="32" t="s">
        <v>15499</v>
      </c>
    </row>
    <row r="63" customHeight="1" spans="1:11">
      <c r="A63" s="32" t="s">
        <v>15500</v>
      </c>
      <c r="B63" s="32" t="s">
        <v>15501</v>
      </c>
      <c r="C63" s="32" t="s">
        <v>13193</v>
      </c>
      <c r="D63" s="32" t="s">
        <v>13194</v>
      </c>
      <c r="E63" s="32" t="s">
        <v>9138</v>
      </c>
      <c r="F63" s="32" t="s">
        <v>13497</v>
      </c>
      <c r="G63" s="32" t="s">
        <v>13181</v>
      </c>
      <c r="H63" s="33">
        <v>43183.3958333333</v>
      </c>
      <c r="I63" s="33">
        <v>43183.8333333333</v>
      </c>
      <c r="J63" s="32">
        <v>8</v>
      </c>
      <c r="K63" s="32" t="s">
        <v>15502</v>
      </c>
    </row>
    <row r="64" customHeight="1" spans="1:11">
      <c r="A64" s="34" t="s">
        <v>15503</v>
      </c>
      <c r="B64" s="34" t="s">
        <v>15504</v>
      </c>
      <c r="C64" s="34" t="s">
        <v>13193</v>
      </c>
      <c r="D64" s="34" t="s">
        <v>13194</v>
      </c>
      <c r="E64" s="34" t="s">
        <v>3766</v>
      </c>
      <c r="F64" s="34" t="s">
        <v>13454</v>
      </c>
      <c r="G64" s="34" t="s">
        <v>13181</v>
      </c>
      <c r="H64" s="35">
        <v>43183.4722222222</v>
      </c>
      <c r="I64" s="35">
        <v>43183.7222222222</v>
      </c>
      <c r="J64" s="34">
        <v>5</v>
      </c>
      <c r="K64" s="34" t="s">
        <v>15505</v>
      </c>
    </row>
    <row r="65" customHeight="1" spans="1:11">
      <c r="A65" s="32" t="s">
        <v>15506</v>
      </c>
      <c r="B65" s="32" t="s">
        <v>15507</v>
      </c>
      <c r="C65" s="32" t="s">
        <v>13193</v>
      </c>
      <c r="D65" s="32" t="s">
        <v>13194</v>
      </c>
      <c r="E65" s="32" t="s">
        <v>7895</v>
      </c>
      <c r="F65" s="32" t="s">
        <v>13483</v>
      </c>
      <c r="G65" s="32" t="s">
        <v>13181</v>
      </c>
      <c r="H65" s="33">
        <v>43183.4479166667</v>
      </c>
      <c r="I65" s="33">
        <v>43183.6666666667</v>
      </c>
      <c r="J65" s="32">
        <v>5</v>
      </c>
      <c r="K65" s="32" t="s">
        <v>15508</v>
      </c>
    </row>
    <row r="66" customHeight="1" spans="1:11">
      <c r="A66" s="34" t="s">
        <v>15509</v>
      </c>
      <c r="B66" s="34" t="s">
        <v>15409</v>
      </c>
      <c r="C66" s="34" t="s">
        <v>13193</v>
      </c>
      <c r="D66" s="34" t="s">
        <v>13194</v>
      </c>
      <c r="E66" s="34" t="s">
        <v>4589</v>
      </c>
      <c r="F66" s="34" t="s">
        <v>12844</v>
      </c>
      <c r="G66" s="34" t="s">
        <v>13181</v>
      </c>
      <c r="H66" s="35">
        <v>43184.375</v>
      </c>
      <c r="I66" s="35">
        <v>43184.75</v>
      </c>
      <c r="J66" s="34">
        <v>8</v>
      </c>
      <c r="K66" s="34" t="s">
        <v>15410</v>
      </c>
    </row>
    <row r="67" customHeight="1" spans="1:11">
      <c r="A67" s="32" t="s">
        <v>15510</v>
      </c>
      <c r="B67" s="32" t="s">
        <v>15511</v>
      </c>
      <c r="C67" s="32" t="s">
        <v>13193</v>
      </c>
      <c r="D67" s="32" t="s">
        <v>13194</v>
      </c>
      <c r="E67" s="32" t="s">
        <v>7295</v>
      </c>
      <c r="F67" s="32" t="s">
        <v>13538</v>
      </c>
      <c r="G67" s="32" t="s">
        <v>13181</v>
      </c>
      <c r="H67" s="33">
        <v>43184.4326388889</v>
      </c>
      <c r="I67" s="33">
        <v>43184.75</v>
      </c>
      <c r="J67" s="32">
        <v>7</v>
      </c>
      <c r="K67" s="32" t="s">
        <v>15512</v>
      </c>
    </row>
    <row r="68" customHeight="1" spans="1:11">
      <c r="A68" s="34" t="s">
        <v>15513</v>
      </c>
      <c r="B68" s="34" t="s">
        <v>15514</v>
      </c>
      <c r="C68" s="34" t="s">
        <v>13193</v>
      </c>
      <c r="D68" s="34" t="s">
        <v>13194</v>
      </c>
      <c r="E68" s="34" t="s">
        <v>7880</v>
      </c>
      <c r="F68" s="34" t="s">
        <v>13483</v>
      </c>
      <c r="G68" s="34" t="s">
        <v>13181</v>
      </c>
      <c r="H68" s="35">
        <v>43184.4527777778</v>
      </c>
      <c r="I68" s="35">
        <v>43184.8819444444</v>
      </c>
      <c r="J68" s="34">
        <v>8</v>
      </c>
      <c r="K68" s="34" t="s">
        <v>15515</v>
      </c>
    </row>
    <row r="69" customHeight="1" spans="1:11">
      <c r="A69" s="32" t="s">
        <v>15516</v>
      </c>
      <c r="B69" s="32" t="s">
        <v>15379</v>
      </c>
      <c r="C69" s="32" t="s">
        <v>13193</v>
      </c>
      <c r="D69" s="32" t="s">
        <v>13194</v>
      </c>
      <c r="E69" s="32" t="s">
        <v>4615</v>
      </c>
      <c r="F69" s="32" t="s">
        <v>12844</v>
      </c>
      <c r="G69" s="32" t="s">
        <v>13181</v>
      </c>
      <c r="H69" s="33">
        <v>43184.375</v>
      </c>
      <c r="I69" s="33">
        <v>43184.75</v>
      </c>
      <c r="J69" s="32">
        <v>8</v>
      </c>
      <c r="K69" s="32" t="s">
        <v>15517</v>
      </c>
    </row>
    <row r="70" customHeight="1" spans="1:11">
      <c r="A70" s="34" t="s">
        <v>15518</v>
      </c>
      <c r="B70" s="34" t="s">
        <v>15382</v>
      </c>
      <c r="C70" s="34" t="s">
        <v>13193</v>
      </c>
      <c r="D70" s="34" t="s">
        <v>13194</v>
      </c>
      <c r="E70" s="34" t="s">
        <v>4637</v>
      </c>
      <c r="F70" s="34" t="s">
        <v>12844</v>
      </c>
      <c r="G70" s="34" t="s">
        <v>13181</v>
      </c>
      <c r="H70" s="35">
        <v>43183.375</v>
      </c>
      <c r="I70" s="35">
        <v>43183.75</v>
      </c>
      <c r="J70" s="34">
        <v>8</v>
      </c>
      <c r="K70" s="34" t="s">
        <v>15427</v>
      </c>
    </row>
    <row r="71" customHeight="1" spans="1:11">
      <c r="A71" s="32" t="s">
        <v>15519</v>
      </c>
      <c r="B71" s="32" t="s">
        <v>15520</v>
      </c>
      <c r="C71" s="32" t="s">
        <v>13193</v>
      </c>
      <c r="D71" s="32" t="s">
        <v>13194</v>
      </c>
      <c r="E71" s="32" t="s">
        <v>7727</v>
      </c>
      <c r="F71" s="32" t="s">
        <v>13538</v>
      </c>
      <c r="G71" s="32" t="s">
        <v>13181</v>
      </c>
      <c r="H71" s="33">
        <v>43184.4583333333</v>
      </c>
      <c r="I71" s="33">
        <v>43184.7708333333</v>
      </c>
      <c r="J71" s="32">
        <v>6</v>
      </c>
      <c r="K71" s="32" t="s">
        <v>15521</v>
      </c>
    </row>
    <row r="72" customHeight="1" spans="1:11">
      <c r="A72" s="34" t="s">
        <v>15522</v>
      </c>
      <c r="B72" s="34" t="s">
        <v>15523</v>
      </c>
      <c r="C72" s="34" t="s">
        <v>13193</v>
      </c>
      <c r="D72" s="34" t="s">
        <v>13194</v>
      </c>
      <c r="E72" s="34" t="s">
        <v>3613</v>
      </c>
      <c r="F72" s="34" t="s">
        <v>13626</v>
      </c>
      <c r="G72" s="34" t="s">
        <v>13181</v>
      </c>
      <c r="H72" s="35">
        <v>43184.4583333333</v>
      </c>
      <c r="I72" s="35">
        <v>43184.9166666667</v>
      </c>
      <c r="J72" s="34">
        <v>8</v>
      </c>
      <c r="K72" s="34" t="s">
        <v>15524</v>
      </c>
    </row>
    <row r="73" customHeight="1" spans="1:11">
      <c r="A73" s="32" t="s">
        <v>15525</v>
      </c>
      <c r="B73" s="32" t="s">
        <v>15526</v>
      </c>
      <c r="C73" s="32" t="s">
        <v>13193</v>
      </c>
      <c r="D73" s="32" t="s">
        <v>13194</v>
      </c>
      <c r="E73" s="32" t="s">
        <v>597</v>
      </c>
      <c r="F73" s="32" t="s">
        <v>400</v>
      </c>
      <c r="G73" s="32" t="s">
        <v>13181</v>
      </c>
      <c r="H73" s="33">
        <v>43183.3701388889</v>
      </c>
      <c r="I73" s="33">
        <v>43183.7256944444</v>
      </c>
      <c r="J73" s="32">
        <v>7</v>
      </c>
      <c r="K73" s="32" t="s">
        <v>15527</v>
      </c>
    </row>
    <row r="74" customHeight="1" spans="1:11">
      <c r="A74" s="34" t="s">
        <v>15528</v>
      </c>
      <c r="B74" s="34" t="s">
        <v>15395</v>
      </c>
      <c r="C74" s="34" t="s">
        <v>13193</v>
      </c>
      <c r="D74" s="34" t="s">
        <v>13194</v>
      </c>
      <c r="E74" s="34" t="s">
        <v>791</v>
      </c>
      <c r="F74" s="34" t="s">
        <v>12844</v>
      </c>
      <c r="G74" s="34" t="s">
        <v>13181</v>
      </c>
      <c r="H74" s="35">
        <v>43183.25</v>
      </c>
      <c r="I74" s="35">
        <v>43183.2916666667</v>
      </c>
      <c r="J74" s="34">
        <v>1</v>
      </c>
      <c r="K74" s="34" t="s">
        <v>15529</v>
      </c>
    </row>
    <row r="75" customHeight="1" spans="1:11">
      <c r="A75" s="32" t="s">
        <v>15530</v>
      </c>
      <c r="B75" s="32" t="s">
        <v>15531</v>
      </c>
      <c r="C75" s="32" t="s">
        <v>13193</v>
      </c>
      <c r="D75" s="32" t="s">
        <v>13194</v>
      </c>
      <c r="E75" s="32" t="s">
        <v>4628</v>
      </c>
      <c r="F75" s="32" t="s">
        <v>12844</v>
      </c>
      <c r="G75" s="32" t="s">
        <v>13181</v>
      </c>
      <c r="H75" s="33">
        <v>43183.3958333333</v>
      </c>
      <c r="I75" s="33">
        <v>43183.75</v>
      </c>
      <c r="J75" s="32">
        <v>8</v>
      </c>
      <c r="K75" s="32" t="s">
        <v>15481</v>
      </c>
    </row>
    <row r="76" customHeight="1" spans="1:11">
      <c r="A76" s="34" t="s">
        <v>15532</v>
      </c>
      <c r="B76" s="34" t="s">
        <v>15533</v>
      </c>
      <c r="C76" s="34" t="s">
        <v>13193</v>
      </c>
      <c r="D76" s="34" t="s">
        <v>13194</v>
      </c>
      <c r="E76" s="34" t="s">
        <v>7769</v>
      </c>
      <c r="F76" s="34" t="s">
        <v>13542</v>
      </c>
      <c r="G76" s="34" t="s">
        <v>13181</v>
      </c>
      <c r="H76" s="35">
        <v>43184.3923611111</v>
      </c>
      <c r="I76" s="35">
        <v>43184.7763888889</v>
      </c>
      <c r="J76" s="34">
        <v>8</v>
      </c>
      <c r="K76" s="34" t="s">
        <v>15534</v>
      </c>
    </row>
    <row r="77" customHeight="1" spans="1:11">
      <c r="A77" s="32" t="s">
        <v>15535</v>
      </c>
      <c r="B77" s="32" t="s">
        <v>15536</v>
      </c>
      <c r="C77" s="32" t="s">
        <v>13193</v>
      </c>
      <c r="D77" s="32" t="s">
        <v>13194</v>
      </c>
      <c r="E77" s="32" t="s">
        <v>7850</v>
      </c>
      <c r="F77" s="32" t="s">
        <v>13542</v>
      </c>
      <c r="G77" s="32" t="s">
        <v>13181</v>
      </c>
      <c r="H77" s="33">
        <v>43184.4166666667</v>
      </c>
      <c r="I77" s="33">
        <v>43184.7916666667</v>
      </c>
      <c r="J77" s="32">
        <v>8</v>
      </c>
      <c r="K77" s="32" t="s">
        <v>15537</v>
      </c>
    </row>
    <row r="78" customHeight="1" spans="1:11">
      <c r="A78" s="34" t="s">
        <v>15538</v>
      </c>
      <c r="B78" s="34" t="s">
        <v>15539</v>
      </c>
      <c r="C78" s="34" t="s">
        <v>13193</v>
      </c>
      <c r="D78" s="34" t="s">
        <v>13194</v>
      </c>
      <c r="E78" s="34" t="s">
        <v>7788</v>
      </c>
      <c r="F78" s="34" t="s">
        <v>13542</v>
      </c>
      <c r="G78" s="34" t="s">
        <v>13181</v>
      </c>
      <c r="H78" s="35">
        <v>43184.4541666667</v>
      </c>
      <c r="I78" s="35">
        <v>43184.7763888889</v>
      </c>
      <c r="J78" s="34">
        <v>7</v>
      </c>
      <c r="K78" s="34" t="s">
        <v>15540</v>
      </c>
    </row>
    <row r="79" customHeight="1" spans="1:11">
      <c r="A79" s="32" t="s">
        <v>15541</v>
      </c>
      <c r="B79" s="32" t="s">
        <v>15373</v>
      </c>
      <c r="C79" s="32" t="s">
        <v>13193</v>
      </c>
      <c r="D79" s="32" t="s">
        <v>13194</v>
      </c>
      <c r="E79" s="32" t="s">
        <v>7683</v>
      </c>
      <c r="F79" s="32" t="s">
        <v>12844</v>
      </c>
      <c r="G79" s="32" t="s">
        <v>13181</v>
      </c>
      <c r="H79" s="33">
        <v>43183.375</v>
      </c>
      <c r="I79" s="33">
        <v>43183.75</v>
      </c>
      <c r="J79" s="32">
        <v>8</v>
      </c>
      <c r="K79" s="32" t="s">
        <v>13015</v>
      </c>
    </row>
    <row r="80" customHeight="1" spans="1:11">
      <c r="A80" s="34" t="s">
        <v>15542</v>
      </c>
      <c r="B80" s="34" t="s">
        <v>15373</v>
      </c>
      <c r="C80" s="34" t="s">
        <v>13193</v>
      </c>
      <c r="D80" s="34" t="s">
        <v>13194</v>
      </c>
      <c r="E80" s="34" t="s">
        <v>7683</v>
      </c>
      <c r="F80" s="34" t="s">
        <v>12844</v>
      </c>
      <c r="G80" s="34" t="s">
        <v>13181</v>
      </c>
      <c r="H80" s="35">
        <v>43184.375</v>
      </c>
      <c r="I80" s="35">
        <v>43184.75</v>
      </c>
      <c r="J80" s="34">
        <v>8</v>
      </c>
      <c r="K80" s="34" t="s">
        <v>13015</v>
      </c>
    </row>
    <row r="81" customHeight="1" spans="1:11">
      <c r="A81" s="34" t="s">
        <v>15543</v>
      </c>
      <c r="B81" s="34" t="s">
        <v>15544</v>
      </c>
      <c r="C81" s="34" t="s">
        <v>13193</v>
      </c>
      <c r="D81" s="34" t="s">
        <v>13194</v>
      </c>
      <c r="E81" s="34" t="s">
        <v>2734</v>
      </c>
      <c r="F81" s="34" t="s">
        <v>13715</v>
      </c>
      <c r="G81" s="34" t="s">
        <v>13181</v>
      </c>
      <c r="H81" s="35">
        <v>43163.4965277778</v>
      </c>
      <c r="I81" s="35">
        <v>43163.7715277778</v>
      </c>
      <c r="J81" s="34">
        <v>6</v>
      </c>
      <c r="K81" s="34" t="s">
        <v>15545</v>
      </c>
    </row>
    <row r="82" customHeight="1" spans="1:11">
      <c r="A82" s="32" t="s">
        <v>15546</v>
      </c>
      <c r="B82" s="32" t="s">
        <v>15544</v>
      </c>
      <c r="C82" s="32" t="s">
        <v>13193</v>
      </c>
      <c r="D82" s="32" t="s">
        <v>13194</v>
      </c>
      <c r="E82" s="32" t="s">
        <v>2734</v>
      </c>
      <c r="F82" s="32" t="s">
        <v>13715</v>
      </c>
      <c r="G82" s="32" t="s">
        <v>13181</v>
      </c>
      <c r="H82" s="33">
        <v>43169.6</v>
      </c>
      <c r="I82" s="33">
        <v>43169.7902777778</v>
      </c>
      <c r="J82" s="32">
        <v>4</v>
      </c>
      <c r="K82" s="32" t="s">
        <v>15545</v>
      </c>
    </row>
    <row r="83" customHeight="1" spans="1:11">
      <c r="A83" s="32" t="s">
        <v>15547</v>
      </c>
      <c r="B83" s="32" t="s">
        <v>15544</v>
      </c>
      <c r="C83" s="32" t="s">
        <v>13193</v>
      </c>
      <c r="D83" s="32" t="s">
        <v>13194</v>
      </c>
      <c r="E83" s="32" t="s">
        <v>2734</v>
      </c>
      <c r="F83" s="32" t="s">
        <v>13715</v>
      </c>
      <c r="G83" s="32" t="s">
        <v>13181</v>
      </c>
      <c r="H83" s="33">
        <v>43183.5666666667</v>
      </c>
      <c r="I83" s="33">
        <v>43183.8569444444</v>
      </c>
      <c r="J83" s="32">
        <v>7</v>
      </c>
      <c r="K83" s="32" t="s">
        <v>15545</v>
      </c>
    </row>
    <row r="84" customHeight="1" spans="1:11">
      <c r="A84" s="34" t="s">
        <v>15548</v>
      </c>
      <c r="B84" s="34" t="s">
        <v>15549</v>
      </c>
      <c r="C84" s="34" t="s">
        <v>13193</v>
      </c>
      <c r="D84" s="34" t="s">
        <v>13194</v>
      </c>
      <c r="E84" s="34" t="s">
        <v>7708</v>
      </c>
      <c r="F84" s="34" t="s">
        <v>13859</v>
      </c>
      <c r="G84" s="34" t="s">
        <v>13181</v>
      </c>
      <c r="H84" s="35">
        <v>43184.4722222222</v>
      </c>
      <c r="I84" s="35">
        <v>43184.8472222222</v>
      </c>
      <c r="J84" s="34">
        <v>8</v>
      </c>
      <c r="K84" s="34" t="s">
        <v>15550</v>
      </c>
    </row>
    <row r="85" customHeight="1" spans="1:11">
      <c r="A85" s="34" t="s">
        <v>15551</v>
      </c>
      <c r="B85" s="34" t="s">
        <v>15385</v>
      </c>
      <c r="C85" s="34" t="s">
        <v>13193</v>
      </c>
      <c r="D85" s="34" t="s">
        <v>13194</v>
      </c>
      <c r="E85" s="34" t="s">
        <v>4597</v>
      </c>
      <c r="F85" s="34" t="s">
        <v>12844</v>
      </c>
      <c r="G85" s="34" t="s">
        <v>13181</v>
      </c>
      <c r="H85" s="35">
        <v>43183.375</v>
      </c>
      <c r="I85" s="35">
        <v>43183.75</v>
      </c>
      <c r="J85" s="34">
        <v>8</v>
      </c>
      <c r="K85" s="34" t="s">
        <v>15552</v>
      </c>
    </row>
    <row r="86" customHeight="1" spans="1:11">
      <c r="A86" s="32" t="s">
        <v>15553</v>
      </c>
      <c r="B86" s="32" t="s">
        <v>15554</v>
      </c>
      <c r="C86" s="32" t="s">
        <v>13193</v>
      </c>
      <c r="D86" s="32" t="s">
        <v>13194</v>
      </c>
      <c r="E86" s="32" t="s">
        <v>3790</v>
      </c>
      <c r="F86" s="32" t="s">
        <v>13454</v>
      </c>
      <c r="G86" s="32" t="s">
        <v>13181</v>
      </c>
      <c r="H86" s="33">
        <v>43183.5416666667</v>
      </c>
      <c r="I86" s="33">
        <v>43183.7930555556</v>
      </c>
      <c r="J86" s="32">
        <v>6</v>
      </c>
      <c r="K86" s="32" t="s">
        <v>15555</v>
      </c>
    </row>
    <row r="87" customHeight="1" spans="1:11">
      <c r="A87" s="34" t="s">
        <v>15556</v>
      </c>
      <c r="B87" s="34" t="s">
        <v>15557</v>
      </c>
      <c r="C87" s="34" t="s">
        <v>13193</v>
      </c>
      <c r="D87" s="34" t="s">
        <v>13194</v>
      </c>
      <c r="E87" s="34" t="s">
        <v>1915</v>
      </c>
      <c r="F87" s="34" t="s">
        <v>13711</v>
      </c>
      <c r="G87" s="34" t="s">
        <v>13181</v>
      </c>
      <c r="H87" s="35">
        <v>43183.375</v>
      </c>
      <c r="I87" s="35">
        <v>43183.75</v>
      </c>
      <c r="J87" s="34">
        <v>8</v>
      </c>
      <c r="K87" s="34" t="s">
        <v>15481</v>
      </c>
    </row>
    <row r="88" customHeight="1" spans="1:11">
      <c r="A88" s="32" t="s">
        <v>15558</v>
      </c>
      <c r="B88" s="32" t="s">
        <v>15559</v>
      </c>
      <c r="C88" s="32" t="s">
        <v>13193</v>
      </c>
      <c r="D88" s="32" t="s">
        <v>13194</v>
      </c>
      <c r="E88" s="32" t="s">
        <v>3626</v>
      </c>
      <c r="F88" s="32" t="s">
        <v>13626</v>
      </c>
      <c r="G88" s="32" t="s">
        <v>13181</v>
      </c>
      <c r="H88" s="33">
        <v>43170.4083333333</v>
      </c>
      <c r="I88" s="33">
        <v>43170.7833333333</v>
      </c>
      <c r="J88" s="32">
        <v>8</v>
      </c>
      <c r="K88" s="32" t="s">
        <v>15560</v>
      </c>
    </row>
    <row r="89" customHeight="1" spans="1:11">
      <c r="A89" s="34" t="s">
        <v>15561</v>
      </c>
      <c r="B89" s="34" t="s">
        <v>15562</v>
      </c>
      <c r="C89" s="34" t="s">
        <v>13193</v>
      </c>
      <c r="D89" s="34" t="s">
        <v>13194</v>
      </c>
      <c r="E89" s="34" t="s">
        <v>3660</v>
      </c>
      <c r="F89" s="34" t="s">
        <v>13658</v>
      </c>
      <c r="G89" s="34" t="s">
        <v>13181</v>
      </c>
      <c r="H89" s="35">
        <v>43170.3875</v>
      </c>
      <c r="I89" s="35">
        <v>43170.7381944444</v>
      </c>
      <c r="J89" s="34">
        <v>8</v>
      </c>
      <c r="K89" s="34" t="s">
        <v>15563</v>
      </c>
    </row>
    <row r="90" customHeight="1" spans="1:11">
      <c r="A90" s="32" t="s">
        <v>15564</v>
      </c>
      <c r="B90" s="32" t="s">
        <v>15565</v>
      </c>
      <c r="C90" s="32" t="s">
        <v>13193</v>
      </c>
      <c r="D90" s="32" t="s">
        <v>13194</v>
      </c>
      <c r="E90" s="32" t="s">
        <v>4893</v>
      </c>
      <c r="F90" s="32" t="s">
        <v>13493</v>
      </c>
      <c r="G90" s="32" t="s">
        <v>13181</v>
      </c>
      <c r="H90" s="33">
        <v>43190.375</v>
      </c>
      <c r="I90" s="33">
        <v>43190.75</v>
      </c>
      <c r="J90" s="32">
        <v>8</v>
      </c>
      <c r="K90" s="32" t="s">
        <v>15566</v>
      </c>
    </row>
    <row r="91" customHeight="1" spans="1:11">
      <c r="A91" s="34" t="s">
        <v>15567</v>
      </c>
      <c r="B91" s="34" t="s">
        <v>15498</v>
      </c>
      <c r="C91" s="34" t="s">
        <v>13193</v>
      </c>
      <c r="D91" s="34" t="s">
        <v>13194</v>
      </c>
      <c r="E91" s="34" t="s">
        <v>9097</v>
      </c>
      <c r="F91" s="34" t="s">
        <v>13497</v>
      </c>
      <c r="G91" s="34" t="s">
        <v>13181</v>
      </c>
      <c r="H91" s="35">
        <v>43190.375</v>
      </c>
      <c r="I91" s="35">
        <v>43190.9993055556</v>
      </c>
      <c r="J91" s="34">
        <v>8</v>
      </c>
      <c r="K91" s="34" t="s">
        <v>15568</v>
      </c>
    </row>
    <row r="92" customHeight="1" spans="1:11">
      <c r="A92" s="32" t="s">
        <v>15569</v>
      </c>
      <c r="B92" s="32" t="s">
        <v>15495</v>
      </c>
      <c r="C92" s="32" t="s">
        <v>13193</v>
      </c>
      <c r="D92" s="32" t="s">
        <v>13194</v>
      </c>
      <c r="E92" s="32" t="s">
        <v>9199</v>
      </c>
      <c r="F92" s="32" t="s">
        <v>13497</v>
      </c>
      <c r="G92" s="32" t="s">
        <v>13181</v>
      </c>
      <c r="H92" s="33">
        <v>43190.375</v>
      </c>
      <c r="I92" s="33">
        <v>43190.9993055556</v>
      </c>
      <c r="J92" s="32">
        <v>10</v>
      </c>
      <c r="K92" s="32" t="s">
        <v>15568</v>
      </c>
    </row>
    <row r="93" customHeight="1" spans="1:11">
      <c r="A93" s="32" t="s">
        <v>15570</v>
      </c>
      <c r="B93" s="32" t="s">
        <v>15370</v>
      </c>
      <c r="C93" s="32" t="s">
        <v>13193</v>
      </c>
      <c r="D93" s="32" t="s">
        <v>13194</v>
      </c>
      <c r="E93" s="32" t="s">
        <v>872</v>
      </c>
      <c r="F93" s="32" t="s">
        <v>13220</v>
      </c>
      <c r="G93" s="32" t="s">
        <v>13181</v>
      </c>
      <c r="H93" s="33">
        <v>43190.375</v>
      </c>
      <c r="I93" s="33">
        <v>43190.75</v>
      </c>
      <c r="J93" s="32">
        <v>8</v>
      </c>
      <c r="K93" s="32" t="s">
        <v>15571</v>
      </c>
    </row>
    <row r="94" customHeight="1" spans="1:11">
      <c r="A94" s="34" t="s">
        <v>15572</v>
      </c>
      <c r="B94" s="34" t="s">
        <v>15526</v>
      </c>
      <c r="C94" s="34" t="s">
        <v>13193</v>
      </c>
      <c r="D94" s="34" t="s">
        <v>13194</v>
      </c>
      <c r="E94" s="34" t="s">
        <v>597</v>
      </c>
      <c r="F94" s="34" t="s">
        <v>400</v>
      </c>
      <c r="G94" s="34" t="s">
        <v>13181</v>
      </c>
      <c r="H94" s="35">
        <v>43190.3694444444</v>
      </c>
      <c r="I94" s="35">
        <v>43190.75</v>
      </c>
      <c r="J94" s="34">
        <v>8</v>
      </c>
      <c r="K94" s="34" t="s">
        <v>15573</v>
      </c>
    </row>
  </sheetData>
  <autoFilter ref="A1:K94">
    <extLst/>
  </autoFilter>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4"/>
  <sheetViews>
    <sheetView workbookViewId="0">
      <selection activeCell="A1" sqref="A1"/>
    </sheetView>
  </sheetViews>
  <sheetFormatPr defaultColWidth="20" defaultRowHeight="26" customHeight="1"/>
  <cols>
    <col min="1" max="1" width="19" style="30" customWidth="1"/>
    <col min="2" max="2" width="18.5" style="30" customWidth="1"/>
    <col min="3" max="3" width="11.125" style="30" customWidth="1"/>
    <col min="4" max="4" width="7.625" style="30" customWidth="1"/>
    <col min="5" max="6" width="9.375" style="30" customWidth="1"/>
    <col min="7" max="7" width="18.5" style="30" customWidth="1"/>
    <col min="8" max="9" width="13.125" style="30" customWidth="1"/>
    <col min="10" max="10" width="6.125" style="30" customWidth="1"/>
    <col min="11" max="16384" width="20" style="30"/>
  </cols>
  <sheetData>
    <row r="1" s="30" customFormat="1" customHeight="1" spans="1:10">
      <c r="A1" s="31" t="s">
        <v>13182</v>
      </c>
      <c r="B1" s="31" t="s">
        <v>13183</v>
      </c>
      <c r="C1" s="31" t="s">
        <v>13184</v>
      </c>
      <c r="D1" s="31" t="s">
        <v>13185</v>
      </c>
      <c r="E1" s="31" t="s">
        <v>13168</v>
      </c>
      <c r="F1" s="31" t="s">
        <v>13186</v>
      </c>
      <c r="G1" s="31" t="s">
        <v>15574</v>
      </c>
      <c r="H1" s="31" t="s">
        <v>13187</v>
      </c>
      <c r="I1" s="31" t="s">
        <v>13188</v>
      </c>
      <c r="J1" s="31" t="s">
        <v>15353</v>
      </c>
    </row>
    <row r="2" s="30" customFormat="1" customHeight="1" spans="1:10">
      <c r="A2" s="32" t="s">
        <v>15575</v>
      </c>
      <c r="B2" s="32" t="s">
        <v>15576</v>
      </c>
      <c r="C2" s="32" t="s">
        <v>13193</v>
      </c>
      <c r="D2" s="32" t="s">
        <v>13194</v>
      </c>
      <c r="E2" s="32" t="s">
        <v>641</v>
      </c>
      <c r="F2" s="32" t="s">
        <v>400</v>
      </c>
      <c r="G2" s="32" t="s">
        <v>15577</v>
      </c>
      <c r="H2" s="33">
        <v>43160.375</v>
      </c>
      <c r="I2" s="33">
        <v>43160.4444444444</v>
      </c>
      <c r="J2" s="32">
        <v>1.7</v>
      </c>
    </row>
    <row r="3" s="30" customFormat="1" customHeight="1" spans="1:10">
      <c r="A3" s="34" t="s">
        <v>15578</v>
      </c>
      <c r="B3" s="34" t="s">
        <v>15579</v>
      </c>
      <c r="C3" s="34" t="s">
        <v>13193</v>
      </c>
      <c r="D3" s="34" t="s">
        <v>13194</v>
      </c>
      <c r="E3" s="34" t="s">
        <v>4067</v>
      </c>
      <c r="F3" s="34" t="s">
        <v>13587</v>
      </c>
      <c r="G3" s="34" t="s">
        <v>15580</v>
      </c>
      <c r="H3" s="35">
        <v>43164.375</v>
      </c>
      <c r="I3" s="35">
        <v>43164.75</v>
      </c>
      <c r="J3" s="34">
        <v>8</v>
      </c>
    </row>
    <row r="4" s="30" customFormat="1" customHeight="1" spans="1:10">
      <c r="A4" s="32" t="s">
        <v>15581</v>
      </c>
      <c r="B4" s="32" t="s">
        <v>15576</v>
      </c>
      <c r="C4" s="32" t="s">
        <v>13193</v>
      </c>
      <c r="D4" s="32" t="s">
        <v>13194</v>
      </c>
      <c r="E4" s="32" t="s">
        <v>641</v>
      </c>
      <c r="F4" s="32" t="s">
        <v>400</v>
      </c>
      <c r="G4" s="32" t="s">
        <v>15582</v>
      </c>
      <c r="H4" s="33">
        <v>43164.375</v>
      </c>
      <c r="I4" s="33">
        <v>43164.4340277778</v>
      </c>
      <c r="J4" s="32">
        <v>1.4</v>
      </c>
    </row>
    <row r="5" s="30" customFormat="1" customHeight="1" spans="1:10">
      <c r="A5" s="34" t="s">
        <v>15583</v>
      </c>
      <c r="B5" s="34" t="s">
        <v>15576</v>
      </c>
      <c r="C5" s="34" t="s">
        <v>13193</v>
      </c>
      <c r="D5" s="34" t="s">
        <v>13194</v>
      </c>
      <c r="E5" s="34" t="s">
        <v>641</v>
      </c>
      <c r="F5" s="34" t="s">
        <v>400</v>
      </c>
      <c r="G5" s="34" t="s">
        <v>15584</v>
      </c>
      <c r="H5" s="35">
        <v>43165.375</v>
      </c>
      <c r="I5" s="35">
        <v>43165.4326388889</v>
      </c>
      <c r="J5" s="34">
        <v>1.4</v>
      </c>
    </row>
    <row r="6" s="30" customFormat="1" customHeight="1" spans="1:10">
      <c r="A6" s="32" t="s">
        <v>15585</v>
      </c>
      <c r="B6" s="32" t="s">
        <v>15586</v>
      </c>
      <c r="C6" s="32" t="s">
        <v>13193</v>
      </c>
      <c r="D6" s="32" t="s">
        <v>13194</v>
      </c>
      <c r="E6" s="32" t="s">
        <v>576</v>
      </c>
      <c r="F6" s="32" t="s">
        <v>400</v>
      </c>
      <c r="G6" s="32" t="s">
        <v>15587</v>
      </c>
      <c r="H6" s="33">
        <v>43165.375</v>
      </c>
      <c r="I6" s="33">
        <v>43165.5104166667</v>
      </c>
      <c r="J6" s="32">
        <v>3.3</v>
      </c>
    </row>
    <row r="7" s="30" customFormat="1" customHeight="1" spans="1:10">
      <c r="A7" s="34" t="s">
        <v>15588</v>
      </c>
      <c r="B7" s="34" t="s">
        <v>15579</v>
      </c>
      <c r="C7" s="34" t="s">
        <v>13193</v>
      </c>
      <c r="D7" s="34" t="s">
        <v>13194</v>
      </c>
      <c r="E7" s="34" t="s">
        <v>4067</v>
      </c>
      <c r="F7" s="34" t="s">
        <v>13587</v>
      </c>
      <c r="G7" s="34" t="s">
        <v>15589</v>
      </c>
      <c r="H7" s="35">
        <v>43172.375</v>
      </c>
      <c r="I7" s="35">
        <v>43172.75</v>
      </c>
      <c r="J7" s="34">
        <v>8</v>
      </c>
    </row>
    <row r="8" customHeight="1" spans="1:10">
      <c r="A8" s="34" t="s">
        <v>15590</v>
      </c>
      <c r="B8" s="34" t="s">
        <v>15591</v>
      </c>
      <c r="C8" s="34" t="s">
        <v>13193</v>
      </c>
      <c r="D8" s="34" t="s">
        <v>13194</v>
      </c>
      <c r="E8" s="34" t="s">
        <v>9902</v>
      </c>
      <c r="F8" s="34" t="s">
        <v>13195</v>
      </c>
      <c r="G8" s="34"/>
      <c r="H8" s="35">
        <v>43181.375</v>
      </c>
      <c r="I8" s="35">
        <v>43181.75</v>
      </c>
      <c r="J8" s="34">
        <v>8</v>
      </c>
    </row>
    <row r="9" customHeight="1" spans="1:10">
      <c r="A9" s="34" t="s">
        <v>15592</v>
      </c>
      <c r="B9" s="34" t="s">
        <v>15593</v>
      </c>
      <c r="C9" s="34" t="s">
        <v>13193</v>
      </c>
      <c r="D9" s="34" t="s">
        <v>13194</v>
      </c>
      <c r="E9" s="34" t="s">
        <v>529</v>
      </c>
      <c r="F9" s="34" t="s">
        <v>400</v>
      </c>
      <c r="G9" s="34" t="s">
        <v>15594</v>
      </c>
      <c r="H9" s="35">
        <v>43160.375</v>
      </c>
      <c r="I9" s="35">
        <v>43160.6951388889</v>
      </c>
      <c r="J9" s="34">
        <v>6.7</v>
      </c>
    </row>
    <row r="10" customHeight="1" spans="1:10">
      <c r="A10" s="32" t="s">
        <v>15595</v>
      </c>
      <c r="B10" s="32" t="s">
        <v>15596</v>
      </c>
      <c r="C10" s="32" t="s">
        <v>13193</v>
      </c>
      <c r="D10" s="32" t="s">
        <v>13194</v>
      </c>
      <c r="E10" s="32" t="s">
        <v>3723</v>
      </c>
      <c r="F10" s="32" t="s">
        <v>13458</v>
      </c>
      <c r="G10" s="32" t="s">
        <v>15597</v>
      </c>
      <c r="H10" s="33">
        <v>43161.375</v>
      </c>
      <c r="I10" s="33">
        <v>43161.625</v>
      </c>
      <c r="J10" s="32">
        <v>5</v>
      </c>
    </row>
    <row r="11" customHeight="1" spans="1:10">
      <c r="A11" s="34" t="s">
        <v>15598</v>
      </c>
      <c r="B11" s="34" t="s">
        <v>15599</v>
      </c>
      <c r="C11" s="34" t="s">
        <v>13193</v>
      </c>
      <c r="D11" s="34" t="s">
        <v>13194</v>
      </c>
      <c r="E11" s="34" t="s">
        <v>3886</v>
      </c>
      <c r="F11" s="34" t="s">
        <v>13928</v>
      </c>
      <c r="G11" s="34" t="s">
        <v>15600</v>
      </c>
      <c r="H11" s="35">
        <v>43164.375</v>
      </c>
      <c r="I11" s="35">
        <v>43164.75</v>
      </c>
      <c r="J11" s="34">
        <v>8</v>
      </c>
    </row>
    <row r="12" customHeight="1" spans="1:10">
      <c r="A12" s="32" t="s">
        <v>15601</v>
      </c>
      <c r="B12" s="32" t="s">
        <v>15602</v>
      </c>
      <c r="C12" s="32" t="s">
        <v>13193</v>
      </c>
      <c r="D12" s="32" t="s">
        <v>13194</v>
      </c>
      <c r="E12" s="32" t="s">
        <v>3864</v>
      </c>
      <c r="F12" s="32" t="s">
        <v>13928</v>
      </c>
      <c r="G12" s="32" t="s">
        <v>15603</v>
      </c>
      <c r="H12" s="33">
        <v>43164.375</v>
      </c>
      <c r="I12" s="33">
        <v>43164.75</v>
      </c>
      <c r="J12" s="32">
        <v>8</v>
      </c>
    </row>
    <row r="13" customHeight="1" spans="1:10">
      <c r="A13" s="32" t="s">
        <v>15604</v>
      </c>
      <c r="B13" s="32" t="s">
        <v>15605</v>
      </c>
      <c r="C13" s="32" t="s">
        <v>13193</v>
      </c>
      <c r="D13" s="32" t="s">
        <v>13194</v>
      </c>
      <c r="E13" s="32" t="s">
        <v>508</v>
      </c>
      <c r="F13" s="32" t="s">
        <v>400</v>
      </c>
      <c r="G13" s="32" t="s">
        <v>15606</v>
      </c>
      <c r="H13" s="33">
        <v>43160.375</v>
      </c>
      <c r="I13" s="33">
        <v>43160.5833333333</v>
      </c>
      <c r="J13" s="32">
        <v>5</v>
      </c>
    </row>
    <row r="14" customHeight="1" spans="1:10">
      <c r="A14" s="34" t="s">
        <v>15607</v>
      </c>
      <c r="B14" s="34" t="s">
        <v>15608</v>
      </c>
      <c r="C14" s="34" t="s">
        <v>13193</v>
      </c>
      <c r="D14" s="34" t="s">
        <v>13194</v>
      </c>
      <c r="E14" s="34" t="s">
        <v>5715</v>
      </c>
      <c r="F14" s="34" t="s">
        <v>13527</v>
      </c>
      <c r="G14" s="34" t="s">
        <v>15609</v>
      </c>
      <c r="H14" s="35">
        <v>43165.5625</v>
      </c>
      <c r="I14" s="35">
        <v>43165.7708333333</v>
      </c>
      <c r="J14" s="34">
        <v>5</v>
      </c>
    </row>
    <row r="15" customHeight="1" spans="1:10">
      <c r="A15" s="32" t="s">
        <v>15610</v>
      </c>
      <c r="B15" s="32" t="s">
        <v>15611</v>
      </c>
      <c r="C15" s="32" t="s">
        <v>13193</v>
      </c>
      <c r="D15" s="32" t="s">
        <v>13194</v>
      </c>
      <c r="E15" s="32" t="s">
        <v>5758</v>
      </c>
      <c r="F15" s="32" t="s">
        <v>13527</v>
      </c>
      <c r="G15" s="32" t="s">
        <v>15612</v>
      </c>
      <c r="H15" s="33">
        <v>43165.5416666667</v>
      </c>
      <c r="I15" s="33">
        <v>43165.75</v>
      </c>
      <c r="J15" s="32">
        <v>5</v>
      </c>
    </row>
    <row r="16" customHeight="1" spans="1:10">
      <c r="A16" s="34" t="s">
        <v>15613</v>
      </c>
      <c r="B16" s="34" t="s">
        <v>15602</v>
      </c>
      <c r="C16" s="34" t="s">
        <v>13193</v>
      </c>
      <c r="D16" s="34" t="s">
        <v>13194</v>
      </c>
      <c r="E16" s="34" t="s">
        <v>3864</v>
      </c>
      <c r="F16" s="34" t="s">
        <v>13928</v>
      </c>
      <c r="G16" s="34" t="s">
        <v>15614</v>
      </c>
      <c r="H16" s="35">
        <v>43168.5416666667</v>
      </c>
      <c r="I16" s="35">
        <v>43168.7708333333</v>
      </c>
      <c r="J16" s="34">
        <v>5.5</v>
      </c>
    </row>
    <row r="17" customHeight="1" spans="1:10">
      <c r="A17" s="32" t="s">
        <v>15615</v>
      </c>
      <c r="B17" s="32" t="s">
        <v>15596</v>
      </c>
      <c r="C17" s="32" t="s">
        <v>13193</v>
      </c>
      <c r="D17" s="32" t="s">
        <v>13194</v>
      </c>
      <c r="E17" s="32" t="s">
        <v>3723</v>
      </c>
      <c r="F17" s="32" t="s">
        <v>13458</v>
      </c>
      <c r="G17" s="32" t="s">
        <v>15597</v>
      </c>
      <c r="H17" s="33">
        <v>43171.375</v>
      </c>
      <c r="I17" s="33">
        <v>43171.75</v>
      </c>
      <c r="J17" s="32">
        <v>8</v>
      </c>
    </row>
    <row r="18" customHeight="1" spans="1:10">
      <c r="A18" s="34" t="s">
        <v>15616</v>
      </c>
      <c r="B18" s="34" t="s">
        <v>15617</v>
      </c>
      <c r="C18" s="34" t="s">
        <v>13193</v>
      </c>
      <c r="D18" s="34" t="s">
        <v>13194</v>
      </c>
      <c r="E18" s="34" t="s">
        <v>3746</v>
      </c>
      <c r="F18" s="34" t="s">
        <v>13458</v>
      </c>
      <c r="G18" s="34" t="s">
        <v>15618</v>
      </c>
      <c r="H18" s="35">
        <v>43171.375</v>
      </c>
      <c r="I18" s="35">
        <v>43171.75</v>
      </c>
      <c r="J18" s="34">
        <v>8</v>
      </c>
    </row>
    <row r="19" customHeight="1" spans="1:10">
      <c r="A19" s="32" t="s">
        <v>15619</v>
      </c>
      <c r="B19" s="32" t="s">
        <v>15620</v>
      </c>
      <c r="C19" s="32" t="s">
        <v>13193</v>
      </c>
      <c r="D19" s="32" t="s">
        <v>13194</v>
      </c>
      <c r="E19" s="32" t="s">
        <v>3790</v>
      </c>
      <c r="F19" s="32" t="s">
        <v>13454</v>
      </c>
      <c r="G19" s="32" t="s">
        <v>15621</v>
      </c>
      <c r="H19" s="33">
        <v>43167.425</v>
      </c>
      <c r="I19" s="33">
        <v>43167.5090277778</v>
      </c>
      <c r="J19" s="32">
        <v>2</v>
      </c>
    </row>
    <row r="20" customHeight="1" spans="1:10">
      <c r="A20" s="34" t="s">
        <v>15622</v>
      </c>
      <c r="B20" s="34" t="s">
        <v>15623</v>
      </c>
      <c r="C20" s="34" t="s">
        <v>13193</v>
      </c>
      <c r="D20" s="34" t="s">
        <v>13194</v>
      </c>
      <c r="E20" s="34" t="s">
        <v>3802</v>
      </c>
      <c r="F20" s="34" t="s">
        <v>13454</v>
      </c>
      <c r="G20" s="34" t="s">
        <v>15624</v>
      </c>
      <c r="H20" s="35">
        <v>43172.375</v>
      </c>
      <c r="I20" s="35">
        <v>43172.625</v>
      </c>
      <c r="J20" s="34">
        <v>6</v>
      </c>
    </row>
    <row r="21" customHeight="1" spans="1:10">
      <c r="A21" s="32" t="s">
        <v>15625</v>
      </c>
      <c r="B21" s="32" t="s">
        <v>15626</v>
      </c>
      <c r="C21" s="32" t="s">
        <v>13193</v>
      </c>
      <c r="D21" s="32" t="s">
        <v>13194</v>
      </c>
      <c r="E21" s="32" t="s">
        <v>3876</v>
      </c>
      <c r="F21" s="32" t="s">
        <v>13928</v>
      </c>
      <c r="G21" s="32" t="s">
        <v>15627</v>
      </c>
      <c r="H21" s="33">
        <v>43174.3777777778</v>
      </c>
      <c r="I21" s="33">
        <v>43174.5861111111</v>
      </c>
      <c r="J21" s="32">
        <v>4</v>
      </c>
    </row>
    <row r="22" customHeight="1" spans="1:10">
      <c r="A22" s="34" t="s">
        <v>15628</v>
      </c>
      <c r="B22" s="34" t="s">
        <v>15602</v>
      </c>
      <c r="C22" s="34" t="s">
        <v>13193</v>
      </c>
      <c r="D22" s="34" t="s">
        <v>13194</v>
      </c>
      <c r="E22" s="34" t="s">
        <v>3864</v>
      </c>
      <c r="F22" s="34" t="s">
        <v>13928</v>
      </c>
      <c r="G22" s="34" t="s">
        <v>15629</v>
      </c>
      <c r="H22" s="35">
        <v>43174.375</v>
      </c>
      <c r="I22" s="35">
        <v>43174.75</v>
      </c>
      <c r="J22" s="34">
        <v>8</v>
      </c>
    </row>
    <row r="23" customHeight="1" spans="1:10">
      <c r="A23" s="32" t="s">
        <v>15630</v>
      </c>
      <c r="B23" s="32" t="s">
        <v>15611</v>
      </c>
      <c r="C23" s="32" t="s">
        <v>13193</v>
      </c>
      <c r="D23" s="32" t="s">
        <v>13194</v>
      </c>
      <c r="E23" s="32" t="s">
        <v>5758</v>
      </c>
      <c r="F23" s="32" t="s">
        <v>13527</v>
      </c>
      <c r="G23" s="32" t="s">
        <v>15631</v>
      </c>
      <c r="H23" s="33">
        <v>43173.625</v>
      </c>
      <c r="I23" s="33">
        <v>43173.75</v>
      </c>
      <c r="J23" s="32">
        <v>3</v>
      </c>
    </row>
    <row r="24" customHeight="1" spans="1:10">
      <c r="A24" s="34" t="s">
        <v>15632</v>
      </c>
      <c r="B24" s="34" t="s">
        <v>15633</v>
      </c>
      <c r="C24" s="34" t="s">
        <v>13193</v>
      </c>
      <c r="D24" s="34" t="s">
        <v>13194</v>
      </c>
      <c r="E24" s="34" t="s">
        <v>3806</v>
      </c>
      <c r="F24" s="34" t="s">
        <v>13454</v>
      </c>
      <c r="G24" s="34" t="s">
        <v>15634</v>
      </c>
      <c r="H24" s="35">
        <v>43174.375</v>
      </c>
      <c r="I24" s="35">
        <v>43174.75</v>
      </c>
      <c r="J24" s="34">
        <v>8</v>
      </c>
    </row>
    <row r="25" customHeight="1" spans="1:10">
      <c r="A25" s="34" t="s">
        <v>15635</v>
      </c>
      <c r="B25" s="34" t="s">
        <v>15636</v>
      </c>
      <c r="C25" s="34" t="s">
        <v>13193</v>
      </c>
      <c r="D25" s="34" t="s">
        <v>13194</v>
      </c>
      <c r="E25" s="34" t="s">
        <v>3895</v>
      </c>
      <c r="F25" s="34" t="s">
        <v>13928</v>
      </c>
      <c r="G25" s="34" t="s">
        <v>15637</v>
      </c>
      <c r="H25" s="35">
        <v>43179.5625</v>
      </c>
      <c r="I25" s="35">
        <v>43179.7708333333</v>
      </c>
      <c r="J25" s="34">
        <v>5</v>
      </c>
    </row>
    <row r="26" customHeight="1" spans="1:10">
      <c r="A26" s="32" t="s">
        <v>15638</v>
      </c>
      <c r="B26" s="32" t="s">
        <v>15639</v>
      </c>
      <c r="C26" s="32" t="s">
        <v>13193</v>
      </c>
      <c r="D26" s="32" t="s">
        <v>13194</v>
      </c>
      <c r="E26" s="32" t="s">
        <v>3915</v>
      </c>
      <c r="F26" s="32" t="s">
        <v>13808</v>
      </c>
      <c r="G26" s="32" t="s">
        <v>15640</v>
      </c>
      <c r="H26" s="33">
        <v>43179.5416666667</v>
      </c>
      <c r="I26" s="33">
        <v>43179.75</v>
      </c>
      <c r="J26" s="32">
        <v>5</v>
      </c>
    </row>
    <row r="27" customHeight="1" spans="1:10">
      <c r="A27" s="34" t="s">
        <v>15641</v>
      </c>
      <c r="B27" s="34" t="s">
        <v>15642</v>
      </c>
      <c r="C27" s="34" t="s">
        <v>13193</v>
      </c>
      <c r="D27" s="34" t="s">
        <v>13194</v>
      </c>
      <c r="E27" s="34" t="s">
        <v>3905</v>
      </c>
      <c r="F27" s="34" t="s">
        <v>13808</v>
      </c>
      <c r="G27" s="34" t="s">
        <v>15643</v>
      </c>
      <c r="H27" s="35">
        <v>43181.5625</v>
      </c>
      <c r="I27" s="35">
        <v>43181.7708333333</v>
      </c>
      <c r="J27" s="34">
        <v>5</v>
      </c>
    </row>
    <row r="28" customHeight="1" spans="1:10">
      <c r="A28" s="32" t="s">
        <v>15644</v>
      </c>
      <c r="B28" s="32" t="s">
        <v>15645</v>
      </c>
      <c r="C28" s="32" t="s">
        <v>13193</v>
      </c>
      <c r="D28" s="32" t="s">
        <v>13194</v>
      </c>
      <c r="E28" s="32" t="s">
        <v>11602</v>
      </c>
      <c r="F28" s="32" t="s">
        <v>13808</v>
      </c>
      <c r="G28" s="32" t="s">
        <v>15646</v>
      </c>
      <c r="H28" s="33">
        <v>43181.5625</v>
      </c>
      <c r="I28" s="33">
        <v>43181.7708333333</v>
      </c>
      <c r="J28" s="32">
        <v>5</v>
      </c>
    </row>
    <row r="29" customHeight="1" spans="1:10">
      <c r="A29" s="34" t="s">
        <v>15647</v>
      </c>
      <c r="B29" s="34" t="s">
        <v>15648</v>
      </c>
      <c r="C29" s="34" t="s">
        <v>13193</v>
      </c>
      <c r="D29" s="34" t="s">
        <v>13194</v>
      </c>
      <c r="E29" s="34" t="s">
        <v>5381</v>
      </c>
      <c r="F29" s="34" t="s">
        <v>13761</v>
      </c>
      <c r="G29" s="34" t="s">
        <v>15649</v>
      </c>
      <c r="H29" s="35">
        <v>43179.6666666667</v>
      </c>
      <c r="I29" s="35">
        <v>43179.75</v>
      </c>
      <c r="J29" s="34">
        <v>2</v>
      </c>
    </row>
    <row r="30" customHeight="1" spans="1:10">
      <c r="A30" s="32" t="s">
        <v>15650</v>
      </c>
      <c r="B30" s="32" t="s">
        <v>15626</v>
      </c>
      <c r="C30" s="32" t="s">
        <v>13193</v>
      </c>
      <c r="D30" s="32" t="s">
        <v>13194</v>
      </c>
      <c r="E30" s="32" t="s">
        <v>3876</v>
      </c>
      <c r="F30" s="32" t="s">
        <v>13928</v>
      </c>
      <c r="G30" s="32" t="s">
        <v>15651</v>
      </c>
      <c r="H30" s="33">
        <v>43181.375</v>
      </c>
      <c r="I30" s="33">
        <v>43181.75</v>
      </c>
      <c r="J30" s="32">
        <v>8</v>
      </c>
    </row>
    <row r="31" customHeight="1" spans="1:10">
      <c r="A31" s="32" t="s">
        <v>15652</v>
      </c>
      <c r="B31" s="32" t="s">
        <v>15633</v>
      </c>
      <c r="C31" s="32" t="s">
        <v>13193</v>
      </c>
      <c r="D31" s="32" t="s">
        <v>13194</v>
      </c>
      <c r="E31" s="32" t="s">
        <v>3806</v>
      </c>
      <c r="F31" s="32" t="s">
        <v>13454</v>
      </c>
      <c r="G31" s="32" t="s">
        <v>15653</v>
      </c>
      <c r="H31" s="33">
        <v>43180.5833333333</v>
      </c>
      <c r="I31" s="33">
        <v>43180.6666666667</v>
      </c>
      <c r="J31" s="32">
        <v>2</v>
      </c>
    </row>
    <row r="32" customHeight="1" spans="1:10">
      <c r="A32" s="32" t="s">
        <v>15654</v>
      </c>
      <c r="B32" s="32" t="s">
        <v>15655</v>
      </c>
      <c r="C32" s="32" t="s">
        <v>13193</v>
      </c>
      <c r="D32" s="32" t="s">
        <v>13194</v>
      </c>
      <c r="E32" s="32" t="s">
        <v>7857</v>
      </c>
      <c r="F32" s="32" t="s">
        <v>13489</v>
      </c>
      <c r="G32" s="32" t="s">
        <v>15656</v>
      </c>
      <c r="H32" s="33">
        <v>43180.3743055556</v>
      </c>
      <c r="I32" s="33">
        <v>43180.5694444444</v>
      </c>
      <c r="J32" s="32">
        <v>4.7</v>
      </c>
    </row>
    <row r="33" customHeight="1" spans="1:10">
      <c r="A33" s="34" t="s">
        <v>15657</v>
      </c>
      <c r="B33" s="34" t="s">
        <v>15620</v>
      </c>
      <c r="C33" s="34" t="s">
        <v>13193</v>
      </c>
      <c r="D33" s="34" t="s">
        <v>13194</v>
      </c>
      <c r="E33" s="34" t="s">
        <v>3790</v>
      </c>
      <c r="F33" s="34" t="s">
        <v>13454</v>
      </c>
      <c r="G33" s="34" t="s">
        <v>15621</v>
      </c>
      <c r="H33" s="35">
        <v>43181.3791666667</v>
      </c>
      <c r="I33" s="35">
        <v>43181.5048611111</v>
      </c>
      <c r="J33" s="34">
        <v>3</v>
      </c>
    </row>
    <row r="34" customHeight="1" spans="1:10">
      <c r="A34" s="32" t="s">
        <v>15658</v>
      </c>
      <c r="B34" s="32" t="s">
        <v>15659</v>
      </c>
      <c r="C34" s="32" t="s">
        <v>13193</v>
      </c>
      <c r="D34" s="32" t="s">
        <v>13194</v>
      </c>
      <c r="E34" s="32" t="s">
        <v>3766</v>
      </c>
      <c r="F34" s="32" t="s">
        <v>13454</v>
      </c>
      <c r="G34" s="32" t="s">
        <v>15660</v>
      </c>
      <c r="H34" s="33">
        <v>43180.375</v>
      </c>
      <c r="I34" s="33">
        <v>43180.5</v>
      </c>
      <c r="J34" s="32">
        <v>3</v>
      </c>
    </row>
    <row r="35" customHeight="1" spans="1:10">
      <c r="A35" s="34" t="s">
        <v>15661</v>
      </c>
      <c r="B35" s="34" t="s">
        <v>15662</v>
      </c>
      <c r="C35" s="34" t="s">
        <v>13193</v>
      </c>
      <c r="D35" s="34" t="s">
        <v>13194</v>
      </c>
      <c r="E35" s="34" t="s">
        <v>487</v>
      </c>
      <c r="F35" s="34" t="s">
        <v>400</v>
      </c>
      <c r="G35" s="34" t="s">
        <v>15663</v>
      </c>
      <c r="H35" s="35">
        <v>43180.375</v>
      </c>
      <c r="I35" s="35">
        <v>43180.6458333333</v>
      </c>
      <c r="J35" s="34">
        <v>6.5</v>
      </c>
    </row>
    <row r="36" customHeight="1" spans="1:10">
      <c r="A36" s="32" t="s">
        <v>15664</v>
      </c>
      <c r="B36" s="32" t="s">
        <v>15665</v>
      </c>
      <c r="C36" s="32" t="s">
        <v>13193</v>
      </c>
      <c r="D36" s="32" t="s">
        <v>13194</v>
      </c>
      <c r="E36" s="32" t="s">
        <v>5730</v>
      </c>
      <c r="F36" s="32" t="s">
        <v>13527</v>
      </c>
      <c r="G36" s="32" t="s">
        <v>15666</v>
      </c>
      <c r="H36" s="33">
        <v>43181.3791666667</v>
      </c>
      <c r="I36" s="33">
        <v>43181.7541666667</v>
      </c>
      <c r="J36" s="32">
        <v>8</v>
      </c>
    </row>
    <row r="37" customHeight="1" spans="1:10">
      <c r="A37" s="34" t="s">
        <v>15667</v>
      </c>
      <c r="B37" s="34" t="s">
        <v>15602</v>
      </c>
      <c r="C37" s="34" t="s">
        <v>13193</v>
      </c>
      <c r="D37" s="34" t="s">
        <v>13194</v>
      </c>
      <c r="E37" s="34" t="s">
        <v>3864</v>
      </c>
      <c r="F37" s="34" t="s">
        <v>13928</v>
      </c>
      <c r="G37" s="34" t="s">
        <v>15668</v>
      </c>
      <c r="H37" s="35">
        <v>43181.5625</v>
      </c>
      <c r="I37" s="35">
        <v>43181.7708333333</v>
      </c>
      <c r="J37" s="34">
        <v>5</v>
      </c>
    </row>
    <row r="38" customHeight="1" spans="1:10">
      <c r="A38" s="32" t="s">
        <v>15669</v>
      </c>
      <c r="B38" s="32" t="s">
        <v>15648</v>
      </c>
      <c r="C38" s="32" t="s">
        <v>13193</v>
      </c>
      <c r="D38" s="32" t="s">
        <v>13194</v>
      </c>
      <c r="E38" s="32" t="s">
        <v>5381</v>
      </c>
      <c r="F38" s="32" t="s">
        <v>13761</v>
      </c>
      <c r="G38" s="32" t="s">
        <v>15670</v>
      </c>
      <c r="H38" s="33">
        <v>43181.625</v>
      </c>
      <c r="I38" s="33">
        <v>43181.75</v>
      </c>
      <c r="J38" s="32">
        <v>3</v>
      </c>
    </row>
    <row r="39" customHeight="1" spans="1:10">
      <c r="A39" s="34" t="s">
        <v>15671</v>
      </c>
      <c r="B39" s="34" t="s">
        <v>15620</v>
      </c>
      <c r="C39" s="34" t="s">
        <v>13193</v>
      </c>
      <c r="D39" s="34" t="s">
        <v>13194</v>
      </c>
      <c r="E39" s="34" t="s">
        <v>3790</v>
      </c>
      <c r="F39" s="34" t="s">
        <v>13454</v>
      </c>
      <c r="G39" s="34" t="s">
        <v>15621</v>
      </c>
      <c r="H39" s="35">
        <v>43181.5777777778</v>
      </c>
      <c r="I39" s="35">
        <v>43181.6666666667</v>
      </c>
      <c r="J39" s="34">
        <v>2.1</v>
      </c>
    </row>
    <row r="40" customHeight="1" spans="1:10">
      <c r="A40" s="32" t="s">
        <v>15672</v>
      </c>
      <c r="B40" s="32" t="s">
        <v>15673</v>
      </c>
      <c r="C40" s="32" t="s">
        <v>13193</v>
      </c>
      <c r="D40" s="32" t="s">
        <v>13194</v>
      </c>
      <c r="E40" s="32" t="s">
        <v>4145</v>
      </c>
      <c r="F40" s="32" t="s">
        <v>15104</v>
      </c>
      <c r="G40" s="32" t="s">
        <v>15674</v>
      </c>
      <c r="H40" s="33">
        <v>43175.375</v>
      </c>
      <c r="I40" s="33">
        <v>43175.75</v>
      </c>
      <c r="J40" s="32">
        <v>8</v>
      </c>
    </row>
    <row r="41" customHeight="1" spans="1:10">
      <c r="A41" s="34" t="s">
        <v>15675</v>
      </c>
      <c r="B41" s="34" t="s">
        <v>15642</v>
      </c>
      <c r="C41" s="34" t="s">
        <v>13193</v>
      </c>
      <c r="D41" s="34" t="s">
        <v>13194</v>
      </c>
      <c r="E41" s="34" t="s">
        <v>3905</v>
      </c>
      <c r="F41" s="34" t="s">
        <v>13808</v>
      </c>
      <c r="G41" s="34" t="s">
        <v>15643</v>
      </c>
      <c r="H41" s="35">
        <v>43186.5625</v>
      </c>
      <c r="I41" s="35">
        <v>43186.7708333333</v>
      </c>
      <c r="J41" s="34">
        <v>5</v>
      </c>
    </row>
    <row r="42" customHeight="1" spans="1:10">
      <c r="A42" s="32" t="s">
        <v>15676</v>
      </c>
      <c r="B42" s="32" t="s">
        <v>15645</v>
      </c>
      <c r="C42" s="32" t="s">
        <v>13193</v>
      </c>
      <c r="D42" s="32" t="s">
        <v>13194</v>
      </c>
      <c r="E42" s="32" t="s">
        <v>11602</v>
      </c>
      <c r="F42" s="32" t="s">
        <v>13808</v>
      </c>
      <c r="G42" s="32" t="s">
        <v>15677</v>
      </c>
      <c r="H42" s="33">
        <v>43186.5625</v>
      </c>
      <c r="I42" s="33">
        <v>43186.7708333333</v>
      </c>
      <c r="J42" s="32">
        <v>5</v>
      </c>
    </row>
    <row r="43" customHeight="1" spans="1:10">
      <c r="A43" s="34" t="s">
        <v>15678</v>
      </c>
      <c r="B43" s="34" t="s">
        <v>15659</v>
      </c>
      <c r="C43" s="34" t="s">
        <v>13193</v>
      </c>
      <c r="D43" s="34" t="s">
        <v>13194</v>
      </c>
      <c r="E43" s="34" t="s">
        <v>3766</v>
      </c>
      <c r="F43" s="34" t="s">
        <v>13454</v>
      </c>
      <c r="G43" s="34" t="s">
        <v>15679</v>
      </c>
      <c r="H43" s="35">
        <v>43181.375</v>
      </c>
      <c r="I43" s="35">
        <v>43181.5</v>
      </c>
      <c r="J43" s="34">
        <v>3</v>
      </c>
    </row>
    <row r="44" customHeight="1" spans="1:10">
      <c r="A44" s="32" t="s">
        <v>15680</v>
      </c>
      <c r="B44" s="32" t="s">
        <v>15681</v>
      </c>
      <c r="C44" s="32" t="s">
        <v>13193</v>
      </c>
      <c r="D44" s="32" t="s">
        <v>13194</v>
      </c>
      <c r="E44" s="32" t="s">
        <v>4112</v>
      </c>
      <c r="F44" s="32" t="s">
        <v>15104</v>
      </c>
      <c r="G44" s="32" t="s">
        <v>15682</v>
      </c>
      <c r="H44" s="33">
        <v>43175.4166666667</v>
      </c>
      <c r="I44" s="33">
        <v>43175.7708333333</v>
      </c>
      <c r="J44" s="32">
        <v>8.5</v>
      </c>
    </row>
    <row r="45" customHeight="1" spans="1:10">
      <c r="A45" s="34" t="s">
        <v>15683</v>
      </c>
      <c r="B45" s="34" t="s">
        <v>15684</v>
      </c>
      <c r="C45" s="34" t="s">
        <v>13193</v>
      </c>
      <c r="D45" s="34" t="s">
        <v>13194</v>
      </c>
      <c r="E45" s="34" t="s">
        <v>5742</v>
      </c>
      <c r="F45" s="34" t="s">
        <v>13527</v>
      </c>
      <c r="G45" s="34" t="s">
        <v>15685</v>
      </c>
      <c r="H45" s="35">
        <v>43186.5625</v>
      </c>
      <c r="I45" s="35">
        <v>43186.7708333333</v>
      </c>
      <c r="J45" s="34">
        <v>5</v>
      </c>
    </row>
    <row r="46" customHeight="1" spans="1:10">
      <c r="A46" s="32" t="s">
        <v>15686</v>
      </c>
      <c r="B46" s="32" t="s">
        <v>15596</v>
      </c>
      <c r="C46" s="32" t="s">
        <v>13193</v>
      </c>
      <c r="D46" s="32" t="s">
        <v>13194</v>
      </c>
      <c r="E46" s="32" t="s">
        <v>3723</v>
      </c>
      <c r="F46" s="32" t="s">
        <v>13458</v>
      </c>
      <c r="G46" s="32" t="s">
        <v>15687</v>
      </c>
      <c r="H46" s="33">
        <v>43187.375</v>
      </c>
      <c r="I46" s="33">
        <v>43187.75</v>
      </c>
      <c r="J46" s="32">
        <v>8</v>
      </c>
    </row>
    <row r="47" customHeight="1" spans="1:10">
      <c r="A47" s="34" t="s">
        <v>15688</v>
      </c>
      <c r="B47" s="34" t="s">
        <v>15689</v>
      </c>
      <c r="C47" s="34" t="s">
        <v>13193</v>
      </c>
      <c r="D47" s="34" t="s">
        <v>13194</v>
      </c>
      <c r="E47" s="34" t="s">
        <v>3736</v>
      </c>
      <c r="F47" s="34" t="s">
        <v>13591</v>
      </c>
      <c r="G47" s="34" t="s">
        <v>15597</v>
      </c>
      <c r="H47" s="35">
        <v>43187.5416666667</v>
      </c>
      <c r="I47" s="35">
        <v>43187.7708333333</v>
      </c>
      <c r="J47" s="34">
        <v>5.5</v>
      </c>
    </row>
    <row r="48" customHeight="1" spans="1:10">
      <c r="A48" s="32" t="s">
        <v>15690</v>
      </c>
      <c r="B48" s="32" t="s">
        <v>15617</v>
      </c>
      <c r="C48" s="32" t="s">
        <v>13193</v>
      </c>
      <c r="D48" s="32" t="s">
        <v>13194</v>
      </c>
      <c r="E48" s="32" t="s">
        <v>3746</v>
      </c>
      <c r="F48" s="32" t="s">
        <v>13458</v>
      </c>
      <c r="G48" s="32" t="s">
        <v>15691</v>
      </c>
      <c r="H48" s="33">
        <v>43187.5416666667</v>
      </c>
      <c r="I48" s="33">
        <v>43187.7708333333</v>
      </c>
      <c r="J48" s="32">
        <v>5.5</v>
      </c>
    </row>
    <row r="49" customHeight="1" spans="1:10">
      <c r="A49" s="34" t="s">
        <v>15692</v>
      </c>
      <c r="B49" s="34" t="s">
        <v>15602</v>
      </c>
      <c r="C49" s="34" t="s">
        <v>13193</v>
      </c>
      <c r="D49" s="34" t="s">
        <v>13194</v>
      </c>
      <c r="E49" s="34" t="s">
        <v>3864</v>
      </c>
      <c r="F49" s="34" t="s">
        <v>13928</v>
      </c>
      <c r="G49" s="34" t="s">
        <v>15693</v>
      </c>
      <c r="H49" s="35">
        <v>43189.5833333333</v>
      </c>
      <c r="I49" s="35">
        <v>43189.7708333333</v>
      </c>
      <c r="J49" s="34">
        <v>4.5</v>
      </c>
    </row>
    <row r="50" customHeight="1" spans="1:10">
      <c r="A50" s="32" t="s">
        <v>15694</v>
      </c>
      <c r="B50" s="32" t="s">
        <v>15620</v>
      </c>
      <c r="C50" s="32" t="s">
        <v>13193</v>
      </c>
      <c r="D50" s="32" t="s">
        <v>13194</v>
      </c>
      <c r="E50" s="32" t="s">
        <v>3790</v>
      </c>
      <c r="F50" s="32" t="s">
        <v>13454</v>
      </c>
      <c r="G50" s="32" t="s">
        <v>15695</v>
      </c>
      <c r="H50" s="33">
        <v>43189.375</v>
      </c>
      <c r="I50" s="33">
        <v>43189.5</v>
      </c>
      <c r="J50" s="32">
        <v>3</v>
      </c>
    </row>
    <row r="51" customHeight="1" spans="1:10">
      <c r="A51" s="34" t="s">
        <v>15696</v>
      </c>
      <c r="B51" s="34" t="s">
        <v>15620</v>
      </c>
      <c r="C51" s="34" t="s">
        <v>13193</v>
      </c>
      <c r="D51" s="34" t="s">
        <v>13194</v>
      </c>
      <c r="E51" s="34" t="s">
        <v>3790</v>
      </c>
      <c r="F51" s="34" t="s">
        <v>13454</v>
      </c>
      <c r="G51" s="34" t="s">
        <v>15697</v>
      </c>
      <c r="H51" s="35">
        <v>43187.5833333333</v>
      </c>
      <c r="I51" s="35">
        <v>43187.7083333333</v>
      </c>
      <c r="J51" s="34">
        <v>3</v>
      </c>
    </row>
    <row r="52" customHeight="1" spans="1:10">
      <c r="A52" s="32" t="s">
        <v>15698</v>
      </c>
      <c r="B52" s="32" t="s">
        <v>15611</v>
      </c>
      <c r="C52" s="32" t="s">
        <v>13193</v>
      </c>
      <c r="D52" s="32" t="s">
        <v>13194</v>
      </c>
      <c r="E52" s="32" t="s">
        <v>5758</v>
      </c>
      <c r="F52" s="32" t="s">
        <v>13527</v>
      </c>
      <c r="G52" s="32" t="s">
        <v>15699</v>
      </c>
      <c r="H52" s="33">
        <v>43189.625</v>
      </c>
      <c r="I52" s="33">
        <v>43189.75</v>
      </c>
      <c r="J52" s="32">
        <v>3</v>
      </c>
    </row>
    <row r="53" customHeight="1" spans="1:10">
      <c r="A53" s="253" t="s">
        <v>15700</v>
      </c>
      <c r="B53" s="32" t="s">
        <v>15701</v>
      </c>
      <c r="C53" s="32" t="s">
        <v>13193</v>
      </c>
      <c r="D53" s="32" t="s">
        <v>13194</v>
      </c>
      <c r="E53" s="32" t="s">
        <v>9490</v>
      </c>
      <c r="F53" s="32" t="s">
        <v>9488</v>
      </c>
      <c r="G53" s="32" t="s">
        <v>15702</v>
      </c>
      <c r="H53" s="33">
        <v>43166.375</v>
      </c>
      <c r="I53" s="33">
        <v>43167.75</v>
      </c>
      <c r="J53" s="32">
        <v>16</v>
      </c>
    </row>
    <row r="54" customHeight="1" spans="1:10">
      <c r="A54" s="32" t="s">
        <v>15703</v>
      </c>
      <c r="B54" s="32" t="s">
        <v>15704</v>
      </c>
      <c r="C54" s="32" t="s">
        <v>13193</v>
      </c>
      <c r="D54" s="32" t="s">
        <v>13194</v>
      </c>
      <c r="E54" s="32" t="s">
        <v>3723</v>
      </c>
      <c r="F54" s="32" t="s">
        <v>13458</v>
      </c>
      <c r="G54" s="32" t="s">
        <v>15705</v>
      </c>
      <c r="H54" s="33">
        <v>43164.375</v>
      </c>
      <c r="I54" s="33">
        <v>43165.75</v>
      </c>
      <c r="J54" s="32">
        <v>16</v>
      </c>
    </row>
    <row r="55" customHeight="1" spans="1:10">
      <c r="A55" s="34" t="s">
        <v>15706</v>
      </c>
      <c r="B55" s="34" t="s">
        <v>15707</v>
      </c>
      <c r="C55" s="34" t="s">
        <v>13193</v>
      </c>
      <c r="D55" s="34" t="s">
        <v>13194</v>
      </c>
      <c r="E55" s="34" t="s">
        <v>5572</v>
      </c>
      <c r="F55" s="34" t="s">
        <v>13848</v>
      </c>
      <c r="G55" s="34" t="s">
        <v>15708</v>
      </c>
      <c r="H55" s="35">
        <v>43173.3958333333</v>
      </c>
      <c r="I55" s="35">
        <v>43175.7708333333</v>
      </c>
      <c r="J55" s="34">
        <v>24</v>
      </c>
    </row>
    <row r="56" customHeight="1" spans="1:10">
      <c r="A56" s="32" t="s">
        <v>15709</v>
      </c>
      <c r="B56" s="32" t="s">
        <v>15710</v>
      </c>
      <c r="C56" s="32" t="s">
        <v>13193</v>
      </c>
      <c r="D56" s="32" t="s">
        <v>13194</v>
      </c>
      <c r="E56" s="32" t="s">
        <v>5599</v>
      </c>
      <c r="F56" s="32" t="s">
        <v>13854</v>
      </c>
      <c r="G56" s="32" t="s">
        <v>15711</v>
      </c>
      <c r="H56" s="33">
        <v>43173.375</v>
      </c>
      <c r="I56" s="33">
        <v>43175.7909722222</v>
      </c>
      <c r="J56" s="32">
        <v>24</v>
      </c>
    </row>
    <row r="57" customHeight="1" spans="1:10">
      <c r="A57" s="34" t="s">
        <v>15712</v>
      </c>
      <c r="B57" s="34" t="s">
        <v>15713</v>
      </c>
      <c r="C57" s="34" t="s">
        <v>13193</v>
      </c>
      <c r="D57" s="34" t="s">
        <v>13194</v>
      </c>
      <c r="E57" s="34" t="s">
        <v>7863</v>
      </c>
      <c r="F57" s="34" t="s">
        <v>13489</v>
      </c>
      <c r="G57" s="34" t="s">
        <v>15714</v>
      </c>
      <c r="H57" s="35">
        <v>43171.375</v>
      </c>
      <c r="I57" s="35">
        <v>43172.75</v>
      </c>
      <c r="J57" s="34">
        <v>16</v>
      </c>
    </row>
    <row r="58" customHeight="1" spans="1:10">
      <c r="A58" s="34" t="s">
        <v>15715</v>
      </c>
      <c r="B58" s="34" t="s">
        <v>15716</v>
      </c>
      <c r="C58" s="34" t="s">
        <v>13193</v>
      </c>
      <c r="D58" s="34" t="s">
        <v>13194</v>
      </c>
      <c r="E58" s="34" t="s">
        <v>5839</v>
      </c>
      <c r="F58" s="34" t="s">
        <v>15717</v>
      </c>
      <c r="G58" s="34" t="s">
        <v>15705</v>
      </c>
      <c r="H58" s="35">
        <v>43185.375</v>
      </c>
      <c r="I58" s="35">
        <v>43188.75</v>
      </c>
      <c r="J58" s="34">
        <v>32</v>
      </c>
    </row>
    <row r="59" customHeight="1" spans="1:10">
      <c r="A59" s="32" t="s">
        <v>15718</v>
      </c>
      <c r="B59" s="32" t="s">
        <v>15719</v>
      </c>
      <c r="C59" s="32" t="s">
        <v>13193</v>
      </c>
      <c r="D59" s="32" t="s">
        <v>13194</v>
      </c>
      <c r="E59" s="32" t="s">
        <v>3876</v>
      </c>
      <c r="F59" s="32" t="s">
        <v>13928</v>
      </c>
      <c r="G59" s="32" t="s">
        <v>15720</v>
      </c>
      <c r="H59" s="33">
        <v>43179.375</v>
      </c>
      <c r="I59" s="33">
        <v>43179.6847222222</v>
      </c>
      <c r="J59" s="32">
        <v>7.4</v>
      </c>
    </row>
    <row r="60" customHeight="1" spans="1:10">
      <c r="A60" s="34" t="s">
        <v>15721</v>
      </c>
      <c r="B60" s="34" t="s">
        <v>15722</v>
      </c>
      <c r="C60" s="34" t="s">
        <v>13193</v>
      </c>
      <c r="D60" s="34" t="s">
        <v>13194</v>
      </c>
      <c r="E60" s="34" t="s">
        <v>458</v>
      </c>
      <c r="F60" s="34" t="s">
        <v>400</v>
      </c>
      <c r="G60" s="34" t="s">
        <v>15723</v>
      </c>
      <c r="H60" s="35">
        <v>43186.375</v>
      </c>
      <c r="I60" s="35">
        <v>43187.75</v>
      </c>
      <c r="J60" s="34">
        <v>16</v>
      </c>
    </row>
    <row r="61" customHeight="1" spans="1:10">
      <c r="A61" s="32" t="s">
        <v>15724</v>
      </c>
      <c r="B61" s="32" t="s">
        <v>15707</v>
      </c>
      <c r="C61" s="32" t="s">
        <v>13193</v>
      </c>
      <c r="D61" s="32" t="s">
        <v>13194</v>
      </c>
      <c r="E61" s="32" t="s">
        <v>5572</v>
      </c>
      <c r="F61" s="32" t="s">
        <v>13848</v>
      </c>
      <c r="G61" s="32" t="s">
        <v>15705</v>
      </c>
      <c r="H61" s="33">
        <v>43187.4041666667</v>
      </c>
      <c r="I61" s="33">
        <v>43190.7805555556</v>
      </c>
      <c r="J61" s="32">
        <v>32</v>
      </c>
    </row>
    <row r="62" customHeight="1" spans="1:10">
      <c r="A62" s="34" t="s">
        <v>15725</v>
      </c>
      <c r="B62" s="34" t="s">
        <v>15710</v>
      </c>
      <c r="C62" s="34" t="s">
        <v>13193</v>
      </c>
      <c r="D62" s="34" t="s">
        <v>13194</v>
      </c>
      <c r="E62" s="34" t="s">
        <v>5599</v>
      </c>
      <c r="F62" s="34" t="s">
        <v>13854</v>
      </c>
      <c r="G62" s="34" t="s">
        <v>15705</v>
      </c>
      <c r="H62" s="35">
        <v>43187.375</v>
      </c>
      <c r="I62" s="35">
        <v>43189.7666666667</v>
      </c>
      <c r="J62" s="34">
        <v>24</v>
      </c>
    </row>
    <row r="63" customHeight="1" spans="1:10">
      <c r="A63" s="34" t="s">
        <v>15726</v>
      </c>
      <c r="B63" s="34" t="s">
        <v>15727</v>
      </c>
      <c r="C63" s="34" t="s">
        <v>13243</v>
      </c>
      <c r="D63" s="34" t="s">
        <v>13244</v>
      </c>
      <c r="E63" s="34" t="s">
        <v>5641</v>
      </c>
      <c r="F63" s="34" t="s">
        <v>13854</v>
      </c>
      <c r="G63" s="34" t="s">
        <v>15705</v>
      </c>
      <c r="H63" s="35">
        <v>43187.5090277778</v>
      </c>
      <c r="I63" s="35">
        <v>43189.5104166667</v>
      </c>
      <c r="J63" s="34">
        <v>24</v>
      </c>
    </row>
    <row r="64" customHeight="1" spans="1:10">
      <c r="A64" s="32" t="s">
        <v>15728</v>
      </c>
      <c r="B64" s="32" t="s">
        <v>15729</v>
      </c>
      <c r="C64" s="32" t="s">
        <v>13243</v>
      </c>
      <c r="D64" s="32" t="s">
        <v>13244</v>
      </c>
      <c r="E64" s="32" t="s">
        <v>7857</v>
      </c>
      <c r="F64" s="32" t="s">
        <v>13489</v>
      </c>
      <c r="G64" s="32" t="s">
        <v>15720</v>
      </c>
      <c r="H64" s="33">
        <v>43189.3680555556</v>
      </c>
      <c r="I64" s="33">
        <v>43189.7708333333</v>
      </c>
      <c r="J64" s="32">
        <v>8</v>
      </c>
    </row>
  </sheetData>
  <autoFilter ref="A1:J64">
    <extLst/>
  </autoFilter>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78"/>
  <sheetViews>
    <sheetView workbookViewId="0">
      <pane xSplit="2" ySplit="1" topLeftCell="C2" activePane="bottomRight" state="frozen"/>
      <selection/>
      <selection pane="topRight"/>
      <selection pane="bottomLeft"/>
      <selection pane="bottomRight" activeCell="A1" sqref="A1"/>
    </sheetView>
  </sheetViews>
  <sheetFormatPr defaultColWidth="9" defaultRowHeight="14.25"/>
  <cols>
    <col min="1" max="1" width="10.375" style="1" customWidth="1"/>
    <col min="2" max="2" width="24.375" style="1" customWidth="1"/>
    <col min="3" max="3" width="12.25" style="1"/>
    <col min="4" max="4" width="15.25" style="1" customWidth="1"/>
    <col min="5" max="5" width="11" style="1" customWidth="1"/>
    <col min="6" max="6" width="10.75" style="1" customWidth="1"/>
    <col min="7" max="7" width="19.375" style="1" customWidth="1"/>
    <col min="8" max="9" width="12" style="1"/>
    <col min="10" max="10" width="13.625" style="1"/>
    <col min="11" max="12" width="9.625" style="1" customWidth="1"/>
    <col min="13" max="13" width="9.625" style="15" customWidth="1"/>
    <col min="14" max="14" width="9.375" style="15"/>
    <col min="15" max="16" width="9" style="15" hidden="1" customWidth="1"/>
    <col min="17" max="17" width="10.25" style="1" hidden="1" customWidth="1"/>
    <col min="18" max="18" width="7.125" style="1" hidden="1" customWidth="1"/>
    <col min="19" max="24" width="9" style="1"/>
    <col min="25" max="25" width="9" style="1" customWidth="1"/>
    <col min="26" max="26" width="21.75" style="1" customWidth="1"/>
    <col min="27" max="16384" width="9" style="1"/>
  </cols>
  <sheetData>
    <row r="1" s="1" customFormat="1" spans="1:26">
      <c r="A1" s="16" t="s">
        <v>0</v>
      </c>
      <c r="B1" s="16" t="s">
        <v>1</v>
      </c>
      <c r="C1" s="16" t="s">
        <v>15730</v>
      </c>
      <c r="D1" s="16" t="s">
        <v>15731</v>
      </c>
      <c r="E1" s="16" t="s">
        <v>15732</v>
      </c>
      <c r="F1" s="16" t="s">
        <v>15733</v>
      </c>
      <c r="G1" s="16" t="s">
        <v>3</v>
      </c>
      <c r="H1" s="16" t="s">
        <v>15734</v>
      </c>
      <c r="I1" s="16" t="s">
        <v>42</v>
      </c>
      <c r="J1" s="16" t="s">
        <v>15735</v>
      </c>
      <c r="K1" s="16" t="s">
        <v>43</v>
      </c>
      <c r="L1" s="16" t="s">
        <v>40</v>
      </c>
      <c r="M1" s="16" t="s">
        <v>13101</v>
      </c>
      <c r="N1" s="16" t="s">
        <v>15736</v>
      </c>
      <c r="O1" s="16" t="s">
        <v>40</v>
      </c>
      <c r="P1" s="16" t="s">
        <v>15737</v>
      </c>
      <c r="Q1" s="16" t="s">
        <v>15738</v>
      </c>
      <c r="R1" s="16" t="s">
        <v>15739</v>
      </c>
      <c r="S1" s="27" t="s">
        <v>15740</v>
      </c>
      <c r="T1" s="27" t="s">
        <v>15741</v>
      </c>
      <c r="U1" s="27" t="s">
        <v>15742</v>
      </c>
      <c r="V1" s="28" t="s">
        <v>15743</v>
      </c>
      <c r="W1" s="28" t="s">
        <v>15744</v>
      </c>
      <c r="X1" s="28" t="s">
        <v>15745</v>
      </c>
      <c r="Y1" s="16" t="s">
        <v>15746</v>
      </c>
      <c r="Z1" s="16" t="s">
        <v>15747</v>
      </c>
    </row>
    <row r="2" s="1" customFormat="1" ht="16.5" customHeight="1" spans="1:26">
      <c r="A2" s="17" t="s">
        <v>5361</v>
      </c>
      <c r="B2" s="17" t="s">
        <v>53</v>
      </c>
      <c r="C2" s="17" t="s">
        <v>15748</v>
      </c>
      <c r="D2" s="17" t="s">
        <v>12770</v>
      </c>
      <c r="E2" s="17" t="s">
        <v>13761</v>
      </c>
      <c r="F2" s="17"/>
      <c r="G2" s="17" t="s">
        <v>15749</v>
      </c>
      <c r="H2" s="17" t="s">
        <v>5381</v>
      </c>
      <c r="I2" s="20">
        <v>43160</v>
      </c>
      <c r="J2" s="20">
        <v>43160</v>
      </c>
      <c r="K2" s="21"/>
      <c r="L2" s="22">
        <v>0</v>
      </c>
      <c r="M2" s="18"/>
      <c r="N2" s="18" t="s">
        <v>15750</v>
      </c>
      <c r="O2" s="21"/>
      <c r="P2" s="21"/>
      <c r="Q2" s="5"/>
      <c r="R2" s="5"/>
      <c r="S2" s="5"/>
      <c r="T2" s="5"/>
      <c r="U2" s="5"/>
      <c r="V2" s="5"/>
      <c r="W2" s="5"/>
      <c r="X2" s="5"/>
      <c r="Y2" s="5"/>
      <c r="Z2" s="5" t="s">
        <v>15751</v>
      </c>
    </row>
    <row r="3" s="1" customFormat="1" ht="16.5" customHeight="1" spans="1:26">
      <c r="A3" s="17" t="s">
        <v>4045</v>
      </c>
      <c r="B3" s="17" t="s">
        <v>53</v>
      </c>
      <c r="C3" s="17" t="s">
        <v>3943</v>
      </c>
      <c r="D3" s="17" t="s">
        <v>13587</v>
      </c>
      <c r="E3" s="17"/>
      <c r="F3" s="17"/>
      <c r="G3" s="17" t="s">
        <v>3986</v>
      </c>
      <c r="H3" s="17" t="s">
        <v>4067</v>
      </c>
      <c r="I3" s="20">
        <v>43161</v>
      </c>
      <c r="J3" s="20">
        <v>43161</v>
      </c>
      <c r="K3" s="16"/>
      <c r="L3" s="22">
        <v>1</v>
      </c>
      <c r="M3" s="18"/>
      <c r="N3" s="19"/>
      <c r="O3" s="19"/>
      <c r="P3" s="16"/>
      <c r="Q3" s="16"/>
      <c r="R3" s="5"/>
      <c r="S3" s="5"/>
      <c r="T3" s="5"/>
      <c r="U3" s="5"/>
      <c r="V3" s="5"/>
      <c r="W3" s="5"/>
      <c r="X3" s="16"/>
      <c r="Y3" s="16"/>
      <c r="Z3" s="5" t="s">
        <v>15752</v>
      </c>
    </row>
    <row r="4" s="1" customFormat="1" ht="16.5" customHeight="1" spans="1:26">
      <c r="A4" s="17" t="s">
        <v>3697</v>
      </c>
      <c r="B4" s="17" t="s">
        <v>53</v>
      </c>
      <c r="C4" s="17" t="s">
        <v>3680</v>
      </c>
      <c r="D4" s="17" t="s">
        <v>15753</v>
      </c>
      <c r="E4" s="17" t="s">
        <v>13458</v>
      </c>
      <c r="F4" s="17"/>
      <c r="G4" s="17" t="s">
        <v>3699</v>
      </c>
      <c r="H4" s="17" t="s">
        <v>3723</v>
      </c>
      <c r="I4" s="20">
        <v>43164</v>
      </c>
      <c r="J4" s="20">
        <v>43164</v>
      </c>
      <c r="K4" s="23"/>
      <c r="L4" s="22">
        <v>2</v>
      </c>
      <c r="M4" s="19"/>
      <c r="N4" s="5"/>
      <c r="O4" s="16"/>
      <c r="P4" s="16"/>
      <c r="Q4" s="5"/>
      <c r="R4" s="5"/>
      <c r="S4" s="29"/>
      <c r="T4" s="29"/>
      <c r="U4" s="29"/>
      <c r="V4" s="29"/>
      <c r="W4" s="29"/>
      <c r="X4" s="5"/>
      <c r="Y4" s="24"/>
      <c r="Z4" s="5" t="s">
        <v>15754</v>
      </c>
    </row>
    <row r="5" s="1" customFormat="1" ht="16.5" customHeight="1" spans="1:26">
      <c r="A5" s="17" t="s">
        <v>6045</v>
      </c>
      <c r="B5" s="17" t="s">
        <v>53</v>
      </c>
      <c r="C5" s="17" t="s">
        <v>12795</v>
      </c>
      <c r="D5" s="17" t="s">
        <v>15755</v>
      </c>
      <c r="E5" s="17"/>
      <c r="F5" s="17"/>
      <c r="G5" s="17" t="s">
        <v>2345</v>
      </c>
      <c r="H5" s="17" t="s">
        <v>6063</v>
      </c>
      <c r="I5" s="20">
        <v>43164</v>
      </c>
      <c r="J5" s="20">
        <v>43164</v>
      </c>
      <c r="K5" s="21"/>
      <c r="L5" s="22">
        <v>2</v>
      </c>
      <c r="M5" s="18"/>
      <c r="N5" s="18"/>
      <c r="O5" s="19"/>
      <c r="P5" s="5"/>
      <c r="Q5" s="16"/>
      <c r="R5" s="16"/>
      <c r="S5" s="29"/>
      <c r="T5" s="29"/>
      <c r="U5" s="29"/>
      <c r="V5" s="29"/>
      <c r="W5" s="29"/>
      <c r="X5" s="5"/>
      <c r="Y5" s="5"/>
      <c r="Z5" s="5" t="s">
        <v>15756</v>
      </c>
    </row>
    <row r="6" s="1" customFormat="1" ht="16.5" customHeight="1" spans="1:26">
      <c r="A6" s="17" t="s">
        <v>7962</v>
      </c>
      <c r="B6" s="17" t="s">
        <v>53</v>
      </c>
      <c r="C6" s="17" t="s">
        <v>12795</v>
      </c>
      <c r="D6" s="17" t="s">
        <v>15757</v>
      </c>
      <c r="E6" s="17" t="s">
        <v>8238</v>
      </c>
      <c r="F6" s="17" t="s">
        <v>13445</v>
      </c>
      <c r="G6" s="17" t="s">
        <v>963</v>
      </c>
      <c r="H6" s="17" t="s">
        <v>8072</v>
      </c>
      <c r="I6" s="20">
        <v>43164</v>
      </c>
      <c r="J6" s="20">
        <v>43164</v>
      </c>
      <c r="K6" s="21"/>
      <c r="L6" s="22">
        <v>2</v>
      </c>
      <c r="M6" s="18"/>
      <c r="N6" s="19"/>
      <c r="O6" s="19"/>
      <c r="P6" s="5"/>
      <c r="Q6" s="16"/>
      <c r="R6" s="16"/>
      <c r="S6" s="29"/>
      <c r="T6" s="29"/>
      <c r="U6" s="29"/>
      <c r="V6" s="29"/>
      <c r="W6" s="29"/>
      <c r="X6" s="5"/>
      <c r="Y6" s="5"/>
      <c r="Z6" s="5" t="s">
        <v>15758</v>
      </c>
    </row>
    <row r="7" s="1" customFormat="1" ht="16.5" customHeight="1" spans="1:26">
      <c r="A7" s="17" t="s">
        <v>8805</v>
      </c>
      <c r="B7" s="17" t="s">
        <v>53</v>
      </c>
      <c r="C7" s="17" t="s">
        <v>12795</v>
      </c>
      <c r="D7" s="17" t="s">
        <v>15759</v>
      </c>
      <c r="E7" s="17" t="s">
        <v>15760</v>
      </c>
      <c r="F7" s="17"/>
      <c r="G7" s="17" t="s">
        <v>4448</v>
      </c>
      <c r="H7" s="17" t="s">
        <v>8756</v>
      </c>
      <c r="I7" s="20">
        <v>43165</v>
      </c>
      <c r="J7" s="20">
        <v>43165</v>
      </c>
      <c r="K7" s="21"/>
      <c r="L7" s="22">
        <v>3</v>
      </c>
      <c r="M7" s="18"/>
      <c r="N7" s="19"/>
      <c r="O7" s="19"/>
      <c r="P7" s="5"/>
      <c r="Q7" s="16"/>
      <c r="R7" s="16"/>
      <c r="S7" s="5"/>
      <c r="T7" s="5"/>
      <c r="U7" s="5"/>
      <c r="V7" s="5"/>
      <c r="W7" s="5"/>
      <c r="X7" s="5"/>
      <c r="Y7" s="5"/>
      <c r="Z7" s="5" t="s">
        <v>15761</v>
      </c>
    </row>
    <row r="8" s="1" customFormat="1" ht="16.5" customHeight="1" spans="1:26">
      <c r="A8" s="17" t="s">
        <v>5115</v>
      </c>
      <c r="B8" s="17" t="s">
        <v>53</v>
      </c>
      <c r="C8" s="17" t="s">
        <v>4730</v>
      </c>
      <c r="D8" s="17" t="s">
        <v>13467</v>
      </c>
      <c r="E8" s="17"/>
      <c r="F8" s="17"/>
      <c r="G8" s="17" t="s">
        <v>5116</v>
      </c>
      <c r="H8" s="17" t="s">
        <v>5059</v>
      </c>
      <c r="I8" s="20">
        <v>43166</v>
      </c>
      <c r="J8" s="20">
        <v>43166</v>
      </c>
      <c r="K8" s="21"/>
      <c r="L8" s="22">
        <v>4</v>
      </c>
      <c r="M8" s="18"/>
      <c r="N8" s="19"/>
      <c r="O8" s="19"/>
      <c r="P8" s="5"/>
      <c r="Q8" s="16"/>
      <c r="R8" s="16"/>
      <c r="S8" s="5"/>
      <c r="T8" s="5"/>
      <c r="U8" s="5"/>
      <c r="V8" s="5"/>
      <c r="W8" s="5"/>
      <c r="X8" s="5"/>
      <c r="Y8" s="5"/>
      <c r="Z8" s="5" t="s">
        <v>15762</v>
      </c>
    </row>
    <row r="9" s="1" customFormat="1" ht="16.5" customHeight="1" spans="1:26">
      <c r="A9" s="17" t="s">
        <v>5957</v>
      </c>
      <c r="B9" s="17" t="s">
        <v>53</v>
      </c>
      <c r="C9" s="17" t="s">
        <v>15763</v>
      </c>
      <c r="D9" s="17" t="s">
        <v>13578</v>
      </c>
      <c r="E9" s="17" t="s">
        <v>13478</v>
      </c>
      <c r="F9" s="17"/>
      <c r="G9" s="17" t="s">
        <v>5928</v>
      </c>
      <c r="H9" s="17" t="s">
        <v>5963</v>
      </c>
      <c r="I9" s="20">
        <v>43171</v>
      </c>
      <c r="J9" s="20">
        <v>43171</v>
      </c>
      <c r="K9" s="21"/>
      <c r="L9" s="22">
        <v>7</v>
      </c>
      <c r="M9" s="18"/>
      <c r="N9" s="19"/>
      <c r="O9" s="19"/>
      <c r="P9" s="5"/>
      <c r="Q9" s="16"/>
      <c r="R9" s="16"/>
      <c r="S9" s="29"/>
      <c r="T9" s="29"/>
      <c r="U9" s="29"/>
      <c r="V9" s="29"/>
      <c r="W9" s="29"/>
      <c r="X9" s="5"/>
      <c r="Y9" s="5"/>
      <c r="Z9" s="5" t="s">
        <v>15764</v>
      </c>
    </row>
    <row r="10" s="1" customFormat="1" ht="16.5" customHeight="1" spans="1:26">
      <c r="A10" s="17" t="s">
        <v>6797</v>
      </c>
      <c r="B10" s="17" t="s">
        <v>53</v>
      </c>
      <c r="C10" s="17" t="s">
        <v>12795</v>
      </c>
      <c r="D10" s="17" t="s">
        <v>14377</v>
      </c>
      <c r="E10" s="17"/>
      <c r="F10" s="17"/>
      <c r="G10" s="17" t="s">
        <v>6677</v>
      </c>
      <c r="H10" s="17" t="s">
        <v>6712</v>
      </c>
      <c r="I10" s="20">
        <v>43171</v>
      </c>
      <c r="J10" s="20">
        <v>43171</v>
      </c>
      <c r="K10" s="21"/>
      <c r="L10" s="22">
        <v>7</v>
      </c>
      <c r="M10" s="18"/>
      <c r="N10" s="18" t="s">
        <v>15750</v>
      </c>
      <c r="O10" s="19"/>
      <c r="P10" s="5"/>
      <c r="Q10" s="16"/>
      <c r="R10" s="16"/>
      <c r="S10" s="29"/>
      <c r="T10" s="29"/>
      <c r="U10" s="29"/>
      <c r="V10" s="29"/>
      <c r="W10" s="29"/>
      <c r="X10" s="5"/>
      <c r="Y10" s="5"/>
      <c r="Z10" s="5" t="s">
        <v>15765</v>
      </c>
    </row>
    <row r="11" s="1" customFormat="1" ht="16.5" customHeight="1" spans="1:26">
      <c r="A11" s="17" t="s">
        <v>6676</v>
      </c>
      <c r="B11" s="17" t="s">
        <v>53</v>
      </c>
      <c r="C11" s="17" t="s">
        <v>12795</v>
      </c>
      <c r="D11" s="17" t="s">
        <v>14377</v>
      </c>
      <c r="E11" s="17"/>
      <c r="F11" s="17"/>
      <c r="G11" s="17" t="s">
        <v>6677</v>
      </c>
      <c r="H11" s="17" t="s">
        <v>6712</v>
      </c>
      <c r="I11" s="20">
        <v>43171</v>
      </c>
      <c r="J11" s="20">
        <v>43171</v>
      </c>
      <c r="K11" s="21"/>
      <c r="L11" s="22">
        <v>7</v>
      </c>
      <c r="M11" s="18"/>
      <c r="N11" s="18" t="s">
        <v>15750</v>
      </c>
      <c r="O11" s="19"/>
      <c r="P11" s="5"/>
      <c r="Q11" s="16"/>
      <c r="R11" s="16"/>
      <c r="S11" s="29"/>
      <c r="T11" s="29"/>
      <c r="U11" s="29"/>
      <c r="V11" s="29"/>
      <c r="W11" s="29"/>
      <c r="X11" s="5"/>
      <c r="Y11" s="5"/>
      <c r="Z11" s="5" t="s">
        <v>15766</v>
      </c>
    </row>
    <row r="12" s="1" customFormat="1" ht="16.5" customHeight="1" spans="1:26">
      <c r="A12" s="17" t="s">
        <v>3837</v>
      </c>
      <c r="B12" s="17" t="s">
        <v>53</v>
      </c>
      <c r="C12" s="17" t="s">
        <v>3680</v>
      </c>
      <c r="D12" s="17" t="s">
        <v>13616</v>
      </c>
      <c r="E12" s="17"/>
      <c r="F12" s="17"/>
      <c r="G12" s="17" t="s">
        <v>3838</v>
      </c>
      <c r="H12" s="17" t="s">
        <v>3824</v>
      </c>
      <c r="I12" s="20">
        <v>43171</v>
      </c>
      <c r="J12" s="20">
        <v>43171</v>
      </c>
      <c r="K12" s="21"/>
      <c r="L12" s="22">
        <v>7</v>
      </c>
      <c r="M12" s="18"/>
      <c r="N12" s="19"/>
      <c r="O12" s="19"/>
      <c r="P12" s="5"/>
      <c r="Q12" s="16"/>
      <c r="R12" s="16"/>
      <c r="S12" s="29"/>
      <c r="T12" s="29"/>
      <c r="U12" s="29"/>
      <c r="V12" s="29"/>
      <c r="W12" s="29"/>
      <c r="X12" s="5"/>
      <c r="Y12" s="5"/>
      <c r="Z12" s="5" t="s">
        <v>15767</v>
      </c>
    </row>
    <row r="13" s="1" customFormat="1" ht="16.5" customHeight="1" spans="1:26">
      <c r="A13" s="17" t="s">
        <v>2875</v>
      </c>
      <c r="B13" s="17" t="s">
        <v>53</v>
      </c>
      <c r="C13" s="17" t="s">
        <v>15768</v>
      </c>
      <c r="D13" s="17" t="s">
        <v>13368</v>
      </c>
      <c r="E13" s="17" t="s">
        <v>13434</v>
      </c>
      <c r="F13" s="17"/>
      <c r="G13" s="17" t="s">
        <v>2409</v>
      </c>
      <c r="H13" s="17" t="s">
        <v>2844</v>
      </c>
      <c r="I13" s="20">
        <v>43171</v>
      </c>
      <c r="J13" s="20">
        <v>43171</v>
      </c>
      <c r="K13" s="21"/>
      <c r="L13" s="22">
        <v>7</v>
      </c>
      <c r="M13" s="18"/>
      <c r="N13" s="19"/>
      <c r="O13" s="19"/>
      <c r="P13" s="5"/>
      <c r="Q13" s="16"/>
      <c r="R13" s="16"/>
      <c r="S13" s="29"/>
      <c r="T13" s="29"/>
      <c r="U13" s="29"/>
      <c r="V13" s="29"/>
      <c r="W13" s="29"/>
      <c r="X13" s="5"/>
      <c r="Y13" s="5"/>
      <c r="Z13" s="5" t="s">
        <v>15769</v>
      </c>
    </row>
    <row r="14" s="1" customFormat="1" ht="16.5" customHeight="1" spans="1:26">
      <c r="A14" s="17" t="s">
        <v>2171</v>
      </c>
      <c r="B14" s="17" t="s">
        <v>53</v>
      </c>
      <c r="C14" s="17" t="s">
        <v>15768</v>
      </c>
      <c r="D14" s="17" t="s">
        <v>13437</v>
      </c>
      <c r="E14" s="17"/>
      <c r="F14" s="17"/>
      <c r="G14" s="17" t="s">
        <v>115</v>
      </c>
      <c r="H14" s="17" t="s">
        <v>2088</v>
      </c>
      <c r="I14" s="20">
        <v>43171</v>
      </c>
      <c r="J14" s="20">
        <v>43171</v>
      </c>
      <c r="K14" s="21"/>
      <c r="L14" s="22">
        <v>7</v>
      </c>
      <c r="M14" s="18"/>
      <c r="N14" s="19"/>
      <c r="O14" s="19"/>
      <c r="P14" s="5"/>
      <c r="Q14" s="16"/>
      <c r="R14" s="16"/>
      <c r="S14" s="29"/>
      <c r="T14" s="29"/>
      <c r="U14" s="29"/>
      <c r="V14" s="29"/>
      <c r="W14" s="29"/>
      <c r="X14" s="5"/>
      <c r="Y14" s="5"/>
      <c r="Z14" s="5" t="s">
        <v>15770</v>
      </c>
    </row>
    <row r="15" s="1" customFormat="1" ht="17" customHeight="1" spans="1:26">
      <c r="A15" s="17" t="s">
        <v>4729</v>
      </c>
      <c r="B15" s="17" t="s">
        <v>53</v>
      </c>
      <c r="C15" s="17" t="s">
        <v>4730</v>
      </c>
      <c r="D15" s="17"/>
      <c r="E15" s="17"/>
      <c r="F15" s="17"/>
      <c r="G15" s="17" t="s">
        <v>87</v>
      </c>
      <c r="H15" s="17" t="s">
        <v>58</v>
      </c>
      <c r="I15" s="20">
        <v>43172</v>
      </c>
      <c r="J15" s="20">
        <v>43172</v>
      </c>
      <c r="K15" s="21"/>
      <c r="L15" s="22">
        <v>8</v>
      </c>
      <c r="M15" s="18"/>
      <c r="N15" s="19"/>
      <c r="O15" s="19"/>
      <c r="P15" s="5"/>
      <c r="Q15" s="16"/>
      <c r="R15" s="16"/>
      <c r="S15" s="5"/>
      <c r="T15" s="5"/>
      <c r="U15" s="5"/>
      <c r="V15" s="5"/>
      <c r="W15" s="5"/>
      <c r="X15" s="5"/>
      <c r="Y15" s="5"/>
      <c r="Z15" s="5" t="s">
        <v>15771</v>
      </c>
    </row>
    <row r="16" s="1" customFormat="1" ht="16.5" customHeight="1" spans="1:26">
      <c r="A16" s="17" t="s">
        <v>9954</v>
      </c>
      <c r="B16" s="17" t="s">
        <v>53</v>
      </c>
      <c r="C16" s="17" t="s">
        <v>9922</v>
      </c>
      <c r="D16" s="17" t="s">
        <v>14986</v>
      </c>
      <c r="E16" s="17"/>
      <c r="F16" s="17"/>
      <c r="G16" s="17" t="s">
        <v>15772</v>
      </c>
      <c r="H16" s="17" t="s">
        <v>9938</v>
      </c>
      <c r="I16" s="20">
        <v>43172</v>
      </c>
      <c r="J16" s="20">
        <v>43172</v>
      </c>
      <c r="K16" s="21"/>
      <c r="L16" s="22">
        <v>8</v>
      </c>
      <c r="M16" s="18"/>
      <c r="N16" s="18" t="s">
        <v>15750</v>
      </c>
      <c r="O16" s="19"/>
      <c r="P16" s="5"/>
      <c r="Q16" s="16"/>
      <c r="R16" s="16"/>
      <c r="S16" s="29"/>
      <c r="T16" s="29"/>
      <c r="U16" s="29"/>
      <c r="V16" s="29"/>
      <c r="W16" s="29"/>
      <c r="X16" s="5"/>
      <c r="Y16" s="5"/>
      <c r="Z16" s="5" t="s">
        <v>15773</v>
      </c>
    </row>
    <row r="17" s="1" customFormat="1" ht="16.5" customHeight="1" spans="1:26">
      <c r="A17" s="17" t="s">
        <v>3736</v>
      </c>
      <c r="B17" s="17" t="s">
        <v>53</v>
      </c>
      <c r="C17" s="17" t="s">
        <v>3680</v>
      </c>
      <c r="D17" s="17" t="s">
        <v>15753</v>
      </c>
      <c r="E17" s="17" t="s">
        <v>13591</v>
      </c>
      <c r="F17" s="17"/>
      <c r="G17" s="17" t="s">
        <v>3738</v>
      </c>
      <c r="H17" s="17" t="s">
        <v>3682</v>
      </c>
      <c r="I17" s="20">
        <v>43173</v>
      </c>
      <c r="J17" s="20">
        <v>43173</v>
      </c>
      <c r="K17" s="21"/>
      <c r="L17" s="22">
        <v>9</v>
      </c>
      <c r="M17" s="18"/>
      <c r="N17" s="19"/>
      <c r="O17" s="19"/>
      <c r="P17" s="5"/>
      <c r="Q17" s="16"/>
      <c r="R17" s="16"/>
      <c r="S17" s="29"/>
      <c r="T17" s="29"/>
      <c r="U17" s="29"/>
      <c r="V17" s="29"/>
      <c r="W17" s="29"/>
      <c r="X17" s="5"/>
      <c r="Y17" s="5"/>
      <c r="Z17" s="5" t="s">
        <v>15774</v>
      </c>
    </row>
    <row r="18" s="1" customFormat="1" ht="16.5" customHeight="1" spans="1:26">
      <c r="A18" s="17" t="s">
        <v>5924</v>
      </c>
      <c r="B18" s="17" t="s">
        <v>53</v>
      </c>
      <c r="C18" s="17" t="s">
        <v>15763</v>
      </c>
      <c r="D18" s="17" t="s">
        <v>13578</v>
      </c>
      <c r="E18" s="17" t="s">
        <v>13478</v>
      </c>
      <c r="F18" s="17"/>
      <c r="G18" s="17" t="s">
        <v>5522</v>
      </c>
      <c r="H18" s="17" t="s">
        <v>5963</v>
      </c>
      <c r="I18" s="20">
        <v>43173</v>
      </c>
      <c r="J18" s="20">
        <v>43173</v>
      </c>
      <c r="K18" s="21"/>
      <c r="L18" s="22">
        <v>9</v>
      </c>
      <c r="M18" s="18"/>
      <c r="N18" s="19"/>
      <c r="O18" s="19"/>
      <c r="P18" s="5"/>
      <c r="Q18" s="16"/>
      <c r="R18" s="16"/>
      <c r="S18" s="29"/>
      <c r="T18" s="29"/>
      <c r="U18" s="29"/>
      <c r="V18" s="29"/>
      <c r="W18" s="29"/>
      <c r="X18" s="5"/>
      <c r="Y18" s="5"/>
      <c r="Z18" s="5" t="s">
        <v>15775</v>
      </c>
    </row>
    <row r="19" s="1" customFormat="1" ht="16.5" customHeight="1" spans="1:26">
      <c r="A19" s="17" t="s">
        <v>9944</v>
      </c>
      <c r="B19" s="17" t="s">
        <v>53</v>
      </c>
      <c r="C19" s="17" t="s">
        <v>9922</v>
      </c>
      <c r="D19" s="17" t="s">
        <v>14986</v>
      </c>
      <c r="E19" s="17"/>
      <c r="F19" s="17"/>
      <c r="G19" s="17" t="s">
        <v>15776</v>
      </c>
      <c r="H19" s="17" t="s">
        <v>9938</v>
      </c>
      <c r="I19" s="20">
        <v>43173</v>
      </c>
      <c r="J19" s="20">
        <v>43173</v>
      </c>
      <c r="K19" s="21"/>
      <c r="L19" s="22">
        <v>9</v>
      </c>
      <c r="M19" s="18"/>
      <c r="N19" s="19"/>
      <c r="O19" s="19"/>
      <c r="P19" s="5"/>
      <c r="Q19" s="16"/>
      <c r="R19" s="16"/>
      <c r="S19" s="29"/>
      <c r="T19" s="29"/>
      <c r="U19" s="29"/>
      <c r="V19" s="29"/>
      <c r="W19" s="29"/>
      <c r="X19" s="5"/>
      <c r="Y19" s="5"/>
      <c r="Z19" s="5" t="s">
        <v>15777</v>
      </c>
    </row>
    <row r="20" s="1" customFormat="1" ht="16.5" customHeight="1" spans="1:26">
      <c r="A20" s="17" t="s">
        <v>9858</v>
      </c>
      <c r="B20" s="17" t="s">
        <v>53</v>
      </c>
      <c r="C20" s="17" t="s">
        <v>9488</v>
      </c>
      <c r="D20" s="17" t="s">
        <v>13605</v>
      </c>
      <c r="E20" s="17" t="s">
        <v>13195</v>
      </c>
      <c r="F20" s="17"/>
      <c r="G20" s="17" t="s">
        <v>9860</v>
      </c>
      <c r="H20" s="17" t="s">
        <v>9867</v>
      </c>
      <c r="I20" s="20">
        <v>43173</v>
      </c>
      <c r="J20" s="20">
        <v>43173</v>
      </c>
      <c r="K20" s="21"/>
      <c r="L20" s="22">
        <v>9</v>
      </c>
      <c r="M20" s="18" t="s">
        <v>15705</v>
      </c>
      <c r="N20" s="18" t="s">
        <v>15750</v>
      </c>
      <c r="O20" s="19"/>
      <c r="P20" s="5"/>
      <c r="Q20" s="16"/>
      <c r="R20" s="16"/>
      <c r="S20" s="29"/>
      <c r="T20" s="29"/>
      <c r="U20" s="29"/>
      <c r="V20" s="29"/>
      <c r="W20" s="29"/>
      <c r="X20" s="5"/>
      <c r="Y20" s="5"/>
      <c r="Z20" s="5" t="s">
        <v>15778</v>
      </c>
    </row>
    <row r="21" s="1" customFormat="1" ht="16.5" customHeight="1" spans="1:26">
      <c r="A21" s="17" t="s">
        <v>5192</v>
      </c>
      <c r="B21" s="17" t="s">
        <v>53</v>
      </c>
      <c r="C21" s="17" t="s">
        <v>4730</v>
      </c>
      <c r="D21" s="17" t="s">
        <v>13483</v>
      </c>
      <c r="E21" s="17"/>
      <c r="F21" s="17"/>
      <c r="G21" s="17" t="s">
        <v>2132</v>
      </c>
      <c r="H21" s="17" t="s">
        <v>58</v>
      </c>
      <c r="I21" s="20">
        <v>43174</v>
      </c>
      <c r="J21" s="20">
        <v>43174</v>
      </c>
      <c r="K21" s="21"/>
      <c r="L21" s="22">
        <v>10</v>
      </c>
      <c r="M21" s="19"/>
      <c r="N21" s="19"/>
      <c r="O21" s="19"/>
      <c r="P21" s="5"/>
      <c r="Q21" s="16"/>
      <c r="R21" s="16"/>
      <c r="S21" s="29"/>
      <c r="T21" s="29"/>
      <c r="U21" s="29"/>
      <c r="V21" s="29"/>
      <c r="W21" s="29"/>
      <c r="X21" s="5"/>
      <c r="Y21" s="5"/>
      <c r="Z21" s="5" t="s">
        <v>15779</v>
      </c>
    </row>
    <row r="22" s="1" customFormat="1" ht="16.5" customHeight="1" spans="1:26">
      <c r="A22" s="17" t="s">
        <v>5049</v>
      </c>
      <c r="B22" s="17" t="s">
        <v>53</v>
      </c>
      <c r="C22" s="17" t="s">
        <v>4730</v>
      </c>
      <c r="D22" s="17" t="s">
        <v>13538</v>
      </c>
      <c r="E22" s="17"/>
      <c r="F22" s="17"/>
      <c r="G22" s="17" t="s">
        <v>2409</v>
      </c>
      <c r="H22" s="17" t="s">
        <v>58</v>
      </c>
      <c r="I22" s="20">
        <v>43175</v>
      </c>
      <c r="J22" s="20">
        <v>43175</v>
      </c>
      <c r="K22" s="21"/>
      <c r="L22" s="22">
        <v>11</v>
      </c>
      <c r="M22" s="19"/>
      <c r="N22" s="18"/>
      <c r="O22" s="19"/>
      <c r="P22" s="5"/>
      <c r="Q22" s="16"/>
      <c r="R22" s="16"/>
      <c r="S22" s="5"/>
      <c r="T22" s="5"/>
      <c r="U22" s="5"/>
      <c r="V22" s="5"/>
      <c r="W22" s="5"/>
      <c r="X22" s="5"/>
      <c r="Y22" s="5"/>
      <c r="Z22" s="5" t="s">
        <v>15780</v>
      </c>
    </row>
    <row r="23" s="1" customFormat="1" ht="16.5" customHeight="1" spans="1:26">
      <c r="A23" s="17" t="s">
        <v>1915</v>
      </c>
      <c r="B23" s="17" t="s">
        <v>53</v>
      </c>
      <c r="C23" s="17" t="s">
        <v>15781</v>
      </c>
      <c r="D23" s="17" t="s">
        <v>13209</v>
      </c>
      <c r="E23" s="17" t="s">
        <v>13711</v>
      </c>
      <c r="F23" s="17"/>
      <c r="G23" s="17" t="s">
        <v>1872</v>
      </c>
      <c r="H23" s="17" t="s">
        <v>1890</v>
      </c>
      <c r="I23" s="20">
        <v>43175</v>
      </c>
      <c r="J23" s="20">
        <v>43175</v>
      </c>
      <c r="K23" s="21"/>
      <c r="L23" s="22">
        <v>11</v>
      </c>
      <c r="M23" s="18"/>
      <c r="N23" s="18"/>
      <c r="O23" s="19"/>
      <c r="P23" s="5"/>
      <c r="Q23" s="16"/>
      <c r="R23" s="16"/>
      <c r="S23" s="29"/>
      <c r="T23" s="29"/>
      <c r="U23" s="29"/>
      <c r="V23" s="29"/>
      <c r="W23" s="29"/>
      <c r="X23" s="5"/>
      <c r="Y23" s="5"/>
      <c r="Z23" s="5" t="s">
        <v>15782</v>
      </c>
    </row>
    <row r="24" s="1" customFormat="1" ht="16.5" customHeight="1" spans="1:26">
      <c r="A24" s="17" t="s">
        <v>9826</v>
      </c>
      <c r="B24" s="17" t="s">
        <v>53</v>
      </c>
      <c r="C24" s="17" t="s">
        <v>9488</v>
      </c>
      <c r="D24" s="17" t="s">
        <v>13200</v>
      </c>
      <c r="E24" s="17"/>
      <c r="F24" s="17"/>
      <c r="G24" s="17" t="s">
        <v>894</v>
      </c>
      <c r="H24" s="17" t="s">
        <v>9767</v>
      </c>
      <c r="I24" s="20">
        <v>43175</v>
      </c>
      <c r="J24" s="20">
        <v>43175</v>
      </c>
      <c r="K24" s="21"/>
      <c r="L24" s="22">
        <v>11</v>
      </c>
      <c r="M24" s="18" t="s">
        <v>15705</v>
      </c>
      <c r="N24" s="18"/>
      <c r="O24" s="24"/>
      <c r="P24" s="5"/>
      <c r="Q24" s="16"/>
      <c r="R24" s="16"/>
      <c r="S24" s="29"/>
      <c r="T24" s="29"/>
      <c r="U24" s="29"/>
      <c r="V24" s="29"/>
      <c r="W24" s="29"/>
      <c r="X24" s="5"/>
      <c r="Y24" s="5"/>
      <c r="Z24" s="5" t="s">
        <v>15783</v>
      </c>
    </row>
    <row r="25" s="1" customFormat="1" ht="16.5" customHeight="1" spans="1:26">
      <c r="A25" s="17" t="s">
        <v>6274</v>
      </c>
      <c r="B25" s="17" t="s">
        <v>53</v>
      </c>
      <c r="C25" s="17" t="s">
        <v>12795</v>
      </c>
      <c r="D25" s="17" t="s">
        <v>15000</v>
      </c>
      <c r="E25" s="17"/>
      <c r="F25" s="17"/>
      <c r="G25" s="17" t="s">
        <v>6189</v>
      </c>
      <c r="H25" s="17" t="s">
        <v>6306</v>
      </c>
      <c r="I25" s="20">
        <v>43178</v>
      </c>
      <c r="J25" s="20">
        <v>43178</v>
      </c>
      <c r="K25" s="21"/>
      <c r="L25" s="22">
        <v>12</v>
      </c>
      <c r="M25" s="18"/>
      <c r="N25" s="18"/>
      <c r="O25" s="21"/>
      <c r="P25" s="21"/>
      <c r="Q25" s="16"/>
      <c r="R25" s="16"/>
      <c r="S25" s="29"/>
      <c r="T25" s="29"/>
      <c r="U25" s="29"/>
      <c r="V25" s="29"/>
      <c r="W25" s="29"/>
      <c r="X25" s="5"/>
      <c r="Y25" s="5"/>
      <c r="Z25" s="5" t="s">
        <v>15784</v>
      </c>
    </row>
    <row r="26" s="1" customFormat="1" ht="16.5" customHeight="1" spans="1:26">
      <c r="A26" s="17" t="s">
        <v>10151</v>
      </c>
      <c r="B26" s="17" t="s">
        <v>53</v>
      </c>
      <c r="C26" s="17" t="s">
        <v>10152</v>
      </c>
      <c r="D26" s="17"/>
      <c r="E26" s="17"/>
      <c r="F26" s="17"/>
      <c r="G26" s="17" t="s">
        <v>87</v>
      </c>
      <c r="H26" s="17" t="s">
        <v>10164</v>
      </c>
      <c r="I26" s="20">
        <v>43178</v>
      </c>
      <c r="J26" s="20">
        <v>43178</v>
      </c>
      <c r="K26" s="21"/>
      <c r="L26" s="22">
        <v>12</v>
      </c>
      <c r="M26" s="18"/>
      <c r="N26" s="18"/>
      <c r="O26" s="21"/>
      <c r="P26" s="5"/>
      <c r="Q26" s="16"/>
      <c r="R26" s="16"/>
      <c r="S26" s="5"/>
      <c r="T26" s="5"/>
      <c r="U26" s="5"/>
      <c r="V26" s="5"/>
      <c r="W26" s="5"/>
      <c r="X26" s="5"/>
      <c r="Y26" s="5"/>
      <c r="Z26" s="5" t="s">
        <v>15785</v>
      </c>
    </row>
    <row r="27" s="1" customFormat="1" ht="16.5" customHeight="1" spans="1:26">
      <c r="A27" s="17" t="s">
        <v>3572</v>
      </c>
      <c r="B27" s="17" t="s">
        <v>53</v>
      </c>
      <c r="C27" s="17" t="s">
        <v>15786</v>
      </c>
      <c r="D27" s="17" t="s">
        <v>14120</v>
      </c>
      <c r="E27" s="17" t="s">
        <v>13626</v>
      </c>
      <c r="F27" s="17"/>
      <c r="G27" s="17" t="s">
        <v>316</v>
      </c>
      <c r="H27" s="17" t="s">
        <v>3408</v>
      </c>
      <c r="I27" s="20">
        <v>43178</v>
      </c>
      <c r="J27" s="20">
        <v>43178</v>
      </c>
      <c r="K27" s="21"/>
      <c r="L27" s="22">
        <v>12</v>
      </c>
      <c r="M27" s="18"/>
      <c r="N27" s="18"/>
      <c r="O27" s="21"/>
      <c r="P27" s="21"/>
      <c r="Q27" s="16"/>
      <c r="R27" s="16"/>
      <c r="S27" s="29"/>
      <c r="T27" s="29"/>
      <c r="U27" s="29"/>
      <c r="V27" s="29"/>
      <c r="W27" s="29"/>
      <c r="X27" s="5"/>
      <c r="Y27" s="5"/>
      <c r="Z27" s="5" t="s">
        <v>15787</v>
      </c>
    </row>
    <row r="28" s="1" customFormat="1" ht="16.5" customHeight="1" spans="1:26">
      <c r="A28" s="17" t="s">
        <v>5577</v>
      </c>
      <c r="B28" s="17" t="s">
        <v>53</v>
      </c>
      <c r="C28" s="17" t="s">
        <v>12774</v>
      </c>
      <c r="D28" s="17" t="s">
        <v>15788</v>
      </c>
      <c r="E28" s="17" t="s">
        <v>13848</v>
      </c>
      <c r="F28" s="17"/>
      <c r="G28" s="17" t="s">
        <v>5552</v>
      </c>
      <c r="H28" s="17" t="s">
        <v>5572</v>
      </c>
      <c r="I28" s="20">
        <v>43178</v>
      </c>
      <c r="J28" s="20">
        <v>43178</v>
      </c>
      <c r="K28" s="21"/>
      <c r="L28" s="22">
        <v>12</v>
      </c>
      <c r="M28" s="18"/>
      <c r="N28" s="18"/>
      <c r="O28" s="21"/>
      <c r="P28" s="21"/>
      <c r="Q28" s="16"/>
      <c r="R28" s="16"/>
      <c r="S28" s="5"/>
      <c r="T28" s="5"/>
      <c r="U28" s="5"/>
      <c r="V28" s="5"/>
      <c r="W28" s="5"/>
      <c r="X28" s="5"/>
      <c r="Y28" s="5"/>
      <c r="Z28" s="5" t="s">
        <v>15789</v>
      </c>
    </row>
    <row r="29" s="1" customFormat="1" ht="16.5" customHeight="1" spans="1:26">
      <c r="A29" s="17" t="s">
        <v>8475</v>
      </c>
      <c r="B29" s="17" t="s">
        <v>53</v>
      </c>
      <c r="C29" s="17" t="s">
        <v>12795</v>
      </c>
      <c r="D29" s="17" t="s">
        <v>14350</v>
      </c>
      <c r="E29" s="17"/>
      <c r="F29" s="17"/>
      <c r="G29" s="17" t="s">
        <v>6691</v>
      </c>
      <c r="H29" s="17" t="s">
        <v>8306</v>
      </c>
      <c r="I29" s="20">
        <v>43178</v>
      </c>
      <c r="J29" s="20">
        <v>43178</v>
      </c>
      <c r="K29" s="21"/>
      <c r="L29" s="22">
        <v>12</v>
      </c>
      <c r="M29" s="18"/>
      <c r="N29" s="18"/>
      <c r="O29" s="21"/>
      <c r="P29" s="21"/>
      <c r="Q29" s="16"/>
      <c r="R29" s="16"/>
      <c r="S29" s="29"/>
      <c r="T29" s="29"/>
      <c r="U29" s="29"/>
      <c r="V29" s="29"/>
      <c r="W29" s="29"/>
      <c r="X29" s="5"/>
      <c r="Y29" s="5"/>
      <c r="Z29" s="5" t="s">
        <v>15790</v>
      </c>
    </row>
    <row r="30" s="1" customFormat="1" ht="16.5" customHeight="1" spans="1:26">
      <c r="A30" s="18" t="s">
        <v>10156</v>
      </c>
      <c r="B30" s="17" t="s">
        <v>53</v>
      </c>
      <c r="C30" s="17" t="s">
        <v>10152</v>
      </c>
      <c r="D30" s="17"/>
      <c r="E30" s="17"/>
      <c r="F30" s="17"/>
      <c r="G30" s="17" t="s">
        <v>87</v>
      </c>
      <c r="H30" s="17" t="s">
        <v>10164</v>
      </c>
      <c r="I30" s="20">
        <v>43178</v>
      </c>
      <c r="J30" s="20">
        <v>43178</v>
      </c>
      <c r="K30" s="21"/>
      <c r="L30" s="22">
        <v>12</v>
      </c>
      <c r="M30" s="18"/>
      <c r="N30" s="18"/>
      <c r="O30" s="21"/>
      <c r="P30" s="21"/>
      <c r="Q30" s="16"/>
      <c r="R30" s="16"/>
      <c r="S30" s="5"/>
      <c r="T30" s="5"/>
      <c r="U30" s="5"/>
      <c r="V30" s="5"/>
      <c r="W30" s="5"/>
      <c r="X30" s="5"/>
      <c r="Y30" s="5"/>
      <c r="Z30" s="5" t="s">
        <v>15791</v>
      </c>
    </row>
    <row r="31" s="1" customFormat="1" ht="16.5" customHeight="1" spans="1:26">
      <c r="A31" s="18" t="s">
        <v>3153</v>
      </c>
      <c r="B31" s="17" t="s">
        <v>53</v>
      </c>
      <c r="C31" s="19" t="s">
        <v>15768</v>
      </c>
      <c r="D31" s="18" t="s">
        <v>13368</v>
      </c>
      <c r="E31" s="18" t="s">
        <v>13406</v>
      </c>
      <c r="F31" s="19"/>
      <c r="G31" s="19" t="s">
        <v>162</v>
      </c>
      <c r="H31" s="18" t="s">
        <v>3213</v>
      </c>
      <c r="I31" s="20">
        <v>43178</v>
      </c>
      <c r="J31" s="20">
        <v>43178</v>
      </c>
      <c r="K31" s="21"/>
      <c r="L31" s="22">
        <v>12</v>
      </c>
      <c r="M31" s="18"/>
      <c r="N31" s="18"/>
      <c r="O31" s="21"/>
      <c r="P31" s="21"/>
      <c r="Q31" s="16"/>
      <c r="R31" s="16"/>
      <c r="S31" s="29"/>
      <c r="T31" s="29"/>
      <c r="U31" s="29"/>
      <c r="V31" s="29"/>
      <c r="W31" s="29"/>
      <c r="X31" s="5"/>
      <c r="Y31" s="5"/>
      <c r="Z31" s="5" t="s">
        <v>15792</v>
      </c>
    </row>
    <row r="32" s="1" customFormat="1" ht="16.5" customHeight="1" spans="1:26">
      <c r="A32" s="18" t="s">
        <v>5550</v>
      </c>
      <c r="B32" s="17" t="s">
        <v>53</v>
      </c>
      <c r="C32" s="19" t="s">
        <v>12774</v>
      </c>
      <c r="D32" s="18" t="s">
        <v>15788</v>
      </c>
      <c r="E32" s="18" t="s">
        <v>13932</v>
      </c>
      <c r="F32" s="18"/>
      <c r="G32" s="19" t="s">
        <v>5552</v>
      </c>
      <c r="H32" s="18" t="s">
        <v>5558</v>
      </c>
      <c r="I32" s="20">
        <v>43178</v>
      </c>
      <c r="J32" s="20">
        <v>43178</v>
      </c>
      <c r="K32" s="21"/>
      <c r="L32" s="22">
        <v>12</v>
      </c>
      <c r="M32" s="18"/>
      <c r="N32" s="18"/>
      <c r="O32" s="21"/>
      <c r="P32" s="21"/>
      <c r="Q32" s="5"/>
      <c r="R32" s="5"/>
      <c r="S32" s="5"/>
      <c r="T32" s="5"/>
      <c r="U32" s="5"/>
      <c r="V32" s="5"/>
      <c r="W32" s="5"/>
      <c r="X32" s="5"/>
      <c r="Y32" s="5"/>
      <c r="Z32" s="5" t="s">
        <v>15793</v>
      </c>
    </row>
    <row r="33" s="1" customFormat="1" ht="16.5" customHeight="1" spans="1:26">
      <c r="A33" s="17" t="s">
        <v>9741</v>
      </c>
      <c r="B33" s="17" t="s">
        <v>53</v>
      </c>
      <c r="C33" s="19" t="s">
        <v>9488</v>
      </c>
      <c r="D33" s="18" t="s">
        <v>13209</v>
      </c>
      <c r="E33" s="18"/>
      <c r="F33" s="18"/>
      <c r="G33" s="19" t="s">
        <v>9655</v>
      </c>
      <c r="H33" s="18" t="s">
        <v>9667</v>
      </c>
      <c r="I33" s="20">
        <v>43178</v>
      </c>
      <c r="J33" s="20">
        <v>43178</v>
      </c>
      <c r="K33" s="21"/>
      <c r="L33" s="22">
        <v>12</v>
      </c>
      <c r="M33" s="18" t="s">
        <v>15705</v>
      </c>
      <c r="N33" s="18"/>
      <c r="O33" s="21"/>
      <c r="P33" s="21"/>
      <c r="Q33" s="5"/>
      <c r="R33" s="5"/>
      <c r="S33" s="29"/>
      <c r="T33" s="29"/>
      <c r="U33" s="29"/>
      <c r="V33" s="29"/>
      <c r="W33" s="29"/>
      <c r="X33" s="5"/>
      <c r="Y33" s="5"/>
      <c r="Z33" s="5" t="s">
        <v>15794</v>
      </c>
    </row>
    <row r="34" s="1" customFormat="1" ht="16.5" customHeight="1" spans="1:26">
      <c r="A34" s="18" t="s">
        <v>2041</v>
      </c>
      <c r="B34" s="17" t="s">
        <v>53</v>
      </c>
      <c r="C34" s="19" t="s">
        <v>15768</v>
      </c>
      <c r="D34" s="18" t="s">
        <v>13437</v>
      </c>
      <c r="E34" s="18"/>
      <c r="F34" s="18"/>
      <c r="G34" s="19" t="s">
        <v>115</v>
      </c>
      <c r="H34" s="18" t="s">
        <v>2088</v>
      </c>
      <c r="I34" s="20">
        <v>43179</v>
      </c>
      <c r="J34" s="20">
        <v>43179</v>
      </c>
      <c r="K34" s="18"/>
      <c r="L34" s="22">
        <v>13</v>
      </c>
      <c r="M34" s="18"/>
      <c r="N34" s="18"/>
      <c r="O34" s="21"/>
      <c r="P34" s="5"/>
      <c r="Q34" s="5"/>
      <c r="R34" s="5"/>
      <c r="S34" s="29"/>
      <c r="T34" s="29"/>
      <c r="U34" s="29"/>
      <c r="V34" s="29"/>
      <c r="W34" s="29"/>
      <c r="X34" s="5"/>
      <c r="Y34" s="5"/>
      <c r="Z34" s="5" t="s">
        <v>15795</v>
      </c>
    </row>
    <row r="35" s="1" customFormat="1" ht="16.5" customHeight="1" spans="1:26">
      <c r="A35" s="18" t="s">
        <v>479</v>
      </c>
      <c r="B35" s="17" t="s">
        <v>53</v>
      </c>
      <c r="C35" s="19" t="s">
        <v>400</v>
      </c>
      <c r="D35" s="18"/>
      <c r="E35" s="18"/>
      <c r="F35" s="18"/>
      <c r="G35" s="19" t="s">
        <v>401</v>
      </c>
      <c r="H35" s="18" t="s">
        <v>529</v>
      </c>
      <c r="I35" s="20">
        <v>43180</v>
      </c>
      <c r="J35" s="20">
        <v>43180</v>
      </c>
      <c r="K35" s="25"/>
      <c r="L35" s="22">
        <v>14</v>
      </c>
      <c r="M35" s="25"/>
      <c r="N35" s="18"/>
      <c r="O35" s="21"/>
      <c r="P35" s="5"/>
      <c r="Q35" s="5"/>
      <c r="R35" s="5"/>
      <c r="S35" s="5"/>
      <c r="T35" s="5"/>
      <c r="U35" s="5"/>
      <c r="V35" s="5"/>
      <c r="W35" s="5"/>
      <c r="X35" s="5"/>
      <c r="Y35" s="5"/>
      <c r="Z35" s="5" t="s">
        <v>15796</v>
      </c>
    </row>
    <row r="36" s="1" customFormat="1" ht="16.5" customHeight="1" spans="1:26">
      <c r="A36" s="18" t="s">
        <v>5460</v>
      </c>
      <c r="B36" s="17" t="s">
        <v>53</v>
      </c>
      <c r="C36" s="19" t="s">
        <v>15748</v>
      </c>
      <c r="D36" s="18" t="s">
        <v>12770</v>
      </c>
      <c r="E36" s="19" t="s">
        <v>13761</v>
      </c>
      <c r="F36" s="19"/>
      <c r="G36" s="18" t="s">
        <v>5400</v>
      </c>
      <c r="H36" s="20" t="s">
        <v>5381</v>
      </c>
      <c r="I36" s="20">
        <v>43180</v>
      </c>
      <c r="J36" s="20">
        <v>43180</v>
      </c>
      <c r="K36" s="25"/>
      <c r="L36" s="22">
        <v>14</v>
      </c>
      <c r="M36" s="26"/>
      <c r="N36" s="18"/>
      <c r="O36" s="5"/>
      <c r="P36" s="5"/>
      <c r="Q36" s="5"/>
      <c r="R36" s="5"/>
      <c r="S36" s="5"/>
      <c r="T36" s="5"/>
      <c r="U36" s="5"/>
      <c r="V36" s="5"/>
      <c r="W36" s="5"/>
      <c r="X36" s="5"/>
      <c r="Y36" s="5"/>
      <c r="Z36" s="5" t="s">
        <v>15797</v>
      </c>
    </row>
    <row r="37" s="1" customFormat="1" ht="16.5" customHeight="1" spans="1:26">
      <c r="A37" s="18" t="s">
        <v>8658</v>
      </c>
      <c r="B37" s="17" t="s">
        <v>53</v>
      </c>
      <c r="C37" s="18" t="s">
        <v>12795</v>
      </c>
      <c r="D37" s="18" t="s">
        <v>15759</v>
      </c>
      <c r="E37" s="18" t="s">
        <v>15798</v>
      </c>
      <c r="F37" s="18"/>
      <c r="G37" s="18" t="s">
        <v>4448</v>
      </c>
      <c r="H37" s="18" t="s">
        <v>8695</v>
      </c>
      <c r="I37" s="20">
        <v>43180</v>
      </c>
      <c r="J37" s="20">
        <v>43180</v>
      </c>
      <c r="K37" s="25"/>
      <c r="L37" s="22">
        <v>14</v>
      </c>
      <c r="M37" s="26"/>
      <c r="N37" s="18"/>
      <c r="O37" s="5"/>
      <c r="P37" s="5"/>
      <c r="Q37" s="5"/>
      <c r="R37" s="5"/>
      <c r="S37" s="29"/>
      <c r="T37" s="29"/>
      <c r="U37" s="29"/>
      <c r="V37" s="29"/>
      <c r="W37" s="29"/>
      <c r="X37" s="5"/>
      <c r="Y37" s="5"/>
      <c r="Z37" s="5" t="s">
        <v>15799</v>
      </c>
    </row>
    <row r="38" s="1" customFormat="1" ht="16.5" customHeight="1" spans="1:26">
      <c r="A38" s="18" t="s">
        <v>4622</v>
      </c>
      <c r="B38" s="18" t="s">
        <v>53</v>
      </c>
      <c r="C38" s="18" t="s">
        <v>15800</v>
      </c>
      <c r="D38" s="18" t="s">
        <v>12844</v>
      </c>
      <c r="E38" s="18"/>
      <c r="F38" s="18"/>
      <c r="G38" s="18" t="s">
        <v>4623</v>
      </c>
      <c r="H38" s="18" t="s">
        <v>4370</v>
      </c>
      <c r="I38" s="20">
        <v>43180</v>
      </c>
      <c r="J38" s="20">
        <v>43180</v>
      </c>
      <c r="K38" s="25"/>
      <c r="L38" s="22">
        <v>14</v>
      </c>
      <c r="M38" s="26"/>
      <c r="N38" s="18" t="s">
        <v>15750</v>
      </c>
      <c r="O38" s="5"/>
      <c r="P38" s="5"/>
      <c r="Q38" s="5"/>
      <c r="R38" s="5"/>
      <c r="S38" s="29"/>
      <c r="T38" s="29"/>
      <c r="U38" s="29"/>
      <c r="V38" s="29"/>
      <c r="W38" s="29"/>
      <c r="X38" s="5"/>
      <c r="Y38" s="5"/>
      <c r="Z38" s="5" t="s">
        <v>15801</v>
      </c>
    </row>
    <row r="39" s="1" customFormat="1" ht="16.5" spans="1:26">
      <c r="A39" s="18" t="s">
        <v>8923</v>
      </c>
      <c r="B39" s="18" t="s">
        <v>53</v>
      </c>
      <c r="C39" s="18" t="s">
        <v>12795</v>
      </c>
      <c r="D39" s="18" t="s">
        <v>15759</v>
      </c>
      <c r="E39" s="18" t="s">
        <v>15760</v>
      </c>
      <c r="F39" s="18"/>
      <c r="G39" s="18" t="s">
        <v>4448</v>
      </c>
      <c r="H39" s="18" t="s">
        <v>8756</v>
      </c>
      <c r="I39" s="20">
        <v>43181</v>
      </c>
      <c r="J39" s="20">
        <v>43181</v>
      </c>
      <c r="K39" s="7"/>
      <c r="L39" s="22">
        <v>15</v>
      </c>
      <c r="M39" s="7"/>
      <c r="N39" s="18"/>
      <c r="O39" s="7"/>
      <c r="P39" s="7"/>
      <c r="Q39" s="7"/>
      <c r="R39" s="7"/>
      <c r="S39" s="5"/>
      <c r="T39" s="5"/>
      <c r="U39" s="5"/>
      <c r="V39" s="5"/>
      <c r="W39" s="5"/>
      <c r="X39" s="7"/>
      <c r="Y39" s="7"/>
      <c r="Z39" s="5" t="s">
        <v>15802</v>
      </c>
    </row>
    <row r="40" s="1" customFormat="1" ht="16.5" spans="1:26">
      <c r="A40" s="18" t="s">
        <v>9625</v>
      </c>
      <c r="B40" s="18" t="s">
        <v>53</v>
      </c>
      <c r="C40" s="18" t="s">
        <v>9488</v>
      </c>
      <c r="D40" s="18" t="s">
        <v>13209</v>
      </c>
      <c r="E40" s="18"/>
      <c r="F40" s="18"/>
      <c r="G40" s="18" t="s">
        <v>9626</v>
      </c>
      <c r="H40" s="18" t="s">
        <v>9667</v>
      </c>
      <c r="I40" s="20">
        <v>43181</v>
      </c>
      <c r="J40" s="20">
        <v>43181</v>
      </c>
      <c r="K40" s="7"/>
      <c r="L40" s="22">
        <v>15</v>
      </c>
      <c r="M40" s="18" t="s">
        <v>15705</v>
      </c>
      <c r="N40" s="18"/>
      <c r="O40" s="7"/>
      <c r="P40" s="7"/>
      <c r="Q40" s="7"/>
      <c r="R40" s="7"/>
      <c r="S40" s="29"/>
      <c r="T40" s="29"/>
      <c r="U40" s="29"/>
      <c r="V40" s="29"/>
      <c r="W40" s="29"/>
      <c r="X40" s="7"/>
      <c r="Y40" s="7"/>
      <c r="Z40" s="5" t="s">
        <v>15803</v>
      </c>
    </row>
    <row r="41" s="1" customFormat="1" ht="16.5" spans="1:26">
      <c r="A41" s="18" t="s">
        <v>7270</v>
      </c>
      <c r="B41" s="18" t="s">
        <v>53</v>
      </c>
      <c r="C41" s="18" t="s">
        <v>12795</v>
      </c>
      <c r="D41" s="18" t="s">
        <v>15804</v>
      </c>
      <c r="E41" s="18" t="s">
        <v>13538</v>
      </c>
      <c r="F41" s="18"/>
      <c r="G41" s="18" t="s">
        <v>115</v>
      </c>
      <c r="H41" s="18" t="s">
        <v>7332</v>
      </c>
      <c r="I41" s="20">
        <v>43185</v>
      </c>
      <c r="J41" s="20">
        <v>43185</v>
      </c>
      <c r="K41" s="18"/>
      <c r="L41" s="22">
        <v>17</v>
      </c>
      <c r="M41" s="18"/>
      <c r="N41" s="18"/>
      <c r="O41" s="18"/>
      <c r="P41" s="18"/>
      <c r="Q41" s="18"/>
      <c r="R41" s="18"/>
      <c r="S41" s="29"/>
      <c r="T41" s="29"/>
      <c r="U41" s="29"/>
      <c r="V41" s="29"/>
      <c r="W41" s="29"/>
      <c r="X41" s="18"/>
      <c r="Y41" s="18"/>
      <c r="Z41" s="18" t="s">
        <v>15805</v>
      </c>
    </row>
    <row r="42" s="1" customFormat="1" ht="16.5" spans="1:26">
      <c r="A42" s="18" t="s">
        <v>5474</v>
      </c>
      <c r="B42" s="18" t="s">
        <v>53</v>
      </c>
      <c r="C42" s="18" t="s">
        <v>15748</v>
      </c>
      <c r="D42" s="18" t="s">
        <v>12770</v>
      </c>
      <c r="E42" s="18" t="s">
        <v>13761</v>
      </c>
      <c r="F42" s="18"/>
      <c r="G42" s="18" t="s">
        <v>5370</v>
      </c>
      <c r="H42" s="18" t="s">
        <v>5381</v>
      </c>
      <c r="I42" s="20">
        <v>43185</v>
      </c>
      <c r="J42" s="20">
        <v>43185</v>
      </c>
      <c r="K42" s="18"/>
      <c r="L42" s="22">
        <v>17</v>
      </c>
      <c r="M42" s="18"/>
      <c r="N42" s="18"/>
      <c r="O42" s="18"/>
      <c r="P42" s="18"/>
      <c r="Q42" s="18"/>
      <c r="R42" s="18"/>
      <c r="S42" s="5"/>
      <c r="T42" s="5"/>
      <c r="U42" s="5"/>
      <c r="V42" s="5"/>
      <c r="W42" s="5"/>
      <c r="X42" s="18"/>
      <c r="Y42" s="18"/>
      <c r="Z42" s="18" t="s">
        <v>15806</v>
      </c>
    </row>
    <row r="43" s="1" customFormat="1" ht="16.5" spans="1:26">
      <c r="A43" s="18" t="s">
        <v>6372</v>
      </c>
      <c r="B43" s="18" t="s">
        <v>53</v>
      </c>
      <c r="C43" s="18" t="s">
        <v>12795</v>
      </c>
      <c r="D43" s="18" t="s">
        <v>15000</v>
      </c>
      <c r="E43" s="18" t="s">
        <v>14422</v>
      </c>
      <c r="F43" s="18"/>
      <c r="G43" s="18" t="s">
        <v>4448</v>
      </c>
      <c r="H43" s="18" t="s">
        <v>6394</v>
      </c>
      <c r="I43" s="20">
        <v>43185</v>
      </c>
      <c r="J43" s="20">
        <v>43185</v>
      </c>
      <c r="K43" s="18"/>
      <c r="L43" s="22">
        <v>17</v>
      </c>
      <c r="M43" s="18"/>
      <c r="N43" s="18"/>
      <c r="O43" s="18"/>
      <c r="P43" s="18"/>
      <c r="Q43" s="18"/>
      <c r="R43" s="18"/>
      <c r="S43" s="29"/>
      <c r="T43" s="29"/>
      <c r="U43" s="29"/>
      <c r="V43" s="29"/>
      <c r="W43" s="29"/>
      <c r="X43" s="18"/>
      <c r="Y43" s="18"/>
      <c r="Z43" s="18" t="s">
        <v>15807</v>
      </c>
    </row>
    <row r="44" s="1" customFormat="1" ht="16.5" spans="1:26">
      <c r="A44" s="18" t="s">
        <v>2149</v>
      </c>
      <c r="B44" s="18" t="s">
        <v>53</v>
      </c>
      <c r="C44" s="18" t="s">
        <v>15768</v>
      </c>
      <c r="D44" s="18" t="s">
        <v>13437</v>
      </c>
      <c r="E44" s="18"/>
      <c r="F44" s="18"/>
      <c r="G44" s="18" t="s">
        <v>115</v>
      </c>
      <c r="H44" s="18" t="s">
        <v>2088</v>
      </c>
      <c r="I44" s="20">
        <v>43185</v>
      </c>
      <c r="J44" s="20">
        <v>43185</v>
      </c>
      <c r="K44" s="18"/>
      <c r="L44" s="22">
        <v>17</v>
      </c>
      <c r="M44" s="18"/>
      <c r="N44" s="18"/>
      <c r="O44" s="18"/>
      <c r="P44" s="18"/>
      <c r="Q44" s="18"/>
      <c r="R44" s="18"/>
      <c r="S44" s="29"/>
      <c r="T44" s="29"/>
      <c r="U44" s="29"/>
      <c r="V44" s="29"/>
      <c r="W44" s="29"/>
      <c r="X44" s="18"/>
      <c r="Y44" s="18"/>
      <c r="Z44" s="18" t="s">
        <v>15808</v>
      </c>
    </row>
    <row r="45" s="1" customFormat="1" ht="16.5" spans="1:26">
      <c r="A45" s="18" t="s">
        <v>2212</v>
      </c>
      <c r="B45" s="18" t="s">
        <v>53</v>
      </c>
      <c r="C45" s="18" t="s">
        <v>15768</v>
      </c>
      <c r="D45" s="18" t="s">
        <v>13437</v>
      </c>
      <c r="E45" s="18"/>
      <c r="F45" s="18"/>
      <c r="G45" s="18" t="s">
        <v>2213</v>
      </c>
      <c r="H45" s="18" t="s">
        <v>2088</v>
      </c>
      <c r="I45" s="20">
        <v>43185</v>
      </c>
      <c r="J45" s="20">
        <v>43185</v>
      </c>
      <c r="K45" s="18"/>
      <c r="L45" s="22">
        <v>17</v>
      </c>
      <c r="M45" s="18"/>
      <c r="N45" s="18"/>
      <c r="O45" s="18"/>
      <c r="P45" s="18"/>
      <c r="Q45" s="18"/>
      <c r="R45" s="18"/>
      <c r="S45" s="29"/>
      <c r="T45" s="29"/>
      <c r="U45" s="29"/>
      <c r="V45" s="29"/>
      <c r="W45" s="29"/>
      <c r="X45" s="18"/>
      <c r="Y45" s="18"/>
      <c r="Z45" s="18" t="s">
        <v>15809</v>
      </c>
    </row>
    <row r="46" s="1" customFormat="1" ht="16.5" spans="1:26">
      <c r="A46" s="18" t="s">
        <v>6329</v>
      </c>
      <c r="B46" s="18" t="s">
        <v>53</v>
      </c>
      <c r="C46" s="18" t="s">
        <v>12795</v>
      </c>
      <c r="D46" s="18" t="s">
        <v>15000</v>
      </c>
      <c r="E46" s="18" t="s">
        <v>14422</v>
      </c>
      <c r="F46" s="18"/>
      <c r="G46" s="18" t="s">
        <v>4448</v>
      </c>
      <c r="H46" s="18" t="s">
        <v>6394</v>
      </c>
      <c r="I46" s="20">
        <v>43185</v>
      </c>
      <c r="J46" s="20">
        <v>43185</v>
      </c>
      <c r="K46" s="18"/>
      <c r="L46" s="22">
        <v>17</v>
      </c>
      <c r="M46" s="18"/>
      <c r="N46" s="18"/>
      <c r="O46" s="18"/>
      <c r="P46" s="18"/>
      <c r="Q46" s="18"/>
      <c r="R46" s="18"/>
      <c r="S46" s="29"/>
      <c r="T46" s="29"/>
      <c r="U46" s="29"/>
      <c r="V46" s="29"/>
      <c r="W46" s="29"/>
      <c r="X46" s="18"/>
      <c r="Y46" s="18"/>
      <c r="Z46" s="18" t="s">
        <v>15810</v>
      </c>
    </row>
    <row r="47" s="1" customFormat="1" ht="16.5" spans="1:26">
      <c r="A47" s="18" t="s">
        <v>7872</v>
      </c>
      <c r="B47" s="18" t="s">
        <v>53</v>
      </c>
      <c r="C47" s="18" t="s">
        <v>13859</v>
      </c>
      <c r="D47" s="18" t="s">
        <v>15811</v>
      </c>
      <c r="E47" s="18" t="s">
        <v>13475</v>
      </c>
      <c r="F47" s="18"/>
      <c r="G47" s="18" t="s">
        <v>5573</v>
      </c>
      <c r="H47" s="18" t="s">
        <v>7708</v>
      </c>
      <c r="I47" s="18" t="s">
        <v>15812</v>
      </c>
      <c r="J47" s="18" t="s">
        <v>15812</v>
      </c>
      <c r="K47" s="18"/>
      <c r="L47" s="22">
        <v>18</v>
      </c>
      <c r="M47" s="18"/>
      <c r="N47" s="18"/>
      <c r="O47" s="18"/>
      <c r="P47" s="18"/>
      <c r="Q47" s="18"/>
      <c r="R47" s="18"/>
      <c r="S47" s="29"/>
      <c r="T47" s="29"/>
      <c r="U47" s="29"/>
      <c r="V47" s="29"/>
      <c r="W47" s="29"/>
      <c r="X47" s="18"/>
      <c r="Y47" s="18"/>
      <c r="Z47" s="18" t="s">
        <v>15813</v>
      </c>
    </row>
    <row r="48" s="1" customFormat="1" ht="16.5" spans="1:26">
      <c r="A48" s="18" t="s">
        <v>5780</v>
      </c>
      <c r="B48" s="18" t="s">
        <v>53</v>
      </c>
      <c r="C48" s="18" t="s">
        <v>13988</v>
      </c>
      <c r="D48" s="18" t="s">
        <v>14098</v>
      </c>
      <c r="E48" s="18" t="s">
        <v>13527</v>
      </c>
      <c r="F48" s="18"/>
      <c r="G48" s="18" t="s">
        <v>5704</v>
      </c>
      <c r="H48" s="18" t="s">
        <v>5730</v>
      </c>
      <c r="I48" s="18" t="s">
        <v>15812</v>
      </c>
      <c r="J48" s="18" t="s">
        <v>15812</v>
      </c>
      <c r="K48" s="18"/>
      <c r="L48" s="22">
        <v>18</v>
      </c>
      <c r="M48" s="18"/>
      <c r="N48" s="18"/>
      <c r="O48" s="18"/>
      <c r="P48" s="18"/>
      <c r="Q48" s="18"/>
      <c r="R48" s="18"/>
      <c r="S48" s="29"/>
      <c r="T48" s="29"/>
      <c r="U48" s="29"/>
      <c r="V48" s="29"/>
      <c r="W48" s="29"/>
      <c r="X48" s="18"/>
      <c r="Y48" s="18"/>
      <c r="Z48" s="18" t="s">
        <v>15814</v>
      </c>
    </row>
    <row r="49" s="1" customFormat="1" ht="16.5" spans="1:26">
      <c r="A49" s="18" t="s">
        <v>8912</v>
      </c>
      <c r="B49" s="18" t="s">
        <v>53</v>
      </c>
      <c r="C49" s="18" t="s">
        <v>12795</v>
      </c>
      <c r="D49" s="18" t="s">
        <v>15759</v>
      </c>
      <c r="E49" s="18" t="s">
        <v>15760</v>
      </c>
      <c r="F49" s="18"/>
      <c r="G49" s="18" t="s">
        <v>4448</v>
      </c>
      <c r="H49" s="18" t="s">
        <v>8756</v>
      </c>
      <c r="I49" s="18" t="s">
        <v>15812</v>
      </c>
      <c r="J49" s="18" t="s">
        <v>15812</v>
      </c>
      <c r="K49" s="18"/>
      <c r="L49" s="22">
        <v>18</v>
      </c>
      <c r="M49" s="18"/>
      <c r="N49" s="18"/>
      <c r="O49" s="18"/>
      <c r="P49" s="18"/>
      <c r="Q49" s="18"/>
      <c r="R49" s="18"/>
      <c r="S49" s="5"/>
      <c r="T49" s="5"/>
      <c r="U49" s="5"/>
      <c r="V49" s="5"/>
      <c r="W49" s="5"/>
      <c r="X49" s="18"/>
      <c r="Y49" s="18"/>
      <c r="Z49" s="18" t="s">
        <v>15815</v>
      </c>
    </row>
    <row r="50" s="1" customFormat="1" ht="16.5" spans="1:26">
      <c r="A50" s="18" t="s">
        <v>4736</v>
      </c>
      <c r="B50" s="18" t="s">
        <v>53</v>
      </c>
      <c r="C50" s="18" t="s">
        <v>4730</v>
      </c>
      <c r="D50" s="18" t="s">
        <v>13609</v>
      </c>
      <c r="E50" s="18"/>
      <c r="F50" s="18"/>
      <c r="G50" s="18" t="s">
        <v>162</v>
      </c>
      <c r="H50" s="18" t="s">
        <v>4757</v>
      </c>
      <c r="I50" s="18" t="s">
        <v>15816</v>
      </c>
      <c r="J50" s="18" t="s">
        <v>15816</v>
      </c>
      <c r="K50" s="18"/>
      <c r="L50" s="22">
        <v>19</v>
      </c>
      <c r="M50" s="18"/>
      <c r="N50" s="18"/>
      <c r="O50" s="18"/>
      <c r="P50" s="18"/>
      <c r="Q50" s="18"/>
      <c r="R50" s="18"/>
      <c r="S50" s="5"/>
      <c r="T50" s="5"/>
      <c r="U50" s="5"/>
      <c r="V50" s="5"/>
      <c r="W50" s="5"/>
      <c r="X50" s="18"/>
      <c r="Y50" s="18"/>
      <c r="Z50" s="18" t="s">
        <v>15817</v>
      </c>
    </row>
    <row r="51" s="1" customFormat="1" ht="16.5" spans="1:26">
      <c r="A51" s="18" t="s">
        <v>2801</v>
      </c>
      <c r="B51" s="18" t="s">
        <v>53</v>
      </c>
      <c r="C51" s="18" t="s">
        <v>15768</v>
      </c>
      <c r="D51" s="18" t="s">
        <v>13368</v>
      </c>
      <c r="E51" s="18" t="s">
        <v>13434</v>
      </c>
      <c r="F51" s="18"/>
      <c r="G51" s="18" t="s">
        <v>2345</v>
      </c>
      <c r="H51" s="18" t="s">
        <v>6130</v>
      </c>
      <c r="I51" s="18" t="s">
        <v>15818</v>
      </c>
      <c r="J51" s="18" t="s">
        <v>15818</v>
      </c>
      <c r="K51" s="18"/>
      <c r="L51" s="22">
        <v>20</v>
      </c>
      <c r="M51" s="18"/>
      <c r="N51" s="18"/>
      <c r="O51" s="18"/>
      <c r="P51" s="18"/>
      <c r="Q51" s="18"/>
      <c r="R51" s="18"/>
      <c r="S51" s="29"/>
      <c r="T51" s="29"/>
      <c r="U51" s="29"/>
      <c r="V51" s="29"/>
      <c r="W51" s="29"/>
      <c r="X51" s="18"/>
      <c r="Y51" s="18"/>
      <c r="Z51" s="18" t="s">
        <v>15819</v>
      </c>
    </row>
    <row r="52" s="1" customFormat="1" ht="16.5" spans="1:26">
      <c r="A52" s="18" t="s">
        <v>9591</v>
      </c>
      <c r="B52" s="18" t="s">
        <v>53</v>
      </c>
      <c r="C52" s="18" t="s">
        <v>9488</v>
      </c>
      <c r="D52" s="18" t="s">
        <v>13463</v>
      </c>
      <c r="E52" s="18"/>
      <c r="F52" s="18"/>
      <c r="G52" s="18" t="s">
        <v>9593</v>
      </c>
      <c r="H52" s="18" t="s">
        <v>1420</v>
      </c>
      <c r="I52" s="18" t="s">
        <v>15818</v>
      </c>
      <c r="J52" s="18" t="s">
        <v>15818</v>
      </c>
      <c r="K52" s="18"/>
      <c r="L52" s="22">
        <v>20</v>
      </c>
      <c r="M52" s="18" t="s">
        <v>15705</v>
      </c>
      <c r="N52" s="18" t="s">
        <v>15750</v>
      </c>
      <c r="O52" s="18"/>
      <c r="P52" s="18"/>
      <c r="Q52" s="18"/>
      <c r="R52" s="18"/>
      <c r="S52" s="29"/>
      <c r="T52" s="29"/>
      <c r="U52" s="29"/>
      <c r="V52" s="29"/>
      <c r="W52" s="29"/>
      <c r="X52" s="18"/>
      <c r="Y52" s="18"/>
      <c r="Z52" s="18" t="s">
        <v>15820</v>
      </c>
    </row>
    <row r="53" s="1" customFormat="1" ht="16.5" spans="1:26">
      <c r="A53" s="18" t="s">
        <v>2147</v>
      </c>
      <c r="B53" s="18" t="s">
        <v>53</v>
      </c>
      <c r="C53" s="18" t="s">
        <v>15768</v>
      </c>
      <c r="D53" s="18" t="s">
        <v>13437</v>
      </c>
      <c r="E53" s="18"/>
      <c r="F53" s="18"/>
      <c r="G53" s="18" t="s">
        <v>115</v>
      </c>
      <c r="H53" s="18" t="s">
        <v>2088</v>
      </c>
      <c r="I53" s="18" t="s">
        <v>15821</v>
      </c>
      <c r="J53" s="18" t="s">
        <v>15821</v>
      </c>
      <c r="K53" s="18"/>
      <c r="L53" s="22">
        <v>21</v>
      </c>
      <c r="M53" s="18"/>
      <c r="N53" s="18"/>
      <c r="O53" s="18"/>
      <c r="P53" s="18"/>
      <c r="Q53" s="18"/>
      <c r="R53" s="18"/>
      <c r="S53" s="29"/>
      <c r="T53" s="29"/>
      <c r="U53" s="29"/>
      <c r="V53" s="29"/>
      <c r="W53" s="29"/>
      <c r="X53" s="18"/>
      <c r="Y53" s="18"/>
      <c r="Z53" s="18" t="s">
        <v>15822</v>
      </c>
    </row>
    <row r="54" s="1" customFormat="1" ht="16.5" spans="1:26">
      <c r="A54" s="18" t="s">
        <v>5878</v>
      </c>
      <c r="B54" s="18" t="s">
        <v>53</v>
      </c>
      <c r="C54" s="18" t="s">
        <v>15763</v>
      </c>
      <c r="D54" s="18" t="s">
        <v>13578</v>
      </c>
      <c r="E54" s="18"/>
      <c r="F54" s="18"/>
      <c r="G54" s="18" t="s">
        <v>5879</v>
      </c>
      <c r="H54" s="18" t="s">
        <v>5858</v>
      </c>
      <c r="I54" s="18" t="s">
        <v>15821</v>
      </c>
      <c r="J54" s="18" t="s">
        <v>15821</v>
      </c>
      <c r="K54" s="18"/>
      <c r="L54" s="22">
        <v>21</v>
      </c>
      <c r="M54" s="18"/>
      <c r="N54" s="18" t="s">
        <v>15750</v>
      </c>
      <c r="O54" s="18"/>
      <c r="P54" s="18"/>
      <c r="Q54" s="18"/>
      <c r="R54" s="18"/>
      <c r="S54" s="29"/>
      <c r="T54" s="29"/>
      <c r="U54" s="29"/>
      <c r="V54" s="29"/>
      <c r="W54" s="29"/>
      <c r="X54" s="18"/>
      <c r="Y54" s="18"/>
      <c r="Z54" s="18" t="s">
        <v>15823</v>
      </c>
    </row>
    <row r="55" s="1" customFormat="1" ht="16.5" spans="1:26">
      <c r="A55" s="18" t="s">
        <v>9711</v>
      </c>
      <c r="B55" s="18" t="s">
        <v>53</v>
      </c>
      <c r="C55" s="18" t="s">
        <v>9488</v>
      </c>
      <c r="D55" s="18" t="s">
        <v>13209</v>
      </c>
      <c r="E55" s="18"/>
      <c r="F55" s="18"/>
      <c r="G55" s="18" t="s">
        <v>9712</v>
      </c>
      <c r="H55" s="18" t="s">
        <v>9498</v>
      </c>
      <c r="I55" s="18" t="s">
        <v>15821</v>
      </c>
      <c r="J55" s="18" t="s">
        <v>15821</v>
      </c>
      <c r="K55" s="18"/>
      <c r="L55" s="22">
        <v>21</v>
      </c>
      <c r="M55" s="18" t="s">
        <v>15705</v>
      </c>
      <c r="N55" s="18" t="s">
        <v>15750</v>
      </c>
      <c r="O55" s="18"/>
      <c r="P55" s="18"/>
      <c r="Q55" s="18"/>
      <c r="R55" s="18"/>
      <c r="S55" s="29"/>
      <c r="T55" s="29"/>
      <c r="U55" s="29"/>
      <c r="V55" s="29"/>
      <c r="W55" s="29"/>
      <c r="X55" s="18"/>
      <c r="Y55" s="18"/>
      <c r="Z55" s="18" t="s">
        <v>15824</v>
      </c>
    </row>
    <row r="56" s="1" customFormat="1" ht="16.5" spans="1:26">
      <c r="A56" s="18"/>
      <c r="B56" s="18"/>
      <c r="C56" s="18"/>
      <c r="D56" s="18"/>
      <c r="E56" s="18"/>
      <c r="F56" s="18"/>
      <c r="G56" s="18"/>
      <c r="H56" s="18"/>
      <c r="I56" s="18"/>
      <c r="J56" s="18"/>
      <c r="K56" s="18"/>
      <c r="L56" s="18"/>
      <c r="M56" s="18"/>
      <c r="N56" s="18"/>
      <c r="O56" s="18"/>
      <c r="P56" s="18"/>
      <c r="Q56" s="18"/>
      <c r="R56" s="18"/>
      <c r="S56" s="5"/>
      <c r="T56" s="5"/>
      <c r="U56" s="5"/>
      <c r="V56" s="5"/>
      <c r="W56" s="5"/>
      <c r="X56" s="18"/>
      <c r="Y56" s="18"/>
      <c r="Z56" s="18"/>
    </row>
    <row r="57" s="1" customFormat="1" ht="16.5" spans="1:26">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1" customFormat="1" ht="16.5" spans="1:26">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1" customFormat="1" ht="16.5" spans="1:26">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1" customFormat="1" ht="16.5" spans="1:26">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1" customFormat="1" ht="16.5" spans="1:26">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1" customFormat="1" ht="16.5" spans="1:26">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1" customFormat="1" ht="16.5" spans="1:26">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1" customFormat="1" spans="11:15">
      <c r="K64" s="15"/>
      <c r="L64" s="15"/>
      <c r="M64" s="15"/>
      <c r="N64" s="15"/>
      <c r="O64" s="15"/>
    </row>
    <row r="65" s="1" customFormat="1" spans="11:15">
      <c r="K65" s="15"/>
      <c r="L65" s="15"/>
      <c r="M65" s="15"/>
      <c r="N65" s="15"/>
      <c r="O65" s="15"/>
    </row>
    <row r="66" s="1" customFormat="1" spans="11:15">
      <c r="K66" s="15"/>
      <c r="L66" s="15"/>
      <c r="M66" s="15"/>
      <c r="N66" s="15"/>
      <c r="O66" s="15"/>
    </row>
    <row r="67" s="1" customFormat="1" spans="11:15">
      <c r="K67" s="15"/>
      <c r="L67" s="15"/>
      <c r="M67" s="15"/>
      <c r="N67" s="15"/>
      <c r="O67" s="15"/>
    </row>
    <row r="68" s="1" customFormat="1" spans="11:15">
      <c r="K68" s="15"/>
      <c r="L68" s="15"/>
      <c r="M68" s="15"/>
      <c r="N68" s="15"/>
      <c r="O68" s="15"/>
    </row>
    <row r="69" s="1" customFormat="1" spans="11:15">
      <c r="K69" s="15"/>
      <c r="L69" s="15"/>
      <c r="M69" s="15"/>
      <c r="N69" s="15"/>
      <c r="O69" s="15"/>
    </row>
    <row r="70" s="1" customFormat="1" spans="11:15">
      <c r="K70" s="15"/>
      <c r="L70" s="15"/>
      <c r="M70" s="15"/>
      <c r="N70" s="15"/>
      <c r="O70" s="15"/>
    </row>
    <row r="71" s="1" customFormat="1" spans="11:15">
      <c r="K71" s="15"/>
      <c r="L71" s="15"/>
      <c r="M71" s="15"/>
      <c r="N71" s="15"/>
      <c r="O71" s="15"/>
    </row>
    <row r="72" s="1" customFormat="1" spans="11:15">
      <c r="K72" s="15"/>
      <c r="L72" s="15"/>
      <c r="M72" s="15"/>
      <c r="N72" s="15"/>
      <c r="O72" s="15"/>
    </row>
    <row r="73" s="1" customFormat="1" spans="11:15">
      <c r="K73" s="15"/>
      <c r="L73" s="15"/>
      <c r="M73" s="15"/>
      <c r="N73" s="15"/>
      <c r="O73" s="15"/>
    </row>
    <row r="74" s="1" customFormat="1" spans="11:15">
      <c r="K74" s="15"/>
      <c r="L74" s="15"/>
      <c r="M74" s="15"/>
      <c r="N74" s="15"/>
      <c r="O74" s="15"/>
    </row>
    <row r="75" s="1" customFormat="1" spans="11:15">
      <c r="K75" s="15"/>
      <c r="L75" s="15"/>
      <c r="M75" s="15"/>
      <c r="N75" s="15"/>
      <c r="O75" s="15"/>
    </row>
    <row r="76" s="1" customFormat="1" spans="11:15">
      <c r="K76" s="15"/>
      <c r="L76" s="15"/>
      <c r="M76" s="15"/>
      <c r="N76" s="15"/>
      <c r="O76" s="15"/>
    </row>
    <row r="77" s="1" customFormat="1" spans="11:15">
      <c r="K77" s="15"/>
      <c r="L77" s="15"/>
      <c r="M77" s="15"/>
      <c r="N77" s="15"/>
      <c r="O77" s="15"/>
    </row>
    <row r="78" s="1" customFormat="1" spans="11:15">
      <c r="K78" s="15"/>
      <c r="L78" s="15"/>
      <c r="M78" s="15"/>
      <c r="N78" s="15"/>
      <c r="O78" s="15"/>
    </row>
  </sheetData>
  <conditionalFormatting sqref="A30">
    <cfRule type="duplicateValues" dxfId="1" priority="9"/>
    <cfRule type="duplicateValues" dxfId="1" priority="8"/>
  </conditionalFormatting>
  <conditionalFormatting sqref="A31">
    <cfRule type="duplicateValues" dxfId="1" priority="3"/>
    <cfRule type="duplicateValues" dxfId="1" priority="2"/>
    <cfRule type="duplicateValues" dxfId="1" priority="1"/>
  </conditionalFormatting>
  <conditionalFormatting sqref="A32">
    <cfRule type="duplicateValues" dxfId="1" priority="6"/>
  </conditionalFormatting>
  <conditionalFormatting sqref="A34">
    <cfRule type="duplicateValues" dxfId="1" priority="5"/>
  </conditionalFormatting>
  <conditionalFormatting sqref="A35">
    <cfRule type="duplicateValues" dxfId="1" priority="4"/>
  </conditionalFormatting>
  <conditionalFormatting sqref="E36">
    <cfRule type="duplicateValues" dxfId="1" priority="11"/>
  </conditionalFormatting>
  <conditionalFormatting sqref="A1 A79:A1048576">
    <cfRule type="duplicateValues" dxfId="1" priority="10"/>
  </conditionalFormatting>
  <conditionalFormatting sqref="A1 A30 A64:A1048576">
    <cfRule type="duplicateValues" dxfId="1" priority="7"/>
  </conditionalFormatting>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
  <sheetViews>
    <sheetView workbookViewId="0">
      <selection activeCell="A1" sqref="A1"/>
    </sheetView>
  </sheetViews>
  <sheetFormatPr defaultColWidth="9" defaultRowHeight="14.25"/>
  <cols>
    <col min="1" max="1" width="9" style="1"/>
    <col min="2" max="2" width="9.375" style="1"/>
    <col min="3" max="3" width="11.5" style="1"/>
    <col min="4" max="4" width="10.375" style="1" customWidth="1"/>
    <col min="5" max="9" width="9" style="1"/>
    <col min="10" max="10" width="34.75" style="1" customWidth="1"/>
    <col min="11" max="11" width="12.375" style="1" customWidth="1"/>
    <col min="12" max="12" width="10.625" style="1" customWidth="1"/>
    <col min="13" max="13" width="10.875" style="1" customWidth="1"/>
    <col min="14" max="16384" width="9" style="1"/>
  </cols>
  <sheetData>
    <row r="1" s="1" customFormat="1" spans="1:13">
      <c r="A1" s="2" t="s">
        <v>0</v>
      </c>
      <c r="B1" s="2" t="s">
        <v>42</v>
      </c>
      <c r="C1" s="2" t="s">
        <v>43</v>
      </c>
      <c r="D1" s="2" t="s">
        <v>40</v>
      </c>
      <c r="E1" s="2" t="s">
        <v>15825</v>
      </c>
      <c r="F1" s="2" t="s">
        <v>897</v>
      </c>
      <c r="G1" s="2" t="s">
        <v>13174</v>
      </c>
      <c r="H1" s="2" t="s">
        <v>15826</v>
      </c>
      <c r="I1" s="2" t="s">
        <v>15827</v>
      </c>
      <c r="J1" s="2" t="s">
        <v>13101</v>
      </c>
      <c r="K1" s="2" t="s">
        <v>15828</v>
      </c>
      <c r="L1" s="2" t="s">
        <v>15829</v>
      </c>
      <c r="M1" s="2" t="s">
        <v>15830</v>
      </c>
    </row>
    <row r="2" s="1" customFormat="1" spans="1:13">
      <c r="A2" s="3" t="s">
        <v>721</v>
      </c>
      <c r="B2" s="4"/>
      <c r="C2" s="4">
        <v>43161</v>
      </c>
      <c r="D2" s="5">
        <v>21</v>
      </c>
      <c r="E2" s="5">
        <v>1</v>
      </c>
      <c r="F2" s="5"/>
      <c r="G2" s="5"/>
      <c r="H2" s="5"/>
      <c r="I2" s="5"/>
      <c r="J2" s="12"/>
      <c r="K2" s="13" t="s">
        <v>15831</v>
      </c>
      <c r="L2" s="5"/>
      <c r="M2" s="5"/>
    </row>
    <row r="3" s="1" customFormat="1" spans="1:13">
      <c r="A3" s="6" t="s">
        <v>86</v>
      </c>
      <c r="B3" s="4"/>
      <c r="C3" s="4">
        <v>43160</v>
      </c>
      <c r="D3" s="5">
        <v>21</v>
      </c>
      <c r="E3" s="5">
        <v>1</v>
      </c>
      <c r="F3" s="5"/>
      <c r="G3" s="5"/>
      <c r="H3" s="5"/>
      <c r="I3" s="5"/>
      <c r="J3" s="12"/>
      <c r="K3" s="13" t="s">
        <v>15831</v>
      </c>
      <c r="L3" s="5"/>
      <c r="M3" s="5"/>
    </row>
    <row r="4" s="1" customFormat="1" spans="1:13">
      <c r="A4" s="6" t="s">
        <v>4728</v>
      </c>
      <c r="B4" s="7"/>
      <c r="C4" s="4">
        <v>43160</v>
      </c>
      <c r="D4" s="5">
        <v>22</v>
      </c>
      <c r="E4" s="5">
        <v>0</v>
      </c>
      <c r="F4" s="7"/>
      <c r="G4" s="5"/>
      <c r="H4" s="5"/>
      <c r="I4" s="7"/>
      <c r="J4" s="7"/>
      <c r="K4" s="14" t="s">
        <v>15832</v>
      </c>
      <c r="L4" s="7"/>
      <c r="M4" s="7"/>
    </row>
    <row r="5" s="1" customFormat="1" spans="1:13">
      <c r="A5" s="6" t="s">
        <v>8370</v>
      </c>
      <c r="B5" s="4"/>
      <c r="C5" s="4">
        <v>43161</v>
      </c>
      <c r="D5" s="5">
        <v>20</v>
      </c>
      <c r="E5" s="5">
        <v>2</v>
      </c>
      <c r="F5" s="5"/>
      <c r="G5" s="5"/>
      <c r="H5" s="5"/>
      <c r="I5" s="5"/>
      <c r="J5" s="12"/>
      <c r="K5" s="13" t="s">
        <v>15831</v>
      </c>
      <c r="L5" s="5"/>
      <c r="M5" s="5"/>
    </row>
    <row r="6" s="1" customFormat="1" spans="1:13">
      <c r="A6" s="8" t="s">
        <v>1888</v>
      </c>
      <c r="B6" s="4"/>
      <c r="C6" s="4">
        <v>43164</v>
      </c>
      <c r="D6" s="5">
        <v>20</v>
      </c>
      <c r="E6" s="5">
        <v>2</v>
      </c>
      <c r="F6" s="5"/>
      <c r="G6" s="5"/>
      <c r="H6" s="5"/>
      <c r="I6" s="5"/>
      <c r="J6" s="12"/>
      <c r="K6" s="13" t="s">
        <v>15831</v>
      </c>
      <c r="L6" s="5"/>
      <c r="M6" s="5"/>
    </row>
    <row r="7" s="1" customFormat="1" spans="1:13">
      <c r="A7" s="3" t="s">
        <v>887</v>
      </c>
      <c r="B7" s="4"/>
      <c r="C7" s="4">
        <v>43168</v>
      </c>
      <c r="D7" s="5">
        <v>19</v>
      </c>
      <c r="E7" s="5">
        <v>3</v>
      </c>
      <c r="F7" s="5"/>
      <c r="G7" s="5"/>
      <c r="H7" s="5"/>
      <c r="I7" s="5"/>
      <c r="J7" s="12"/>
      <c r="K7" s="13" t="s">
        <v>15831</v>
      </c>
      <c r="L7" s="5"/>
      <c r="M7" s="5"/>
    </row>
    <row r="8" s="1" customFormat="1" spans="1:13">
      <c r="A8" s="6" t="s">
        <v>8872</v>
      </c>
      <c r="B8" s="4"/>
      <c r="C8" s="4">
        <v>43167</v>
      </c>
      <c r="D8" s="5">
        <v>16</v>
      </c>
      <c r="E8" s="5">
        <v>6</v>
      </c>
      <c r="F8" s="5"/>
      <c r="G8" s="5"/>
      <c r="H8" s="5"/>
      <c r="I8" s="5"/>
      <c r="J8" s="12"/>
      <c r="K8" s="13" t="s">
        <v>15831</v>
      </c>
      <c r="L8" s="5"/>
      <c r="M8" s="5"/>
    </row>
    <row r="9" s="1" customFormat="1" spans="1:13">
      <c r="A9" s="6" t="s">
        <v>8366</v>
      </c>
      <c r="B9" s="4"/>
      <c r="C9" s="4">
        <v>43168</v>
      </c>
      <c r="D9" s="5">
        <v>15.625</v>
      </c>
      <c r="E9" s="5">
        <v>5.375</v>
      </c>
      <c r="F9" s="5">
        <v>1</v>
      </c>
      <c r="G9" s="5"/>
      <c r="H9" s="5"/>
      <c r="I9" s="5"/>
      <c r="J9" s="12" t="s">
        <v>15833</v>
      </c>
      <c r="K9" s="13" t="s">
        <v>15834</v>
      </c>
      <c r="L9" s="5"/>
      <c r="M9" s="5"/>
    </row>
    <row r="10" s="1" customFormat="1" spans="1:13">
      <c r="A10" s="6" t="s">
        <v>8001</v>
      </c>
      <c r="B10" s="4"/>
      <c r="C10" s="4">
        <v>43168</v>
      </c>
      <c r="D10" s="5">
        <v>16</v>
      </c>
      <c r="E10" s="5">
        <v>6</v>
      </c>
      <c r="F10" s="5"/>
      <c r="G10" s="5"/>
      <c r="H10" s="5"/>
      <c r="I10" s="5"/>
      <c r="J10" s="12" t="s">
        <v>15835</v>
      </c>
      <c r="K10" s="13" t="s">
        <v>15831</v>
      </c>
      <c r="L10" s="5"/>
      <c r="M10" s="5"/>
    </row>
    <row r="11" s="1" customFormat="1" spans="1:13">
      <c r="A11" s="6" t="s">
        <v>8837</v>
      </c>
      <c r="B11" s="4"/>
      <c r="C11" s="4">
        <v>43171</v>
      </c>
      <c r="D11" s="5">
        <v>20</v>
      </c>
      <c r="E11" s="5">
        <v>2</v>
      </c>
      <c r="F11" s="5"/>
      <c r="G11" s="5"/>
      <c r="H11" s="5"/>
      <c r="I11" s="5"/>
      <c r="J11" s="12"/>
      <c r="K11" s="13" t="s">
        <v>15831</v>
      </c>
      <c r="L11" s="5"/>
      <c r="M11" s="5"/>
    </row>
    <row r="12" s="1" customFormat="1" spans="1:13">
      <c r="A12" s="9" t="s">
        <v>2680</v>
      </c>
      <c r="B12" s="4"/>
      <c r="C12" s="4">
        <v>43171</v>
      </c>
      <c r="D12" s="5">
        <v>14</v>
      </c>
      <c r="E12" s="5">
        <v>6</v>
      </c>
      <c r="F12" s="5">
        <v>2</v>
      </c>
      <c r="G12" s="5"/>
      <c r="H12" s="5"/>
      <c r="I12" s="5"/>
      <c r="J12" s="12"/>
      <c r="K12" s="13" t="s">
        <v>15831</v>
      </c>
      <c r="L12" s="5">
        <v>1</v>
      </c>
      <c r="M12" s="5">
        <v>1</v>
      </c>
    </row>
    <row r="13" s="1" customFormat="1" spans="1:13">
      <c r="A13" s="9" t="s">
        <v>5361</v>
      </c>
      <c r="B13" s="4"/>
      <c r="C13" s="4">
        <v>43171</v>
      </c>
      <c r="D13" s="5">
        <v>14</v>
      </c>
      <c r="E13" s="5">
        <v>8</v>
      </c>
      <c r="F13" s="5"/>
      <c r="G13" s="5"/>
      <c r="H13" s="5"/>
      <c r="I13" s="5"/>
      <c r="J13" s="12"/>
      <c r="K13" s="13" t="s">
        <v>15831</v>
      </c>
      <c r="L13" s="5">
        <v>2</v>
      </c>
      <c r="M13" s="5"/>
    </row>
    <row r="14" s="1" customFormat="1" spans="1:13">
      <c r="A14" s="10" t="s">
        <v>9739</v>
      </c>
      <c r="B14" s="4"/>
      <c r="C14" s="4">
        <v>43171</v>
      </c>
      <c r="D14" s="5">
        <v>22</v>
      </c>
      <c r="E14" s="5">
        <v>0</v>
      </c>
      <c r="F14" s="5"/>
      <c r="G14" s="5"/>
      <c r="H14" s="5"/>
      <c r="I14" s="5"/>
      <c r="J14" s="12"/>
      <c r="K14" s="13" t="s">
        <v>15831</v>
      </c>
      <c r="L14" s="5"/>
      <c r="M14" s="5"/>
    </row>
    <row r="15" s="1" customFormat="1" spans="1:13">
      <c r="A15" s="9" t="s">
        <v>5520</v>
      </c>
      <c r="B15" s="4"/>
      <c r="C15" s="4">
        <v>43172</v>
      </c>
      <c r="D15" s="5">
        <v>13</v>
      </c>
      <c r="E15" s="5">
        <v>9</v>
      </c>
      <c r="F15" s="5"/>
      <c r="G15" s="5"/>
      <c r="H15" s="5"/>
      <c r="I15" s="5"/>
      <c r="J15" s="12"/>
      <c r="K15" s="13" t="s">
        <v>15832</v>
      </c>
      <c r="L15" s="5">
        <v>3</v>
      </c>
      <c r="M15" s="5">
        <v>1</v>
      </c>
    </row>
    <row r="16" s="1" customFormat="1" spans="1:13">
      <c r="A16" s="6" t="s">
        <v>12636</v>
      </c>
      <c r="B16" s="4"/>
      <c r="C16" s="4">
        <v>43173</v>
      </c>
      <c r="D16" s="5">
        <v>22</v>
      </c>
      <c r="E16" s="5">
        <v>0</v>
      </c>
      <c r="F16" s="5"/>
      <c r="G16" s="5"/>
      <c r="H16" s="5"/>
      <c r="I16" s="5"/>
      <c r="J16" s="12"/>
      <c r="K16" s="14" t="s">
        <v>15834</v>
      </c>
      <c r="L16" s="5"/>
      <c r="M16" s="5"/>
    </row>
    <row r="17" s="1" customFormat="1" spans="1:13">
      <c r="A17" s="10" t="s">
        <v>9762</v>
      </c>
      <c r="B17" s="4"/>
      <c r="C17" s="4">
        <v>43175</v>
      </c>
      <c r="D17" s="5">
        <v>10</v>
      </c>
      <c r="E17" s="5">
        <v>11.125</v>
      </c>
      <c r="F17" s="5">
        <v>0.875</v>
      </c>
      <c r="G17" s="5"/>
      <c r="H17" s="5"/>
      <c r="I17" s="5"/>
      <c r="J17" s="12"/>
      <c r="K17" s="13" t="s">
        <v>15832</v>
      </c>
      <c r="L17" s="5"/>
      <c r="M17" s="5"/>
    </row>
    <row r="18" s="1" customFormat="1" spans="1:13">
      <c r="A18" s="3" t="s">
        <v>910</v>
      </c>
      <c r="B18" s="4"/>
      <c r="C18" s="4">
        <v>43175</v>
      </c>
      <c r="D18" s="5">
        <v>10</v>
      </c>
      <c r="E18" s="5">
        <v>12</v>
      </c>
      <c r="F18" s="5"/>
      <c r="G18" s="5"/>
      <c r="H18" s="5"/>
      <c r="I18" s="5"/>
      <c r="J18" s="12"/>
      <c r="K18" s="13" t="s">
        <v>15834</v>
      </c>
      <c r="L18" s="5"/>
      <c r="M18" s="5"/>
    </row>
    <row r="19" s="1" customFormat="1" spans="1:13">
      <c r="A19" s="6" t="s">
        <v>399</v>
      </c>
      <c r="B19" s="4"/>
      <c r="C19" s="4">
        <v>43175</v>
      </c>
      <c r="D19" s="5">
        <v>10</v>
      </c>
      <c r="E19" s="5">
        <v>9.125</v>
      </c>
      <c r="F19" s="5">
        <v>2.875</v>
      </c>
      <c r="G19" s="5"/>
      <c r="H19" s="5"/>
      <c r="I19" s="5"/>
      <c r="J19" s="12"/>
      <c r="K19" s="13" t="s">
        <v>15836</v>
      </c>
      <c r="L19" s="5"/>
      <c r="M19" s="5"/>
    </row>
    <row r="20" s="1" customFormat="1" spans="1:13">
      <c r="A20" s="6" t="s">
        <v>1111</v>
      </c>
      <c r="B20" s="4"/>
      <c r="C20" s="4">
        <v>43175</v>
      </c>
      <c r="D20" s="5">
        <v>22</v>
      </c>
      <c r="E20" s="5">
        <v>0</v>
      </c>
      <c r="F20" s="5"/>
      <c r="G20" s="5"/>
      <c r="H20" s="5"/>
      <c r="I20" s="5"/>
      <c r="J20" s="12"/>
      <c r="K20" s="13" t="s">
        <v>15832</v>
      </c>
      <c r="L20" s="5"/>
      <c r="M20" s="5"/>
    </row>
    <row r="21" s="1" customFormat="1" spans="1:13">
      <c r="A21" s="9" t="s">
        <v>6417</v>
      </c>
      <c r="B21" s="4"/>
      <c r="C21" s="4">
        <v>43175</v>
      </c>
      <c r="D21" s="5">
        <v>10</v>
      </c>
      <c r="E21" s="5">
        <v>12</v>
      </c>
      <c r="F21" s="5"/>
      <c r="G21" s="5"/>
      <c r="H21" s="5"/>
      <c r="I21" s="5"/>
      <c r="J21" s="12"/>
      <c r="K21" s="13" t="s">
        <v>15832</v>
      </c>
      <c r="L21" s="5"/>
      <c r="M21" s="5"/>
    </row>
    <row r="22" s="1" customFormat="1" spans="1:13">
      <c r="A22" s="6" t="s">
        <v>2232</v>
      </c>
      <c r="B22" s="4"/>
      <c r="C22" s="4">
        <v>43175</v>
      </c>
      <c r="D22" s="5">
        <v>10</v>
      </c>
      <c r="E22" s="5">
        <v>12</v>
      </c>
      <c r="F22" s="5"/>
      <c r="G22" s="5"/>
      <c r="H22" s="5"/>
      <c r="I22" s="5"/>
      <c r="J22" s="12"/>
      <c r="K22" s="14" t="s">
        <v>15832</v>
      </c>
      <c r="L22" s="5">
        <v>1</v>
      </c>
      <c r="M22" s="5"/>
    </row>
    <row r="23" s="1" customFormat="1" spans="1:13">
      <c r="A23" s="3" t="s">
        <v>1660</v>
      </c>
      <c r="B23" s="4"/>
      <c r="C23" s="4">
        <v>43179</v>
      </c>
      <c r="D23" s="5">
        <v>8</v>
      </c>
      <c r="E23" s="5">
        <v>12</v>
      </c>
      <c r="F23" s="5">
        <v>2</v>
      </c>
      <c r="G23" s="5"/>
      <c r="H23" s="5"/>
      <c r="I23" s="5"/>
      <c r="J23" s="12"/>
      <c r="K23" s="14" t="s">
        <v>15832</v>
      </c>
      <c r="L23" s="5"/>
      <c r="M23" s="5"/>
    </row>
    <row r="24" s="1" customFormat="1" spans="1:13">
      <c r="A24" s="6" t="s">
        <v>5924</v>
      </c>
      <c r="B24" s="4"/>
      <c r="C24" s="4">
        <v>43179</v>
      </c>
      <c r="D24" s="5">
        <v>17</v>
      </c>
      <c r="E24" s="5">
        <v>5</v>
      </c>
      <c r="F24" s="5"/>
      <c r="G24" s="5"/>
      <c r="H24" s="5"/>
      <c r="I24" s="5"/>
      <c r="J24" s="12"/>
      <c r="K24" s="14" t="s">
        <v>15832</v>
      </c>
      <c r="L24" s="5"/>
      <c r="M24" s="5"/>
    </row>
    <row r="25" s="1" customFormat="1" spans="1:13">
      <c r="A25" s="6" t="s">
        <v>7875</v>
      </c>
      <c r="B25" s="4"/>
      <c r="C25" s="4">
        <v>43179</v>
      </c>
      <c r="D25" s="5">
        <v>0</v>
      </c>
      <c r="E25" s="5">
        <v>20.5</v>
      </c>
      <c r="F25" s="5">
        <v>1.5</v>
      </c>
      <c r="G25" s="5"/>
      <c r="H25" s="5"/>
      <c r="I25" s="5"/>
      <c r="J25" s="12" t="s">
        <v>15837</v>
      </c>
      <c r="K25" s="14" t="s">
        <v>15832</v>
      </c>
      <c r="L25" s="5"/>
      <c r="M25" s="5"/>
    </row>
    <row r="26" s="1" customFormat="1" spans="1:13">
      <c r="A26" s="3" t="s">
        <v>707</v>
      </c>
      <c r="B26" s="4"/>
      <c r="C26" s="4">
        <v>43179</v>
      </c>
      <c r="D26" s="5">
        <v>8</v>
      </c>
      <c r="E26" s="5">
        <v>11</v>
      </c>
      <c r="F26" s="5">
        <v>3</v>
      </c>
      <c r="G26" s="5"/>
      <c r="H26" s="5"/>
      <c r="I26" s="5"/>
      <c r="J26" s="12"/>
      <c r="K26" s="14" t="s">
        <v>15832</v>
      </c>
      <c r="L26" s="5"/>
      <c r="M26" s="5"/>
    </row>
    <row r="27" s="1" customFormat="1" spans="1:13">
      <c r="A27" s="6" t="s">
        <v>9920</v>
      </c>
      <c r="B27" s="4"/>
      <c r="C27" s="4">
        <v>43182</v>
      </c>
      <c r="D27" s="5">
        <v>9</v>
      </c>
      <c r="E27" s="5">
        <v>13</v>
      </c>
      <c r="F27" s="5"/>
      <c r="G27" s="5"/>
      <c r="H27" s="5"/>
      <c r="I27" s="5"/>
      <c r="J27" s="12"/>
      <c r="K27" s="14" t="s">
        <v>15836</v>
      </c>
      <c r="L27" s="5"/>
      <c r="M27" s="5"/>
    </row>
    <row r="28" s="1" customFormat="1" spans="1:13">
      <c r="A28" s="6" t="s">
        <v>9926</v>
      </c>
      <c r="B28" s="4"/>
      <c r="C28" s="4">
        <v>43182</v>
      </c>
      <c r="D28" s="5">
        <v>9</v>
      </c>
      <c r="E28" s="5">
        <v>13</v>
      </c>
      <c r="F28" s="5"/>
      <c r="G28" s="5"/>
      <c r="H28" s="5"/>
      <c r="I28" s="5"/>
      <c r="J28" s="12"/>
      <c r="K28" s="14" t="s">
        <v>15836</v>
      </c>
      <c r="L28" s="5"/>
      <c r="M28" s="5"/>
    </row>
    <row r="29" s="1" customFormat="1" spans="1:13">
      <c r="A29" s="6" t="s">
        <v>2818</v>
      </c>
      <c r="B29" s="4"/>
      <c r="C29" s="4">
        <v>43182</v>
      </c>
      <c r="D29" s="5">
        <v>5</v>
      </c>
      <c r="E29" s="5">
        <v>17</v>
      </c>
      <c r="F29" s="5"/>
      <c r="G29" s="5"/>
      <c r="H29" s="5"/>
      <c r="I29" s="5"/>
      <c r="J29" s="12"/>
      <c r="K29" s="14" t="s">
        <v>15832</v>
      </c>
      <c r="L29" s="5">
        <v>1</v>
      </c>
      <c r="M29" s="5"/>
    </row>
    <row r="30" s="1" customFormat="1" spans="1:13">
      <c r="A30" s="6" t="s">
        <v>4312</v>
      </c>
      <c r="B30" s="4"/>
      <c r="C30" s="4">
        <v>43182</v>
      </c>
      <c r="D30" s="5">
        <v>5</v>
      </c>
      <c r="E30" s="5">
        <v>17</v>
      </c>
      <c r="F30" s="5"/>
      <c r="G30" s="5"/>
      <c r="H30" s="5"/>
      <c r="I30" s="5"/>
      <c r="J30" s="12"/>
      <c r="K30" s="14" t="s">
        <v>15832</v>
      </c>
      <c r="L30" s="5">
        <v>12</v>
      </c>
      <c r="M30" s="5">
        <v>11</v>
      </c>
    </row>
    <row r="31" s="1" customFormat="1" spans="1:13">
      <c r="A31" s="11" t="s">
        <v>9735</v>
      </c>
      <c r="B31" s="4"/>
      <c r="C31" s="4">
        <v>43182</v>
      </c>
      <c r="D31" s="5">
        <v>5</v>
      </c>
      <c r="E31" s="5">
        <v>8</v>
      </c>
      <c r="F31" s="5">
        <v>9</v>
      </c>
      <c r="G31" s="5"/>
      <c r="H31" s="5"/>
      <c r="I31" s="5"/>
      <c r="J31" s="12"/>
      <c r="K31" s="14" t="s">
        <v>15832</v>
      </c>
      <c r="L31" s="5"/>
      <c r="M31" s="5"/>
    </row>
    <row r="32" s="1" customFormat="1" spans="1:13">
      <c r="A32" s="6" t="s">
        <v>7690</v>
      </c>
      <c r="B32" s="4"/>
      <c r="C32" s="4">
        <v>43185</v>
      </c>
      <c r="D32" s="5">
        <v>0</v>
      </c>
      <c r="E32" s="5">
        <v>22</v>
      </c>
      <c r="F32" s="5"/>
      <c r="G32" s="5"/>
      <c r="H32" s="5"/>
      <c r="I32" s="5"/>
      <c r="J32" s="12" t="s">
        <v>15837</v>
      </c>
      <c r="K32" s="14" t="s">
        <v>15832</v>
      </c>
      <c r="L32" s="5">
        <v>13</v>
      </c>
      <c r="M32" s="5">
        <v>9</v>
      </c>
    </row>
    <row r="33" s="1" customFormat="1" spans="1:13">
      <c r="A33" s="6" t="s">
        <v>4673</v>
      </c>
      <c r="B33" s="4"/>
      <c r="C33" s="4">
        <v>43185</v>
      </c>
      <c r="D33" s="5">
        <v>0</v>
      </c>
      <c r="E33" s="5">
        <v>22</v>
      </c>
      <c r="F33" s="5"/>
      <c r="G33" s="5"/>
      <c r="H33" s="5"/>
      <c r="I33" s="5"/>
      <c r="J33" s="12" t="s">
        <v>15838</v>
      </c>
      <c r="K33" s="14" t="s">
        <v>15832</v>
      </c>
      <c r="L33" s="5">
        <v>3</v>
      </c>
      <c r="M33" s="5">
        <v>3</v>
      </c>
    </row>
    <row r="34" s="1" customFormat="1" spans="1:13">
      <c r="A34" s="6" t="s">
        <v>4581</v>
      </c>
      <c r="B34" s="5"/>
      <c r="C34" s="4">
        <v>43185</v>
      </c>
      <c r="D34" s="5">
        <v>0</v>
      </c>
      <c r="E34" s="5">
        <v>22</v>
      </c>
      <c r="F34" s="5"/>
      <c r="G34" s="5"/>
      <c r="H34" s="5"/>
      <c r="I34" s="5"/>
      <c r="J34" s="12" t="s">
        <v>15839</v>
      </c>
      <c r="K34" s="14" t="s">
        <v>15832</v>
      </c>
      <c r="L34" s="5"/>
      <c r="M34" s="5"/>
    </row>
    <row r="35" s="1" customFormat="1" spans="1:13">
      <c r="A35" s="6" t="s">
        <v>4704</v>
      </c>
      <c r="B35" s="7"/>
      <c r="C35" s="4">
        <v>43185</v>
      </c>
      <c r="D35" s="5">
        <v>0</v>
      </c>
      <c r="E35" s="5">
        <v>22</v>
      </c>
      <c r="F35" s="5"/>
      <c r="G35" s="5"/>
      <c r="H35" s="5"/>
      <c r="I35" s="5"/>
      <c r="J35" s="12"/>
      <c r="K35" s="14" t="s">
        <v>15832</v>
      </c>
      <c r="L35" s="5">
        <v>2</v>
      </c>
      <c r="M35" s="5">
        <v>2</v>
      </c>
    </row>
    <row r="36" s="1" customFormat="1" spans="1:13">
      <c r="A36" s="6" t="s">
        <v>5577</v>
      </c>
      <c r="B36" s="7"/>
      <c r="C36" s="4">
        <v>43186</v>
      </c>
      <c r="D36" s="5">
        <v>15</v>
      </c>
      <c r="E36" s="5">
        <v>7</v>
      </c>
      <c r="F36" s="5"/>
      <c r="G36" s="5"/>
      <c r="H36" s="5"/>
      <c r="I36" s="5"/>
      <c r="J36" s="12"/>
      <c r="K36" s="14" t="s">
        <v>15832</v>
      </c>
      <c r="L36" s="5"/>
      <c r="M36" s="5"/>
    </row>
    <row r="37" s="1" customFormat="1" spans="1:13">
      <c r="A37" s="6" t="s">
        <v>2217</v>
      </c>
      <c r="B37" s="7"/>
      <c r="C37" s="4">
        <v>43186</v>
      </c>
      <c r="D37" s="5">
        <v>0</v>
      </c>
      <c r="E37" s="5">
        <v>22</v>
      </c>
      <c r="F37" s="5"/>
      <c r="G37" s="5"/>
      <c r="H37" s="5"/>
      <c r="I37" s="5"/>
      <c r="J37" s="12" t="s">
        <v>15840</v>
      </c>
      <c r="K37" s="14" t="s">
        <v>15832</v>
      </c>
      <c r="L37" s="5"/>
      <c r="M37" s="5"/>
    </row>
    <row r="38" s="1" customFormat="1" spans="1:13">
      <c r="A38" s="6" t="s">
        <v>6329</v>
      </c>
      <c r="B38" s="7"/>
      <c r="C38" s="4">
        <v>43188</v>
      </c>
      <c r="D38" s="5">
        <v>20</v>
      </c>
      <c r="E38" s="5">
        <v>2</v>
      </c>
      <c r="F38" s="5"/>
      <c r="G38" s="5"/>
      <c r="H38" s="5"/>
      <c r="I38" s="5"/>
      <c r="J38" s="12"/>
      <c r="K38" s="14" t="s">
        <v>15834</v>
      </c>
      <c r="L38" s="5"/>
      <c r="M38" s="5"/>
    </row>
    <row r="39" s="1" customFormat="1" spans="1:13">
      <c r="A39" s="6" t="s">
        <v>4370</v>
      </c>
      <c r="B39" s="7"/>
      <c r="C39" s="4">
        <v>43188</v>
      </c>
      <c r="D39" s="5">
        <v>1</v>
      </c>
      <c r="E39" s="5">
        <v>18</v>
      </c>
      <c r="F39" s="5">
        <v>3</v>
      </c>
      <c r="G39" s="5"/>
      <c r="H39" s="5"/>
      <c r="I39" s="5"/>
      <c r="J39" s="12"/>
      <c r="K39" s="14" t="s">
        <v>15836</v>
      </c>
      <c r="L39" s="5"/>
      <c r="M39" s="5"/>
    </row>
    <row r="40" s="1" customFormat="1" spans="1:13">
      <c r="A40" s="6" t="s">
        <v>7467</v>
      </c>
      <c r="B40" s="7"/>
      <c r="C40" s="4">
        <v>43188</v>
      </c>
      <c r="D40" s="5">
        <v>1</v>
      </c>
      <c r="E40" s="5">
        <v>21</v>
      </c>
      <c r="F40" s="7"/>
      <c r="G40" s="5"/>
      <c r="H40" s="5"/>
      <c r="I40" s="7"/>
      <c r="J40" s="13"/>
      <c r="K40" s="14" t="s">
        <v>15832</v>
      </c>
      <c r="L40" s="5"/>
      <c r="M40" s="7"/>
    </row>
    <row r="41" s="1" customFormat="1" spans="1:13">
      <c r="A41" s="6" t="s">
        <v>2801</v>
      </c>
      <c r="B41" s="7"/>
      <c r="C41" s="4">
        <v>43188</v>
      </c>
      <c r="D41" s="5">
        <v>22</v>
      </c>
      <c r="E41" s="5">
        <v>0</v>
      </c>
      <c r="F41" s="7"/>
      <c r="G41" s="5"/>
      <c r="H41" s="5"/>
      <c r="I41" s="7"/>
      <c r="J41" s="7"/>
      <c r="K41" s="14" t="s">
        <v>15834</v>
      </c>
      <c r="L41" s="7"/>
      <c r="M41" s="7"/>
    </row>
    <row r="42" s="1" customFormat="1" spans="1:13">
      <c r="A42" s="6" t="s">
        <v>7445</v>
      </c>
      <c r="B42" s="7"/>
      <c r="C42" s="4">
        <v>43189</v>
      </c>
      <c r="D42" s="5"/>
      <c r="E42" s="5">
        <v>20</v>
      </c>
      <c r="F42" s="5">
        <v>2</v>
      </c>
      <c r="G42" s="5"/>
      <c r="H42" s="5"/>
      <c r="I42" s="7"/>
      <c r="J42" s="7"/>
      <c r="K42" s="14" t="s">
        <v>15832</v>
      </c>
      <c r="L42" s="5">
        <v>2</v>
      </c>
      <c r="M42" s="5">
        <v>2</v>
      </c>
    </row>
    <row r="43" s="1" customFormat="1" spans="1:13">
      <c r="A43" s="6" t="s">
        <v>1890</v>
      </c>
      <c r="B43" s="7"/>
      <c r="C43" s="4">
        <v>43189</v>
      </c>
      <c r="D43" s="5">
        <v>0</v>
      </c>
      <c r="E43" s="5">
        <v>22</v>
      </c>
      <c r="F43" s="7"/>
      <c r="G43" s="5"/>
      <c r="H43" s="5"/>
      <c r="I43" s="7"/>
      <c r="J43" s="7"/>
      <c r="K43" s="14" t="s">
        <v>15832</v>
      </c>
      <c r="L43" s="7"/>
      <c r="M43" s="7"/>
    </row>
    <row r="44" s="1" customFormat="1" spans="1:13">
      <c r="A44" s="6" t="s">
        <v>7979</v>
      </c>
      <c r="B44" s="7"/>
      <c r="C44" s="4">
        <v>43189</v>
      </c>
      <c r="D44" s="5">
        <v>0</v>
      </c>
      <c r="E44" s="5">
        <v>19</v>
      </c>
      <c r="F44" s="5">
        <v>3</v>
      </c>
      <c r="G44" s="5"/>
      <c r="H44" s="5"/>
      <c r="I44" s="7"/>
      <c r="J44" s="7"/>
      <c r="K44" s="14" t="s">
        <v>15832</v>
      </c>
      <c r="L44" s="5">
        <v>10</v>
      </c>
      <c r="M44" s="5">
        <v>2</v>
      </c>
    </row>
    <row r="45" s="1" customFormat="1" spans="1:13">
      <c r="A45" s="6" t="s">
        <v>1412</v>
      </c>
      <c r="B45" s="7"/>
      <c r="C45" s="4">
        <v>43189</v>
      </c>
      <c r="D45" s="5">
        <v>0</v>
      </c>
      <c r="E45" s="5">
        <v>22</v>
      </c>
      <c r="F45" s="7"/>
      <c r="G45" s="5"/>
      <c r="H45" s="5"/>
      <c r="I45" s="7"/>
      <c r="J45" s="7"/>
      <c r="K45" s="14" t="s">
        <v>15832</v>
      </c>
      <c r="L45" s="7"/>
      <c r="M45" s="7"/>
    </row>
    <row r="46" s="1" customFormat="1" spans="1:13">
      <c r="A46" s="6" t="s">
        <v>8403</v>
      </c>
      <c r="B46" s="7"/>
      <c r="C46" s="4">
        <v>43189</v>
      </c>
      <c r="D46" s="5">
        <v>0</v>
      </c>
      <c r="E46" s="5">
        <v>22</v>
      </c>
      <c r="F46" s="7"/>
      <c r="G46" s="5"/>
      <c r="H46" s="5"/>
      <c r="I46" s="7"/>
      <c r="J46" s="7"/>
      <c r="K46" s="14" t="s">
        <v>15836</v>
      </c>
      <c r="L46" s="5">
        <v>12</v>
      </c>
      <c r="M46" s="5">
        <v>6</v>
      </c>
    </row>
    <row r="47" s="1" customFormat="1" spans="1:13">
      <c r="A47" s="6" t="s">
        <v>4191</v>
      </c>
      <c r="B47" s="7"/>
      <c r="C47" s="4">
        <v>43189</v>
      </c>
      <c r="D47" s="7"/>
      <c r="E47" s="7"/>
      <c r="F47" s="7"/>
      <c r="G47" s="5"/>
      <c r="H47" s="5"/>
      <c r="I47" s="7"/>
      <c r="J47" s="12" t="s">
        <v>15841</v>
      </c>
      <c r="K47" s="14" t="s">
        <v>15834</v>
      </c>
      <c r="L47" s="7"/>
      <c r="M47" s="7"/>
    </row>
    <row r="48" s="1" customFormat="1" spans="1:13">
      <c r="A48" s="6" t="s">
        <v>919</v>
      </c>
      <c r="B48" s="7"/>
      <c r="C48" s="4">
        <v>43190</v>
      </c>
      <c r="D48" s="7"/>
      <c r="E48" s="7"/>
      <c r="F48" s="7"/>
      <c r="G48" s="5"/>
      <c r="H48" s="5"/>
      <c r="I48" s="7"/>
      <c r="J48" s="12" t="s">
        <v>15842</v>
      </c>
      <c r="K48" s="14" t="s">
        <v>15834</v>
      </c>
      <c r="L48" s="7"/>
      <c r="M48" s="7"/>
    </row>
    <row r="49" s="1" customFormat="1" spans="1:13">
      <c r="A49" s="6" t="s">
        <v>893</v>
      </c>
      <c r="B49" s="7"/>
      <c r="C49" s="4">
        <v>43190</v>
      </c>
      <c r="D49" s="7"/>
      <c r="E49" s="7"/>
      <c r="F49" s="7"/>
      <c r="G49" s="5"/>
      <c r="H49" s="5"/>
      <c r="I49" s="7"/>
      <c r="J49" s="12" t="s">
        <v>15842</v>
      </c>
      <c r="K49" s="14" t="s">
        <v>15834</v>
      </c>
      <c r="L49" s="7"/>
      <c r="M49" s="7"/>
    </row>
    <row r="50" spans="1:13">
      <c r="A50" s="6" t="s">
        <v>10064</v>
      </c>
      <c r="B50" s="7"/>
      <c r="C50" s="4">
        <v>43190</v>
      </c>
      <c r="D50" s="7"/>
      <c r="E50" s="5">
        <v>17</v>
      </c>
      <c r="F50" s="5">
        <v>5</v>
      </c>
      <c r="G50" s="5"/>
      <c r="H50" s="5"/>
      <c r="I50" s="7"/>
      <c r="J50" s="7"/>
      <c r="K50" s="14" t="s">
        <v>15836</v>
      </c>
      <c r="L50" s="7"/>
      <c r="M50" s="7"/>
    </row>
  </sheetData>
  <conditionalFormatting sqref="A1">
    <cfRule type="duplicateValues" dxfId="3" priority="124"/>
  </conditionalFormatting>
  <conditionalFormatting sqref="A2">
    <cfRule type="duplicateValues" dxfId="1" priority="73" stopIfTrue="1"/>
    <cfRule type="duplicateValues" dxfId="1" priority="72" stopIfTrue="1"/>
    <cfRule type="duplicateValues" dxfId="1" priority="71" stopIfTrue="1"/>
    <cfRule type="duplicateValues" dxfId="1" priority="70"/>
    <cfRule type="duplicateValues" dxfId="1" priority="69"/>
    <cfRule type="duplicateValues" dxfId="1" priority="68"/>
  </conditionalFormatting>
  <conditionalFormatting sqref="A3">
    <cfRule type="duplicateValues" dxfId="1" priority="123" stopIfTrue="1"/>
    <cfRule type="duplicateValues" dxfId="1" priority="122" stopIfTrue="1"/>
    <cfRule type="duplicateValues" dxfId="1" priority="121" stopIfTrue="1"/>
  </conditionalFormatting>
  <conditionalFormatting sqref="A8">
    <cfRule type="duplicateValues" dxfId="1" priority="103" stopIfTrue="1"/>
    <cfRule type="duplicateValues" dxfId="1" priority="102" stopIfTrue="1"/>
    <cfRule type="duplicateValues" dxfId="1" priority="101" stopIfTrue="1"/>
    <cfRule type="duplicateValues" dxfId="1" priority="100"/>
    <cfRule type="duplicateValues" dxfId="1" priority="99"/>
    <cfRule type="duplicateValues" dxfId="1" priority="98"/>
  </conditionalFormatting>
  <conditionalFormatting sqref="A9">
    <cfRule type="duplicateValues" dxfId="1" priority="67" stopIfTrue="1"/>
    <cfRule type="duplicateValues" dxfId="1" priority="66" stopIfTrue="1"/>
    <cfRule type="duplicateValues" dxfId="1" priority="65" stopIfTrue="1"/>
    <cfRule type="duplicateValues" dxfId="1" priority="64"/>
    <cfRule type="duplicateValues" dxfId="1" priority="63"/>
    <cfRule type="duplicateValues" dxfId="1" priority="62"/>
  </conditionalFormatting>
  <conditionalFormatting sqref="A16">
    <cfRule type="duplicateValues" dxfId="1" priority="61" stopIfTrue="1"/>
    <cfRule type="duplicateValues" dxfId="1" priority="60" stopIfTrue="1"/>
    <cfRule type="duplicateValues" dxfId="1" priority="59" stopIfTrue="1"/>
    <cfRule type="duplicateValues" dxfId="1" priority="58"/>
    <cfRule type="duplicateValues" dxfId="1" priority="57"/>
    <cfRule type="duplicateValues" dxfId="1" priority="56"/>
  </conditionalFormatting>
  <conditionalFormatting sqref="A17">
    <cfRule type="duplicateValues" dxfId="1" priority="91" stopIfTrue="1"/>
    <cfRule type="duplicateValues" dxfId="1" priority="90" stopIfTrue="1"/>
    <cfRule type="duplicateValues" dxfId="1" priority="89" stopIfTrue="1"/>
    <cfRule type="duplicateValues" dxfId="1" priority="88"/>
    <cfRule type="duplicateValues" dxfId="1" priority="87"/>
    <cfRule type="duplicateValues" dxfId="1" priority="86"/>
  </conditionalFormatting>
  <conditionalFormatting sqref="A37">
    <cfRule type="duplicateValues" dxfId="1" priority="109"/>
    <cfRule type="duplicateValues" dxfId="1" priority="108" stopIfTrue="1"/>
    <cfRule type="duplicateValues" dxfId="1" priority="107" stopIfTrue="1"/>
    <cfRule type="duplicateValues" dxfId="1" priority="106" stopIfTrue="1"/>
    <cfRule type="duplicateValues" dxfId="1" priority="105"/>
    <cfRule type="duplicateValues" dxfId="1" priority="104"/>
  </conditionalFormatting>
  <conditionalFormatting sqref="A38">
    <cfRule type="duplicateValues" dxfId="1" priority="114" stopIfTrue="1"/>
    <cfRule type="duplicateValues" dxfId="1" priority="113" stopIfTrue="1"/>
    <cfRule type="duplicateValues" dxfId="1" priority="112" stopIfTrue="1"/>
    <cfRule type="duplicateValues" dxfId="1" priority="111"/>
  </conditionalFormatting>
  <conditionalFormatting sqref="A39">
    <cfRule type="duplicateValues" dxfId="1" priority="49"/>
    <cfRule type="duplicateValues" dxfId="1" priority="48" stopIfTrue="1"/>
    <cfRule type="duplicateValues" dxfId="1" priority="47" stopIfTrue="1"/>
    <cfRule type="duplicateValues" dxfId="1" priority="46" stopIfTrue="1"/>
    <cfRule type="duplicateValues" dxfId="1" priority="45"/>
    <cfRule type="duplicateValues" dxfId="1" priority="44"/>
  </conditionalFormatting>
  <conditionalFormatting sqref="A40">
    <cfRule type="duplicateValues" dxfId="1" priority="43"/>
    <cfRule type="duplicateValues" dxfId="1" priority="42" stopIfTrue="1"/>
    <cfRule type="duplicateValues" dxfId="1" priority="41" stopIfTrue="1"/>
    <cfRule type="duplicateValues" dxfId="1" priority="40" stopIfTrue="1"/>
    <cfRule type="duplicateValues" dxfId="1" priority="39"/>
    <cfRule type="duplicateValues" dxfId="1" priority="38"/>
  </conditionalFormatting>
  <conditionalFormatting sqref="A45">
    <cfRule type="duplicateValues" dxfId="1" priority="31"/>
    <cfRule type="duplicateValues" dxfId="1" priority="30" stopIfTrue="1"/>
    <cfRule type="duplicateValues" dxfId="1" priority="29" stopIfTrue="1"/>
    <cfRule type="duplicateValues" dxfId="1" priority="28" stopIfTrue="1"/>
    <cfRule type="duplicateValues" dxfId="1" priority="27"/>
    <cfRule type="duplicateValues" dxfId="1" priority="26"/>
  </conditionalFormatting>
  <conditionalFormatting sqref="A46">
    <cfRule type="duplicateValues" dxfId="1" priority="25"/>
    <cfRule type="duplicateValues" dxfId="1" priority="24" stopIfTrue="1"/>
    <cfRule type="duplicateValues" dxfId="1" priority="23" stopIfTrue="1"/>
    <cfRule type="duplicateValues" dxfId="1" priority="22" stopIfTrue="1"/>
    <cfRule type="duplicateValues" dxfId="1" priority="21"/>
    <cfRule type="duplicateValues" dxfId="1" priority="20"/>
  </conditionalFormatting>
  <conditionalFormatting sqref="A47">
    <cfRule type="duplicateValues" dxfId="1" priority="19"/>
    <cfRule type="duplicateValues" dxfId="1" priority="18" stopIfTrue="1"/>
    <cfRule type="duplicateValues" dxfId="1" priority="17" stopIfTrue="1"/>
    <cfRule type="duplicateValues" dxfId="1" priority="16" stopIfTrue="1"/>
    <cfRule type="duplicateValues" dxfId="1" priority="15"/>
    <cfRule type="duplicateValues" dxfId="1" priority="14"/>
  </conditionalFormatting>
  <conditionalFormatting sqref="A50">
    <cfRule type="duplicateValues" dxfId="1" priority="6"/>
    <cfRule type="duplicateValues" dxfId="1" priority="5" stopIfTrue="1"/>
    <cfRule type="duplicateValues" dxfId="1" priority="4" stopIfTrue="1"/>
    <cfRule type="duplicateValues" dxfId="1" priority="3" stopIfTrue="1"/>
    <cfRule type="duplicateValues" dxfId="1" priority="2"/>
    <cfRule type="duplicateValues" dxfId="1" priority="1"/>
  </conditionalFormatting>
  <conditionalFormatting sqref="A11:A12">
    <cfRule type="duplicateValues" dxfId="1" priority="85" stopIfTrue="1"/>
    <cfRule type="duplicateValues" dxfId="1" priority="84" stopIfTrue="1"/>
    <cfRule type="duplicateValues" dxfId="1" priority="83" stopIfTrue="1"/>
    <cfRule type="duplicateValues" dxfId="1" priority="82"/>
    <cfRule type="duplicateValues" dxfId="1" priority="81"/>
    <cfRule type="duplicateValues" dxfId="1" priority="80"/>
  </conditionalFormatting>
  <conditionalFormatting sqref="A13:A15">
    <cfRule type="duplicateValues" dxfId="1" priority="79" stopIfTrue="1"/>
    <cfRule type="duplicateValues" dxfId="1" priority="78" stopIfTrue="1"/>
    <cfRule type="duplicateValues" dxfId="1" priority="77" stopIfTrue="1"/>
    <cfRule type="duplicateValues" dxfId="1" priority="76"/>
    <cfRule type="duplicateValues" dxfId="1" priority="75"/>
    <cfRule type="duplicateValues" dxfId="1" priority="74"/>
  </conditionalFormatting>
  <conditionalFormatting sqref="A32:A34">
    <cfRule type="duplicateValues" dxfId="1" priority="55" stopIfTrue="1"/>
    <cfRule type="duplicateValues" dxfId="1" priority="54" stopIfTrue="1"/>
    <cfRule type="duplicateValues" dxfId="1" priority="53" stopIfTrue="1"/>
    <cfRule type="duplicateValues" dxfId="1" priority="52"/>
    <cfRule type="duplicateValues" dxfId="1" priority="51"/>
    <cfRule type="duplicateValues" dxfId="1" priority="50"/>
  </conditionalFormatting>
  <conditionalFormatting sqref="A41:A44">
    <cfRule type="duplicateValues" dxfId="1" priority="37"/>
    <cfRule type="duplicateValues" dxfId="1" priority="36" stopIfTrue="1"/>
    <cfRule type="duplicateValues" dxfId="1" priority="35" stopIfTrue="1"/>
    <cfRule type="duplicateValues" dxfId="1" priority="34" stopIfTrue="1"/>
    <cfRule type="duplicateValues" dxfId="1" priority="33"/>
    <cfRule type="duplicateValues" dxfId="1" priority="32"/>
  </conditionalFormatting>
  <conditionalFormatting sqref="A48:A49">
    <cfRule type="duplicateValues" dxfId="1" priority="13"/>
    <cfRule type="duplicateValues" dxfId="1" priority="12" stopIfTrue="1"/>
    <cfRule type="duplicateValues" dxfId="1" priority="11" stopIfTrue="1"/>
    <cfRule type="duplicateValues" dxfId="1" priority="10" stopIfTrue="1"/>
    <cfRule type="duplicateValues" dxfId="1" priority="9"/>
    <cfRule type="duplicateValues" dxfId="1" priority="8"/>
  </conditionalFormatting>
  <conditionalFormatting sqref="A1 A3 A101:A1048576">
    <cfRule type="duplicateValues" dxfId="1" priority="120"/>
  </conditionalFormatting>
  <conditionalFormatting sqref="A1 A3:A7 A10 A38 A101:A1048576">
    <cfRule type="duplicateValues" dxfId="1" priority="115"/>
    <cfRule type="duplicateValues" dxfId="1" priority="110"/>
  </conditionalFormatting>
  <conditionalFormatting sqref="A1:A51 A101:A1048576">
    <cfRule type="duplicateValues" dxfId="1" priority="7"/>
  </conditionalFormatting>
  <conditionalFormatting sqref="A4:A7 A10">
    <cfRule type="duplicateValues" dxfId="1" priority="119" stopIfTrue="1"/>
    <cfRule type="duplicateValues" dxfId="1" priority="118" stopIfTrue="1"/>
    <cfRule type="duplicateValues" dxfId="1" priority="117" stopIfTrue="1"/>
    <cfRule type="duplicateValues" dxfId="1" priority="116"/>
  </conditionalFormatting>
  <conditionalFormatting sqref="A18:A31 A35:A36">
    <cfRule type="duplicateValues" dxfId="1" priority="97" stopIfTrue="1"/>
    <cfRule type="duplicateValues" dxfId="1" priority="96" stopIfTrue="1"/>
    <cfRule type="duplicateValues" dxfId="1" priority="95" stopIfTrue="1"/>
    <cfRule type="duplicateValues" dxfId="1" priority="94"/>
    <cfRule type="duplicateValues" dxfId="1" priority="93"/>
    <cfRule type="duplicateValues" dxfId="1" priority="92"/>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汇总表</vt:lpstr>
      <vt:lpstr>过21点</vt:lpstr>
      <vt:lpstr>月度汇总</vt:lpstr>
      <vt:lpstr>排班</vt:lpstr>
      <vt:lpstr>北京考勤</vt:lpstr>
      <vt:lpstr>总编室、东方网</vt:lpstr>
      <vt:lpstr>匹配</vt:lpstr>
      <vt:lpstr>补卡</vt:lpstr>
      <vt:lpstr>请假</vt:lpstr>
      <vt:lpstr>加班</vt:lpstr>
      <vt:lpstr>因公</vt:lpstr>
      <vt:lpstr>入职</vt:lpstr>
      <vt:lpstr>离职</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lijing</dc:creator>
  <cp:lastModifiedBy>Li Jing</cp:lastModifiedBy>
  <dcterms:created xsi:type="dcterms:W3CDTF">2018-04-02T05:12:00Z</dcterms:created>
  <dcterms:modified xsi:type="dcterms:W3CDTF">2018-04-13T02:45:04Z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